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05" yWindow="-15" windowWidth="11535" windowHeight="9105" tabRatio="865" firstSheet="2" activeTab="12"/>
  </bookViews>
  <sheets>
    <sheet name="날인" sheetId="45" state="hidden" r:id="rId1"/>
    <sheet name="원가계산서" sheetId="33" state="hidden" r:id="rId2"/>
    <sheet name="내역서표지" sheetId="58" r:id="rId3"/>
    <sheet name="원가계산 서" sheetId="62" r:id="rId4"/>
    <sheet name="집계표" sheetId="63" r:id="rId5"/>
    <sheet name="인테리어내역서" sheetId="54" r:id="rId6"/>
    <sheet name="수량산출서표지" sheetId="59" r:id="rId7"/>
    <sheet name="수량산출서" sheetId="67" r:id="rId8"/>
    <sheet name="일위대가표지" sheetId="46" r:id="rId9"/>
    <sheet name="일위대가집계표" sheetId="47" r:id="rId10"/>
    <sheet name="일위대가 " sheetId="48" r:id="rId11"/>
    <sheet name="단가조사표표지" sheetId="49" r:id="rId12"/>
    <sheet name="단가조사표" sheetId="50" r:id="rId13"/>
  </sheets>
  <definedNames>
    <definedName name="_">#N/A</definedName>
    <definedName name="_______A67000" localSheetId="2">#REF!</definedName>
    <definedName name="_______A67000" localSheetId="7">#REF!</definedName>
    <definedName name="_______A67000" localSheetId="6">#REF!</definedName>
    <definedName name="_______A67000" localSheetId="4">#REF!</definedName>
    <definedName name="_______A67000">#REF!</definedName>
    <definedName name="_______A80000" localSheetId="2">#REF!</definedName>
    <definedName name="_______A80000" localSheetId="7">#REF!</definedName>
    <definedName name="_______A80000" localSheetId="6">#REF!</definedName>
    <definedName name="_______A80000" localSheetId="4">#REF!</definedName>
    <definedName name="_______A80000">#REF!</definedName>
    <definedName name="_______PRN2" localSheetId="2">#REF!</definedName>
    <definedName name="_______PRN2" localSheetId="7">#REF!</definedName>
    <definedName name="_______PRN2" localSheetId="6">#REF!</definedName>
    <definedName name="_______PRN2" localSheetId="4">#REF!</definedName>
    <definedName name="_______PRN2">#REF!</definedName>
    <definedName name="_______PRN3" localSheetId="2">#REF!</definedName>
    <definedName name="_______PRN3" localSheetId="7">#REF!</definedName>
    <definedName name="_______PRN3" localSheetId="6">#REF!</definedName>
    <definedName name="_______PRN3" localSheetId="4">#REF!</definedName>
    <definedName name="_______PRN3">#REF!</definedName>
    <definedName name="_______PRN4" localSheetId="2">#REF!</definedName>
    <definedName name="_______PRN4" localSheetId="7">#REF!</definedName>
    <definedName name="_______PRN4" localSheetId="6">#REF!</definedName>
    <definedName name="_______PRN4" localSheetId="4">#REF!</definedName>
    <definedName name="_______PRN4">#REF!</definedName>
    <definedName name="_______PRN6" localSheetId="2">#REF!</definedName>
    <definedName name="_______PRN6" localSheetId="7">#REF!</definedName>
    <definedName name="_______PRN6" localSheetId="6">#REF!</definedName>
    <definedName name="_______PRN6" localSheetId="4">#REF!</definedName>
    <definedName name="_______PRN6">#REF!</definedName>
    <definedName name="_______PRN7" localSheetId="2">#REF!</definedName>
    <definedName name="_______PRN7" localSheetId="7">#REF!</definedName>
    <definedName name="_______PRN7" localSheetId="6">#REF!</definedName>
    <definedName name="_______PRN7" localSheetId="4">#REF!</definedName>
    <definedName name="_______PRN7">#REF!</definedName>
    <definedName name="_______zz1" localSheetId="2">#REF!</definedName>
    <definedName name="_______zz1" localSheetId="7">#REF!</definedName>
    <definedName name="_______zz1" localSheetId="6">#REF!</definedName>
    <definedName name="_______zz1" localSheetId="4">#REF!</definedName>
    <definedName name="_______zz1">#REF!</definedName>
    <definedName name="______LL1" localSheetId="2">#REF!</definedName>
    <definedName name="______LL1" localSheetId="7">#REF!</definedName>
    <definedName name="______LL1" localSheetId="6">#REF!</definedName>
    <definedName name="______LL1" localSheetId="4">#REF!</definedName>
    <definedName name="______LL1">#REF!</definedName>
    <definedName name="______LL2" localSheetId="2">#REF!</definedName>
    <definedName name="______LL2" localSheetId="7">#REF!</definedName>
    <definedName name="______LL2" localSheetId="6">#REF!</definedName>
    <definedName name="______LL2" localSheetId="4">#REF!</definedName>
    <definedName name="______LL2">#REF!</definedName>
    <definedName name="______LL3" localSheetId="2">#REF!</definedName>
    <definedName name="______LL3" localSheetId="7">#REF!</definedName>
    <definedName name="______LL3" localSheetId="6">#REF!</definedName>
    <definedName name="______LL3" localSheetId="4">#REF!</definedName>
    <definedName name="______LL3">#REF!</definedName>
    <definedName name="______LL4" localSheetId="2">#REF!</definedName>
    <definedName name="______LL4" localSheetId="7">#REF!</definedName>
    <definedName name="______LL4" localSheetId="6">#REF!</definedName>
    <definedName name="______LL4" localSheetId="4">#REF!</definedName>
    <definedName name="______LL4">#REF!</definedName>
    <definedName name="______ST1">#N/A</definedName>
    <definedName name="_____A67000" localSheetId="2">#REF!</definedName>
    <definedName name="_____A67000" localSheetId="7">#REF!</definedName>
    <definedName name="_____A67000" localSheetId="6">#REF!</definedName>
    <definedName name="_____A67000" localSheetId="4">#REF!</definedName>
    <definedName name="_____A67000">#REF!</definedName>
    <definedName name="_____A80000" localSheetId="2">#REF!</definedName>
    <definedName name="_____A80000" localSheetId="7">#REF!</definedName>
    <definedName name="_____A80000" localSheetId="6">#REF!</definedName>
    <definedName name="_____A80000" localSheetId="4">#REF!</definedName>
    <definedName name="_____A80000">#REF!</definedName>
    <definedName name="_____LL1" localSheetId="2">#REF!</definedName>
    <definedName name="_____LL1" localSheetId="7">#REF!</definedName>
    <definedName name="_____LL1" localSheetId="6">#REF!</definedName>
    <definedName name="_____LL1" localSheetId="4">#REF!</definedName>
    <definedName name="_____LL1">#REF!</definedName>
    <definedName name="_____LL2" localSheetId="2">#REF!</definedName>
    <definedName name="_____LL2" localSheetId="7">#REF!</definedName>
    <definedName name="_____LL2" localSheetId="6">#REF!</definedName>
    <definedName name="_____LL2" localSheetId="4">#REF!</definedName>
    <definedName name="_____LL2">#REF!</definedName>
    <definedName name="_____LL3" localSheetId="2">#REF!</definedName>
    <definedName name="_____LL3" localSheetId="7">#REF!</definedName>
    <definedName name="_____LL3" localSheetId="6">#REF!</definedName>
    <definedName name="_____LL3" localSheetId="4">#REF!</definedName>
    <definedName name="_____LL3">#REF!</definedName>
    <definedName name="_____LL4" localSheetId="2">#REF!</definedName>
    <definedName name="_____LL4" localSheetId="7">#REF!</definedName>
    <definedName name="_____LL4" localSheetId="6">#REF!</definedName>
    <definedName name="_____LL4" localSheetId="4">#REF!</definedName>
    <definedName name="_____LL4">#REF!</definedName>
    <definedName name="_____PRN2" localSheetId="2">#REF!</definedName>
    <definedName name="_____PRN2" localSheetId="7">#REF!</definedName>
    <definedName name="_____PRN2" localSheetId="6">#REF!</definedName>
    <definedName name="_____PRN2" localSheetId="4">#REF!</definedName>
    <definedName name="_____PRN2">#REF!</definedName>
    <definedName name="_____PRN3" localSheetId="2">#REF!</definedName>
    <definedName name="_____PRN3" localSheetId="7">#REF!</definedName>
    <definedName name="_____PRN3" localSheetId="6">#REF!</definedName>
    <definedName name="_____PRN3" localSheetId="4">#REF!</definedName>
    <definedName name="_____PRN3">#REF!</definedName>
    <definedName name="_____PRN4" localSheetId="2">#REF!</definedName>
    <definedName name="_____PRN4" localSheetId="7">#REF!</definedName>
    <definedName name="_____PRN4" localSheetId="6">#REF!</definedName>
    <definedName name="_____PRN4" localSheetId="4">#REF!</definedName>
    <definedName name="_____PRN4">#REF!</definedName>
    <definedName name="_____PRN6" localSheetId="2">#REF!</definedName>
    <definedName name="_____PRN6" localSheetId="7">#REF!</definedName>
    <definedName name="_____PRN6" localSheetId="6">#REF!</definedName>
    <definedName name="_____PRN6" localSheetId="4">#REF!</definedName>
    <definedName name="_____PRN6">#REF!</definedName>
    <definedName name="_____PRN7" localSheetId="2">#REF!</definedName>
    <definedName name="_____PRN7" localSheetId="7">#REF!</definedName>
    <definedName name="_____PRN7" localSheetId="6">#REF!</definedName>
    <definedName name="_____PRN7" localSheetId="4">#REF!</definedName>
    <definedName name="_____PRN7">#REF!</definedName>
    <definedName name="_____ST1">#N/A</definedName>
    <definedName name="_____zz1" localSheetId="2">#REF!</definedName>
    <definedName name="_____zz1" localSheetId="7">#REF!</definedName>
    <definedName name="_____zz1" localSheetId="6">#REF!</definedName>
    <definedName name="_____zz1" localSheetId="4">#REF!</definedName>
    <definedName name="_____zz1">#REF!</definedName>
    <definedName name="____10" localSheetId="2">#REF!</definedName>
    <definedName name="____10" localSheetId="7">#REF!</definedName>
    <definedName name="____10" localSheetId="6">#REF!</definedName>
    <definedName name="____10" localSheetId="4">#REF!</definedName>
    <definedName name="____10">#REF!</definedName>
    <definedName name="____11" localSheetId="2">#REF!</definedName>
    <definedName name="____11" localSheetId="7">#REF!</definedName>
    <definedName name="____11" localSheetId="6">#REF!</definedName>
    <definedName name="____11" localSheetId="4">#REF!</definedName>
    <definedName name="____11">#REF!</definedName>
    <definedName name="____6" localSheetId="2">#REF!</definedName>
    <definedName name="____6" localSheetId="7">#REF!</definedName>
    <definedName name="____6" localSheetId="6">#REF!</definedName>
    <definedName name="____6" localSheetId="4">#REF!</definedName>
    <definedName name="____6">#REF!</definedName>
    <definedName name="____7" localSheetId="2">#REF!</definedName>
    <definedName name="____7" localSheetId="7">#REF!</definedName>
    <definedName name="____7" localSheetId="6">#REF!</definedName>
    <definedName name="____7" localSheetId="4">#REF!</definedName>
    <definedName name="____7">#REF!</definedName>
    <definedName name="____8" localSheetId="2">#REF!</definedName>
    <definedName name="____8" localSheetId="7">#REF!</definedName>
    <definedName name="____8" localSheetId="6">#REF!</definedName>
    <definedName name="____8" localSheetId="4">#REF!</definedName>
    <definedName name="____8">#REF!</definedName>
    <definedName name="____9" localSheetId="2">#REF!</definedName>
    <definedName name="____9" localSheetId="7">#REF!</definedName>
    <definedName name="____9" localSheetId="6">#REF!</definedName>
    <definedName name="____9" localSheetId="4">#REF!</definedName>
    <definedName name="____9">#REF!</definedName>
    <definedName name="____A1" localSheetId="2">#REF!</definedName>
    <definedName name="____A1" localSheetId="7">#REF!</definedName>
    <definedName name="____A1" localSheetId="6">#REF!</definedName>
    <definedName name="____A1" localSheetId="4">#REF!</definedName>
    <definedName name="____A1">#REF!</definedName>
    <definedName name="____A100000" localSheetId="2">#REF!</definedName>
    <definedName name="____A100000" localSheetId="7">#REF!</definedName>
    <definedName name="____A100000" localSheetId="6">#REF!</definedName>
    <definedName name="____A100000" localSheetId="4">#REF!</definedName>
    <definedName name="____A100000">#REF!</definedName>
    <definedName name="____A150000" localSheetId="2">#REF!</definedName>
    <definedName name="____A150000" localSheetId="7">#REF!</definedName>
    <definedName name="____A150000" localSheetId="6">#REF!</definedName>
    <definedName name="____A150000" localSheetId="4">#REF!</definedName>
    <definedName name="____A150000">#REF!</definedName>
    <definedName name="____A183154" localSheetId="2">#REF!</definedName>
    <definedName name="____A183154" localSheetId="7">#REF!</definedName>
    <definedName name="____A183154" localSheetId="6">#REF!</definedName>
    <definedName name="____A183154" localSheetId="4">#REF!</definedName>
    <definedName name="____A183154">#REF!</definedName>
    <definedName name="____A2" localSheetId="2">#REF!</definedName>
    <definedName name="____A2" localSheetId="7">#REF!</definedName>
    <definedName name="____A2" localSheetId="6">#REF!</definedName>
    <definedName name="____A2" localSheetId="4">#REF!</definedName>
    <definedName name="____A2">#REF!</definedName>
    <definedName name="____A66000" localSheetId="2">#REF!</definedName>
    <definedName name="____A66000" localSheetId="7">#REF!</definedName>
    <definedName name="____A66000" localSheetId="6">#REF!</definedName>
    <definedName name="____A66000" localSheetId="4">#REF!</definedName>
    <definedName name="____A66000">#REF!</definedName>
    <definedName name="____A67000" localSheetId="2">#REF!</definedName>
    <definedName name="____A67000" localSheetId="7">#REF!</definedName>
    <definedName name="____A67000" localSheetId="6">#REF!</definedName>
    <definedName name="____A67000" localSheetId="4">#REF!</definedName>
    <definedName name="____A67000">#REF!</definedName>
    <definedName name="____A68000" localSheetId="2">#REF!</definedName>
    <definedName name="____A68000" localSheetId="7">#REF!</definedName>
    <definedName name="____A68000" localSheetId="6">#REF!</definedName>
    <definedName name="____A68000" localSheetId="4">#REF!</definedName>
    <definedName name="____A68000">#REF!</definedName>
    <definedName name="____A70000" localSheetId="2">#REF!</definedName>
    <definedName name="____A70000" localSheetId="7">#REF!</definedName>
    <definedName name="____A70000" localSheetId="6">#REF!</definedName>
    <definedName name="____A70000" localSheetId="4">#REF!</definedName>
    <definedName name="____A70000">#REF!</definedName>
    <definedName name="____A80000" localSheetId="2">#REF!</definedName>
    <definedName name="____A80000" localSheetId="7">#REF!</definedName>
    <definedName name="____A80000" localSheetId="6">#REF!</definedName>
    <definedName name="____A80000" localSheetId="4">#REF!</definedName>
    <definedName name="____A80000">#REF!</definedName>
    <definedName name="____AA1" localSheetId="2">#REF!</definedName>
    <definedName name="____AA1" localSheetId="7">#REF!</definedName>
    <definedName name="____AA1" localSheetId="6">#REF!</definedName>
    <definedName name="____AA1" localSheetId="4">#REF!</definedName>
    <definedName name="____AA1">#REF!</definedName>
    <definedName name="____C100000" localSheetId="2">#REF!</definedName>
    <definedName name="____C100000" localSheetId="7">#REF!</definedName>
    <definedName name="____C100000" localSheetId="6">#REF!</definedName>
    <definedName name="____C100000" localSheetId="4">#REF!</definedName>
    <definedName name="____C100000">#REF!</definedName>
    <definedName name="____DAN1" localSheetId="2">#REF!</definedName>
    <definedName name="____DAN1" localSheetId="7">#REF!</definedName>
    <definedName name="____DAN1" localSheetId="6">#REF!</definedName>
    <definedName name="____DAN1" localSheetId="4">#REF!</definedName>
    <definedName name="____DAN1">#REF!</definedName>
    <definedName name="____DAN10" localSheetId="2">#REF!</definedName>
    <definedName name="____DAN10" localSheetId="7">#REF!</definedName>
    <definedName name="____DAN10" localSheetId="6">#REF!</definedName>
    <definedName name="____DAN10" localSheetId="4">#REF!</definedName>
    <definedName name="____DAN10">#REF!</definedName>
    <definedName name="____DAN100" localSheetId="2">#REF!</definedName>
    <definedName name="____DAN100" localSheetId="7">#REF!</definedName>
    <definedName name="____DAN100" localSheetId="6">#REF!</definedName>
    <definedName name="____DAN100" localSheetId="4">#REF!</definedName>
    <definedName name="____DAN100">#REF!</definedName>
    <definedName name="____DAN101" localSheetId="2">#REF!</definedName>
    <definedName name="____DAN101" localSheetId="7">#REF!</definedName>
    <definedName name="____DAN101" localSheetId="6">#REF!</definedName>
    <definedName name="____DAN101" localSheetId="4">#REF!</definedName>
    <definedName name="____DAN101">#REF!</definedName>
    <definedName name="____DAN102" localSheetId="2">#REF!</definedName>
    <definedName name="____DAN102" localSheetId="7">#REF!</definedName>
    <definedName name="____DAN102" localSheetId="6">#REF!</definedName>
    <definedName name="____DAN102" localSheetId="4">#REF!</definedName>
    <definedName name="____DAN102">#REF!</definedName>
    <definedName name="____DAN103" localSheetId="2">#REF!</definedName>
    <definedName name="____DAN103" localSheetId="7">#REF!</definedName>
    <definedName name="____DAN103" localSheetId="6">#REF!</definedName>
    <definedName name="____DAN103" localSheetId="4">#REF!</definedName>
    <definedName name="____DAN103">#REF!</definedName>
    <definedName name="____DAN104" localSheetId="2">#REF!</definedName>
    <definedName name="____DAN104" localSheetId="7">#REF!</definedName>
    <definedName name="____DAN104" localSheetId="6">#REF!</definedName>
    <definedName name="____DAN104" localSheetId="4">#REF!</definedName>
    <definedName name="____DAN104">#REF!</definedName>
    <definedName name="____DAN105" localSheetId="2">#REF!</definedName>
    <definedName name="____DAN105" localSheetId="7">#REF!</definedName>
    <definedName name="____DAN105" localSheetId="6">#REF!</definedName>
    <definedName name="____DAN105" localSheetId="4">#REF!</definedName>
    <definedName name="____DAN105">#REF!</definedName>
    <definedName name="____DAN106" localSheetId="2">#REF!</definedName>
    <definedName name="____DAN106" localSheetId="7">#REF!</definedName>
    <definedName name="____DAN106" localSheetId="6">#REF!</definedName>
    <definedName name="____DAN106" localSheetId="4">#REF!</definedName>
    <definedName name="____DAN106">#REF!</definedName>
    <definedName name="____DAN107" localSheetId="2">#REF!</definedName>
    <definedName name="____DAN107" localSheetId="7">#REF!</definedName>
    <definedName name="____DAN107" localSheetId="6">#REF!</definedName>
    <definedName name="____DAN107" localSheetId="4">#REF!</definedName>
    <definedName name="____DAN107">#REF!</definedName>
    <definedName name="____DAN108" localSheetId="2">#REF!</definedName>
    <definedName name="____DAN108" localSheetId="7">#REF!</definedName>
    <definedName name="____DAN108" localSheetId="6">#REF!</definedName>
    <definedName name="____DAN108" localSheetId="4">#REF!</definedName>
    <definedName name="____DAN108">#REF!</definedName>
    <definedName name="____DAN109" localSheetId="2">#REF!</definedName>
    <definedName name="____DAN109" localSheetId="7">#REF!</definedName>
    <definedName name="____DAN109" localSheetId="6">#REF!</definedName>
    <definedName name="____DAN109" localSheetId="4">#REF!</definedName>
    <definedName name="____DAN109">#REF!</definedName>
    <definedName name="____DAN11" localSheetId="2">#REF!</definedName>
    <definedName name="____DAN11" localSheetId="7">#REF!</definedName>
    <definedName name="____DAN11" localSheetId="6">#REF!</definedName>
    <definedName name="____DAN11" localSheetId="4">#REF!</definedName>
    <definedName name="____DAN11">#REF!</definedName>
    <definedName name="____DAN110" localSheetId="2">#REF!</definedName>
    <definedName name="____DAN110" localSheetId="7">#REF!</definedName>
    <definedName name="____DAN110" localSheetId="6">#REF!</definedName>
    <definedName name="____DAN110" localSheetId="4">#REF!</definedName>
    <definedName name="____DAN110">#REF!</definedName>
    <definedName name="____DAN111" localSheetId="2">#REF!</definedName>
    <definedName name="____DAN111" localSheetId="7">#REF!</definedName>
    <definedName name="____DAN111" localSheetId="6">#REF!</definedName>
    <definedName name="____DAN111" localSheetId="4">#REF!</definedName>
    <definedName name="____DAN111">#REF!</definedName>
    <definedName name="____DAN112" localSheetId="2">#REF!</definedName>
    <definedName name="____DAN112" localSheetId="7">#REF!</definedName>
    <definedName name="____DAN112" localSheetId="6">#REF!</definedName>
    <definedName name="____DAN112" localSheetId="4">#REF!</definedName>
    <definedName name="____DAN112">#REF!</definedName>
    <definedName name="____DAN113" localSheetId="2">#REF!</definedName>
    <definedName name="____DAN113" localSheetId="7">#REF!</definedName>
    <definedName name="____DAN113" localSheetId="6">#REF!</definedName>
    <definedName name="____DAN113" localSheetId="4">#REF!</definedName>
    <definedName name="____DAN113">#REF!</definedName>
    <definedName name="____DAN114" localSheetId="2">#REF!</definedName>
    <definedName name="____DAN114" localSheetId="7">#REF!</definedName>
    <definedName name="____DAN114" localSheetId="6">#REF!</definedName>
    <definedName name="____DAN114" localSheetId="4">#REF!</definedName>
    <definedName name="____DAN114">#REF!</definedName>
    <definedName name="____DAN115" localSheetId="2">#REF!</definedName>
    <definedName name="____DAN115" localSheetId="7">#REF!</definedName>
    <definedName name="____DAN115" localSheetId="6">#REF!</definedName>
    <definedName name="____DAN115" localSheetId="4">#REF!</definedName>
    <definedName name="____DAN115">#REF!</definedName>
    <definedName name="____DAN116" localSheetId="2">#REF!</definedName>
    <definedName name="____DAN116" localSheetId="7">#REF!</definedName>
    <definedName name="____DAN116" localSheetId="6">#REF!</definedName>
    <definedName name="____DAN116" localSheetId="4">#REF!</definedName>
    <definedName name="____DAN116">#REF!</definedName>
    <definedName name="____DAN117" localSheetId="2">#REF!</definedName>
    <definedName name="____DAN117" localSheetId="7">#REF!</definedName>
    <definedName name="____DAN117" localSheetId="6">#REF!</definedName>
    <definedName name="____DAN117" localSheetId="4">#REF!</definedName>
    <definedName name="____DAN117">#REF!</definedName>
    <definedName name="____DAN118" localSheetId="2">#REF!</definedName>
    <definedName name="____DAN118" localSheetId="7">#REF!</definedName>
    <definedName name="____DAN118" localSheetId="6">#REF!</definedName>
    <definedName name="____DAN118" localSheetId="4">#REF!</definedName>
    <definedName name="____DAN118">#REF!</definedName>
    <definedName name="____DAN119" localSheetId="2">#REF!</definedName>
    <definedName name="____DAN119" localSheetId="7">#REF!</definedName>
    <definedName name="____DAN119" localSheetId="6">#REF!</definedName>
    <definedName name="____DAN119" localSheetId="4">#REF!</definedName>
    <definedName name="____DAN119">#REF!</definedName>
    <definedName name="____DAN12" localSheetId="2">#REF!</definedName>
    <definedName name="____DAN12" localSheetId="7">#REF!</definedName>
    <definedName name="____DAN12" localSheetId="6">#REF!</definedName>
    <definedName name="____DAN12" localSheetId="4">#REF!</definedName>
    <definedName name="____DAN12">#REF!</definedName>
    <definedName name="____DAN120" localSheetId="2">#REF!</definedName>
    <definedName name="____DAN120" localSheetId="7">#REF!</definedName>
    <definedName name="____DAN120" localSheetId="6">#REF!</definedName>
    <definedName name="____DAN120" localSheetId="4">#REF!</definedName>
    <definedName name="____DAN120">#REF!</definedName>
    <definedName name="____DAN121" localSheetId="2">#REF!</definedName>
    <definedName name="____DAN121" localSheetId="7">#REF!</definedName>
    <definedName name="____DAN121" localSheetId="6">#REF!</definedName>
    <definedName name="____DAN121" localSheetId="4">#REF!</definedName>
    <definedName name="____DAN121">#REF!</definedName>
    <definedName name="____DAN122" localSheetId="2">#REF!</definedName>
    <definedName name="____DAN122" localSheetId="7">#REF!</definedName>
    <definedName name="____DAN122" localSheetId="6">#REF!</definedName>
    <definedName name="____DAN122" localSheetId="4">#REF!</definedName>
    <definedName name="____DAN122">#REF!</definedName>
    <definedName name="____DAN123" localSheetId="2">#REF!</definedName>
    <definedName name="____DAN123" localSheetId="7">#REF!</definedName>
    <definedName name="____DAN123" localSheetId="6">#REF!</definedName>
    <definedName name="____DAN123" localSheetId="4">#REF!</definedName>
    <definedName name="____DAN123">#REF!</definedName>
    <definedName name="____DAN124" localSheetId="2">#REF!</definedName>
    <definedName name="____DAN124" localSheetId="7">#REF!</definedName>
    <definedName name="____DAN124" localSheetId="6">#REF!</definedName>
    <definedName name="____DAN124" localSheetId="4">#REF!</definedName>
    <definedName name="____DAN124">#REF!</definedName>
    <definedName name="____DAN125" localSheetId="2">#REF!</definedName>
    <definedName name="____DAN125" localSheetId="7">#REF!</definedName>
    <definedName name="____DAN125" localSheetId="6">#REF!</definedName>
    <definedName name="____DAN125" localSheetId="4">#REF!</definedName>
    <definedName name="____DAN125">#REF!</definedName>
    <definedName name="____DAN126" localSheetId="2">#REF!</definedName>
    <definedName name="____DAN126" localSheetId="7">#REF!</definedName>
    <definedName name="____DAN126" localSheetId="6">#REF!</definedName>
    <definedName name="____DAN126" localSheetId="4">#REF!</definedName>
    <definedName name="____DAN126">#REF!</definedName>
    <definedName name="____DAN127" localSheetId="2">#REF!</definedName>
    <definedName name="____DAN127" localSheetId="7">#REF!</definedName>
    <definedName name="____DAN127" localSheetId="6">#REF!</definedName>
    <definedName name="____DAN127" localSheetId="4">#REF!</definedName>
    <definedName name="____DAN127">#REF!</definedName>
    <definedName name="____DAN128" localSheetId="2">#REF!</definedName>
    <definedName name="____DAN128" localSheetId="7">#REF!</definedName>
    <definedName name="____DAN128" localSheetId="6">#REF!</definedName>
    <definedName name="____DAN128" localSheetId="4">#REF!</definedName>
    <definedName name="____DAN128">#REF!</definedName>
    <definedName name="____DAN129" localSheetId="2">#REF!</definedName>
    <definedName name="____DAN129" localSheetId="7">#REF!</definedName>
    <definedName name="____DAN129" localSheetId="6">#REF!</definedName>
    <definedName name="____DAN129" localSheetId="4">#REF!</definedName>
    <definedName name="____DAN129">#REF!</definedName>
    <definedName name="____DAN13" localSheetId="2">#REF!</definedName>
    <definedName name="____DAN13" localSheetId="7">#REF!</definedName>
    <definedName name="____DAN13" localSheetId="6">#REF!</definedName>
    <definedName name="____DAN13" localSheetId="4">#REF!</definedName>
    <definedName name="____DAN13">#REF!</definedName>
    <definedName name="____DAN130" localSheetId="2">#REF!</definedName>
    <definedName name="____DAN130" localSheetId="7">#REF!</definedName>
    <definedName name="____DAN130" localSheetId="6">#REF!</definedName>
    <definedName name="____DAN130" localSheetId="4">#REF!</definedName>
    <definedName name="____DAN130">#REF!</definedName>
    <definedName name="____DAN131" localSheetId="2">#REF!</definedName>
    <definedName name="____DAN131" localSheetId="7">#REF!</definedName>
    <definedName name="____DAN131" localSheetId="6">#REF!</definedName>
    <definedName name="____DAN131" localSheetId="4">#REF!</definedName>
    <definedName name="____DAN131">#REF!</definedName>
    <definedName name="____DAN132" localSheetId="2">#REF!</definedName>
    <definedName name="____DAN132" localSheetId="7">#REF!</definedName>
    <definedName name="____DAN132" localSheetId="6">#REF!</definedName>
    <definedName name="____DAN132" localSheetId="4">#REF!</definedName>
    <definedName name="____DAN132">#REF!</definedName>
    <definedName name="____DAN133" localSheetId="2">#REF!</definedName>
    <definedName name="____DAN133" localSheetId="7">#REF!</definedName>
    <definedName name="____DAN133" localSheetId="6">#REF!</definedName>
    <definedName name="____DAN133" localSheetId="4">#REF!</definedName>
    <definedName name="____DAN133">#REF!</definedName>
    <definedName name="____DAN134" localSheetId="2">#REF!</definedName>
    <definedName name="____DAN134" localSheetId="7">#REF!</definedName>
    <definedName name="____DAN134" localSheetId="6">#REF!</definedName>
    <definedName name="____DAN134" localSheetId="4">#REF!</definedName>
    <definedName name="____DAN134">#REF!</definedName>
    <definedName name="____DAN135" localSheetId="2">#REF!</definedName>
    <definedName name="____DAN135" localSheetId="7">#REF!</definedName>
    <definedName name="____DAN135" localSheetId="6">#REF!</definedName>
    <definedName name="____DAN135" localSheetId="4">#REF!</definedName>
    <definedName name="____DAN135">#REF!</definedName>
    <definedName name="____DAN136" localSheetId="2">#REF!</definedName>
    <definedName name="____DAN136" localSheetId="7">#REF!</definedName>
    <definedName name="____DAN136" localSheetId="6">#REF!</definedName>
    <definedName name="____DAN136" localSheetId="4">#REF!</definedName>
    <definedName name="____DAN136">#REF!</definedName>
    <definedName name="____DAN137" localSheetId="2">#REF!</definedName>
    <definedName name="____DAN137" localSheetId="7">#REF!</definedName>
    <definedName name="____DAN137" localSheetId="6">#REF!</definedName>
    <definedName name="____DAN137" localSheetId="4">#REF!</definedName>
    <definedName name="____DAN137">#REF!</definedName>
    <definedName name="____DAN138" localSheetId="2">#REF!</definedName>
    <definedName name="____DAN138" localSheetId="7">#REF!</definedName>
    <definedName name="____DAN138" localSheetId="6">#REF!</definedName>
    <definedName name="____DAN138" localSheetId="4">#REF!</definedName>
    <definedName name="____DAN138">#REF!</definedName>
    <definedName name="____DAN139" localSheetId="2">#REF!</definedName>
    <definedName name="____DAN139" localSheetId="7">#REF!</definedName>
    <definedName name="____DAN139" localSheetId="6">#REF!</definedName>
    <definedName name="____DAN139" localSheetId="4">#REF!</definedName>
    <definedName name="____DAN139">#REF!</definedName>
    <definedName name="____DAN14" localSheetId="2">#REF!</definedName>
    <definedName name="____DAN14" localSheetId="7">#REF!</definedName>
    <definedName name="____DAN14" localSheetId="6">#REF!</definedName>
    <definedName name="____DAN14" localSheetId="4">#REF!</definedName>
    <definedName name="____DAN14">#REF!</definedName>
    <definedName name="____DAN140" localSheetId="2">#REF!</definedName>
    <definedName name="____DAN140" localSheetId="7">#REF!</definedName>
    <definedName name="____DAN140" localSheetId="6">#REF!</definedName>
    <definedName name="____DAN140" localSheetId="4">#REF!</definedName>
    <definedName name="____DAN140">#REF!</definedName>
    <definedName name="____DAN141" localSheetId="2">#REF!</definedName>
    <definedName name="____DAN141" localSheetId="7">#REF!</definedName>
    <definedName name="____DAN141" localSheetId="6">#REF!</definedName>
    <definedName name="____DAN141" localSheetId="4">#REF!</definedName>
    <definedName name="____DAN141">#REF!</definedName>
    <definedName name="____DAN142" localSheetId="2">#REF!</definedName>
    <definedName name="____DAN142" localSheetId="7">#REF!</definedName>
    <definedName name="____DAN142" localSheetId="6">#REF!</definedName>
    <definedName name="____DAN142" localSheetId="4">#REF!</definedName>
    <definedName name="____DAN142">#REF!</definedName>
    <definedName name="____DAN143" localSheetId="2">#REF!</definedName>
    <definedName name="____DAN143" localSheetId="7">#REF!</definedName>
    <definedName name="____DAN143" localSheetId="6">#REF!</definedName>
    <definedName name="____DAN143" localSheetId="4">#REF!</definedName>
    <definedName name="____DAN143">#REF!</definedName>
    <definedName name="____DAN144" localSheetId="2">#REF!</definedName>
    <definedName name="____DAN144" localSheetId="7">#REF!</definedName>
    <definedName name="____DAN144" localSheetId="6">#REF!</definedName>
    <definedName name="____DAN144" localSheetId="4">#REF!</definedName>
    <definedName name="____DAN144">#REF!</definedName>
    <definedName name="____DAN145" localSheetId="2">#REF!</definedName>
    <definedName name="____DAN145" localSheetId="7">#REF!</definedName>
    <definedName name="____DAN145" localSheetId="6">#REF!</definedName>
    <definedName name="____DAN145" localSheetId="4">#REF!</definedName>
    <definedName name="____DAN145">#REF!</definedName>
    <definedName name="____DAN146" localSheetId="2">#REF!</definedName>
    <definedName name="____DAN146" localSheetId="7">#REF!</definedName>
    <definedName name="____DAN146" localSheetId="6">#REF!</definedName>
    <definedName name="____DAN146" localSheetId="4">#REF!</definedName>
    <definedName name="____DAN146">#REF!</definedName>
    <definedName name="____DAN147" localSheetId="2">#REF!</definedName>
    <definedName name="____DAN147" localSheetId="7">#REF!</definedName>
    <definedName name="____DAN147" localSheetId="6">#REF!</definedName>
    <definedName name="____DAN147" localSheetId="4">#REF!</definedName>
    <definedName name="____DAN147">#REF!</definedName>
    <definedName name="____DAN148" localSheetId="2">#REF!</definedName>
    <definedName name="____DAN148" localSheetId="7">#REF!</definedName>
    <definedName name="____DAN148" localSheetId="6">#REF!</definedName>
    <definedName name="____DAN148" localSheetId="4">#REF!</definedName>
    <definedName name="____DAN148">#REF!</definedName>
    <definedName name="____DAN149" localSheetId="2">#REF!</definedName>
    <definedName name="____DAN149" localSheetId="7">#REF!</definedName>
    <definedName name="____DAN149" localSheetId="6">#REF!</definedName>
    <definedName name="____DAN149" localSheetId="4">#REF!</definedName>
    <definedName name="____DAN149">#REF!</definedName>
    <definedName name="____DAN15" localSheetId="2">#REF!</definedName>
    <definedName name="____DAN15" localSheetId="7">#REF!</definedName>
    <definedName name="____DAN15" localSheetId="6">#REF!</definedName>
    <definedName name="____DAN15" localSheetId="4">#REF!</definedName>
    <definedName name="____DAN15">#REF!</definedName>
    <definedName name="____DAN150" localSheetId="2">#REF!</definedName>
    <definedName name="____DAN150" localSheetId="7">#REF!</definedName>
    <definedName name="____DAN150" localSheetId="6">#REF!</definedName>
    <definedName name="____DAN150" localSheetId="4">#REF!</definedName>
    <definedName name="____DAN150">#REF!</definedName>
    <definedName name="____DAN151" localSheetId="2">#REF!</definedName>
    <definedName name="____DAN151" localSheetId="7">#REF!</definedName>
    <definedName name="____DAN151" localSheetId="6">#REF!</definedName>
    <definedName name="____DAN151" localSheetId="4">#REF!</definedName>
    <definedName name="____DAN151">#REF!</definedName>
    <definedName name="____DAN152" localSheetId="2">#REF!</definedName>
    <definedName name="____DAN152" localSheetId="7">#REF!</definedName>
    <definedName name="____DAN152" localSheetId="6">#REF!</definedName>
    <definedName name="____DAN152" localSheetId="4">#REF!</definedName>
    <definedName name="____DAN152">#REF!</definedName>
    <definedName name="____DAN153" localSheetId="2">#REF!</definedName>
    <definedName name="____DAN153" localSheetId="7">#REF!</definedName>
    <definedName name="____DAN153" localSheetId="6">#REF!</definedName>
    <definedName name="____DAN153" localSheetId="4">#REF!</definedName>
    <definedName name="____DAN153">#REF!</definedName>
    <definedName name="____DAN16" localSheetId="2">#REF!</definedName>
    <definedName name="____DAN16" localSheetId="7">#REF!</definedName>
    <definedName name="____DAN16" localSheetId="6">#REF!</definedName>
    <definedName name="____DAN16" localSheetId="4">#REF!</definedName>
    <definedName name="____DAN16">#REF!</definedName>
    <definedName name="____DAN17" localSheetId="2">#REF!</definedName>
    <definedName name="____DAN17" localSheetId="7">#REF!</definedName>
    <definedName name="____DAN17" localSheetId="6">#REF!</definedName>
    <definedName name="____DAN17" localSheetId="4">#REF!</definedName>
    <definedName name="____DAN17">#REF!</definedName>
    <definedName name="____DAN18" localSheetId="2">#REF!</definedName>
    <definedName name="____DAN18" localSheetId="7">#REF!</definedName>
    <definedName name="____DAN18" localSheetId="6">#REF!</definedName>
    <definedName name="____DAN18" localSheetId="4">#REF!</definedName>
    <definedName name="____DAN18">#REF!</definedName>
    <definedName name="____DAN19" localSheetId="2">#REF!</definedName>
    <definedName name="____DAN19" localSheetId="7">#REF!</definedName>
    <definedName name="____DAN19" localSheetId="6">#REF!</definedName>
    <definedName name="____DAN19" localSheetId="4">#REF!</definedName>
    <definedName name="____DAN19">#REF!</definedName>
    <definedName name="____DAN2" localSheetId="2">#REF!</definedName>
    <definedName name="____DAN2" localSheetId="7">#REF!</definedName>
    <definedName name="____DAN2" localSheetId="6">#REF!</definedName>
    <definedName name="____DAN2" localSheetId="4">#REF!</definedName>
    <definedName name="____DAN2">#REF!</definedName>
    <definedName name="____DAN20" localSheetId="2">#REF!</definedName>
    <definedName name="____DAN20" localSheetId="7">#REF!</definedName>
    <definedName name="____DAN20" localSheetId="6">#REF!</definedName>
    <definedName name="____DAN20" localSheetId="4">#REF!</definedName>
    <definedName name="____DAN20">#REF!</definedName>
    <definedName name="____DAN21" localSheetId="2">#REF!</definedName>
    <definedName name="____DAN21" localSheetId="7">#REF!</definedName>
    <definedName name="____DAN21" localSheetId="6">#REF!</definedName>
    <definedName name="____DAN21" localSheetId="4">#REF!</definedName>
    <definedName name="____DAN21">#REF!</definedName>
    <definedName name="____DAN22" localSheetId="2">#REF!</definedName>
    <definedName name="____DAN22" localSheetId="7">#REF!</definedName>
    <definedName name="____DAN22" localSheetId="6">#REF!</definedName>
    <definedName name="____DAN22" localSheetId="4">#REF!</definedName>
    <definedName name="____DAN22">#REF!</definedName>
    <definedName name="____DAN23" localSheetId="2">#REF!</definedName>
    <definedName name="____DAN23" localSheetId="7">#REF!</definedName>
    <definedName name="____DAN23" localSheetId="6">#REF!</definedName>
    <definedName name="____DAN23" localSheetId="4">#REF!</definedName>
    <definedName name="____DAN23">#REF!</definedName>
    <definedName name="____DAN24" localSheetId="2">#REF!</definedName>
    <definedName name="____DAN24" localSheetId="7">#REF!</definedName>
    <definedName name="____DAN24" localSheetId="6">#REF!</definedName>
    <definedName name="____DAN24" localSheetId="4">#REF!</definedName>
    <definedName name="____DAN24">#REF!</definedName>
    <definedName name="____DAN25" localSheetId="2">#REF!</definedName>
    <definedName name="____DAN25" localSheetId="7">#REF!</definedName>
    <definedName name="____DAN25" localSheetId="6">#REF!</definedName>
    <definedName name="____DAN25" localSheetId="4">#REF!</definedName>
    <definedName name="____DAN25">#REF!</definedName>
    <definedName name="____DAN26" localSheetId="2">#REF!</definedName>
    <definedName name="____DAN26" localSheetId="7">#REF!</definedName>
    <definedName name="____DAN26" localSheetId="6">#REF!</definedName>
    <definedName name="____DAN26" localSheetId="4">#REF!</definedName>
    <definedName name="____DAN26">#REF!</definedName>
    <definedName name="____DAN27" localSheetId="2">#REF!</definedName>
    <definedName name="____DAN27" localSheetId="7">#REF!</definedName>
    <definedName name="____DAN27" localSheetId="6">#REF!</definedName>
    <definedName name="____DAN27" localSheetId="4">#REF!</definedName>
    <definedName name="____DAN27">#REF!</definedName>
    <definedName name="____DAN28" localSheetId="2">#REF!</definedName>
    <definedName name="____DAN28" localSheetId="7">#REF!</definedName>
    <definedName name="____DAN28" localSheetId="6">#REF!</definedName>
    <definedName name="____DAN28" localSheetId="4">#REF!</definedName>
    <definedName name="____DAN28">#REF!</definedName>
    <definedName name="____DAN29" localSheetId="2">#REF!</definedName>
    <definedName name="____DAN29" localSheetId="7">#REF!</definedName>
    <definedName name="____DAN29" localSheetId="6">#REF!</definedName>
    <definedName name="____DAN29" localSheetId="4">#REF!</definedName>
    <definedName name="____DAN29">#REF!</definedName>
    <definedName name="____DAN3" localSheetId="2">#REF!</definedName>
    <definedName name="____DAN3" localSheetId="7">#REF!</definedName>
    <definedName name="____DAN3" localSheetId="6">#REF!</definedName>
    <definedName name="____DAN3" localSheetId="4">#REF!</definedName>
    <definedName name="____DAN3">#REF!</definedName>
    <definedName name="____DAN30" localSheetId="2">#REF!</definedName>
    <definedName name="____DAN30" localSheetId="7">#REF!</definedName>
    <definedName name="____DAN30" localSheetId="6">#REF!</definedName>
    <definedName name="____DAN30" localSheetId="4">#REF!</definedName>
    <definedName name="____DAN30">#REF!</definedName>
    <definedName name="____DAN31" localSheetId="2">#REF!</definedName>
    <definedName name="____DAN31" localSheetId="7">#REF!</definedName>
    <definedName name="____DAN31" localSheetId="6">#REF!</definedName>
    <definedName name="____DAN31" localSheetId="4">#REF!</definedName>
    <definedName name="____DAN31">#REF!</definedName>
    <definedName name="____DAN32" localSheetId="2">#REF!</definedName>
    <definedName name="____DAN32" localSheetId="7">#REF!</definedName>
    <definedName name="____DAN32" localSheetId="6">#REF!</definedName>
    <definedName name="____DAN32" localSheetId="4">#REF!</definedName>
    <definedName name="____DAN32">#REF!</definedName>
    <definedName name="____DAN33" localSheetId="2">#REF!</definedName>
    <definedName name="____DAN33" localSheetId="7">#REF!</definedName>
    <definedName name="____DAN33" localSheetId="6">#REF!</definedName>
    <definedName name="____DAN33" localSheetId="4">#REF!</definedName>
    <definedName name="____DAN33">#REF!</definedName>
    <definedName name="____DAN34" localSheetId="2">#REF!</definedName>
    <definedName name="____DAN34" localSheetId="7">#REF!</definedName>
    <definedName name="____DAN34" localSheetId="6">#REF!</definedName>
    <definedName name="____DAN34" localSheetId="4">#REF!</definedName>
    <definedName name="____DAN34">#REF!</definedName>
    <definedName name="____DAN35" localSheetId="2">#REF!</definedName>
    <definedName name="____DAN35" localSheetId="7">#REF!</definedName>
    <definedName name="____DAN35" localSheetId="6">#REF!</definedName>
    <definedName name="____DAN35" localSheetId="4">#REF!</definedName>
    <definedName name="____DAN35">#REF!</definedName>
    <definedName name="____DAN36" localSheetId="2">#REF!</definedName>
    <definedName name="____DAN36" localSheetId="7">#REF!</definedName>
    <definedName name="____DAN36" localSheetId="6">#REF!</definedName>
    <definedName name="____DAN36" localSheetId="4">#REF!</definedName>
    <definedName name="____DAN36">#REF!</definedName>
    <definedName name="____DAN37" localSheetId="2">#REF!</definedName>
    <definedName name="____DAN37" localSheetId="7">#REF!</definedName>
    <definedName name="____DAN37" localSheetId="6">#REF!</definedName>
    <definedName name="____DAN37" localSheetId="4">#REF!</definedName>
    <definedName name="____DAN37">#REF!</definedName>
    <definedName name="____DAN38" localSheetId="2">#REF!</definedName>
    <definedName name="____DAN38" localSheetId="7">#REF!</definedName>
    <definedName name="____DAN38" localSheetId="6">#REF!</definedName>
    <definedName name="____DAN38" localSheetId="4">#REF!</definedName>
    <definedName name="____DAN38">#REF!</definedName>
    <definedName name="____DAN39" localSheetId="2">#REF!</definedName>
    <definedName name="____DAN39" localSheetId="7">#REF!</definedName>
    <definedName name="____DAN39" localSheetId="6">#REF!</definedName>
    <definedName name="____DAN39" localSheetId="4">#REF!</definedName>
    <definedName name="____DAN39">#REF!</definedName>
    <definedName name="____DAN4" localSheetId="2">#REF!</definedName>
    <definedName name="____DAN4" localSheetId="7">#REF!</definedName>
    <definedName name="____DAN4" localSheetId="6">#REF!</definedName>
    <definedName name="____DAN4" localSheetId="4">#REF!</definedName>
    <definedName name="____DAN4">#REF!</definedName>
    <definedName name="____DAN40" localSheetId="2">#REF!</definedName>
    <definedName name="____DAN40" localSheetId="7">#REF!</definedName>
    <definedName name="____DAN40" localSheetId="6">#REF!</definedName>
    <definedName name="____DAN40" localSheetId="4">#REF!</definedName>
    <definedName name="____DAN40">#REF!</definedName>
    <definedName name="____DAN41" localSheetId="2">#REF!</definedName>
    <definedName name="____DAN41" localSheetId="7">#REF!</definedName>
    <definedName name="____DAN41" localSheetId="6">#REF!</definedName>
    <definedName name="____DAN41" localSheetId="4">#REF!</definedName>
    <definedName name="____DAN41">#REF!</definedName>
    <definedName name="____DAN42" localSheetId="2">#REF!</definedName>
    <definedName name="____DAN42" localSheetId="7">#REF!</definedName>
    <definedName name="____DAN42" localSheetId="6">#REF!</definedName>
    <definedName name="____DAN42" localSheetId="4">#REF!</definedName>
    <definedName name="____DAN42">#REF!</definedName>
    <definedName name="____DAN43" localSheetId="2">#REF!</definedName>
    <definedName name="____DAN43" localSheetId="7">#REF!</definedName>
    <definedName name="____DAN43" localSheetId="6">#REF!</definedName>
    <definedName name="____DAN43" localSheetId="4">#REF!</definedName>
    <definedName name="____DAN43">#REF!</definedName>
    <definedName name="____DAN44" localSheetId="2">#REF!</definedName>
    <definedName name="____DAN44" localSheetId="7">#REF!</definedName>
    <definedName name="____DAN44" localSheetId="6">#REF!</definedName>
    <definedName name="____DAN44" localSheetId="4">#REF!</definedName>
    <definedName name="____DAN44">#REF!</definedName>
    <definedName name="____DAN45" localSheetId="2">#REF!</definedName>
    <definedName name="____DAN45" localSheetId="7">#REF!</definedName>
    <definedName name="____DAN45" localSheetId="6">#REF!</definedName>
    <definedName name="____DAN45" localSheetId="4">#REF!</definedName>
    <definedName name="____DAN45">#REF!</definedName>
    <definedName name="____DAN46" localSheetId="2">#REF!</definedName>
    <definedName name="____DAN46" localSheetId="7">#REF!</definedName>
    <definedName name="____DAN46" localSheetId="6">#REF!</definedName>
    <definedName name="____DAN46" localSheetId="4">#REF!</definedName>
    <definedName name="____DAN46">#REF!</definedName>
    <definedName name="____DAN47" localSheetId="2">#REF!</definedName>
    <definedName name="____DAN47" localSheetId="7">#REF!</definedName>
    <definedName name="____DAN47" localSheetId="6">#REF!</definedName>
    <definedName name="____DAN47" localSheetId="4">#REF!</definedName>
    <definedName name="____DAN47">#REF!</definedName>
    <definedName name="____DAN48" localSheetId="2">#REF!</definedName>
    <definedName name="____DAN48" localSheetId="7">#REF!</definedName>
    <definedName name="____DAN48" localSheetId="6">#REF!</definedName>
    <definedName name="____DAN48" localSheetId="4">#REF!</definedName>
    <definedName name="____DAN48">#REF!</definedName>
    <definedName name="____DAN49" localSheetId="2">#REF!</definedName>
    <definedName name="____DAN49" localSheetId="7">#REF!</definedName>
    <definedName name="____DAN49" localSheetId="6">#REF!</definedName>
    <definedName name="____DAN49" localSheetId="4">#REF!</definedName>
    <definedName name="____DAN49">#REF!</definedName>
    <definedName name="____DAN5" localSheetId="2">#REF!</definedName>
    <definedName name="____DAN5" localSheetId="7">#REF!</definedName>
    <definedName name="____DAN5" localSheetId="6">#REF!</definedName>
    <definedName name="____DAN5" localSheetId="4">#REF!</definedName>
    <definedName name="____DAN5">#REF!</definedName>
    <definedName name="____DAN50" localSheetId="2">#REF!</definedName>
    <definedName name="____DAN50" localSheetId="7">#REF!</definedName>
    <definedName name="____DAN50" localSheetId="6">#REF!</definedName>
    <definedName name="____DAN50" localSheetId="4">#REF!</definedName>
    <definedName name="____DAN50">#REF!</definedName>
    <definedName name="____DAN51" localSheetId="2">#REF!</definedName>
    <definedName name="____DAN51" localSheetId="7">#REF!</definedName>
    <definedName name="____DAN51" localSheetId="6">#REF!</definedName>
    <definedName name="____DAN51" localSheetId="4">#REF!</definedName>
    <definedName name="____DAN51">#REF!</definedName>
    <definedName name="____DAN52" localSheetId="2">#REF!</definedName>
    <definedName name="____DAN52" localSheetId="7">#REF!</definedName>
    <definedName name="____DAN52" localSheetId="6">#REF!</definedName>
    <definedName name="____DAN52" localSheetId="4">#REF!</definedName>
    <definedName name="____DAN52">#REF!</definedName>
    <definedName name="____DAN53" localSheetId="2">#REF!</definedName>
    <definedName name="____DAN53" localSheetId="7">#REF!</definedName>
    <definedName name="____DAN53" localSheetId="6">#REF!</definedName>
    <definedName name="____DAN53" localSheetId="4">#REF!</definedName>
    <definedName name="____DAN53">#REF!</definedName>
    <definedName name="____DAN54" localSheetId="2">#REF!</definedName>
    <definedName name="____DAN54" localSheetId="7">#REF!</definedName>
    <definedName name="____DAN54" localSheetId="6">#REF!</definedName>
    <definedName name="____DAN54" localSheetId="4">#REF!</definedName>
    <definedName name="____DAN54">#REF!</definedName>
    <definedName name="____DAN55" localSheetId="2">#REF!</definedName>
    <definedName name="____DAN55" localSheetId="7">#REF!</definedName>
    <definedName name="____DAN55" localSheetId="6">#REF!</definedName>
    <definedName name="____DAN55" localSheetId="4">#REF!</definedName>
    <definedName name="____DAN55">#REF!</definedName>
    <definedName name="____DAN56" localSheetId="2">#REF!</definedName>
    <definedName name="____DAN56" localSheetId="7">#REF!</definedName>
    <definedName name="____DAN56" localSheetId="6">#REF!</definedName>
    <definedName name="____DAN56" localSheetId="4">#REF!</definedName>
    <definedName name="____DAN56">#REF!</definedName>
    <definedName name="____DAN57" localSheetId="2">#REF!</definedName>
    <definedName name="____DAN57" localSheetId="7">#REF!</definedName>
    <definedName name="____DAN57" localSheetId="6">#REF!</definedName>
    <definedName name="____DAN57" localSheetId="4">#REF!</definedName>
    <definedName name="____DAN57">#REF!</definedName>
    <definedName name="____DAN58" localSheetId="2">#REF!</definedName>
    <definedName name="____DAN58" localSheetId="7">#REF!</definedName>
    <definedName name="____DAN58" localSheetId="6">#REF!</definedName>
    <definedName name="____DAN58" localSheetId="4">#REF!</definedName>
    <definedName name="____DAN58">#REF!</definedName>
    <definedName name="____DAN59" localSheetId="2">#REF!</definedName>
    <definedName name="____DAN59" localSheetId="7">#REF!</definedName>
    <definedName name="____DAN59" localSheetId="6">#REF!</definedName>
    <definedName name="____DAN59" localSheetId="4">#REF!</definedName>
    <definedName name="____DAN59">#REF!</definedName>
    <definedName name="____DAN6" localSheetId="2">#REF!</definedName>
    <definedName name="____DAN6" localSheetId="7">#REF!</definedName>
    <definedName name="____DAN6" localSheetId="6">#REF!</definedName>
    <definedName name="____DAN6" localSheetId="4">#REF!</definedName>
    <definedName name="____DAN6">#REF!</definedName>
    <definedName name="____DAN60" localSheetId="2">#REF!</definedName>
    <definedName name="____DAN60" localSheetId="7">#REF!</definedName>
    <definedName name="____DAN60" localSheetId="6">#REF!</definedName>
    <definedName name="____DAN60" localSheetId="4">#REF!</definedName>
    <definedName name="____DAN60">#REF!</definedName>
    <definedName name="____DAN61" localSheetId="2">#REF!</definedName>
    <definedName name="____DAN61" localSheetId="7">#REF!</definedName>
    <definedName name="____DAN61" localSheetId="6">#REF!</definedName>
    <definedName name="____DAN61" localSheetId="4">#REF!</definedName>
    <definedName name="____DAN61">#REF!</definedName>
    <definedName name="____DAN62" localSheetId="2">#REF!</definedName>
    <definedName name="____DAN62" localSheetId="7">#REF!</definedName>
    <definedName name="____DAN62" localSheetId="6">#REF!</definedName>
    <definedName name="____DAN62" localSheetId="4">#REF!</definedName>
    <definedName name="____DAN62">#REF!</definedName>
    <definedName name="____DAN63" localSheetId="2">#REF!</definedName>
    <definedName name="____DAN63" localSheetId="7">#REF!</definedName>
    <definedName name="____DAN63" localSheetId="6">#REF!</definedName>
    <definedName name="____DAN63" localSheetId="4">#REF!</definedName>
    <definedName name="____DAN63">#REF!</definedName>
    <definedName name="____DAN64" localSheetId="2">#REF!</definedName>
    <definedName name="____DAN64" localSheetId="7">#REF!</definedName>
    <definedName name="____DAN64" localSheetId="6">#REF!</definedName>
    <definedName name="____DAN64" localSheetId="4">#REF!</definedName>
    <definedName name="____DAN64">#REF!</definedName>
    <definedName name="____DAN65" localSheetId="2">#REF!</definedName>
    <definedName name="____DAN65" localSheetId="7">#REF!</definedName>
    <definedName name="____DAN65" localSheetId="6">#REF!</definedName>
    <definedName name="____DAN65" localSheetId="4">#REF!</definedName>
    <definedName name="____DAN65">#REF!</definedName>
    <definedName name="____DAN66" localSheetId="2">#REF!</definedName>
    <definedName name="____DAN66" localSheetId="7">#REF!</definedName>
    <definedName name="____DAN66" localSheetId="6">#REF!</definedName>
    <definedName name="____DAN66" localSheetId="4">#REF!</definedName>
    <definedName name="____DAN66">#REF!</definedName>
    <definedName name="____DAN67" localSheetId="2">#REF!</definedName>
    <definedName name="____DAN67" localSheetId="7">#REF!</definedName>
    <definedName name="____DAN67" localSheetId="6">#REF!</definedName>
    <definedName name="____DAN67" localSheetId="4">#REF!</definedName>
    <definedName name="____DAN67">#REF!</definedName>
    <definedName name="____DAN68" localSheetId="2">#REF!</definedName>
    <definedName name="____DAN68" localSheetId="7">#REF!</definedName>
    <definedName name="____DAN68" localSheetId="6">#REF!</definedName>
    <definedName name="____DAN68" localSheetId="4">#REF!</definedName>
    <definedName name="____DAN68">#REF!</definedName>
    <definedName name="____DAN69" localSheetId="2">#REF!</definedName>
    <definedName name="____DAN69" localSheetId="7">#REF!</definedName>
    <definedName name="____DAN69" localSheetId="6">#REF!</definedName>
    <definedName name="____DAN69" localSheetId="4">#REF!</definedName>
    <definedName name="____DAN69">#REF!</definedName>
    <definedName name="____DAN7" localSheetId="2">#REF!</definedName>
    <definedName name="____DAN7" localSheetId="7">#REF!</definedName>
    <definedName name="____DAN7" localSheetId="6">#REF!</definedName>
    <definedName name="____DAN7" localSheetId="4">#REF!</definedName>
    <definedName name="____DAN7">#REF!</definedName>
    <definedName name="____DAN70" localSheetId="2">#REF!</definedName>
    <definedName name="____DAN70" localSheetId="7">#REF!</definedName>
    <definedName name="____DAN70" localSheetId="6">#REF!</definedName>
    <definedName name="____DAN70" localSheetId="4">#REF!</definedName>
    <definedName name="____DAN70">#REF!</definedName>
    <definedName name="____DAN71" localSheetId="2">#REF!</definedName>
    <definedName name="____DAN71" localSheetId="7">#REF!</definedName>
    <definedName name="____DAN71" localSheetId="6">#REF!</definedName>
    <definedName name="____DAN71" localSheetId="4">#REF!</definedName>
    <definedName name="____DAN71">#REF!</definedName>
    <definedName name="____DAN72" localSheetId="2">#REF!</definedName>
    <definedName name="____DAN72" localSheetId="7">#REF!</definedName>
    <definedName name="____DAN72" localSheetId="6">#REF!</definedName>
    <definedName name="____DAN72" localSheetId="4">#REF!</definedName>
    <definedName name="____DAN72">#REF!</definedName>
    <definedName name="____DAN73" localSheetId="2">#REF!</definedName>
    <definedName name="____DAN73" localSheetId="7">#REF!</definedName>
    <definedName name="____DAN73" localSheetId="6">#REF!</definedName>
    <definedName name="____DAN73" localSheetId="4">#REF!</definedName>
    <definedName name="____DAN73">#REF!</definedName>
    <definedName name="____DAN74" localSheetId="2">#REF!</definedName>
    <definedName name="____DAN74" localSheetId="7">#REF!</definedName>
    <definedName name="____DAN74" localSheetId="6">#REF!</definedName>
    <definedName name="____DAN74" localSheetId="4">#REF!</definedName>
    <definedName name="____DAN74">#REF!</definedName>
    <definedName name="____DAN75" localSheetId="2">#REF!</definedName>
    <definedName name="____DAN75" localSheetId="7">#REF!</definedName>
    <definedName name="____DAN75" localSheetId="6">#REF!</definedName>
    <definedName name="____DAN75" localSheetId="4">#REF!</definedName>
    <definedName name="____DAN75">#REF!</definedName>
    <definedName name="____DAN76" localSheetId="2">#REF!</definedName>
    <definedName name="____DAN76" localSheetId="7">#REF!</definedName>
    <definedName name="____DAN76" localSheetId="6">#REF!</definedName>
    <definedName name="____DAN76" localSheetId="4">#REF!</definedName>
    <definedName name="____DAN76">#REF!</definedName>
    <definedName name="____DAN77" localSheetId="2">#REF!</definedName>
    <definedName name="____DAN77" localSheetId="7">#REF!</definedName>
    <definedName name="____DAN77" localSheetId="6">#REF!</definedName>
    <definedName name="____DAN77" localSheetId="4">#REF!</definedName>
    <definedName name="____DAN77">#REF!</definedName>
    <definedName name="____DAN78" localSheetId="2">#REF!</definedName>
    <definedName name="____DAN78" localSheetId="7">#REF!</definedName>
    <definedName name="____DAN78" localSheetId="6">#REF!</definedName>
    <definedName name="____DAN78" localSheetId="4">#REF!</definedName>
    <definedName name="____DAN78">#REF!</definedName>
    <definedName name="____DAN79" localSheetId="2">#REF!</definedName>
    <definedName name="____DAN79" localSheetId="7">#REF!</definedName>
    <definedName name="____DAN79" localSheetId="6">#REF!</definedName>
    <definedName name="____DAN79" localSheetId="4">#REF!</definedName>
    <definedName name="____DAN79">#REF!</definedName>
    <definedName name="____DAN8" localSheetId="2">#REF!</definedName>
    <definedName name="____DAN8" localSheetId="7">#REF!</definedName>
    <definedName name="____DAN8" localSheetId="6">#REF!</definedName>
    <definedName name="____DAN8" localSheetId="4">#REF!</definedName>
    <definedName name="____DAN8">#REF!</definedName>
    <definedName name="____DAN80" localSheetId="2">#REF!</definedName>
    <definedName name="____DAN80" localSheetId="7">#REF!</definedName>
    <definedName name="____DAN80" localSheetId="6">#REF!</definedName>
    <definedName name="____DAN80" localSheetId="4">#REF!</definedName>
    <definedName name="____DAN80">#REF!</definedName>
    <definedName name="____DAN81" localSheetId="2">#REF!</definedName>
    <definedName name="____DAN81" localSheetId="7">#REF!</definedName>
    <definedName name="____DAN81" localSheetId="6">#REF!</definedName>
    <definedName name="____DAN81" localSheetId="4">#REF!</definedName>
    <definedName name="____DAN81">#REF!</definedName>
    <definedName name="____DAN82" localSheetId="2">#REF!</definedName>
    <definedName name="____DAN82" localSheetId="7">#REF!</definedName>
    <definedName name="____DAN82" localSheetId="6">#REF!</definedName>
    <definedName name="____DAN82" localSheetId="4">#REF!</definedName>
    <definedName name="____DAN82">#REF!</definedName>
    <definedName name="____DAN83" localSheetId="2">#REF!</definedName>
    <definedName name="____DAN83" localSheetId="7">#REF!</definedName>
    <definedName name="____DAN83" localSheetId="6">#REF!</definedName>
    <definedName name="____DAN83" localSheetId="4">#REF!</definedName>
    <definedName name="____DAN83">#REF!</definedName>
    <definedName name="____DAN84" localSheetId="2">#REF!</definedName>
    <definedName name="____DAN84" localSheetId="7">#REF!</definedName>
    <definedName name="____DAN84" localSheetId="6">#REF!</definedName>
    <definedName name="____DAN84" localSheetId="4">#REF!</definedName>
    <definedName name="____DAN84">#REF!</definedName>
    <definedName name="____DAN85" localSheetId="2">#REF!</definedName>
    <definedName name="____DAN85" localSheetId="7">#REF!</definedName>
    <definedName name="____DAN85" localSheetId="6">#REF!</definedName>
    <definedName name="____DAN85" localSheetId="4">#REF!</definedName>
    <definedName name="____DAN85">#REF!</definedName>
    <definedName name="____DAN86" localSheetId="2">#REF!</definedName>
    <definedName name="____DAN86" localSheetId="7">#REF!</definedName>
    <definedName name="____DAN86" localSheetId="6">#REF!</definedName>
    <definedName name="____DAN86" localSheetId="4">#REF!</definedName>
    <definedName name="____DAN86">#REF!</definedName>
    <definedName name="____DAN87" localSheetId="2">#REF!</definedName>
    <definedName name="____DAN87" localSheetId="7">#REF!</definedName>
    <definedName name="____DAN87" localSheetId="6">#REF!</definedName>
    <definedName name="____DAN87" localSheetId="4">#REF!</definedName>
    <definedName name="____DAN87">#REF!</definedName>
    <definedName name="____DAN88" localSheetId="2">#REF!</definedName>
    <definedName name="____DAN88" localSheetId="7">#REF!</definedName>
    <definedName name="____DAN88" localSheetId="6">#REF!</definedName>
    <definedName name="____DAN88" localSheetId="4">#REF!</definedName>
    <definedName name="____DAN88">#REF!</definedName>
    <definedName name="____DAN89" localSheetId="2">#REF!</definedName>
    <definedName name="____DAN89" localSheetId="7">#REF!</definedName>
    <definedName name="____DAN89" localSheetId="6">#REF!</definedName>
    <definedName name="____DAN89" localSheetId="4">#REF!</definedName>
    <definedName name="____DAN89">#REF!</definedName>
    <definedName name="____DAN9" localSheetId="2">#REF!</definedName>
    <definedName name="____DAN9" localSheetId="7">#REF!</definedName>
    <definedName name="____DAN9" localSheetId="6">#REF!</definedName>
    <definedName name="____DAN9" localSheetId="4">#REF!</definedName>
    <definedName name="____DAN9">#REF!</definedName>
    <definedName name="____DAN90" localSheetId="2">#REF!</definedName>
    <definedName name="____DAN90" localSheetId="7">#REF!</definedName>
    <definedName name="____DAN90" localSheetId="6">#REF!</definedName>
    <definedName name="____DAN90" localSheetId="4">#REF!</definedName>
    <definedName name="____DAN90">#REF!</definedName>
    <definedName name="____DAN91" localSheetId="2">#REF!</definedName>
    <definedName name="____DAN91" localSheetId="7">#REF!</definedName>
    <definedName name="____DAN91" localSheetId="6">#REF!</definedName>
    <definedName name="____DAN91" localSheetId="4">#REF!</definedName>
    <definedName name="____DAN91">#REF!</definedName>
    <definedName name="____DAN92" localSheetId="2">#REF!</definedName>
    <definedName name="____DAN92" localSheetId="7">#REF!</definedName>
    <definedName name="____DAN92" localSheetId="6">#REF!</definedName>
    <definedName name="____DAN92" localSheetId="4">#REF!</definedName>
    <definedName name="____DAN92">#REF!</definedName>
    <definedName name="____DAN93" localSheetId="2">#REF!</definedName>
    <definedName name="____DAN93" localSheetId="7">#REF!</definedName>
    <definedName name="____DAN93" localSheetId="6">#REF!</definedName>
    <definedName name="____DAN93" localSheetId="4">#REF!</definedName>
    <definedName name="____DAN93">#REF!</definedName>
    <definedName name="____DAN94" localSheetId="2">#REF!</definedName>
    <definedName name="____DAN94" localSheetId="7">#REF!</definedName>
    <definedName name="____DAN94" localSheetId="6">#REF!</definedName>
    <definedName name="____DAN94" localSheetId="4">#REF!</definedName>
    <definedName name="____DAN94">#REF!</definedName>
    <definedName name="____DAN95" localSheetId="2">#REF!</definedName>
    <definedName name="____DAN95" localSheetId="7">#REF!</definedName>
    <definedName name="____DAN95" localSheetId="6">#REF!</definedName>
    <definedName name="____DAN95" localSheetId="4">#REF!</definedName>
    <definedName name="____DAN95">#REF!</definedName>
    <definedName name="____DAN96" localSheetId="2">#REF!</definedName>
    <definedName name="____DAN96" localSheetId="7">#REF!</definedName>
    <definedName name="____DAN96" localSheetId="6">#REF!</definedName>
    <definedName name="____DAN96" localSheetId="4">#REF!</definedName>
    <definedName name="____DAN96">#REF!</definedName>
    <definedName name="____DAN97" localSheetId="2">#REF!</definedName>
    <definedName name="____DAN97" localSheetId="7">#REF!</definedName>
    <definedName name="____DAN97" localSheetId="6">#REF!</definedName>
    <definedName name="____DAN97" localSheetId="4">#REF!</definedName>
    <definedName name="____DAN97">#REF!</definedName>
    <definedName name="____DAN98" localSheetId="2">#REF!</definedName>
    <definedName name="____DAN98" localSheetId="7">#REF!</definedName>
    <definedName name="____DAN98" localSheetId="6">#REF!</definedName>
    <definedName name="____DAN98" localSheetId="4">#REF!</definedName>
    <definedName name="____DAN98">#REF!</definedName>
    <definedName name="____DAN99" localSheetId="2">#REF!</definedName>
    <definedName name="____DAN99" localSheetId="7">#REF!</definedName>
    <definedName name="____DAN99" localSheetId="6">#REF!</definedName>
    <definedName name="____DAN99" localSheetId="4">#REF!</definedName>
    <definedName name="____DAN99">#REF!</definedName>
    <definedName name="____JA2" localSheetId="2">#REF!</definedName>
    <definedName name="____JA2" localSheetId="7">#REF!</definedName>
    <definedName name="____JA2" localSheetId="6">#REF!</definedName>
    <definedName name="____JA2" localSheetId="4">#REF!</definedName>
    <definedName name="____JA2">#REF!</definedName>
    <definedName name="____JO11" localSheetId="2">#REF!</definedName>
    <definedName name="____JO11" localSheetId="7">#REF!</definedName>
    <definedName name="____JO11" localSheetId="6">#REF!</definedName>
    <definedName name="____JO11" localSheetId="4">#REF!</definedName>
    <definedName name="____JO11">#REF!</definedName>
    <definedName name="____K1" localSheetId="2">#REF!</definedName>
    <definedName name="____K1" localSheetId="7">#REF!</definedName>
    <definedName name="____K1" localSheetId="6">#REF!</definedName>
    <definedName name="____K1" localSheetId="4">#REF!</definedName>
    <definedName name="____K1">#REF!</definedName>
    <definedName name="____K2" localSheetId="2">#REF!</definedName>
    <definedName name="____K2" localSheetId="7">#REF!</definedName>
    <definedName name="____K2" localSheetId="6">#REF!</definedName>
    <definedName name="____K2" localSheetId="4">#REF!</definedName>
    <definedName name="____K2">#REF!</definedName>
    <definedName name="____K3" localSheetId="2">#REF!</definedName>
    <definedName name="____K3" localSheetId="7">#REF!</definedName>
    <definedName name="____K3" localSheetId="6">#REF!</definedName>
    <definedName name="____K3" localSheetId="4">#REF!</definedName>
    <definedName name="____K3">#REF!</definedName>
    <definedName name="____K5" localSheetId="2">#REF!</definedName>
    <definedName name="____K5" localSheetId="7">#REF!</definedName>
    <definedName name="____K5" localSheetId="6">#REF!</definedName>
    <definedName name="____K5" localSheetId="4">#REF!</definedName>
    <definedName name="____K5">#REF!</definedName>
    <definedName name="____K6" localSheetId="2">#REF!</definedName>
    <definedName name="____K6" localSheetId="7">#REF!</definedName>
    <definedName name="____K6" localSheetId="6">#REF!</definedName>
    <definedName name="____K6" localSheetId="4">#REF!</definedName>
    <definedName name="____K6">#REF!</definedName>
    <definedName name="____KD2" localSheetId="2" hidden="1">#REF!</definedName>
    <definedName name="____KD2" localSheetId="7" hidden="1">#REF!</definedName>
    <definedName name="____KD2" localSheetId="6" hidden="1">#REF!</definedName>
    <definedName name="____KD2" localSheetId="4" hidden="1">#REF!</definedName>
    <definedName name="____KD2" hidden="1">#REF!</definedName>
    <definedName name="____KD3" localSheetId="2" hidden="1">#REF!</definedName>
    <definedName name="____KD3" localSheetId="7" hidden="1">#REF!</definedName>
    <definedName name="____KD3" localSheetId="6" hidden="1">#REF!</definedName>
    <definedName name="____KD3" localSheetId="4" hidden="1">#REF!</definedName>
    <definedName name="____KD3" hidden="1">#REF!</definedName>
    <definedName name="____Key11" localSheetId="2" hidden="1">#REF!</definedName>
    <definedName name="____Key11" localSheetId="7" hidden="1">#REF!</definedName>
    <definedName name="____Key11" localSheetId="6" hidden="1">#REF!</definedName>
    <definedName name="____Key11" localSheetId="4" hidden="1">#REF!</definedName>
    <definedName name="____Key11" hidden="1">#REF!</definedName>
    <definedName name="____KK2" localSheetId="2" hidden="1">#REF!</definedName>
    <definedName name="____KK2" localSheetId="7" hidden="1">#REF!</definedName>
    <definedName name="____KK2" localSheetId="6" hidden="1">#REF!</definedName>
    <definedName name="____KK2" localSheetId="4" hidden="1">#REF!</definedName>
    <definedName name="____KK2" hidden="1">#REF!</definedName>
    <definedName name="____KK3" localSheetId="2" hidden="1">#REF!</definedName>
    <definedName name="____KK3" localSheetId="7" hidden="1">#REF!</definedName>
    <definedName name="____KK3" localSheetId="6" hidden="1">#REF!</definedName>
    <definedName name="____KK3" localSheetId="4" hidden="1">#REF!</definedName>
    <definedName name="____KK3" hidden="1">#REF!</definedName>
    <definedName name="____LL1" localSheetId="2">#REF!</definedName>
    <definedName name="____LL1" localSheetId="7">#REF!</definedName>
    <definedName name="____LL1" localSheetId="6">#REF!</definedName>
    <definedName name="____LL1" localSheetId="4">#REF!</definedName>
    <definedName name="____LL1">#REF!</definedName>
    <definedName name="____LL2" localSheetId="2">#REF!</definedName>
    <definedName name="____LL2" localSheetId="7">#REF!</definedName>
    <definedName name="____LL2" localSheetId="6">#REF!</definedName>
    <definedName name="____LL2" localSheetId="4">#REF!</definedName>
    <definedName name="____LL2">#REF!</definedName>
    <definedName name="____LL3" localSheetId="2">#REF!</definedName>
    <definedName name="____LL3" localSheetId="7">#REF!</definedName>
    <definedName name="____LL3" localSheetId="6">#REF!</definedName>
    <definedName name="____LL3" localSheetId="4">#REF!</definedName>
    <definedName name="____LL3">#REF!</definedName>
    <definedName name="____LL4" localSheetId="2">#REF!</definedName>
    <definedName name="____LL4" localSheetId="7">#REF!</definedName>
    <definedName name="____LL4" localSheetId="6">#REF!</definedName>
    <definedName name="____LL4" localSheetId="4">#REF!</definedName>
    <definedName name="____LL4">#REF!</definedName>
    <definedName name="____LL5" localSheetId="2">#REF!</definedName>
    <definedName name="____LL5" localSheetId="7">#REF!</definedName>
    <definedName name="____LL5" localSheetId="6">#REF!</definedName>
    <definedName name="____LL5" localSheetId="4">#REF!</definedName>
    <definedName name="____LL5">#REF!</definedName>
    <definedName name="____LPB1" localSheetId="2">#REF!</definedName>
    <definedName name="____LPB1" localSheetId="7">#REF!</definedName>
    <definedName name="____LPB1" localSheetId="6">#REF!</definedName>
    <definedName name="____LPB1" localSheetId="4">#REF!</definedName>
    <definedName name="____LPB1">#REF!</definedName>
    <definedName name="____LPK1" localSheetId="2">#REF!</definedName>
    <definedName name="____LPK1" localSheetId="7">#REF!</definedName>
    <definedName name="____LPK1" localSheetId="6">#REF!</definedName>
    <definedName name="____LPK1" localSheetId="4">#REF!</definedName>
    <definedName name="____LPK1">#REF!</definedName>
    <definedName name="____LSK1" localSheetId="2">#REF!</definedName>
    <definedName name="____LSK1" localSheetId="7">#REF!</definedName>
    <definedName name="____LSK1" localSheetId="6">#REF!</definedName>
    <definedName name="____LSK1" localSheetId="4">#REF!</definedName>
    <definedName name="____LSK1">#REF!</definedName>
    <definedName name="____LSK2" localSheetId="2">#REF!</definedName>
    <definedName name="____LSK2" localSheetId="7">#REF!</definedName>
    <definedName name="____LSK2" localSheetId="6">#REF!</definedName>
    <definedName name="____LSK2" localSheetId="4">#REF!</definedName>
    <definedName name="____LSK2">#REF!</definedName>
    <definedName name="____LSK3" localSheetId="2">#REF!</definedName>
    <definedName name="____LSK3" localSheetId="7">#REF!</definedName>
    <definedName name="____LSK3" localSheetId="6">#REF!</definedName>
    <definedName name="____LSK3" localSheetId="4">#REF!</definedName>
    <definedName name="____LSK3">#REF!</definedName>
    <definedName name="____LV02" localSheetId="2">#REF!</definedName>
    <definedName name="____LV02" localSheetId="7">#REF!</definedName>
    <definedName name="____LV02" localSheetId="6">#REF!</definedName>
    <definedName name="____LV02" localSheetId="4">#REF!</definedName>
    <definedName name="____LV02">#REF!</definedName>
    <definedName name="____NMB96" localSheetId="2">#REF!</definedName>
    <definedName name="____NMB96" localSheetId="7">#REF!</definedName>
    <definedName name="____NMB96" localSheetId="6">#REF!</definedName>
    <definedName name="____NMB96" localSheetId="4">#REF!</definedName>
    <definedName name="____NMB96">#REF!</definedName>
    <definedName name="____NON1" localSheetId="2">#REF!</definedName>
    <definedName name="____NON1" localSheetId="7">#REF!</definedName>
    <definedName name="____NON1" localSheetId="6">#REF!</definedName>
    <definedName name="____NON1" localSheetId="4">#REF!</definedName>
    <definedName name="____NON1">#REF!</definedName>
    <definedName name="____NON2" localSheetId="2">#REF!</definedName>
    <definedName name="____NON2" localSheetId="7">#REF!</definedName>
    <definedName name="____NON2" localSheetId="6">#REF!</definedName>
    <definedName name="____NON2" localSheetId="4">#REF!</definedName>
    <definedName name="____NON2">#REF!</definedName>
    <definedName name="____p1" localSheetId="2">#REF!</definedName>
    <definedName name="____p1" localSheetId="7">#REF!</definedName>
    <definedName name="____p1" localSheetId="6">#REF!</definedName>
    <definedName name="____p1" localSheetId="4">#REF!</definedName>
    <definedName name="____p1">#REF!</definedName>
    <definedName name="____p2" localSheetId="2">#REF!</definedName>
    <definedName name="____p2" localSheetId="7">#REF!</definedName>
    <definedName name="____p2" localSheetId="6">#REF!</definedName>
    <definedName name="____p2" localSheetId="4">#REF!</definedName>
    <definedName name="____p2">#REF!</definedName>
    <definedName name="____P21" localSheetId="2">#REF!</definedName>
    <definedName name="____P21" localSheetId="7">#REF!</definedName>
    <definedName name="____P21" localSheetId="6">#REF!</definedName>
    <definedName name="____P21" localSheetId="4">#REF!</definedName>
    <definedName name="____P21">#REF!</definedName>
    <definedName name="____P22" localSheetId="2">#REF!</definedName>
    <definedName name="____P22" localSheetId="7">#REF!</definedName>
    <definedName name="____P22" localSheetId="6">#REF!</definedName>
    <definedName name="____P22" localSheetId="4">#REF!</definedName>
    <definedName name="____P22">#REF!</definedName>
    <definedName name="____p3" localSheetId="2">#REF!</definedName>
    <definedName name="____p3" localSheetId="7">#REF!</definedName>
    <definedName name="____p3" localSheetId="6">#REF!</definedName>
    <definedName name="____p3" localSheetId="4">#REF!</definedName>
    <definedName name="____p3">#REF!</definedName>
    <definedName name="____P31" localSheetId="2">#REF!</definedName>
    <definedName name="____P31" localSheetId="7">#REF!</definedName>
    <definedName name="____P31" localSheetId="6">#REF!</definedName>
    <definedName name="____P31" localSheetId="4">#REF!</definedName>
    <definedName name="____P31">#REF!</definedName>
    <definedName name="____P32" localSheetId="2">#REF!</definedName>
    <definedName name="____P32" localSheetId="7">#REF!</definedName>
    <definedName name="____P32" localSheetId="6">#REF!</definedName>
    <definedName name="____P32" localSheetId="4">#REF!</definedName>
    <definedName name="____P32">#REF!</definedName>
    <definedName name="____P33" localSheetId="2">#REF!</definedName>
    <definedName name="____P33" localSheetId="7">#REF!</definedName>
    <definedName name="____P33" localSheetId="6">#REF!</definedName>
    <definedName name="____P33" localSheetId="4">#REF!</definedName>
    <definedName name="____P33">#REF!</definedName>
    <definedName name="____P34" localSheetId="2">#REF!</definedName>
    <definedName name="____P34" localSheetId="7">#REF!</definedName>
    <definedName name="____P34" localSheetId="6">#REF!</definedName>
    <definedName name="____P34" localSheetId="4">#REF!</definedName>
    <definedName name="____P34">#REF!</definedName>
    <definedName name="____PRN2" localSheetId="2">#REF!</definedName>
    <definedName name="____PRN2" localSheetId="7">#REF!</definedName>
    <definedName name="____PRN2" localSheetId="6">#REF!</definedName>
    <definedName name="____PRN2" localSheetId="4">#REF!</definedName>
    <definedName name="____PRN2">#REF!</definedName>
    <definedName name="____PRN3" localSheetId="2">#REF!</definedName>
    <definedName name="____PRN3" localSheetId="7">#REF!</definedName>
    <definedName name="____PRN3" localSheetId="6">#REF!</definedName>
    <definedName name="____PRN3" localSheetId="4">#REF!</definedName>
    <definedName name="____PRN3">#REF!</definedName>
    <definedName name="____PRN4" localSheetId="2">#REF!</definedName>
    <definedName name="____PRN4" localSheetId="7">#REF!</definedName>
    <definedName name="____PRN4" localSheetId="6">#REF!</definedName>
    <definedName name="____PRN4" localSheetId="4">#REF!</definedName>
    <definedName name="____PRN4">#REF!</definedName>
    <definedName name="____PRN6" localSheetId="2">#REF!</definedName>
    <definedName name="____PRN6" localSheetId="7">#REF!</definedName>
    <definedName name="____PRN6" localSheetId="6">#REF!</definedName>
    <definedName name="____PRN6" localSheetId="4">#REF!</definedName>
    <definedName name="____PRN6">#REF!</definedName>
    <definedName name="____PRN7" localSheetId="2">#REF!</definedName>
    <definedName name="____PRN7" localSheetId="7">#REF!</definedName>
    <definedName name="____PRN7" localSheetId="6">#REF!</definedName>
    <definedName name="____PRN7" localSheetId="4">#REF!</definedName>
    <definedName name="____PRN7">#REF!</definedName>
    <definedName name="____QTY1" localSheetId="2">#REF!</definedName>
    <definedName name="____QTY1" localSheetId="7">#REF!</definedName>
    <definedName name="____QTY1" localSheetId="6">#REF!</definedName>
    <definedName name="____QTY1" localSheetId="4">#REF!</definedName>
    <definedName name="____QTY1">#REF!</definedName>
    <definedName name="____QTY2" localSheetId="2">#REF!</definedName>
    <definedName name="____QTY2" localSheetId="7">#REF!</definedName>
    <definedName name="____QTY2" localSheetId="6">#REF!</definedName>
    <definedName name="____QTY2" localSheetId="4">#REF!</definedName>
    <definedName name="____QTY2">#REF!</definedName>
    <definedName name="____RR11" localSheetId="2">#REF!</definedName>
    <definedName name="____RR11" localSheetId="7">#REF!</definedName>
    <definedName name="____RR11" localSheetId="6">#REF!</definedName>
    <definedName name="____RR11" localSheetId="4">#REF!</definedName>
    <definedName name="____RR11">#REF!</definedName>
    <definedName name="____RR12" localSheetId="2">#REF!</definedName>
    <definedName name="____RR12" localSheetId="7">#REF!</definedName>
    <definedName name="____RR12" localSheetId="6">#REF!</definedName>
    <definedName name="____RR12" localSheetId="4">#REF!</definedName>
    <definedName name="____RR12">#REF!</definedName>
    <definedName name="____RR13" localSheetId="2">#REF!</definedName>
    <definedName name="____RR13" localSheetId="7">#REF!</definedName>
    <definedName name="____RR13" localSheetId="6">#REF!</definedName>
    <definedName name="____RR13" localSheetId="4">#REF!</definedName>
    <definedName name="____RR13">#REF!</definedName>
    <definedName name="____RR14" localSheetId="2">#REF!</definedName>
    <definedName name="____RR14" localSheetId="7">#REF!</definedName>
    <definedName name="____RR14" localSheetId="6">#REF!</definedName>
    <definedName name="____RR14" localSheetId="4">#REF!</definedName>
    <definedName name="____RR14">#REF!</definedName>
    <definedName name="____RR15" localSheetId="2">#REF!</definedName>
    <definedName name="____RR15" localSheetId="7">#REF!</definedName>
    <definedName name="____RR15" localSheetId="6">#REF!</definedName>
    <definedName name="____RR15" localSheetId="4">#REF!</definedName>
    <definedName name="____RR15">#REF!</definedName>
    <definedName name="____rrr12" localSheetId="2">#REF!</definedName>
    <definedName name="____rrr12" localSheetId="7">#REF!</definedName>
    <definedName name="____rrr12" localSheetId="6">#REF!</definedName>
    <definedName name="____rrr12" localSheetId="4">#REF!</definedName>
    <definedName name="____rrr12">#REF!</definedName>
    <definedName name="____rrr13" localSheetId="2">#REF!</definedName>
    <definedName name="____rrr13" localSheetId="7">#REF!</definedName>
    <definedName name="____rrr13" localSheetId="6">#REF!</definedName>
    <definedName name="____rrr13" localSheetId="4">#REF!</definedName>
    <definedName name="____rrr13">#REF!</definedName>
    <definedName name="____rrr14" localSheetId="2">#REF!</definedName>
    <definedName name="____rrr14" localSheetId="7">#REF!</definedName>
    <definedName name="____rrr14" localSheetId="6">#REF!</definedName>
    <definedName name="____rrr14" localSheetId="4">#REF!</definedName>
    <definedName name="____rrr14">#REF!</definedName>
    <definedName name="____rrr15" localSheetId="2">#REF!</definedName>
    <definedName name="____rrr15" localSheetId="7">#REF!</definedName>
    <definedName name="____rrr15" localSheetId="6">#REF!</definedName>
    <definedName name="____rrr15" localSheetId="4">#REF!</definedName>
    <definedName name="____rrr15">#REF!</definedName>
    <definedName name="____SSS1" localSheetId="2">#REF!</definedName>
    <definedName name="____SSS1" localSheetId="7">#REF!</definedName>
    <definedName name="____SSS1" localSheetId="6">#REF!</definedName>
    <definedName name="____SSS1" localSheetId="4">#REF!</definedName>
    <definedName name="____SSS1">#REF!</definedName>
    <definedName name="____ST1" localSheetId="2">#REF!</definedName>
    <definedName name="____ST1" localSheetId="7">#REF!</definedName>
    <definedName name="____ST1" localSheetId="6">#REF!</definedName>
    <definedName name="____ST1" localSheetId="4">#REF!</definedName>
    <definedName name="____ST1">#REF!</definedName>
    <definedName name="____SUB1" localSheetId="2">#REF!</definedName>
    <definedName name="____SUB1" localSheetId="7">#REF!</definedName>
    <definedName name="____SUB1" localSheetId="6">#REF!</definedName>
    <definedName name="____SUB1" localSheetId="4">#REF!</definedName>
    <definedName name="____SUB1">#REF!</definedName>
    <definedName name="____SUB2" localSheetId="2">#REF!</definedName>
    <definedName name="____SUB2" localSheetId="7">#REF!</definedName>
    <definedName name="____SUB2" localSheetId="6">#REF!</definedName>
    <definedName name="____SUB2" localSheetId="4">#REF!</definedName>
    <definedName name="____SUB2">#REF!</definedName>
    <definedName name="____SUB3" localSheetId="2">#REF!</definedName>
    <definedName name="____SUB3" localSheetId="7">#REF!</definedName>
    <definedName name="____SUB3" localSheetId="6">#REF!</definedName>
    <definedName name="____SUB3" localSheetId="4">#REF!</definedName>
    <definedName name="____SUB3">#REF!</definedName>
    <definedName name="____SUB4" localSheetId="2">#REF!</definedName>
    <definedName name="____SUB4" localSheetId="7">#REF!</definedName>
    <definedName name="____SUB4" localSheetId="6">#REF!</definedName>
    <definedName name="____SUB4" localSheetId="4">#REF!</definedName>
    <definedName name="____SUB4">#REF!</definedName>
    <definedName name="____TOT1" localSheetId="2">#REF!</definedName>
    <definedName name="____TOT1" localSheetId="7">#REF!</definedName>
    <definedName name="____TOT1" localSheetId="6">#REF!</definedName>
    <definedName name="____TOT1" localSheetId="4">#REF!</definedName>
    <definedName name="____TOT1">#REF!</definedName>
    <definedName name="____TOT2" localSheetId="2">#REF!</definedName>
    <definedName name="____TOT2" localSheetId="7">#REF!</definedName>
    <definedName name="____TOT2" localSheetId="6">#REF!</definedName>
    <definedName name="____TOT2" localSheetId="4">#REF!</definedName>
    <definedName name="____TOT2">#REF!</definedName>
    <definedName name="____UP1" localSheetId="2">#REF!</definedName>
    <definedName name="____UP1" localSheetId="7">#REF!</definedName>
    <definedName name="____UP1" localSheetId="6">#REF!</definedName>
    <definedName name="____UP1" localSheetId="4">#REF!</definedName>
    <definedName name="____UP1">#REF!</definedName>
    <definedName name="____UP2" localSheetId="2">#REF!</definedName>
    <definedName name="____UP2" localSheetId="7">#REF!</definedName>
    <definedName name="____UP2" localSheetId="6">#REF!</definedName>
    <definedName name="____UP2" localSheetId="4">#REF!</definedName>
    <definedName name="____UP2">#REF!</definedName>
    <definedName name="____WW1" localSheetId="2">#REF!</definedName>
    <definedName name="____WW1" localSheetId="7">#REF!</definedName>
    <definedName name="____WW1" localSheetId="6">#REF!</definedName>
    <definedName name="____WW1" localSheetId="4">#REF!</definedName>
    <definedName name="____WW1">#REF!</definedName>
    <definedName name="____WW2" localSheetId="2">#REF!</definedName>
    <definedName name="____WW2" localSheetId="7">#REF!</definedName>
    <definedName name="____WW2" localSheetId="6">#REF!</definedName>
    <definedName name="____WW2" localSheetId="4">#REF!</definedName>
    <definedName name="____WW2">#REF!</definedName>
    <definedName name="____ZZ1" localSheetId="2">#REF!</definedName>
    <definedName name="____ZZ1" localSheetId="7">#REF!</definedName>
    <definedName name="____ZZ1" localSheetId="6">#REF!</definedName>
    <definedName name="____ZZ1" localSheetId="4">#REF!</definedName>
    <definedName name="____ZZ1">#REF!</definedName>
    <definedName name="___10" localSheetId="2">#REF!</definedName>
    <definedName name="___10" localSheetId="7">#REF!</definedName>
    <definedName name="___10" localSheetId="6">#REF!</definedName>
    <definedName name="___10" localSheetId="4">#REF!</definedName>
    <definedName name="___10">#REF!</definedName>
    <definedName name="___11" localSheetId="2">#REF!</definedName>
    <definedName name="___11" localSheetId="7">#REF!</definedName>
    <definedName name="___11" localSheetId="6">#REF!</definedName>
    <definedName name="___11" localSheetId="4">#REF!</definedName>
    <definedName name="___11">#REF!</definedName>
    <definedName name="___6" localSheetId="2">#REF!</definedName>
    <definedName name="___6" localSheetId="7">#REF!</definedName>
    <definedName name="___6" localSheetId="6">#REF!</definedName>
    <definedName name="___6" localSheetId="4">#REF!</definedName>
    <definedName name="___6">#REF!</definedName>
    <definedName name="___7" localSheetId="2">#REF!</definedName>
    <definedName name="___7" localSheetId="7">#REF!</definedName>
    <definedName name="___7" localSheetId="6">#REF!</definedName>
    <definedName name="___7" localSheetId="4">#REF!</definedName>
    <definedName name="___7">#REF!</definedName>
    <definedName name="___8" localSheetId="2">#REF!</definedName>
    <definedName name="___8" localSheetId="7">#REF!</definedName>
    <definedName name="___8" localSheetId="6">#REF!</definedName>
    <definedName name="___8" localSheetId="4">#REF!</definedName>
    <definedName name="___8">#REF!</definedName>
    <definedName name="___9" localSheetId="2">#REF!</definedName>
    <definedName name="___9" localSheetId="7">#REF!</definedName>
    <definedName name="___9" localSheetId="6">#REF!</definedName>
    <definedName name="___9" localSheetId="4">#REF!</definedName>
    <definedName name="___9">#REF!</definedName>
    <definedName name="___A1" localSheetId="2">#REF!</definedName>
    <definedName name="___A1" localSheetId="7">#REF!</definedName>
    <definedName name="___A1" localSheetId="6">#REF!</definedName>
    <definedName name="___A1" localSheetId="4">#REF!</definedName>
    <definedName name="___A1">#REF!</definedName>
    <definedName name="___A150000" localSheetId="2">#REF!</definedName>
    <definedName name="___A150000" localSheetId="7">#REF!</definedName>
    <definedName name="___A150000" localSheetId="6">#REF!</definedName>
    <definedName name="___A150000" localSheetId="4">#REF!</definedName>
    <definedName name="___A150000">#REF!</definedName>
    <definedName name="___A183154" localSheetId="2">#REF!</definedName>
    <definedName name="___A183154" localSheetId="7">#REF!</definedName>
    <definedName name="___A183154" localSheetId="6">#REF!</definedName>
    <definedName name="___A183154" localSheetId="4">#REF!</definedName>
    <definedName name="___A183154">#REF!</definedName>
    <definedName name="___A2" localSheetId="2">#REF!</definedName>
    <definedName name="___A2" localSheetId="7">#REF!</definedName>
    <definedName name="___A2" localSheetId="6">#REF!</definedName>
    <definedName name="___A2" localSheetId="4">#REF!</definedName>
    <definedName name="___A2">#REF!</definedName>
    <definedName name="___A67000" localSheetId="2">#REF!</definedName>
    <definedName name="___A67000" localSheetId="7">#REF!</definedName>
    <definedName name="___A67000" localSheetId="6">#REF!</definedName>
    <definedName name="___A67000" localSheetId="4">#REF!</definedName>
    <definedName name="___A67000">#REF!</definedName>
    <definedName name="___A70000" localSheetId="2">#REF!</definedName>
    <definedName name="___A70000" localSheetId="7">#REF!</definedName>
    <definedName name="___A70000" localSheetId="6">#REF!</definedName>
    <definedName name="___A70000" localSheetId="4">#REF!</definedName>
    <definedName name="___A70000">#REF!</definedName>
    <definedName name="___A80000" localSheetId="2">#REF!</definedName>
    <definedName name="___A80000" localSheetId="7">#REF!</definedName>
    <definedName name="___A80000" localSheetId="6">#REF!</definedName>
    <definedName name="___A80000" localSheetId="4">#REF!</definedName>
    <definedName name="___A80000">#REF!</definedName>
    <definedName name="___C" localSheetId="2">#REF!</definedName>
    <definedName name="___C" localSheetId="7">#REF!</definedName>
    <definedName name="___C" localSheetId="6">#REF!</definedName>
    <definedName name="___C" localSheetId="4">#REF!</definedName>
    <definedName name="___C">#REF!</definedName>
    <definedName name="___C100000" localSheetId="2">#REF!</definedName>
    <definedName name="___C100000" localSheetId="7">#REF!</definedName>
    <definedName name="___C100000" localSheetId="6">#REF!</definedName>
    <definedName name="___C100000" localSheetId="4">#REF!</definedName>
    <definedName name="___C100000">#REF!</definedName>
    <definedName name="___DAN1" localSheetId="2">#REF!</definedName>
    <definedName name="___DAN1" localSheetId="7">#REF!</definedName>
    <definedName name="___DAN1" localSheetId="6">#REF!</definedName>
    <definedName name="___DAN1" localSheetId="4">#REF!</definedName>
    <definedName name="___DAN1">#REF!</definedName>
    <definedName name="___DAN10" localSheetId="2">#REF!</definedName>
    <definedName name="___DAN10" localSheetId="7">#REF!</definedName>
    <definedName name="___DAN10" localSheetId="6">#REF!</definedName>
    <definedName name="___DAN10" localSheetId="4">#REF!</definedName>
    <definedName name="___DAN10">#REF!</definedName>
    <definedName name="___DAN100" localSheetId="2">#REF!</definedName>
    <definedName name="___DAN100" localSheetId="7">#REF!</definedName>
    <definedName name="___DAN100" localSheetId="6">#REF!</definedName>
    <definedName name="___DAN100" localSheetId="4">#REF!</definedName>
    <definedName name="___DAN100">#REF!</definedName>
    <definedName name="___DAN101" localSheetId="2">#REF!</definedName>
    <definedName name="___DAN101" localSheetId="7">#REF!</definedName>
    <definedName name="___DAN101" localSheetId="6">#REF!</definedName>
    <definedName name="___DAN101" localSheetId="4">#REF!</definedName>
    <definedName name="___DAN101">#REF!</definedName>
    <definedName name="___DAN102" localSheetId="2">#REF!</definedName>
    <definedName name="___DAN102" localSheetId="7">#REF!</definedName>
    <definedName name="___DAN102" localSheetId="6">#REF!</definedName>
    <definedName name="___DAN102" localSheetId="4">#REF!</definedName>
    <definedName name="___DAN102">#REF!</definedName>
    <definedName name="___DAN103" localSheetId="2">#REF!</definedName>
    <definedName name="___DAN103" localSheetId="7">#REF!</definedName>
    <definedName name="___DAN103" localSheetId="6">#REF!</definedName>
    <definedName name="___DAN103" localSheetId="4">#REF!</definedName>
    <definedName name="___DAN103">#REF!</definedName>
    <definedName name="___DAN104" localSheetId="2">#REF!</definedName>
    <definedName name="___DAN104" localSheetId="7">#REF!</definedName>
    <definedName name="___DAN104" localSheetId="6">#REF!</definedName>
    <definedName name="___DAN104" localSheetId="4">#REF!</definedName>
    <definedName name="___DAN104">#REF!</definedName>
    <definedName name="___DAN105" localSheetId="2">#REF!</definedName>
    <definedName name="___DAN105" localSheetId="7">#REF!</definedName>
    <definedName name="___DAN105" localSheetId="6">#REF!</definedName>
    <definedName name="___DAN105" localSheetId="4">#REF!</definedName>
    <definedName name="___DAN105">#REF!</definedName>
    <definedName name="___DAN106" localSheetId="2">#REF!</definedName>
    <definedName name="___DAN106" localSheetId="7">#REF!</definedName>
    <definedName name="___DAN106" localSheetId="6">#REF!</definedName>
    <definedName name="___DAN106" localSheetId="4">#REF!</definedName>
    <definedName name="___DAN106">#REF!</definedName>
    <definedName name="___DAN107" localSheetId="2">#REF!</definedName>
    <definedName name="___DAN107" localSheetId="7">#REF!</definedName>
    <definedName name="___DAN107" localSheetId="6">#REF!</definedName>
    <definedName name="___DAN107" localSheetId="4">#REF!</definedName>
    <definedName name="___DAN107">#REF!</definedName>
    <definedName name="___DAN108" localSheetId="2">#REF!</definedName>
    <definedName name="___DAN108" localSheetId="7">#REF!</definedName>
    <definedName name="___DAN108" localSheetId="6">#REF!</definedName>
    <definedName name="___DAN108" localSheetId="4">#REF!</definedName>
    <definedName name="___DAN108">#REF!</definedName>
    <definedName name="___DAN109" localSheetId="2">#REF!</definedName>
    <definedName name="___DAN109" localSheetId="7">#REF!</definedName>
    <definedName name="___DAN109" localSheetId="6">#REF!</definedName>
    <definedName name="___DAN109" localSheetId="4">#REF!</definedName>
    <definedName name="___DAN109">#REF!</definedName>
    <definedName name="___DAN11" localSheetId="2">#REF!</definedName>
    <definedName name="___DAN11" localSheetId="7">#REF!</definedName>
    <definedName name="___DAN11" localSheetId="6">#REF!</definedName>
    <definedName name="___DAN11" localSheetId="4">#REF!</definedName>
    <definedName name="___DAN11">#REF!</definedName>
    <definedName name="___DAN110" localSheetId="2">#REF!</definedName>
    <definedName name="___DAN110" localSheetId="7">#REF!</definedName>
    <definedName name="___DAN110" localSheetId="6">#REF!</definedName>
    <definedName name="___DAN110" localSheetId="4">#REF!</definedName>
    <definedName name="___DAN110">#REF!</definedName>
    <definedName name="___DAN111" localSheetId="2">#REF!</definedName>
    <definedName name="___DAN111" localSheetId="7">#REF!</definedName>
    <definedName name="___DAN111" localSheetId="6">#REF!</definedName>
    <definedName name="___DAN111" localSheetId="4">#REF!</definedName>
    <definedName name="___DAN111">#REF!</definedName>
    <definedName name="___DAN112" localSheetId="2">#REF!</definedName>
    <definedName name="___DAN112" localSheetId="7">#REF!</definedName>
    <definedName name="___DAN112" localSheetId="6">#REF!</definedName>
    <definedName name="___DAN112" localSheetId="4">#REF!</definedName>
    <definedName name="___DAN112">#REF!</definedName>
    <definedName name="___DAN113" localSheetId="2">#REF!</definedName>
    <definedName name="___DAN113" localSheetId="7">#REF!</definedName>
    <definedName name="___DAN113" localSheetId="6">#REF!</definedName>
    <definedName name="___DAN113" localSheetId="4">#REF!</definedName>
    <definedName name="___DAN113">#REF!</definedName>
    <definedName name="___DAN114" localSheetId="2">#REF!</definedName>
    <definedName name="___DAN114" localSheetId="7">#REF!</definedName>
    <definedName name="___DAN114" localSheetId="6">#REF!</definedName>
    <definedName name="___DAN114" localSheetId="4">#REF!</definedName>
    <definedName name="___DAN114">#REF!</definedName>
    <definedName name="___DAN115" localSheetId="2">#REF!</definedName>
    <definedName name="___DAN115" localSheetId="7">#REF!</definedName>
    <definedName name="___DAN115" localSheetId="6">#REF!</definedName>
    <definedName name="___DAN115" localSheetId="4">#REF!</definedName>
    <definedName name="___DAN115">#REF!</definedName>
    <definedName name="___DAN116" localSheetId="2">#REF!</definedName>
    <definedName name="___DAN116" localSheetId="7">#REF!</definedName>
    <definedName name="___DAN116" localSheetId="6">#REF!</definedName>
    <definedName name="___DAN116" localSheetId="4">#REF!</definedName>
    <definedName name="___DAN116">#REF!</definedName>
    <definedName name="___DAN117" localSheetId="2">#REF!</definedName>
    <definedName name="___DAN117" localSheetId="7">#REF!</definedName>
    <definedName name="___DAN117" localSheetId="6">#REF!</definedName>
    <definedName name="___DAN117" localSheetId="4">#REF!</definedName>
    <definedName name="___DAN117">#REF!</definedName>
    <definedName name="___DAN118" localSheetId="2">#REF!</definedName>
    <definedName name="___DAN118" localSheetId="7">#REF!</definedName>
    <definedName name="___DAN118" localSheetId="6">#REF!</definedName>
    <definedName name="___DAN118" localSheetId="4">#REF!</definedName>
    <definedName name="___DAN118">#REF!</definedName>
    <definedName name="___DAN119" localSheetId="2">#REF!</definedName>
    <definedName name="___DAN119" localSheetId="7">#REF!</definedName>
    <definedName name="___DAN119" localSheetId="6">#REF!</definedName>
    <definedName name="___DAN119" localSheetId="4">#REF!</definedName>
    <definedName name="___DAN119">#REF!</definedName>
    <definedName name="___DAN12" localSheetId="2">#REF!</definedName>
    <definedName name="___DAN12" localSheetId="7">#REF!</definedName>
    <definedName name="___DAN12" localSheetId="6">#REF!</definedName>
    <definedName name="___DAN12" localSheetId="4">#REF!</definedName>
    <definedName name="___DAN12">#REF!</definedName>
    <definedName name="___DAN120" localSheetId="2">#REF!</definedName>
    <definedName name="___DAN120" localSheetId="7">#REF!</definedName>
    <definedName name="___DAN120" localSheetId="6">#REF!</definedName>
    <definedName name="___DAN120" localSheetId="4">#REF!</definedName>
    <definedName name="___DAN120">#REF!</definedName>
    <definedName name="___DAN121" localSheetId="2">#REF!</definedName>
    <definedName name="___DAN121" localSheetId="7">#REF!</definedName>
    <definedName name="___DAN121" localSheetId="6">#REF!</definedName>
    <definedName name="___DAN121" localSheetId="4">#REF!</definedName>
    <definedName name="___DAN121">#REF!</definedName>
    <definedName name="___DAN122" localSheetId="2">#REF!</definedName>
    <definedName name="___DAN122" localSheetId="7">#REF!</definedName>
    <definedName name="___DAN122" localSheetId="6">#REF!</definedName>
    <definedName name="___DAN122" localSheetId="4">#REF!</definedName>
    <definedName name="___DAN122">#REF!</definedName>
    <definedName name="___DAN123" localSheetId="2">#REF!</definedName>
    <definedName name="___DAN123" localSheetId="7">#REF!</definedName>
    <definedName name="___DAN123" localSheetId="6">#REF!</definedName>
    <definedName name="___DAN123" localSheetId="4">#REF!</definedName>
    <definedName name="___DAN123">#REF!</definedName>
    <definedName name="___DAN124" localSheetId="2">#REF!</definedName>
    <definedName name="___DAN124" localSheetId="7">#REF!</definedName>
    <definedName name="___DAN124" localSheetId="6">#REF!</definedName>
    <definedName name="___DAN124" localSheetId="4">#REF!</definedName>
    <definedName name="___DAN124">#REF!</definedName>
    <definedName name="___DAN125" localSheetId="2">#REF!</definedName>
    <definedName name="___DAN125" localSheetId="7">#REF!</definedName>
    <definedName name="___DAN125" localSheetId="6">#REF!</definedName>
    <definedName name="___DAN125" localSheetId="4">#REF!</definedName>
    <definedName name="___DAN125">#REF!</definedName>
    <definedName name="___DAN126" localSheetId="2">#REF!</definedName>
    <definedName name="___DAN126" localSheetId="7">#REF!</definedName>
    <definedName name="___DAN126" localSheetId="6">#REF!</definedName>
    <definedName name="___DAN126" localSheetId="4">#REF!</definedName>
    <definedName name="___DAN126">#REF!</definedName>
    <definedName name="___DAN127" localSheetId="2">#REF!</definedName>
    <definedName name="___DAN127" localSheetId="7">#REF!</definedName>
    <definedName name="___DAN127" localSheetId="6">#REF!</definedName>
    <definedName name="___DAN127" localSheetId="4">#REF!</definedName>
    <definedName name="___DAN127">#REF!</definedName>
    <definedName name="___DAN128" localSheetId="2">#REF!</definedName>
    <definedName name="___DAN128" localSheetId="7">#REF!</definedName>
    <definedName name="___DAN128" localSheetId="6">#REF!</definedName>
    <definedName name="___DAN128" localSheetId="4">#REF!</definedName>
    <definedName name="___DAN128">#REF!</definedName>
    <definedName name="___DAN129" localSheetId="2">#REF!</definedName>
    <definedName name="___DAN129" localSheetId="7">#REF!</definedName>
    <definedName name="___DAN129" localSheetId="6">#REF!</definedName>
    <definedName name="___DAN129" localSheetId="4">#REF!</definedName>
    <definedName name="___DAN129">#REF!</definedName>
    <definedName name="___DAN13" localSheetId="2">#REF!</definedName>
    <definedName name="___DAN13" localSheetId="7">#REF!</definedName>
    <definedName name="___DAN13" localSheetId="6">#REF!</definedName>
    <definedName name="___DAN13" localSheetId="4">#REF!</definedName>
    <definedName name="___DAN13">#REF!</definedName>
    <definedName name="___DAN130" localSheetId="2">#REF!</definedName>
    <definedName name="___DAN130" localSheetId="7">#REF!</definedName>
    <definedName name="___DAN130" localSheetId="6">#REF!</definedName>
    <definedName name="___DAN130" localSheetId="4">#REF!</definedName>
    <definedName name="___DAN130">#REF!</definedName>
    <definedName name="___DAN131" localSheetId="2">#REF!</definedName>
    <definedName name="___DAN131" localSheetId="7">#REF!</definedName>
    <definedName name="___DAN131" localSheetId="6">#REF!</definedName>
    <definedName name="___DAN131" localSheetId="4">#REF!</definedName>
    <definedName name="___DAN131">#REF!</definedName>
    <definedName name="___DAN132" localSheetId="2">#REF!</definedName>
    <definedName name="___DAN132" localSheetId="7">#REF!</definedName>
    <definedName name="___DAN132" localSheetId="6">#REF!</definedName>
    <definedName name="___DAN132" localSheetId="4">#REF!</definedName>
    <definedName name="___DAN132">#REF!</definedName>
    <definedName name="___DAN133" localSheetId="2">#REF!</definedName>
    <definedName name="___DAN133" localSheetId="7">#REF!</definedName>
    <definedName name="___DAN133" localSheetId="6">#REF!</definedName>
    <definedName name="___DAN133" localSheetId="4">#REF!</definedName>
    <definedName name="___DAN133">#REF!</definedName>
    <definedName name="___DAN134" localSheetId="2">#REF!</definedName>
    <definedName name="___DAN134" localSheetId="7">#REF!</definedName>
    <definedName name="___DAN134" localSheetId="6">#REF!</definedName>
    <definedName name="___DAN134" localSheetId="4">#REF!</definedName>
    <definedName name="___DAN134">#REF!</definedName>
    <definedName name="___DAN135" localSheetId="2">#REF!</definedName>
    <definedName name="___DAN135" localSheetId="7">#REF!</definedName>
    <definedName name="___DAN135" localSheetId="6">#REF!</definedName>
    <definedName name="___DAN135" localSheetId="4">#REF!</definedName>
    <definedName name="___DAN135">#REF!</definedName>
    <definedName name="___DAN136" localSheetId="2">#REF!</definedName>
    <definedName name="___DAN136" localSheetId="7">#REF!</definedName>
    <definedName name="___DAN136" localSheetId="6">#REF!</definedName>
    <definedName name="___DAN136" localSheetId="4">#REF!</definedName>
    <definedName name="___DAN136">#REF!</definedName>
    <definedName name="___DAN137" localSheetId="2">#REF!</definedName>
    <definedName name="___DAN137" localSheetId="7">#REF!</definedName>
    <definedName name="___DAN137" localSheetId="6">#REF!</definedName>
    <definedName name="___DAN137" localSheetId="4">#REF!</definedName>
    <definedName name="___DAN137">#REF!</definedName>
    <definedName name="___DAN138" localSheetId="2">#REF!</definedName>
    <definedName name="___DAN138" localSheetId="7">#REF!</definedName>
    <definedName name="___DAN138" localSheetId="6">#REF!</definedName>
    <definedName name="___DAN138" localSheetId="4">#REF!</definedName>
    <definedName name="___DAN138">#REF!</definedName>
    <definedName name="___DAN139" localSheetId="2">#REF!</definedName>
    <definedName name="___DAN139" localSheetId="7">#REF!</definedName>
    <definedName name="___DAN139" localSheetId="6">#REF!</definedName>
    <definedName name="___DAN139" localSheetId="4">#REF!</definedName>
    <definedName name="___DAN139">#REF!</definedName>
    <definedName name="___DAN14" localSheetId="2">#REF!</definedName>
    <definedName name="___DAN14" localSheetId="7">#REF!</definedName>
    <definedName name="___DAN14" localSheetId="6">#REF!</definedName>
    <definedName name="___DAN14" localSheetId="4">#REF!</definedName>
    <definedName name="___DAN14">#REF!</definedName>
    <definedName name="___DAN140" localSheetId="2">#REF!</definedName>
    <definedName name="___DAN140" localSheetId="7">#REF!</definedName>
    <definedName name="___DAN140" localSheetId="6">#REF!</definedName>
    <definedName name="___DAN140" localSheetId="4">#REF!</definedName>
    <definedName name="___DAN140">#REF!</definedName>
    <definedName name="___DAN141" localSheetId="2">#REF!</definedName>
    <definedName name="___DAN141" localSheetId="7">#REF!</definedName>
    <definedName name="___DAN141" localSheetId="6">#REF!</definedName>
    <definedName name="___DAN141" localSheetId="4">#REF!</definedName>
    <definedName name="___DAN141">#REF!</definedName>
    <definedName name="___DAN142" localSheetId="2">#REF!</definedName>
    <definedName name="___DAN142" localSheetId="7">#REF!</definedName>
    <definedName name="___DAN142" localSheetId="6">#REF!</definedName>
    <definedName name="___DAN142" localSheetId="4">#REF!</definedName>
    <definedName name="___DAN142">#REF!</definedName>
    <definedName name="___DAN143" localSheetId="2">#REF!</definedName>
    <definedName name="___DAN143" localSheetId="7">#REF!</definedName>
    <definedName name="___DAN143" localSheetId="6">#REF!</definedName>
    <definedName name="___DAN143" localSheetId="4">#REF!</definedName>
    <definedName name="___DAN143">#REF!</definedName>
    <definedName name="___DAN144" localSheetId="2">#REF!</definedName>
    <definedName name="___DAN144" localSheetId="7">#REF!</definedName>
    <definedName name="___DAN144" localSheetId="6">#REF!</definedName>
    <definedName name="___DAN144" localSheetId="4">#REF!</definedName>
    <definedName name="___DAN144">#REF!</definedName>
    <definedName name="___DAN145" localSheetId="2">#REF!</definedName>
    <definedName name="___DAN145" localSheetId="7">#REF!</definedName>
    <definedName name="___DAN145" localSheetId="6">#REF!</definedName>
    <definedName name="___DAN145" localSheetId="4">#REF!</definedName>
    <definedName name="___DAN145">#REF!</definedName>
    <definedName name="___DAN146" localSheetId="2">#REF!</definedName>
    <definedName name="___DAN146" localSheetId="7">#REF!</definedName>
    <definedName name="___DAN146" localSheetId="6">#REF!</definedName>
    <definedName name="___DAN146" localSheetId="4">#REF!</definedName>
    <definedName name="___DAN146">#REF!</definedName>
    <definedName name="___DAN147" localSheetId="2">#REF!</definedName>
    <definedName name="___DAN147" localSheetId="7">#REF!</definedName>
    <definedName name="___DAN147" localSheetId="6">#REF!</definedName>
    <definedName name="___DAN147" localSheetId="4">#REF!</definedName>
    <definedName name="___DAN147">#REF!</definedName>
    <definedName name="___DAN148" localSheetId="2">#REF!</definedName>
    <definedName name="___DAN148" localSheetId="7">#REF!</definedName>
    <definedName name="___DAN148" localSheetId="6">#REF!</definedName>
    <definedName name="___DAN148" localSheetId="4">#REF!</definedName>
    <definedName name="___DAN148">#REF!</definedName>
    <definedName name="___DAN149" localSheetId="2">#REF!</definedName>
    <definedName name="___DAN149" localSheetId="7">#REF!</definedName>
    <definedName name="___DAN149" localSheetId="6">#REF!</definedName>
    <definedName name="___DAN149" localSheetId="4">#REF!</definedName>
    <definedName name="___DAN149">#REF!</definedName>
    <definedName name="___DAN15" localSheetId="2">#REF!</definedName>
    <definedName name="___DAN15" localSheetId="7">#REF!</definedName>
    <definedName name="___DAN15" localSheetId="6">#REF!</definedName>
    <definedName name="___DAN15" localSheetId="4">#REF!</definedName>
    <definedName name="___DAN15">#REF!</definedName>
    <definedName name="___DAN150" localSheetId="2">#REF!</definedName>
    <definedName name="___DAN150" localSheetId="7">#REF!</definedName>
    <definedName name="___DAN150" localSheetId="6">#REF!</definedName>
    <definedName name="___DAN150" localSheetId="4">#REF!</definedName>
    <definedName name="___DAN150">#REF!</definedName>
    <definedName name="___DAN151" localSheetId="2">#REF!</definedName>
    <definedName name="___DAN151" localSheetId="7">#REF!</definedName>
    <definedName name="___DAN151" localSheetId="6">#REF!</definedName>
    <definedName name="___DAN151" localSheetId="4">#REF!</definedName>
    <definedName name="___DAN151">#REF!</definedName>
    <definedName name="___DAN152" localSheetId="2">#REF!</definedName>
    <definedName name="___DAN152" localSheetId="7">#REF!</definedName>
    <definedName name="___DAN152" localSheetId="6">#REF!</definedName>
    <definedName name="___DAN152" localSheetId="4">#REF!</definedName>
    <definedName name="___DAN152">#REF!</definedName>
    <definedName name="___DAN153" localSheetId="2">#REF!</definedName>
    <definedName name="___DAN153" localSheetId="7">#REF!</definedName>
    <definedName name="___DAN153" localSheetId="6">#REF!</definedName>
    <definedName name="___DAN153" localSheetId="4">#REF!</definedName>
    <definedName name="___DAN153">#REF!</definedName>
    <definedName name="___DAN16" localSheetId="2">#REF!</definedName>
    <definedName name="___DAN16" localSheetId="7">#REF!</definedName>
    <definedName name="___DAN16" localSheetId="6">#REF!</definedName>
    <definedName name="___DAN16" localSheetId="4">#REF!</definedName>
    <definedName name="___DAN16">#REF!</definedName>
    <definedName name="___DAN17" localSheetId="2">#REF!</definedName>
    <definedName name="___DAN17" localSheetId="7">#REF!</definedName>
    <definedName name="___DAN17" localSheetId="6">#REF!</definedName>
    <definedName name="___DAN17" localSheetId="4">#REF!</definedName>
    <definedName name="___DAN17">#REF!</definedName>
    <definedName name="___DAN18" localSheetId="2">#REF!</definedName>
    <definedName name="___DAN18" localSheetId="7">#REF!</definedName>
    <definedName name="___DAN18" localSheetId="6">#REF!</definedName>
    <definedName name="___DAN18" localSheetId="4">#REF!</definedName>
    <definedName name="___DAN18">#REF!</definedName>
    <definedName name="___DAN19" localSheetId="2">#REF!</definedName>
    <definedName name="___DAN19" localSheetId="7">#REF!</definedName>
    <definedName name="___DAN19" localSheetId="6">#REF!</definedName>
    <definedName name="___DAN19" localSheetId="4">#REF!</definedName>
    <definedName name="___DAN19">#REF!</definedName>
    <definedName name="___DAN2" localSheetId="2">#REF!</definedName>
    <definedName name="___DAN2" localSheetId="7">#REF!</definedName>
    <definedName name="___DAN2" localSheetId="6">#REF!</definedName>
    <definedName name="___DAN2" localSheetId="4">#REF!</definedName>
    <definedName name="___DAN2">#REF!</definedName>
    <definedName name="___DAN20" localSheetId="2">#REF!</definedName>
    <definedName name="___DAN20" localSheetId="7">#REF!</definedName>
    <definedName name="___DAN20" localSheetId="6">#REF!</definedName>
    <definedName name="___DAN20" localSheetId="4">#REF!</definedName>
    <definedName name="___DAN20">#REF!</definedName>
    <definedName name="___DAN21" localSheetId="2">#REF!</definedName>
    <definedName name="___DAN21" localSheetId="7">#REF!</definedName>
    <definedName name="___DAN21" localSheetId="6">#REF!</definedName>
    <definedName name="___DAN21" localSheetId="4">#REF!</definedName>
    <definedName name="___DAN21">#REF!</definedName>
    <definedName name="___DAN22" localSheetId="2">#REF!</definedName>
    <definedName name="___DAN22" localSheetId="7">#REF!</definedName>
    <definedName name="___DAN22" localSheetId="6">#REF!</definedName>
    <definedName name="___DAN22" localSheetId="4">#REF!</definedName>
    <definedName name="___DAN22">#REF!</definedName>
    <definedName name="___DAN23" localSheetId="2">#REF!</definedName>
    <definedName name="___DAN23" localSheetId="7">#REF!</definedName>
    <definedName name="___DAN23" localSheetId="6">#REF!</definedName>
    <definedName name="___DAN23" localSheetId="4">#REF!</definedName>
    <definedName name="___DAN23">#REF!</definedName>
    <definedName name="___DAN24" localSheetId="2">#REF!</definedName>
    <definedName name="___DAN24" localSheetId="7">#REF!</definedName>
    <definedName name="___DAN24" localSheetId="6">#REF!</definedName>
    <definedName name="___DAN24" localSheetId="4">#REF!</definedName>
    <definedName name="___DAN24">#REF!</definedName>
    <definedName name="___DAN25" localSheetId="2">#REF!</definedName>
    <definedName name="___DAN25" localSheetId="7">#REF!</definedName>
    <definedName name="___DAN25" localSheetId="6">#REF!</definedName>
    <definedName name="___DAN25" localSheetId="4">#REF!</definedName>
    <definedName name="___DAN25">#REF!</definedName>
    <definedName name="___DAN26" localSheetId="2">#REF!</definedName>
    <definedName name="___DAN26" localSheetId="7">#REF!</definedName>
    <definedName name="___DAN26" localSheetId="6">#REF!</definedName>
    <definedName name="___DAN26" localSheetId="4">#REF!</definedName>
    <definedName name="___DAN26">#REF!</definedName>
    <definedName name="___DAN27" localSheetId="2">#REF!</definedName>
    <definedName name="___DAN27" localSheetId="7">#REF!</definedName>
    <definedName name="___DAN27" localSheetId="6">#REF!</definedName>
    <definedName name="___DAN27" localSheetId="4">#REF!</definedName>
    <definedName name="___DAN27">#REF!</definedName>
    <definedName name="___DAN28" localSheetId="2">#REF!</definedName>
    <definedName name="___DAN28" localSheetId="7">#REF!</definedName>
    <definedName name="___DAN28" localSheetId="6">#REF!</definedName>
    <definedName name="___DAN28" localSheetId="4">#REF!</definedName>
    <definedName name="___DAN28">#REF!</definedName>
    <definedName name="___DAN29" localSheetId="2">#REF!</definedName>
    <definedName name="___DAN29" localSheetId="7">#REF!</definedName>
    <definedName name="___DAN29" localSheetId="6">#REF!</definedName>
    <definedName name="___DAN29" localSheetId="4">#REF!</definedName>
    <definedName name="___DAN29">#REF!</definedName>
    <definedName name="___DAN3" localSheetId="2">#REF!</definedName>
    <definedName name="___DAN3" localSheetId="7">#REF!</definedName>
    <definedName name="___DAN3" localSheetId="6">#REF!</definedName>
    <definedName name="___DAN3" localSheetId="4">#REF!</definedName>
    <definedName name="___DAN3">#REF!</definedName>
    <definedName name="___DAN30" localSheetId="2">#REF!</definedName>
    <definedName name="___DAN30" localSheetId="7">#REF!</definedName>
    <definedName name="___DAN30" localSheetId="6">#REF!</definedName>
    <definedName name="___DAN30" localSheetId="4">#REF!</definedName>
    <definedName name="___DAN30">#REF!</definedName>
    <definedName name="___DAN31" localSheetId="2">#REF!</definedName>
    <definedName name="___DAN31" localSheetId="7">#REF!</definedName>
    <definedName name="___DAN31" localSheetId="6">#REF!</definedName>
    <definedName name="___DAN31" localSheetId="4">#REF!</definedName>
    <definedName name="___DAN31">#REF!</definedName>
    <definedName name="___DAN32" localSheetId="2">#REF!</definedName>
    <definedName name="___DAN32" localSheetId="7">#REF!</definedName>
    <definedName name="___DAN32" localSheetId="6">#REF!</definedName>
    <definedName name="___DAN32" localSheetId="4">#REF!</definedName>
    <definedName name="___DAN32">#REF!</definedName>
    <definedName name="___DAN33" localSheetId="2">#REF!</definedName>
    <definedName name="___DAN33" localSheetId="7">#REF!</definedName>
    <definedName name="___DAN33" localSheetId="6">#REF!</definedName>
    <definedName name="___DAN33" localSheetId="4">#REF!</definedName>
    <definedName name="___DAN33">#REF!</definedName>
    <definedName name="___DAN34" localSheetId="2">#REF!</definedName>
    <definedName name="___DAN34" localSheetId="7">#REF!</definedName>
    <definedName name="___DAN34" localSheetId="6">#REF!</definedName>
    <definedName name="___DAN34" localSheetId="4">#REF!</definedName>
    <definedName name="___DAN34">#REF!</definedName>
    <definedName name="___DAN35" localSheetId="2">#REF!</definedName>
    <definedName name="___DAN35" localSheetId="7">#REF!</definedName>
    <definedName name="___DAN35" localSheetId="6">#REF!</definedName>
    <definedName name="___DAN35" localSheetId="4">#REF!</definedName>
    <definedName name="___DAN35">#REF!</definedName>
    <definedName name="___DAN36" localSheetId="2">#REF!</definedName>
    <definedName name="___DAN36" localSheetId="7">#REF!</definedName>
    <definedName name="___DAN36" localSheetId="6">#REF!</definedName>
    <definedName name="___DAN36" localSheetId="4">#REF!</definedName>
    <definedName name="___DAN36">#REF!</definedName>
    <definedName name="___DAN37" localSheetId="2">#REF!</definedName>
    <definedName name="___DAN37" localSheetId="7">#REF!</definedName>
    <definedName name="___DAN37" localSheetId="6">#REF!</definedName>
    <definedName name="___DAN37" localSheetId="4">#REF!</definedName>
    <definedName name="___DAN37">#REF!</definedName>
    <definedName name="___DAN38" localSheetId="2">#REF!</definedName>
    <definedName name="___DAN38" localSheetId="7">#REF!</definedName>
    <definedName name="___DAN38" localSheetId="6">#REF!</definedName>
    <definedName name="___DAN38" localSheetId="4">#REF!</definedName>
    <definedName name="___DAN38">#REF!</definedName>
    <definedName name="___DAN39" localSheetId="2">#REF!</definedName>
    <definedName name="___DAN39" localSheetId="7">#REF!</definedName>
    <definedName name="___DAN39" localSheetId="6">#REF!</definedName>
    <definedName name="___DAN39" localSheetId="4">#REF!</definedName>
    <definedName name="___DAN39">#REF!</definedName>
    <definedName name="___DAN4" localSheetId="2">#REF!</definedName>
    <definedName name="___DAN4" localSheetId="7">#REF!</definedName>
    <definedName name="___DAN4" localSheetId="6">#REF!</definedName>
    <definedName name="___DAN4" localSheetId="4">#REF!</definedName>
    <definedName name="___DAN4">#REF!</definedName>
    <definedName name="___DAN40" localSheetId="2">#REF!</definedName>
    <definedName name="___DAN40" localSheetId="7">#REF!</definedName>
    <definedName name="___DAN40" localSheetId="6">#REF!</definedName>
    <definedName name="___DAN40" localSheetId="4">#REF!</definedName>
    <definedName name="___DAN40">#REF!</definedName>
    <definedName name="___DAN41" localSheetId="2">#REF!</definedName>
    <definedName name="___DAN41" localSheetId="7">#REF!</definedName>
    <definedName name="___DAN41" localSheetId="6">#REF!</definedName>
    <definedName name="___DAN41" localSheetId="4">#REF!</definedName>
    <definedName name="___DAN41">#REF!</definedName>
    <definedName name="___DAN42" localSheetId="2">#REF!</definedName>
    <definedName name="___DAN42" localSheetId="7">#REF!</definedName>
    <definedName name="___DAN42" localSheetId="6">#REF!</definedName>
    <definedName name="___DAN42" localSheetId="4">#REF!</definedName>
    <definedName name="___DAN42">#REF!</definedName>
    <definedName name="___DAN43" localSheetId="2">#REF!</definedName>
    <definedName name="___DAN43" localSheetId="7">#REF!</definedName>
    <definedName name="___DAN43" localSheetId="6">#REF!</definedName>
    <definedName name="___DAN43" localSheetId="4">#REF!</definedName>
    <definedName name="___DAN43">#REF!</definedName>
    <definedName name="___DAN44" localSheetId="2">#REF!</definedName>
    <definedName name="___DAN44" localSheetId="7">#REF!</definedName>
    <definedName name="___DAN44" localSheetId="6">#REF!</definedName>
    <definedName name="___DAN44" localSheetId="4">#REF!</definedName>
    <definedName name="___DAN44">#REF!</definedName>
    <definedName name="___DAN45" localSheetId="2">#REF!</definedName>
    <definedName name="___DAN45" localSheetId="7">#REF!</definedName>
    <definedName name="___DAN45" localSheetId="6">#REF!</definedName>
    <definedName name="___DAN45" localSheetId="4">#REF!</definedName>
    <definedName name="___DAN45">#REF!</definedName>
    <definedName name="___DAN46" localSheetId="2">#REF!</definedName>
    <definedName name="___DAN46" localSheetId="7">#REF!</definedName>
    <definedName name="___DAN46" localSheetId="6">#REF!</definedName>
    <definedName name="___DAN46" localSheetId="4">#REF!</definedName>
    <definedName name="___DAN46">#REF!</definedName>
    <definedName name="___DAN47" localSheetId="2">#REF!</definedName>
    <definedName name="___DAN47" localSheetId="7">#REF!</definedName>
    <definedName name="___DAN47" localSheetId="6">#REF!</definedName>
    <definedName name="___DAN47" localSheetId="4">#REF!</definedName>
    <definedName name="___DAN47">#REF!</definedName>
    <definedName name="___DAN48" localSheetId="2">#REF!</definedName>
    <definedName name="___DAN48" localSheetId="7">#REF!</definedName>
    <definedName name="___DAN48" localSheetId="6">#REF!</definedName>
    <definedName name="___DAN48" localSheetId="4">#REF!</definedName>
    <definedName name="___DAN48">#REF!</definedName>
    <definedName name="___DAN49" localSheetId="2">#REF!</definedName>
    <definedName name="___DAN49" localSheetId="7">#REF!</definedName>
    <definedName name="___DAN49" localSheetId="6">#REF!</definedName>
    <definedName name="___DAN49" localSheetId="4">#REF!</definedName>
    <definedName name="___DAN49">#REF!</definedName>
    <definedName name="___DAN5" localSheetId="2">#REF!</definedName>
    <definedName name="___DAN5" localSheetId="7">#REF!</definedName>
    <definedName name="___DAN5" localSheetId="6">#REF!</definedName>
    <definedName name="___DAN5" localSheetId="4">#REF!</definedName>
    <definedName name="___DAN5">#REF!</definedName>
    <definedName name="___DAN50" localSheetId="2">#REF!</definedName>
    <definedName name="___DAN50" localSheetId="7">#REF!</definedName>
    <definedName name="___DAN50" localSheetId="6">#REF!</definedName>
    <definedName name="___DAN50" localSheetId="4">#REF!</definedName>
    <definedName name="___DAN50">#REF!</definedName>
    <definedName name="___DAN51" localSheetId="2">#REF!</definedName>
    <definedName name="___DAN51" localSheetId="7">#REF!</definedName>
    <definedName name="___DAN51" localSheetId="6">#REF!</definedName>
    <definedName name="___DAN51" localSheetId="4">#REF!</definedName>
    <definedName name="___DAN51">#REF!</definedName>
    <definedName name="___DAN52" localSheetId="2">#REF!</definedName>
    <definedName name="___DAN52" localSheetId="7">#REF!</definedName>
    <definedName name="___DAN52" localSheetId="6">#REF!</definedName>
    <definedName name="___DAN52" localSheetId="4">#REF!</definedName>
    <definedName name="___DAN52">#REF!</definedName>
    <definedName name="___DAN53" localSheetId="2">#REF!</definedName>
    <definedName name="___DAN53" localSheetId="7">#REF!</definedName>
    <definedName name="___DAN53" localSheetId="6">#REF!</definedName>
    <definedName name="___DAN53" localSheetId="4">#REF!</definedName>
    <definedName name="___DAN53">#REF!</definedName>
    <definedName name="___DAN54" localSheetId="2">#REF!</definedName>
    <definedName name="___DAN54" localSheetId="7">#REF!</definedName>
    <definedName name="___DAN54" localSheetId="6">#REF!</definedName>
    <definedName name="___DAN54" localSheetId="4">#REF!</definedName>
    <definedName name="___DAN54">#REF!</definedName>
    <definedName name="___DAN55" localSheetId="2">#REF!</definedName>
    <definedName name="___DAN55" localSheetId="7">#REF!</definedName>
    <definedName name="___DAN55" localSheetId="6">#REF!</definedName>
    <definedName name="___DAN55" localSheetId="4">#REF!</definedName>
    <definedName name="___DAN55">#REF!</definedName>
    <definedName name="___DAN56" localSheetId="2">#REF!</definedName>
    <definedName name="___DAN56" localSheetId="7">#REF!</definedName>
    <definedName name="___DAN56" localSheetId="6">#REF!</definedName>
    <definedName name="___DAN56" localSheetId="4">#REF!</definedName>
    <definedName name="___DAN56">#REF!</definedName>
    <definedName name="___DAN57" localSheetId="2">#REF!</definedName>
    <definedName name="___DAN57" localSheetId="7">#REF!</definedName>
    <definedName name="___DAN57" localSheetId="6">#REF!</definedName>
    <definedName name="___DAN57" localSheetId="4">#REF!</definedName>
    <definedName name="___DAN57">#REF!</definedName>
    <definedName name="___DAN58" localSheetId="2">#REF!</definedName>
    <definedName name="___DAN58" localSheetId="7">#REF!</definedName>
    <definedName name="___DAN58" localSheetId="6">#REF!</definedName>
    <definedName name="___DAN58" localSheetId="4">#REF!</definedName>
    <definedName name="___DAN58">#REF!</definedName>
    <definedName name="___DAN59" localSheetId="2">#REF!</definedName>
    <definedName name="___DAN59" localSheetId="7">#REF!</definedName>
    <definedName name="___DAN59" localSheetId="6">#REF!</definedName>
    <definedName name="___DAN59" localSheetId="4">#REF!</definedName>
    <definedName name="___DAN59">#REF!</definedName>
    <definedName name="___DAN6" localSheetId="2">#REF!</definedName>
    <definedName name="___DAN6" localSheetId="7">#REF!</definedName>
    <definedName name="___DAN6" localSheetId="6">#REF!</definedName>
    <definedName name="___DAN6" localSheetId="4">#REF!</definedName>
    <definedName name="___DAN6">#REF!</definedName>
    <definedName name="___DAN60" localSheetId="2">#REF!</definedName>
    <definedName name="___DAN60" localSheetId="7">#REF!</definedName>
    <definedName name="___DAN60" localSheetId="6">#REF!</definedName>
    <definedName name="___DAN60" localSheetId="4">#REF!</definedName>
    <definedName name="___DAN60">#REF!</definedName>
    <definedName name="___DAN61" localSheetId="2">#REF!</definedName>
    <definedName name="___DAN61" localSheetId="7">#REF!</definedName>
    <definedName name="___DAN61" localSheetId="6">#REF!</definedName>
    <definedName name="___DAN61" localSheetId="4">#REF!</definedName>
    <definedName name="___DAN61">#REF!</definedName>
    <definedName name="___DAN62" localSheetId="2">#REF!</definedName>
    <definedName name="___DAN62" localSheetId="7">#REF!</definedName>
    <definedName name="___DAN62" localSheetId="6">#REF!</definedName>
    <definedName name="___DAN62" localSheetId="4">#REF!</definedName>
    <definedName name="___DAN62">#REF!</definedName>
    <definedName name="___DAN63" localSheetId="2">#REF!</definedName>
    <definedName name="___DAN63" localSheetId="7">#REF!</definedName>
    <definedName name="___DAN63" localSheetId="6">#REF!</definedName>
    <definedName name="___DAN63" localSheetId="4">#REF!</definedName>
    <definedName name="___DAN63">#REF!</definedName>
    <definedName name="___DAN64" localSheetId="2">#REF!</definedName>
    <definedName name="___DAN64" localSheetId="7">#REF!</definedName>
    <definedName name="___DAN64" localSheetId="6">#REF!</definedName>
    <definedName name="___DAN64" localSheetId="4">#REF!</definedName>
    <definedName name="___DAN64">#REF!</definedName>
    <definedName name="___DAN65" localSheetId="2">#REF!</definedName>
    <definedName name="___DAN65" localSheetId="7">#REF!</definedName>
    <definedName name="___DAN65" localSheetId="6">#REF!</definedName>
    <definedName name="___DAN65" localSheetId="4">#REF!</definedName>
    <definedName name="___DAN65">#REF!</definedName>
    <definedName name="___DAN66" localSheetId="2">#REF!</definedName>
    <definedName name="___DAN66" localSheetId="7">#REF!</definedName>
    <definedName name="___DAN66" localSheetId="6">#REF!</definedName>
    <definedName name="___DAN66" localSheetId="4">#REF!</definedName>
    <definedName name="___DAN66">#REF!</definedName>
    <definedName name="___DAN67" localSheetId="2">#REF!</definedName>
    <definedName name="___DAN67" localSheetId="7">#REF!</definedName>
    <definedName name="___DAN67" localSheetId="6">#REF!</definedName>
    <definedName name="___DAN67" localSheetId="4">#REF!</definedName>
    <definedName name="___DAN67">#REF!</definedName>
    <definedName name="___DAN68" localSheetId="2">#REF!</definedName>
    <definedName name="___DAN68" localSheetId="7">#REF!</definedName>
    <definedName name="___DAN68" localSheetId="6">#REF!</definedName>
    <definedName name="___DAN68" localSheetId="4">#REF!</definedName>
    <definedName name="___DAN68">#REF!</definedName>
    <definedName name="___DAN69" localSheetId="2">#REF!</definedName>
    <definedName name="___DAN69" localSheetId="7">#REF!</definedName>
    <definedName name="___DAN69" localSheetId="6">#REF!</definedName>
    <definedName name="___DAN69" localSheetId="4">#REF!</definedName>
    <definedName name="___DAN69">#REF!</definedName>
    <definedName name="___DAN7" localSheetId="2">#REF!</definedName>
    <definedName name="___DAN7" localSheetId="7">#REF!</definedName>
    <definedName name="___DAN7" localSheetId="6">#REF!</definedName>
    <definedName name="___DAN7" localSheetId="4">#REF!</definedName>
    <definedName name="___DAN7">#REF!</definedName>
    <definedName name="___DAN70" localSheetId="2">#REF!</definedName>
    <definedName name="___DAN70" localSheetId="7">#REF!</definedName>
    <definedName name="___DAN70" localSheetId="6">#REF!</definedName>
    <definedName name="___DAN70" localSheetId="4">#REF!</definedName>
    <definedName name="___DAN70">#REF!</definedName>
    <definedName name="___DAN71" localSheetId="2">#REF!</definedName>
    <definedName name="___DAN71" localSheetId="7">#REF!</definedName>
    <definedName name="___DAN71" localSheetId="6">#REF!</definedName>
    <definedName name="___DAN71" localSheetId="4">#REF!</definedName>
    <definedName name="___DAN71">#REF!</definedName>
    <definedName name="___DAN72" localSheetId="2">#REF!</definedName>
    <definedName name="___DAN72" localSheetId="7">#REF!</definedName>
    <definedName name="___DAN72" localSheetId="6">#REF!</definedName>
    <definedName name="___DAN72" localSheetId="4">#REF!</definedName>
    <definedName name="___DAN72">#REF!</definedName>
    <definedName name="___DAN73" localSheetId="2">#REF!</definedName>
    <definedName name="___DAN73" localSheetId="7">#REF!</definedName>
    <definedName name="___DAN73" localSheetId="6">#REF!</definedName>
    <definedName name="___DAN73" localSheetId="4">#REF!</definedName>
    <definedName name="___DAN73">#REF!</definedName>
    <definedName name="___DAN74" localSheetId="2">#REF!</definedName>
    <definedName name="___DAN74" localSheetId="7">#REF!</definedName>
    <definedName name="___DAN74" localSheetId="6">#REF!</definedName>
    <definedName name="___DAN74" localSheetId="4">#REF!</definedName>
    <definedName name="___DAN74">#REF!</definedName>
    <definedName name="___DAN75" localSheetId="2">#REF!</definedName>
    <definedName name="___DAN75" localSheetId="7">#REF!</definedName>
    <definedName name="___DAN75" localSheetId="6">#REF!</definedName>
    <definedName name="___DAN75" localSheetId="4">#REF!</definedName>
    <definedName name="___DAN75">#REF!</definedName>
    <definedName name="___DAN76" localSheetId="2">#REF!</definedName>
    <definedName name="___DAN76" localSheetId="7">#REF!</definedName>
    <definedName name="___DAN76" localSheetId="6">#REF!</definedName>
    <definedName name="___DAN76" localSheetId="4">#REF!</definedName>
    <definedName name="___DAN76">#REF!</definedName>
    <definedName name="___DAN77" localSheetId="2">#REF!</definedName>
    <definedName name="___DAN77" localSheetId="7">#REF!</definedName>
    <definedName name="___DAN77" localSheetId="6">#REF!</definedName>
    <definedName name="___DAN77" localSheetId="4">#REF!</definedName>
    <definedName name="___DAN77">#REF!</definedName>
    <definedName name="___DAN78" localSheetId="2">#REF!</definedName>
    <definedName name="___DAN78" localSheetId="7">#REF!</definedName>
    <definedName name="___DAN78" localSheetId="6">#REF!</definedName>
    <definedName name="___DAN78" localSheetId="4">#REF!</definedName>
    <definedName name="___DAN78">#REF!</definedName>
    <definedName name="___DAN79" localSheetId="2">#REF!</definedName>
    <definedName name="___DAN79" localSheetId="7">#REF!</definedName>
    <definedName name="___DAN79" localSheetId="6">#REF!</definedName>
    <definedName name="___DAN79" localSheetId="4">#REF!</definedName>
    <definedName name="___DAN79">#REF!</definedName>
    <definedName name="___DAN8" localSheetId="2">#REF!</definedName>
    <definedName name="___DAN8" localSheetId="7">#REF!</definedName>
    <definedName name="___DAN8" localSheetId="6">#REF!</definedName>
    <definedName name="___DAN8" localSheetId="4">#REF!</definedName>
    <definedName name="___DAN8">#REF!</definedName>
    <definedName name="___DAN80" localSheetId="2">#REF!</definedName>
    <definedName name="___DAN80" localSheetId="7">#REF!</definedName>
    <definedName name="___DAN80" localSheetId="6">#REF!</definedName>
    <definedName name="___DAN80" localSheetId="4">#REF!</definedName>
    <definedName name="___DAN80">#REF!</definedName>
    <definedName name="___DAN81" localSheetId="2">#REF!</definedName>
    <definedName name="___DAN81" localSheetId="7">#REF!</definedName>
    <definedName name="___DAN81" localSheetId="6">#REF!</definedName>
    <definedName name="___DAN81" localSheetId="4">#REF!</definedName>
    <definedName name="___DAN81">#REF!</definedName>
    <definedName name="___DAN82" localSheetId="2">#REF!</definedName>
    <definedName name="___DAN82" localSheetId="7">#REF!</definedName>
    <definedName name="___DAN82" localSheetId="6">#REF!</definedName>
    <definedName name="___DAN82" localSheetId="4">#REF!</definedName>
    <definedName name="___DAN82">#REF!</definedName>
    <definedName name="___DAN83" localSheetId="2">#REF!</definedName>
    <definedName name="___DAN83" localSheetId="7">#REF!</definedName>
    <definedName name="___DAN83" localSheetId="6">#REF!</definedName>
    <definedName name="___DAN83" localSheetId="4">#REF!</definedName>
    <definedName name="___DAN83">#REF!</definedName>
    <definedName name="___DAN84" localSheetId="2">#REF!</definedName>
    <definedName name="___DAN84" localSheetId="7">#REF!</definedName>
    <definedName name="___DAN84" localSheetId="6">#REF!</definedName>
    <definedName name="___DAN84" localSheetId="4">#REF!</definedName>
    <definedName name="___DAN84">#REF!</definedName>
    <definedName name="___DAN85" localSheetId="2">#REF!</definedName>
    <definedName name="___DAN85" localSheetId="7">#REF!</definedName>
    <definedName name="___DAN85" localSheetId="6">#REF!</definedName>
    <definedName name="___DAN85" localSheetId="4">#REF!</definedName>
    <definedName name="___DAN85">#REF!</definedName>
    <definedName name="___DAN86" localSheetId="2">#REF!</definedName>
    <definedName name="___DAN86" localSheetId="7">#REF!</definedName>
    <definedName name="___DAN86" localSheetId="6">#REF!</definedName>
    <definedName name="___DAN86" localSheetId="4">#REF!</definedName>
    <definedName name="___DAN86">#REF!</definedName>
    <definedName name="___DAN87" localSheetId="2">#REF!</definedName>
    <definedName name="___DAN87" localSheetId="7">#REF!</definedName>
    <definedName name="___DAN87" localSheetId="6">#REF!</definedName>
    <definedName name="___DAN87" localSheetId="4">#REF!</definedName>
    <definedName name="___DAN87">#REF!</definedName>
    <definedName name="___DAN88" localSheetId="2">#REF!</definedName>
    <definedName name="___DAN88" localSheetId="7">#REF!</definedName>
    <definedName name="___DAN88" localSheetId="6">#REF!</definedName>
    <definedName name="___DAN88" localSheetId="4">#REF!</definedName>
    <definedName name="___DAN88">#REF!</definedName>
    <definedName name="___DAN89" localSheetId="2">#REF!</definedName>
    <definedName name="___DAN89" localSheetId="7">#REF!</definedName>
    <definedName name="___DAN89" localSheetId="6">#REF!</definedName>
    <definedName name="___DAN89" localSheetId="4">#REF!</definedName>
    <definedName name="___DAN89">#REF!</definedName>
    <definedName name="___DAN9" localSheetId="2">#REF!</definedName>
    <definedName name="___DAN9" localSheetId="7">#REF!</definedName>
    <definedName name="___DAN9" localSheetId="6">#REF!</definedName>
    <definedName name="___DAN9" localSheetId="4">#REF!</definedName>
    <definedName name="___DAN9">#REF!</definedName>
    <definedName name="___DAN90" localSheetId="2">#REF!</definedName>
    <definedName name="___DAN90" localSheetId="7">#REF!</definedName>
    <definedName name="___DAN90" localSheetId="6">#REF!</definedName>
    <definedName name="___DAN90" localSheetId="4">#REF!</definedName>
    <definedName name="___DAN90">#REF!</definedName>
    <definedName name="___DAN91" localSheetId="2">#REF!</definedName>
    <definedName name="___DAN91" localSheetId="7">#REF!</definedName>
    <definedName name="___DAN91" localSheetId="6">#REF!</definedName>
    <definedName name="___DAN91" localSheetId="4">#REF!</definedName>
    <definedName name="___DAN91">#REF!</definedName>
    <definedName name="___DAN92" localSheetId="2">#REF!</definedName>
    <definedName name="___DAN92" localSheetId="7">#REF!</definedName>
    <definedName name="___DAN92" localSheetId="6">#REF!</definedName>
    <definedName name="___DAN92" localSheetId="4">#REF!</definedName>
    <definedName name="___DAN92">#REF!</definedName>
    <definedName name="___DAN93" localSheetId="2">#REF!</definedName>
    <definedName name="___DAN93" localSheetId="7">#REF!</definedName>
    <definedName name="___DAN93" localSheetId="6">#REF!</definedName>
    <definedName name="___DAN93" localSheetId="4">#REF!</definedName>
    <definedName name="___DAN93">#REF!</definedName>
    <definedName name="___DAN94" localSheetId="2">#REF!</definedName>
    <definedName name="___DAN94" localSheetId="7">#REF!</definedName>
    <definedName name="___DAN94" localSheetId="6">#REF!</definedName>
    <definedName name="___DAN94" localSheetId="4">#REF!</definedName>
    <definedName name="___DAN94">#REF!</definedName>
    <definedName name="___DAN95" localSheetId="2">#REF!</definedName>
    <definedName name="___DAN95" localSheetId="7">#REF!</definedName>
    <definedName name="___DAN95" localSheetId="6">#REF!</definedName>
    <definedName name="___DAN95" localSheetId="4">#REF!</definedName>
    <definedName name="___DAN95">#REF!</definedName>
    <definedName name="___DAN96" localSheetId="2">#REF!</definedName>
    <definedName name="___DAN96" localSheetId="7">#REF!</definedName>
    <definedName name="___DAN96" localSheetId="6">#REF!</definedName>
    <definedName name="___DAN96" localSheetId="4">#REF!</definedName>
    <definedName name="___DAN96">#REF!</definedName>
    <definedName name="___DAN97" localSheetId="2">#REF!</definedName>
    <definedName name="___DAN97" localSheetId="7">#REF!</definedName>
    <definedName name="___DAN97" localSheetId="6">#REF!</definedName>
    <definedName name="___DAN97" localSheetId="4">#REF!</definedName>
    <definedName name="___DAN97">#REF!</definedName>
    <definedName name="___DAN98" localSheetId="2">#REF!</definedName>
    <definedName name="___DAN98" localSheetId="7">#REF!</definedName>
    <definedName name="___DAN98" localSheetId="6">#REF!</definedName>
    <definedName name="___DAN98" localSheetId="4">#REF!</definedName>
    <definedName name="___DAN98">#REF!</definedName>
    <definedName name="___DAN99" localSheetId="2">#REF!</definedName>
    <definedName name="___DAN99" localSheetId="7">#REF!</definedName>
    <definedName name="___DAN99" localSheetId="6">#REF!</definedName>
    <definedName name="___DAN99" localSheetId="4">#REF!</definedName>
    <definedName name="___DAN99">#REF!</definedName>
    <definedName name="___JA2" localSheetId="2">#REF!</definedName>
    <definedName name="___JA2" localSheetId="7">#REF!</definedName>
    <definedName name="___JA2" localSheetId="6">#REF!</definedName>
    <definedName name="___JA2" localSheetId="4">#REF!</definedName>
    <definedName name="___JA2">#REF!</definedName>
    <definedName name="___JO11" localSheetId="2">#REF!</definedName>
    <definedName name="___JO11" localSheetId="7">#REF!</definedName>
    <definedName name="___JO11" localSheetId="6">#REF!</definedName>
    <definedName name="___JO11" localSheetId="4">#REF!</definedName>
    <definedName name="___JO11">#REF!</definedName>
    <definedName name="___K1" localSheetId="2">#REF!</definedName>
    <definedName name="___K1" localSheetId="7">#REF!</definedName>
    <definedName name="___K1" localSheetId="6">#REF!</definedName>
    <definedName name="___K1" localSheetId="4">#REF!</definedName>
    <definedName name="___K1">#REF!</definedName>
    <definedName name="___K2" localSheetId="2">#REF!</definedName>
    <definedName name="___K2" localSheetId="7">#REF!</definedName>
    <definedName name="___K2" localSheetId="6">#REF!</definedName>
    <definedName name="___K2" localSheetId="4">#REF!</definedName>
    <definedName name="___K2">#REF!</definedName>
    <definedName name="___K3" localSheetId="2">#REF!</definedName>
    <definedName name="___K3" localSheetId="7">#REF!</definedName>
    <definedName name="___K3" localSheetId="6">#REF!</definedName>
    <definedName name="___K3" localSheetId="4">#REF!</definedName>
    <definedName name="___K3">#REF!</definedName>
    <definedName name="___K5" localSheetId="2">#REF!</definedName>
    <definedName name="___K5" localSheetId="7">#REF!</definedName>
    <definedName name="___K5" localSheetId="6">#REF!</definedName>
    <definedName name="___K5" localSheetId="4">#REF!</definedName>
    <definedName name="___K5">#REF!</definedName>
    <definedName name="___K6" localSheetId="2">#REF!</definedName>
    <definedName name="___K6" localSheetId="7">#REF!</definedName>
    <definedName name="___K6" localSheetId="6">#REF!</definedName>
    <definedName name="___K6" localSheetId="4">#REF!</definedName>
    <definedName name="___K6">#REF!</definedName>
    <definedName name="___KD2" localSheetId="2" hidden="1">#REF!</definedName>
    <definedName name="___KD2" localSheetId="7" hidden="1">#REF!</definedName>
    <definedName name="___KD2" localSheetId="6" hidden="1">#REF!</definedName>
    <definedName name="___KD2" localSheetId="4" hidden="1">#REF!</definedName>
    <definedName name="___KD2" hidden="1">#REF!</definedName>
    <definedName name="___KD3" localSheetId="2" hidden="1">#REF!</definedName>
    <definedName name="___KD3" localSheetId="7" hidden="1">#REF!</definedName>
    <definedName name="___KD3" localSheetId="6" hidden="1">#REF!</definedName>
    <definedName name="___KD3" localSheetId="4" hidden="1">#REF!</definedName>
    <definedName name="___KD3" hidden="1">#REF!</definedName>
    <definedName name="___Key11" localSheetId="2" hidden="1">#REF!</definedName>
    <definedName name="___Key11" localSheetId="7" hidden="1">#REF!</definedName>
    <definedName name="___Key11" localSheetId="6" hidden="1">#REF!</definedName>
    <definedName name="___Key11" localSheetId="4" hidden="1">#REF!</definedName>
    <definedName name="___Key11" hidden="1">#REF!</definedName>
    <definedName name="___KK2" localSheetId="2" hidden="1">#REF!</definedName>
    <definedName name="___KK2" localSheetId="7" hidden="1">#REF!</definedName>
    <definedName name="___KK2" localSheetId="6" hidden="1">#REF!</definedName>
    <definedName name="___KK2" localSheetId="4" hidden="1">#REF!</definedName>
    <definedName name="___KK2" hidden="1">#REF!</definedName>
    <definedName name="___KK3" localSheetId="2" hidden="1">#REF!</definedName>
    <definedName name="___KK3" localSheetId="7" hidden="1">#REF!</definedName>
    <definedName name="___KK3" localSheetId="6" hidden="1">#REF!</definedName>
    <definedName name="___KK3" localSheetId="4" hidden="1">#REF!</definedName>
    <definedName name="___KK3" hidden="1">#REF!</definedName>
    <definedName name="___LL1" localSheetId="2">#REF!</definedName>
    <definedName name="___LL1" localSheetId="7">#REF!</definedName>
    <definedName name="___LL1" localSheetId="6">#REF!</definedName>
    <definedName name="___LL1" localSheetId="4">#REF!</definedName>
    <definedName name="___LL1">#REF!</definedName>
    <definedName name="___LL2" localSheetId="2">#REF!</definedName>
    <definedName name="___LL2" localSheetId="7">#REF!</definedName>
    <definedName name="___LL2" localSheetId="6">#REF!</definedName>
    <definedName name="___LL2" localSheetId="4">#REF!</definedName>
    <definedName name="___LL2">#REF!</definedName>
    <definedName name="___LL3" localSheetId="2">#REF!</definedName>
    <definedName name="___LL3" localSheetId="7">#REF!</definedName>
    <definedName name="___LL3" localSheetId="6">#REF!</definedName>
    <definedName name="___LL3" localSheetId="4">#REF!</definedName>
    <definedName name="___LL3">#REF!</definedName>
    <definedName name="___LL4" localSheetId="2">#REF!</definedName>
    <definedName name="___LL4" localSheetId="7">#REF!</definedName>
    <definedName name="___LL4" localSheetId="6">#REF!</definedName>
    <definedName name="___LL4" localSheetId="4">#REF!</definedName>
    <definedName name="___LL4">#REF!</definedName>
    <definedName name="___LL5" localSheetId="2">#REF!</definedName>
    <definedName name="___LL5" localSheetId="7">#REF!</definedName>
    <definedName name="___LL5" localSheetId="6">#REF!</definedName>
    <definedName name="___LL5" localSheetId="4">#REF!</definedName>
    <definedName name="___LL5">#REF!</definedName>
    <definedName name="___LPB1" localSheetId="2">#REF!</definedName>
    <definedName name="___LPB1" localSheetId="7">#REF!</definedName>
    <definedName name="___LPB1" localSheetId="6">#REF!</definedName>
    <definedName name="___LPB1" localSheetId="4">#REF!</definedName>
    <definedName name="___LPB1">#REF!</definedName>
    <definedName name="___LPK1" localSheetId="2">#REF!</definedName>
    <definedName name="___LPK1" localSheetId="7">#REF!</definedName>
    <definedName name="___LPK1" localSheetId="6">#REF!</definedName>
    <definedName name="___LPK1" localSheetId="4">#REF!</definedName>
    <definedName name="___LPK1">#REF!</definedName>
    <definedName name="___LSK1" localSheetId="2">#REF!</definedName>
    <definedName name="___LSK1" localSheetId="7">#REF!</definedName>
    <definedName name="___LSK1" localSheetId="6">#REF!</definedName>
    <definedName name="___LSK1" localSheetId="4">#REF!</definedName>
    <definedName name="___LSK1">#REF!</definedName>
    <definedName name="___LSK2" localSheetId="2">#REF!</definedName>
    <definedName name="___LSK2" localSheetId="7">#REF!</definedName>
    <definedName name="___LSK2" localSheetId="6">#REF!</definedName>
    <definedName name="___LSK2" localSheetId="4">#REF!</definedName>
    <definedName name="___LSK2">#REF!</definedName>
    <definedName name="___LSK3" localSheetId="2">#REF!</definedName>
    <definedName name="___LSK3" localSheetId="7">#REF!</definedName>
    <definedName name="___LSK3" localSheetId="6">#REF!</definedName>
    <definedName name="___LSK3" localSheetId="4">#REF!</definedName>
    <definedName name="___LSK3">#REF!</definedName>
    <definedName name="___LV02" localSheetId="2">#REF!</definedName>
    <definedName name="___LV02" localSheetId="7">#REF!</definedName>
    <definedName name="___LV02" localSheetId="6">#REF!</definedName>
    <definedName name="___LV02" localSheetId="4">#REF!</definedName>
    <definedName name="___LV02">#REF!</definedName>
    <definedName name="___NMB96" localSheetId="2">#REF!</definedName>
    <definedName name="___NMB96" localSheetId="7">#REF!</definedName>
    <definedName name="___NMB96" localSheetId="6">#REF!</definedName>
    <definedName name="___NMB96" localSheetId="4">#REF!</definedName>
    <definedName name="___NMB96">#REF!</definedName>
    <definedName name="___NON1" localSheetId="2">#REF!</definedName>
    <definedName name="___NON1" localSheetId="7">#REF!</definedName>
    <definedName name="___NON1" localSheetId="6">#REF!</definedName>
    <definedName name="___NON1" localSheetId="4">#REF!</definedName>
    <definedName name="___NON1">#REF!</definedName>
    <definedName name="___NON2" localSheetId="2">#REF!</definedName>
    <definedName name="___NON2" localSheetId="7">#REF!</definedName>
    <definedName name="___NON2" localSheetId="6">#REF!</definedName>
    <definedName name="___NON2" localSheetId="4">#REF!</definedName>
    <definedName name="___NON2">#REF!</definedName>
    <definedName name="___p1" localSheetId="2">#REF!</definedName>
    <definedName name="___p1" localSheetId="7">#REF!</definedName>
    <definedName name="___p1" localSheetId="6">#REF!</definedName>
    <definedName name="___p1" localSheetId="4">#REF!</definedName>
    <definedName name="___p1">#REF!</definedName>
    <definedName name="___p2" localSheetId="2">#REF!</definedName>
    <definedName name="___p2" localSheetId="7">#REF!</definedName>
    <definedName name="___p2" localSheetId="6">#REF!</definedName>
    <definedName name="___p2" localSheetId="4">#REF!</definedName>
    <definedName name="___p2">#REF!</definedName>
    <definedName name="___P21" localSheetId="2">#REF!</definedName>
    <definedName name="___P21" localSheetId="7">#REF!</definedName>
    <definedName name="___P21" localSheetId="6">#REF!</definedName>
    <definedName name="___P21" localSheetId="4">#REF!</definedName>
    <definedName name="___P21">#REF!</definedName>
    <definedName name="___P22" localSheetId="2">#REF!</definedName>
    <definedName name="___P22" localSheetId="7">#REF!</definedName>
    <definedName name="___P22" localSheetId="6">#REF!</definedName>
    <definedName name="___P22" localSheetId="4">#REF!</definedName>
    <definedName name="___P22">#REF!</definedName>
    <definedName name="___p3" localSheetId="2">#REF!</definedName>
    <definedName name="___p3" localSheetId="7">#REF!</definedName>
    <definedName name="___p3" localSheetId="6">#REF!</definedName>
    <definedName name="___p3" localSheetId="4">#REF!</definedName>
    <definedName name="___p3">#REF!</definedName>
    <definedName name="___P31" localSheetId="2">#REF!</definedName>
    <definedName name="___P31" localSheetId="7">#REF!</definedName>
    <definedName name="___P31" localSheetId="6">#REF!</definedName>
    <definedName name="___P31" localSheetId="4">#REF!</definedName>
    <definedName name="___P31">#REF!</definedName>
    <definedName name="___P32" localSheetId="2">#REF!</definedName>
    <definedName name="___P32" localSheetId="7">#REF!</definedName>
    <definedName name="___P32" localSheetId="6">#REF!</definedName>
    <definedName name="___P32" localSheetId="4">#REF!</definedName>
    <definedName name="___P32">#REF!</definedName>
    <definedName name="___P33" localSheetId="2">#REF!</definedName>
    <definedName name="___P33" localSheetId="7">#REF!</definedName>
    <definedName name="___P33" localSheetId="6">#REF!</definedName>
    <definedName name="___P33" localSheetId="4">#REF!</definedName>
    <definedName name="___P33">#REF!</definedName>
    <definedName name="___P34" localSheetId="2">#REF!</definedName>
    <definedName name="___P34" localSheetId="7">#REF!</definedName>
    <definedName name="___P34" localSheetId="6">#REF!</definedName>
    <definedName name="___P34" localSheetId="4">#REF!</definedName>
    <definedName name="___P34">#REF!</definedName>
    <definedName name="___PRN2" localSheetId="2">#REF!</definedName>
    <definedName name="___PRN2" localSheetId="7">#REF!</definedName>
    <definedName name="___PRN2" localSheetId="6">#REF!</definedName>
    <definedName name="___PRN2" localSheetId="4">#REF!</definedName>
    <definedName name="___PRN2">#REF!</definedName>
    <definedName name="___PRN3" localSheetId="2">#REF!</definedName>
    <definedName name="___PRN3" localSheetId="7">#REF!</definedName>
    <definedName name="___PRN3" localSheetId="6">#REF!</definedName>
    <definedName name="___PRN3" localSheetId="4">#REF!</definedName>
    <definedName name="___PRN3">#REF!</definedName>
    <definedName name="___PRN4" localSheetId="2">#REF!</definedName>
    <definedName name="___PRN4" localSheetId="7">#REF!</definedName>
    <definedName name="___PRN4" localSheetId="6">#REF!</definedName>
    <definedName name="___PRN4" localSheetId="4">#REF!</definedName>
    <definedName name="___PRN4">#REF!</definedName>
    <definedName name="___PRN6" localSheetId="2">#REF!</definedName>
    <definedName name="___PRN6" localSheetId="7">#REF!</definedName>
    <definedName name="___PRN6" localSheetId="6">#REF!</definedName>
    <definedName name="___PRN6" localSheetId="4">#REF!</definedName>
    <definedName name="___PRN6">#REF!</definedName>
    <definedName name="___PRN7" localSheetId="2">#REF!</definedName>
    <definedName name="___PRN7" localSheetId="7">#REF!</definedName>
    <definedName name="___PRN7" localSheetId="6">#REF!</definedName>
    <definedName name="___PRN7" localSheetId="4">#REF!</definedName>
    <definedName name="___PRN7">#REF!</definedName>
    <definedName name="___QTY1" localSheetId="2">#REF!</definedName>
    <definedName name="___QTY1" localSheetId="7">#REF!</definedName>
    <definedName name="___QTY1" localSheetId="6">#REF!</definedName>
    <definedName name="___QTY1" localSheetId="4">#REF!</definedName>
    <definedName name="___QTY1">#REF!</definedName>
    <definedName name="___QTY2" localSheetId="2">#REF!</definedName>
    <definedName name="___QTY2" localSheetId="7">#REF!</definedName>
    <definedName name="___QTY2" localSheetId="6">#REF!</definedName>
    <definedName name="___QTY2" localSheetId="4">#REF!</definedName>
    <definedName name="___QTY2">#REF!</definedName>
    <definedName name="___RR11" localSheetId="2">#REF!</definedName>
    <definedName name="___RR11" localSheetId="7">#REF!</definedName>
    <definedName name="___RR11" localSheetId="6">#REF!</definedName>
    <definedName name="___RR11" localSheetId="4">#REF!</definedName>
    <definedName name="___RR11">#REF!</definedName>
    <definedName name="___RR12" localSheetId="2">#REF!</definedName>
    <definedName name="___RR12" localSheetId="7">#REF!</definedName>
    <definedName name="___RR12" localSheetId="6">#REF!</definedName>
    <definedName name="___RR12" localSheetId="4">#REF!</definedName>
    <definedName name="___RR12">#REF!</definedName>
    <definedName name="___RR13" localSheetId="2">#REF!</definedName>
    <definedName name="___RR13" localSheetId="7">#REF!</definedName>
    <definedName name="___RR13" localSheetId="6">#REF!</definedName>
    <definedName name="___RR13" localSheetId="4">#REF!</definedName>
    <definedName name="___RR13">#REF!</definedName>
    <definedName name="___RR14" localSheetId="2">#REF!</definedName>
    <definedName name="___RR14" localSheetId="7">#REF!</definedName>
    <definedName name="___RR14" localSheetId="6">#REF!</definedName>
    <definedName name="___RR14" localSheetId="4">#REF!</definedName>
    <definedName name="___RR14">#REF!</definedName>
    <definedName name="___RR15" localSheetId="2">#REF!</definedName>
    <definedName name="___RR15" localSheetId="7">#REF!</definedName>
    <definedName name="___RR15" localSheetId="6">#REF!</definedName>
    <definedName name="___RR15" localSheetId="4">#REF!</definedName>
    <definedName name="___RR15">#REF!</definedName>
    <definedName name="___rrr12" localSheetId="2">#REF!</definedName>
    <definedName name="___rrr12" localSheetId="7">#REF!</definedName>
    <definedName name="___rrr12" localSheetId="6">#REF!</definedName>
    <definedName name="___rrr12" localSheetId="4">#REF!</definedName>
    <definedName name="___rrr12">#REF!</definedName>
    <definedName name="___rrr13" localSheetId="2">#REF!</definedName>
    <definedName name="___rrr13" localSheetId="7">#REF!</definedName>
    <definedName name="___rrr13" localSheetId="6">#REF!</definedName>
    <definedName name="___rrr13" localSheetId="4">#REF!</definedName>
    <definedName name="___rrr13">#REF!</definedName>
    <definedName name="___rrr14" localSheetId="2">#REF!</definedName>
    <definedName name="___rrr14" localSheetId="7">#REF!</definedName>
    <definedName name="___rrr14" localSheetId="6">#REF!</definedName>
    <definedName name="___rrr14" localSheetId="4">#REF!</definedName>
    <definedName name="___rrr14">#REF!</definedName>
    <definedName name="___rrr15" localSheetId="2">#REF!</definedName>
    <definedName name="___rrr15" localSheetId="7">#REF!</definedName>
    <definedName name="___rrr15" localSheetId="6">#REF!</definedName>
    <definedName name="___rrr15" localSheetId="4">#REF!</definedName>
    <definedName name="___rrr15">#REF!</definedName>
    <definedName name="___SSS1" localSheetId="2">#REF!</definedName>
    <definedName name="___SSS1" localSheetId="7">#REF!</definedName>
    <definedName name="___SSS1" localSheetId="6">#REF!</definedName>
    <definedName name="___SSS1" localSheetId="4">#REF!</definedName>
    <definedName name="___SSS1">#REF!</definedName>
    <definedName name="___ST1" localSheetId="2">#REF!</definedName>
    <definedName name="___ST1" localSheetId="7">#REF!</definedName>
    <definedName name="___ST1" localSheetId="6">#REF!</definedName>
    <definedName name="___ST1" localSheetId="4">#REF!</definedName>
    <definedName name="___ST1">#REF!</definedName>
    <definedName name="___SUB1" localSheetId="2">#REF!</definedName>
    <definedName name="___SUB1" localSheetId="7">#REF!</definedName>
    <definedName name="___SUB1" localSheetId="6">#REF!</definedName>
    <definedName name="___SUB1" localSheetId="4">#REF!</definedName>
    <definedName name="___SUB1">#REF!</definedName>
    <definedName name="___SUB2" localSheetId="2">#REF!</definedName>
    <definedName name="___SUB2" localSheetId="7">#REF!</definedName>
    <definedName name="___SUB2" localSheetId="6">#REF!</definedName>
    <definedName name="___SUB2" localSheetId="4">#REF!</definedName>
    <definedName name="___SUB2">#REF!</definedName>
    <definedName name="___SUB3" localSheetId="2">#REF!</definedName>
    <definedName name="___SUB3" localSheetId="7">#REF!</definedName>
    <definedName name="___SUB3" localSheetId="6">#REF!</definedName>
    <definedName name="___SUB3" localSheetId="4">#REF!</definedName>
    <definedName name="___SUB3">#REF!</definedName>
    <definedName name="___SUB4" localSheetId="2">#REF!</definedName>
    <definedName name="___SUB4" localSheetId="7">#REF!</definedName>
    <definedName name="___SUB4" localSheetId="6">#REF!</definedName>
    <definedName name="___SUB4" localSheetId="4">#REF!</definedName>
    <definedName name="___SUB4">#REF!</definedName>
    <definedName name="___TOT1" localSheetId="2">#REF!</definedName>
    <definedName name="___TOT1" localSheetId="7">#REF!</definedName>
    <definedName name="___TOT1" localSheetId="6">#REF!</definedName>
    <definedName name="___TOT1" localSheetId="4">#REF!</definedName>
    <definedName name="___TOT1">#REF!</definedName>
    <definedName name="___TOT2" localSheetId="2">#REF!</definedName>
    <definedName name="___TOT2" localSheetId="7">#REF!</definedName>
    <definedName name="___TOT2" localSheetId="6">#REF!</definedName>
    <definedName name="___TOT2" localSheetId="4">#REF!</definedName>
    <definedName name="___TOT2">#REF!</definedName>
    <definedName name="___UP1" localSheetId="2">#REF!</definedName>
    <definedName name="___UP1" localSheetId="7">#REF!</definedName>
    <definedName name="___UP1" localSheetId="6">#REF!</definedName>
    <definedName name="___UP1" localSheetId="4">#REF!</definedName>
    <definedName name="___UP1">#REF!</definedName>
    <definedName name="___UP2" localSheetId="2">#REF!</definedName>
    <definedName name="___UP2" localSheetId="7">#REF!</definedName>
    <definedName name="___UP2" localSheetId="6">#REF!</definedName>
    <definedName name="___UP2" localSheetId="4">#REF!</definedName>
    <definedName name="___UP2">#REF!</definedName>
    <definedName name="___W1" localSheetId="2">#REF!</definedName>
    <definedName name="___W1" localSheetId="7">#REF!</definedName>
    <definedName name="___W1" localSheetId="6">#REF!</definedName>
    <definedName name="___W1" localSheetId="4">#REF!</definedName>
    <definedName name="___W1">#REF!</definedName>
    <definedName name="___WW1" localSheetId="2">#REF!</definedName>
    <definedName name="___WW1" localSheetId="7">#REF!</definedName>
    <definedName name="___WW1" localSheetId="6">#REF!</definedName>
    <definedName name="___WW1" localSheetId="4">#REF!</definedName>
    <definedName name="___WW1">#REF!</definedName>
    <definedName name="___WW2" localSheetId="2">#REF!</definedName>
    <definedName name="___WW2" localSheetId="7">#REF!</definedName>
    <definedName name="___WW2" localSheetId="6">#REF!</definedName>
    <definedName name="___WW2" localSheetId="4">#REF!</definedName>
    <definedName name="___WW2">#REF!</definedName>
    <definedName name="___ZZ1" localSheetId="2">#REF!</definedName>
    <definedName name="___ZZ1" localSheetId="7">#REF!</definedName>
    <definedName name="___ZZ1" localSheetId="6">#REF!</definedName>
    <definedName name="___ZZ1" localSheetId="4">#REF!</definedName>
    <definedName name="___ZZ1">#REF!</definedName>
    <definedName name="__10" localSheetId="2">#REF!</definedName>
    <definedName name="__10" localSheetId="7">#REF!</definedName>
    <definedName name="__10" localSheetId="6">#REF!</definedName>
    <definedName name="__10" localSheetId="4">#REF!</definedName>
    <definedName name="__10">#REF!</definedName>
    <definedName name="__11" localSheetId="2">#REF!</definedName>
    <definedName name="__11" localSheetId="7">#REF!</definedName>
    <definedName name="__11" localSheetId="6">#REF!</definedName>
    <definedName name="__11" localSheetId="4">#REF!</definedName>
    <definedName name="__11">#REF!</definedName>
    <definedName name="__6" localSheetId="2">#REF!</definedName>
    <definedName name="__6" localSheetId="7">#REF!</definedName>
    <definedName name="__6" localSheetId="6">#REF!</definedName>
    <definedName name="__6" localSheetId="4">#REF!</definedName>
    <definedName name="__6">#REF!</definedName>
    <definedName name="__7" localSheetId="2">#REF!</definedName>
    <definedName name="__7" localSheetId="7">#REF!</definedName>
    <definedName name="__7" localSheetId="6">#REF!</definedName>
    <definedName name="__7" localSheetId="4">#REF!</definedName>
    <definedName name="__7">#REF!</definedName>
    <definedName name="__8" localSheetId="2">#REF!</definedName>
    <definedName name="__8" localSheetId="7">#REF!</definedName>
    <definedName name="__8" localSheetId="6">#REF!</definedName>
    <definedName name="__8" localSheetId="4">#REF!</definedName>
    <definedName name="__8">#REF!</definedName>
    <definedName name="__9" localSheetId="2">#REF!</definedName>
    <definedName name="__9" localSheetId="7">#REF!</definedName>
    <definedName name="__9" localSheetId="6">#REF!</definedName>
    <definedName name="__9" localSheetId="4">#REF!</definedName>
    <definedName name="__9">#REF!</definedName>
    <definedName name="__A1" localSheetId="2">#REF!</definedName>
    <definedName name="__A1" localSheetId="7">#REF!</definedName>
    <definedName name="__A1" localSheetId="6">#REF!</definedName>
    <definedName name="__A1" localSheetId="4">#REF!</definedName>
    <definedName name="__A1">#REF!</definedName>
    <definedName name="__A100000" localSheetId="2">#REF!</definedName>
    <definedName name="__A100000" localSheetId="7">#REF!</definedName>
    <definedName name="__A100000" localSheetId="6">#REF!</definedName>
    <definedName name="__A100000" localSheetId="4">#REF!</definedName>
    <definedName name="__A100000">#REF!</definedName>
    <definedName name="__A150000" localSheetId="2">#REF!</definedName>
    <definedName name="__A150000" localSheetId="7">#REF!</definedName>
    <definedName name="__A150000" localSheetId="6">#REF!</definedName>
    <definedName name="__A150000" localSheetId="4">#REF!</definedName>
    <definedName name="__A150000">#REF!</definedName>
    <definedName name="__A183154" localSheetId="2">#REF!</definedName>
    <definedName name="__A183154" localSheetId="7">#REF!</definedName>
    <definedName name="__A183154" localSheetId="6">#REF!</definedName>
    <definedName name="__A183154" localSheetId="4">#REF!</definedName>
    <definedName name="__A183154">#REF!</definedName>
    <definedName name="__A2" localSheetId="2">#REF!</definedName>
    <definedName name="__A2" localSheetId="7">#REF!</definedName>
    <definedName name="__A2" localSheetId="6">#REF!</definedName>
    <definedName name="__A2" localSheetId="4">#REF!</definedName>
    <definedName name="__A2">#REF!</definedName>
    <definedName name="__A66000" localSheetId="2">#REF!</definedName>
    <definedName name="__A66000" localSheetId="7">#REF!</definedName>
    <definedName name="__A66000" localSheetId="6">#REF!</definedName>
    <definedName name="__A66000" localSheetId="4">#REF!</definedName>
    <definedName name="__A66000">#REF!</definedName>
    <definedName name="__A67000" localSheetId="2">#REF!</definedName>
    <definedName name="__A67000" localSheetId="7">#REF!</definedName>
    <definedName name="__A67000" localSheetId="6">#REF!</definedName>
    <definedName name="__A67000" localSheetId="4">#REF!</definedName>
    <definedName name="__A67000">#REF!</definedName>
    <definedName name="__A68000" localSheetId="2">#REF!</definedName>
    <definedName name="__A68000" localSheetId="7">#REF!</definedName>
    <definedName name="__A68000" localSheetId="6">#REF!</definedName>
    <definedName name="__A68000" localSheetId="4">#REF!</definedName>
    <definedName name="__A68000">#REF!</definedName>
    <definedName name="__A70000" localSheetId="2">#REF!</definedName>
    <definedName name="__A70000" localSheetId="7">#REF!</definedName>
    <definedName name="__A70000" localSheetId="6">#REF!</definedName>
    <definedName name="__A70000" localSheetId="4">#REF!</definedName>
    <definedName name="__A70000">#REF!</definedName>
    <definedName name="__A80000" localSheetId="2">#REF!</definedName>
    <definedName name="__A80000" localSheetId="7">#REF!</definedName>
    <definedName name="__A80000" localSheetId="6">#REF!</definedName>
    <definedName name="__A80000" localSheetId="4">#REF!</definedName>
    <definedName name="__A80000">#REF!</definedName>
    <definedName name="__AA1" localSheetId="2">#REF!</definedName>
    <definedName name="__AA1" localSheetId="7">#REF!</definedName>
    <definedName name="__AA1" localSheetId="6">#REF!</definedName>
    <definedName name="__AA1" localSheetId="4">#REF!</definedName>
    <definedName name="__AA1">#REF!</definedName>
    <definedName name="__C" localSheetId="2">#REF!</definedName>
    <definedName name="__C" localSheetId="7">#REF!</definedName>
    <definedName name="__C" localSheetId="6">#REF!</definedName>
    <definedName name="__C" localSheetId="4">#REF!</definedName>
    <definedName name="__C">#REF!</definedName>
    <definedName name="__C100000" localSheetId="2">#REF!</definedName>
    <definedName name="__C100000" localSheetId="7">#REF!</definedName>
    <definedName name="__C100000" localSheetId="6">#REF!</definedName>
    <definedName name="__C100000" localSheetId="4">#REF!</definedName>
    <definedName name="__C100000">#REF!</definedName>
    <definedName name="__DAN1" localSheetId="2">#REF!</definedName>
    <definedName name="__DAN1" localSheetId="7">#REF!</definedName>
    <definedName name="__DAN1" localSheetId="6">#REF!</definedName>
    <definedName name="__DAN1" localSheetId="4">#REF!</definedName>
    <definedName name="__DAN1">#REF!</definedName>
    <definedName name="__DAN10" localSheetId="2">#REF!</definedName>
    <definedName name="__DAN10" localSheetId="7">#REF!</definedName>
    <definedName name="__DAN10" localSheetId="6">#REF!</definedName>
    <definedName name="__DAN10" localSheetId="4">#REF!</definedName>
    <definedName name="__DAN10">#REF!</definedName>
    <definedName name="__DAN100" localSheetId="2">#REF!</definedName>
    <definedName name="__DAN100" localSheetId="7">#REF!</definedName>
    <definedName name="__DAN100" localSheetId="6">#REF!</definedName>
    <definedName name="__DAN100" localSheetId="4">#REF!</definedName>
    <definedName name="__DAN100">#REF!</definedName>
    <definedName name="__DAN101" localSheetId="2">#REF!</definedName>
    <definedName name="__DAN101" localSheetId="7">#REF!</definedName>
    <definedName name="__DAN101" localSheetId="6">#REF!</definedName>
    <definedName name="__DAN101" localSheetId="4">#REF!</definedName>
    <definedName name="__DAN101">#REF!</definedName>
    <definedName name="__DAN102" localSheetId="2">#REF!</definedName>
    <definedName name="__DAN102" localSheetId="7">#REF!</definedName>
    <definedName name="__DAN102" localSheetId="6">#REF!</definedName>
    <definedName name="__DAN102" localSheetId="4">#REF!</definedName>
    <definedName name="__DAN102">#REF!</definedName>
    <definedName name="__DAN103" localSheetId="2">#REF!</definedName>
    <definedName name="__DAN103" localSheetId="7">#REF!</definedName>
    <definedName name="__DAN103" localSheetId="6">#REF!</definedName>
    <definedName name="__DAN103" localSheetId="4">#REF!</definedName>
    <definedName name="__DAN103">#REF!</definedName>
    <definedName name="__DAN104" localSheetId="2">#REF!</definedName>
    <definedName name="__DAN104" localSheetId="7">#REF!</definedName>
    <definedName name="__DAN104" localSheetId="6">#REF!</definedName>
    <definedName name="__DAN104" localSheetId="4">#REF!</definedName>
    <definedName name="__DAN104">#REF!</definedName>
    <definedName name="__DAN105" localSheetId="2">#REF!</definedName>
    <definedName name="__DAN105" localSheetId="7">#REF!</definedName>
    <definedName name="__DAN105" localSheetId="6">#REF!</definedName>
    <definedName name="__DAN105" localSheetId="4">#REF!</definedName>
    <definedName name="__DAN105">#REF!</definedName>
    <definedName name="__DAN106" localSheetId="2">#REF!</definedName>
    <definedName name="__DAN106" localSheetId="7">#REF!</definedName>
    <definedName name="__DAN106" localSheetId="6">#REF!</definedName>
    <definedName name="__DAN106" localSheetId="4">#REF!</definedName>
    <definedName name="__DAN106">#REF!</definedName>
    <definedName name="__DAN107" localSheetId="2">#REF!</definedName>
    <definedName name="__DAN107" localSheetId="7">#REF!</definedName>
    <definedName name="__DAN107" localSheetId="6">#REF!</definedName>
    <definedName name="__DAN107" localSheetId="4">#REF!</definedName>
    <definedName name="__DAN107">#REF!</definedName>
    <definedName name="__DAN108" localSheetId="2">#REF!</definedName>
    <definedName name="__DAN108" localSheetId="7">#REF!</definedName>
    <definedName name="__DAN108" localSheetId="6">#REF!</definedName>
    <definedName name="__DAN108" localSheetId="4">#REF!</definedName>
    <definedName name="__DAN108">#REF!</definedName>
    <definedName name="__DAN109" localSheetId="2">#REF!</definedName>
    <definedName name="__DAN109" localSheetId="7">#REF!</definedName>
    <definedName name="__DAN109" localSheetId="6">#REF!</definedName>
    <definedName name="__DAN109" localSheetId="4">#REF!</definedName>
    <definedName name="__DAN109">#REF!</definedName>
    <definedName name="__DAN11" localSheetId="2">#REF!</definedName>
    <definedName name="__DAN11" localSheetId="7">#REF!</definedName>
    <definedName name="__DAN11" localSheetId="6">#REF!</definedName>
    <definedName name="__DAN11" localSheetId="4">#REF!</definedName>
    <definedName name="__DAN11">#REF!</definedName>
    <definedName name="__DAN110" localSheetId="2">#REF!</definedName>
    <definedName name="__DAN110" localSheetId="7">#REF!</definedName>
    <definedName name="__DAN110" localSheetId="6">#REF!</definedName>
    <definedName name="__DAN110" localSheetId="4">#REF!</definedName>
    <definedName name="__DAN110">#REF!</definedName>
    <definedName name="__DAN111" localSheetId="2">#REF!</definedName>
    <definedName name="__DAN111" localSheetId="7">#REF!</definedName>
    <definedName name="__DAN111" localSheetId="6">#REF!</definedName>
    <definedName name="__DAN111" localSheetId="4">#REF!</definedName>
    <definedName name="__DAN111">#REF!</definedName>
    <definedName name="__DAN112" localSheetId="2">#REF!</definedName>
    <definedName name="__DAN112" localSheetId="7">#REF!</definedName>
    <definedName name="__DAN112" localSheetId="6">#REF!</definedName>
    <definedName name="__DAN112" localSheetId="4">#REF!</definedName>
    <definedName name="__DAN112">#REF!</definedName>
    <definedName name="__DAN113" localSheetId="2">#REF!</definedName>
    <definedName name="__DAN113" localSheetId="7">#REF!</definedName>
    <definedName name="__DAN113" localSheetId="6">#REF!</definedName>
    <definedName name="__DAN113" localSheetId="4">#REF!</definedName>
    <definedName name="__DAN113">#REF!</definedName>
    <definedName name="__DAN114" localSheetId="2">#REF!</definedName>
    <definedName name="__DAN114" localSheetId="7">#REF!</definedName>
    <definedName name="__DAN114" localSheetId="6">#REF!</definedName>
    <definedName name="__DAN114" localSheetId="4">#REF!</definedName>
    <definedName name="__DAN114">#REF!</definedName>
    <definedName name="__DAN115" localSheetId="2">#REF!</definedName>
    <definedName name="__DAN115" localSheetId="7">#REF!</definedName>
    <definedName name="__DAN115" localSheetId="6">#REF!</definedName>
    <definedName name="__DAN115" localSheetId="4">#REF!</definedName>
    <definedName name="__DAN115">#REF!</definedName>
    <definedName name="__DAN116" localSheetId="2">#REF!</definedName>
    <definedName name="__DAN116" localSheetId="7">#REF!</definedName>
    <definedName name="__DAN116" localSheetId="6">#REF!</definedName>
    <definedName name="__DAN116" localSheetId="4">#REF!</definedName>
    <definedName name="__DAN116">#REF!</definedName>
    <definedName name="__DAN117" localSheetId="2">#REF!</definedName>
    <definedName name="__DAN117" localSheetId="7">#REF!</definedName>
    <definedName name="__DAN117" localSheetId="6">#REF!</definedName>
    <definedName name="__DAN117" localSheetId="4">#REF!</definedName>
    <definedName name="__DAN117">#REF!</definedName>
    <definedName name="__DAN118" localSheetId="2">#REF!</definedName>
    <definedName name="__DAN118" localSheetId="7">#REF!</definedName>
    <definedName name="__DAN118" localSheetId="6">#REF!</definedName>
    <definedName name="__DAN118" localSheetId="4">#REF!</definedName>
    <definedName name="__DAN118">#REF!</definedName>
    <definedName name="__DAN119" localSheetId="2">#REF!</definedName>
    <definedName name="__DAN119" localSheetId="7">#REF!</definedName>
    <definedName name="__DAN119" localSheetId="6">#REF!</definedName>
    <definedName name="__DAN119" localSheetId="4">#REF!</definedName>
    <definedName name="__DAN119">#REF!</definedName>
    <definedName name="__DAN12" localSheetId="2">#REF!</definedName>
    <definedName name="__DAN12" localSheetId="7">#REF!</definedName>
    <definedName name="__DAN12" localSheetId="6">#REF!</definedName>
    <definedName name="__DAN12" localSheetId="4">#REF!</definedName>
    <definedName name="__DAN12">#REF!</definedName>
    <definedName name="__DAN120" localSheetId="2">#REF!</definedName>
    <definedName name="__DAN120" localSheetId="7">#REF!</definedName>
    <definedName name="__DAN120" localSheetId="6">#REF!</definedName>
    <definedName name="__DAN120" localSheetId="4">#REF!</definedName>
    <definedName name="__DAN120">#REF!</definedName>
    <definedName name="__DAN121" localSheetId="2">#REF!</definedName>
    <definedName name="__DAN121" localSheetId="7">#REF!</definedName>
    <definedName name="__DAN121" localSheetId="6">#REF!</definedName>
    <definedName name="__DAN121" localSheetId="4">#REF!</definedName>
    <definedName name="__DAN121">#REF!</definedName>
    <definedName name="__DAN122" localSheetId="2">#REF!</definedName>
    <definedName name="__DAN122" localSheetId="7">#REF!</definedName>
    <definedName name="__DAN122" localSheetId="6">#REF!</definedName>
    <definedName name="__DAN122" localSheetId="4">#REF!</definedName>
    <definedName name="__DAN122">#REF!</definedName>
    <definedName name="__DAN123" localSheetId="2">#REF!</definedName>
    <definedName name="__DAN123" localSheetId="7">#REF!</definedName>
    <definedName name="__DAN123" localSheetId="6">#REF!</definedName>
    <definedName name="__DAN123" localSheetId="4">#REF!</definedName>
    <definedName name="__DAN123">#REF!</definedName>
    <definedName name="__DAN124" localSheetId="2">#REF!</definedName>
    <definedName name="__DAN124" localSheetId="7">#REF!</definedName>
    <definedName name="__DAN124" localSheetId="6">#REF!</definedName>
    <definedName name="__DAN124" localSheetId="4">#REF!</definedName>
    <definedName name="__DAN124">#REF!</definedName>
    <definedName name="__DAN125" localSheetId="2">#REF!</definedName>
    <definedName name="__DAN125" localSheetId="7">#REF!</definedName>
    <definedName name="__DAN125" localSheetId="6">#REF!</definedName>
    <definedName name="__DAN125" localSheetId="4">#REF!</definedName>
    <definedName name="__DAN125">#REF!</definedName>
    <definedName name="__DAN126" localSheetId="2">#REF!</definedName>
    <definedName name="__DAN126" localSheetId="7">#REF!</definedName>
    <definedName name="__DAN126" localSheetId="6">#REF!</definedName>
    <definedName name="__DAN126" localSheetId="4">#REF!</definedName>
    <definedName name="__DAN126">#REF!</definedName>
    <definedName name="__DAN127" localSheetId="2">#REF!</definedName>
    <definedName name="__DAN127" localSheetId="7">#REF!</definedName>
    <definedName name="__DAN127" localSheetId="6">#REF!</definedName>
    <definedName name="__DAN127" localSheetId="4">#REF!</definedName>
    <definedName name="__DAN127">#REF!</definedName>
    <definedName name="__DAN128" localSheetId="2">#REF!</definedName>
    <definedName name="__DAN128" localSheetId="7">#REF!</definedName>
    <definedName name="__DAN128" localSheetId="6">#REF!</definedName>
    <definedName name="__DAN128" localSheetId="4">#REF!</definedName>
    <definedName name="__DAN128">#REF!</definedName>
    <definedName name="__DAN129" localSheetId="2">#REF!</definedName>
    <definedName name="__DAN129" localSheetId="7">#REF!</definedName>
    <definedName name="__DAN129" localSheetId="6">#REF!</definedName>
    <definedName name="__DAN129" localSheetId="4">#REF!</definedName>
    <definedName name="__DAN129">#REF!</definedName>
    <definedName name="__DAN13" localSheetId="2">#REF!</definedName>
    <definedName name="__DAN13" localSheetId="7">#REF!</definedName>
    <definedName name="__DAN13" localSheetId="6">#REF!</definedName>
    <definedName name="__DAN13" localSheetId="4">#REF!</definedName>
    <definedName name="__DAN13">#REF!</definedName>
    <definedName name="__DAN130" localSheetId="2">#REF!</definedName>
    <definedName name="__DAN130" localSheetId="7">#REF!</definedName>
    <definedName name="__DAN130" localSheetId="6">#REF!</definedName>
    <definedName name="__DAN130" localSheetId="4">#REF!</definedName>
    <definedName name="__DAN130">#REF!</definedName>
    <definedName name="__DAN131" localSheetId="2">#REF!</definedName>
    <definedName name="__DAN131" localSheetId="7">#REF!</definedName>
    <definedName name="__DAN131" localSheetId="6">#REF!</definedName>
    <definedName name="__DAN131" localSheetId="4">#REF!</definedName>
    <definedName name="__DAN131">#REF!</definedName>
    <definedName name="__DAN132" localSheetId="2">#REF!</definedName>
    <definedName name="__DAN132" localSheetId="7">#REF!</definedName>
    <definedName name="__DAN132" localSheetId="6">#REF!</definedName>
    <definedName name="__DAN132" localSheetId="4">#REF!</definedName>
    <definedName name="__DAN132">#REF!</definedName>
    <definedName name="__DAN133" localSheetId="2">#REF!</definedName>
    <definedName name="__DAN133" localSheetId="7">#REF!</definedName>
    <definedName name="__DAN133" localSheetId="6">#REF!</definedName>
    <definedName name="__DAN133" localSheetId="4">#REF!</definedName>
    <definedName name="__DAN133">#REF!</definedName>
    <definedName name="__DAN134" localSheetId="2">#REF!</definedName>
    <definedName name="__DAN134" localSheetId="7">#REF!</definedName>
    <definedName name="__DAN134" localSheetId="6">#REF!</definedName>
    <definedName name="__DAN134" localSheetId="4">#REF!</definedName>
    <definedName name="__DAN134">#REF!</definedName>
    <definedName name="__DAN135" localSheetId="2">#REF!</definedName>
    <definedName name="__DAN135" localSheetId="7">#REF!</definedName>
    <definedName name="__DAN135" localSheetId="6">#REF!</definedName>
    <definedName name="__DAN135" localSheetId="4">#REF!</definedName>
    <definedName name="__DAN135">#REF!</definedName>
    <definedName name="__DAN136" localSheetId="2">#REF!</definedName>
    <definedName name="__DAN136" localSheetId="7">#REF!</definedName>
    <definedName name="__DAN136" localSheetId="6">#REF!</definedName>
    <definedName name="__DAN136" localSheetId="4">#REF!</definedName>
    <definedName name="__DAN136">#REF!</definedName>
    <definedName name="__DAN137" localSheetId="2">#REF!</definedName>
    <definedName name="__DAN137" localSheetId="7">#REF!</definedName>
    <definedName name="__DAN137" localSheetId="6">#REF!</definedName>
    <definedName name="__DAN137" localSheetId="4">#REF!</definedName>
    <definedName name="__DAN137">#REF!</definedName>
    <definedName name="__DAN138" localSheetId="2">#REF!</definedName>
    <definedName name="__DAN138" localSheetId="7">#REF!</definedName>
    <definedName name="__DAN138" localSheetId="6">#REF!</definedName>
    <definedName name="__DAN138" localSheetId="4">#REF!</definedName>
    <definedName name="__DAN138">#REF!</definedName>
    <definedName name="__DAN139" localSheetId="2">#REF!</definedName>
    <definedName name="__DAN139" localSheetId="7">#REF!</definedName>
    <definedName name="__DAN139" localSheetId="6">#REF!</definedName>
    <definedName name="__DAN139" localSheetId="4">#REF!</definedName>
    <definedName name="__DAN139">#REF!</definedName>
    <definedName name="__DAN14" localSheetId="2">#REF!</definedName>
    <definedName name="__DAN14" localSheetId="7">#REF!</definedName>
    <definedName name="__DAN14" localSheetId="6">#REF!</definedName>
    <definedName name="__DAN14" localSheetId="4">#REF!</definedName>
    <definedName name="__DAN14">#REF!</definedName>
    <definedName name="__DAN140" localSheetId="2">#REF!</definedName>
    <definedName name="__DAN140" localSheetId="7">#REF!</definedName>
    <definedName name="__DAN140" localSheetId="6">#REF!</definedName>
    <definedName name="__DAN140" localSheetId="4">#REF!</definedName>
    <definedName name="__DAN140">#REF!</definedName>
    <definedName name="__DAN141" localSheetId="2">#REF!</definedName>
    <definedName name="__DAN141" localSheetId="7">#REF!</definedName>
    <definedName name="__DAN141" localSheetId="6">#REF!</definedName>
    <definedName name="__DAN141" localSheetId="4">#REF!</definedName>
    <definedName name="__DAN141">#REF!</definedName>
    <definedName name="__DAN142" localSheetId="2">#REF!</definedName>
    <definedName name="__DAN142" localSheetId="7">#REF!</definedName>
    <definedName name="__DAN142" localSheetId="6">#REF!</definedName>
    <definedName name="__DAN142" localSheetId="4">#REF!</definedName>
    <definedName name="__DAN142">#REF!</definedName>
    <definedName name="__DAN143" localSheetId="2">#REF!</definedName>
    <definedName name="__DAN143" localSheetId="7">#REF!</definedName>
    <definedName name="__DAN143" localSheetId="6">#REF!</definedName>
    <definedName name="__DAN143" localSheetId="4">#REF!</definedName>
    <definedName name="__DAN143">#REF!</definedName>
    <definedName name="__DAN144" localSheetId="2">#REF!</definedName>
    <definedName name="__DAN144" localSheetId="7">#REF!</definedName>
    <definedName name="__DAN144" localSheetId="6">#REF!</definedName>
    <definedName name="__DAN144" localSheetId="4">#REF!</definedName>
    <definedName name="__DAN144">#REF!</definedName>
    <definedName name="__DAN145" localSheetId="2">#REF!</definedName>
    <definedName name="__DAN145" localSheetId="7">#REF!</definedName>
    <definedName name="__DAN145" localSheetId="6">#REF!</definedName>
    <definedName name="__DAN145" localSheetId="4">#REF!</definedName>
    <definedName name="__DAN145">#REF!</definedName>
    <definedName name="__DAN146" localSheetId="2">#REF!</definedName>
    <definedName name="__DAN146" localSheetId="7">#REF!</definedName>
    <definedName name="__DAN146" localSheetId="6">#REF!</definedName>
    <definedName name="__DAN146" localSheetId="4">#REF!</definedName>
    <definedName name="__DAN146">#REF!</definedName>
    <definedName name="__DAN147" localSheetId="2">#REF!</definedName>
    <definedName name="__DAN147" localSheetId="7">#REF!</definedName>
    <definedName name="__DAN147" localSheetId="6">#REF!</definedName>
    <definedName name="__DAN147" localSheetId="4">#REF!</definedName>
    <definedName name="__DAN147">#REF!</definedName>
    <definedName name="__DAN148" localSheetId="2">#REF!</definedName>
    <definedName name="__DAN148" localSheetId="7">#REF!</definedName>
    <definedName name="__DAN148" localSheetId="6">#REF!</definedName>
    <definedName name="__DAN148" localSheetId="4">#REF!</definedName>
    <definedName name="__DAN148">#REF!</definedName>
    <definedName name="__DAN149" localSheetId="2">#REF!</definedName>
    <definedName name="__DAN149" localSheetId="7">#REF!</definedName>
    <definedName name="__DAN149" localSheetId="6">#REF!</definedName>
    <definedName name="__DAN149" localSheetId="4">#REF!</definedName>
    <definedName name="__DAN149">#REF!</definedName>
    <definedName name="__DAN15" localSheetId="2">#REF!</definedName>
    <definedName name="__DAN15" localSheetId="7">#REF!</definedName>
    <definedName name="__DAN15" localSheetId="6">#REF!</definedName>
    <definedName name="__DAN15" localSheetId="4">#REF!</definedName>
    <definedName name="__DAN15">#REF!</definedName>
    <definedName name="__DAN150" localSheetId="2">#REF!</definedName>
    <definedName name="__DAN150" localSheetId="7">#REF!</definedName>
    <definedName name="__DAN150" localSheetId="6">#REF!</definedName>
    <definedName name="__DAN150" localSheetId="4">#REF!</definedName>
    <definedName name="__DAN150">#REF!</definedName>
    <definedName name="__DAN151" localSheetId="2">#REF!</definedName>
    <definedName name="__DAN151" localSheetId="7">#REF!</definedName>
    <definedName name="__DAN151" localSheetId="6">#REF!</definedName>
    <definedName name="__DAN151" localSheetId="4">#REF!</definedName>
    <definedName name="__DAN151">#REF!</definedName>
    <definedName name="__DAN152" localSheetId="2">#REF!</definedName>
    <definedName name="__DAN152" localSheetId="7">#REF!</definedName>
    <definedName name="__DAN152" localSheetId="6">#REF!</definedName>
    <definedName name="__DAN152" localSheetId="4">#REF!</definedName>
    <definedName name="__DAN152">#REF!</definedName>
    <definedName name="__DAN153" localSheetId="2">#REF!</definedName>
    <definedName name="__DAN153" localSheetId="7">#REF!</definedName>
    <definedName name="__DAN153" localSheetId="6">#REF!</definedName>
    <definedName name="__DAN153" localSheetId="4">#REF!</definedName>
    <definedName name="__DAN153">#REF!</definedName>
    <definedName name="__DAN16" localSheetId="2">#REF!</definedName>
    <definedName name="__DAN16" localSheetId="7">#REF!</definedName>
    <definedName name="__DAN16" localSheetId="6">#REF!</definedName>
    <definedName name="__DAN16" localSheetId="4">#REF!</definedName>
    <definedName name="__DAN16">#REF!</definedName>
    <definedName name="__DAN17" localSheetId="2">#REF!</definedName>
    <definedName name="__DAN17" localSheetId="7">#REF!</definedName>
    <definedName name="__DAN17" localSheetId="6">#REF!</definedName>
    <definedName name="__DAN17" localSheetId="4">#REF!</definedName>
    <definedName name="__DAN17">#REF!</definedName>
    <definedName name="__DAN18" localSheetId="2">#REF!</definedName>
    <definedName name="__DAN18" localSheetId="7">#REF!</definedName>
    <definedName name="__DAN18" localSheetId="6">#REF!</definedName>
    <definedName name="__DAN18" localSheetId="4">#REF!</definedName>
    <definedName name="__DAN18">#REF!</definedName>
    <definedName name="__DAN19" localSheetId="2">#REF!</definedName>
    <definedName name="__DAN19" localSheetId="7">#REF!</definedName>
    <definedName name="__DAN19" localSheetId="6">#REF!</definedName>
    <definedName name="__DAN19" localSheetId="4">#REF!</definedName>
    <definedName name="__DAN19">#REF!</definedName>
    <definedName name="__DAN2" localSheetId="2">#REF!</definedName>
    <definedName name="__DAN2" localSheetId="7">#REF!</definedName>
    <definedName name="__DAN2" localSheetId="6">#REF!</definedName>
    <definedName name="__DAN2" localSheetId="4">#REF!</definedName>
    <definedName name="__DAN2">#REF!</definedName>
    <definedName name="__DAN20" localSheetId="2">#REF!</definedName>
    <definedName name="__DAN20" localSheetId="7">#REF!</definedName>
    <definedName name="__DAN20" localSheetId="6">#REF!</definedName>
    <definedName name="__DAN20" localSheetId="4">#REF!</definedName>
    <definedName name="__DAN20">#REF!</definedName>
    <definedName name="__DAN21" localSheetId="2">#REF!</definedName>
    <definedName name="__DAN21" localSheetId="7">#REF!</definedName>
    <definedName name="__DAN21" localSheetId="6">#REF!</definedName>
    <definedName name="__DAN21" localSheetId="4">#REF!</definedName>
    <definedName name="__DAN21">#REF!</definedName>
    <definedName name="__DAN22" localSheetId="2">#REF!</definedName>
    <definedName name="__DAN22" localSheetId="7">#REF!</definedName>
    <definedName name="__DAN22" localSheetId="6">#REF!</definedName>
    <definedName name="__DAN22" localSheetId="4">#REF!</definedName>
    <definedName name="__DAN22">#REF!</definedName>
    <definedName name="__DAN23" localSheetId="2">#REF!</definedName>
    <definedName name="__DAN23" localSheetId="7">#REF!</definedName>
    <definedName name="__DAN23" localSheetId="6">#REF!</definedName>
    <definedName name="__DAN23" localSheetId="4">#REF!</definedName>
    <definedName name="__DAN23">#REF!</definedName>
    <definedName name="__DAN24" localSheetId="2">#REF!</definedName>
    <definedName name="__DAN24" localSheetId="7">#REF!</definedName>
    <definedName name="__DAN24" localSheetId="6">#REF!</definedName>
    <definedName name="__DAN24" localSheetId="4">#REF!</definedName>
    <definedName name="__DAN24">#REF!</definedName>
    <definedName name="__DAN25" localSheetId="2">#REF!</definedName>
    <definedName name="__DAN25" localSheetId="7">#REF!</definedName>
    <definedName name="__DAN25" localSheetId="6">#REF!</definedName>
    <definedName name="__DAN25" localSheetId="4">#REF!</definedName>
    <definedName name="__DAN25">#REF!</definedName>
    <definedName name="__DAN26" localSheetId="2">#REF!</definedName>
    <definedName name="__DAN26" localSheetId="7">#REF!</definedName>
    <definedName name="__DAN26" localSheetId="6">#REF!</definedName>
    <definedName name="__DAN26" localSheetId="4">#REF!</definedName>
    <definedName name="__DAN26">#REF!</definedName>
    <definedName name="__DAN27" localSheetId="2">#REF!</definedName>
    <definedName name="__DAN27" localSheetId="7">#REF!</definedName>
    <definedName name="__DAN27" localSheetId="6">#REF!</definedName>
    <definedName name="__DAN27" localSheetId="4">#REF!</definedName>
    <definedName name="__DAN27">#REF!</definedName>
    <definedName name="__DAN28" localSheetId="2">#REF!</definedName>
    <definedName name="__DAN28" localSheetId="7">#REF!</definedName>
    <definedName name="__DAN28" localSheetId="6">#REF!</definedName>
    <definedName name="__DAN28" localSheetId="4">#REF!</definedName>
    <definedName name="__DAN28">#REF!</definedName>
    <definedName name="__DAN29" localSheetId="2">#REF!</definedName>
    <definedName name="__DAN29" localSheetId="7">#REF!</definedName>
    <definedName name="__DAN29" localSheetId="6">#REF!</definedName>
    <definedName name="__DAN29" localSheetId="4">#REF!</definedName>
    <definedName name="__DAN29">#REF!</definedName>
    <definedName name="__DAN3" localSheetId="2">#REF!</definedName>
    <definedName name="__DAN3" localSheetId="7">#REF!</definedName>
    <definedName name="__DAN3" localSheetId="6">#REF!</definedName>
    <definedName name="__DAN3" localSheetId="4">#REF!</definedName>
    <definedName name="__DAN3">#REF!</definedName>
    <definedName name="__DAN30" localSheetId="2">#REF!</definedName>
    <definedName name="__DAN30" localSheetId="7">#REF!</definedName>
    <definedName name="__DAN30" localSheetId="6">#REF!</definedName>
    <definedName name="__DAN30" localSheetId="4">#REF!</definedName>
    <definedName name="__DAN30">#REF!</definedName>
    <definedName name="__DAN31" localSheetId="2">#REF!</definedName>
    <definedName name="__DAN31" localSheetId="7">#REF!</definedName>
    <definedName name="__DAN31" localSheetId="6">#REF!</definedName>
    <definedName name="__DAN31" localSheetId="4">#REF!</definedName>
    <definedName name="__DAN31">#REF!</definedName>
    <definedName name="__DAN32" localSheetId="2">#REF!</definedName>
    <definedName name="__DAN32" localSheetId="7">#REF!</definedName>
    <definedName name="__DAN32" localSheetId="6">#REF!</definedName>
    <definedName name="__DAN32" localSheetId="4">#REF!</definedName>
    <definedName name="__DAN32">#REF!</definedName>
    <definedName name="__DAN33" localSheetId="2">#REF!</definedName>
    <definedName name="__DAN33" localSheetId="7">#REF!</definedName>
    <definedName name="__DAN33" localSheetId="6">#REF!</definedName>
    <definedName name="__DAN33" localSheetId="4">#REF!</definedName>
    <definedName name="__DAN33">#REF!</definedName>
    <definedName name="__DAN34" localSheetId="2">#REF!</definedName>
    <definedName name="__DAN34" localSheetId="7">#REF!</definedName>
    <definedName name="__DAN34" localSheetId="6">#REF!</definedName>
    <definedName name="__DAN34" localSheetId="4">#REF!</definedName>
    <definedName name="__DAN34">#REF!</definedName>
    <definedName name="__DAN35" localSheetId="2">#REF!</definedName>
    <definedName name="__DAN35" localSheetId="7">#REF!</definedName>
    <definedName name="__DAN35" localSheetId="6">#REF!</definedName>
    <definedName name="__DAN35" localSheetId="4">#REF!</definedName>
    <definedName name="__DAN35">#REF!</definedName>
    <definedName name="__DAN36" localSheetId="2">#REF!</definedName>
    <definedName name="__DAN36" localSheetId="7">#REF!</definedName>
    <definedName name="__DAN36" localSheetId="6">#REF!</definedName>
    <definedName name="__DAN36" localSheetId="4">#REF!</definedName>
    <definedName name="__DAN36">#REF!</definedName>
    <definedName name="__DAN37" localSheetId="2">#REF!</definedName>
    <definedName name="__DAN37" localSheetId="7">#REF!</definedName>
    <definedName name="__DAN37" localSheetId="6">#REF!</definedName>
    <definedName name="__DAN37" localSheetId="4">#REF!</definedName>
    <definedName name="__DAN37">#REF!</definedName>
    <definedName name="__DAN38" localSheetId="2">#REF!</definedName>
    <definedName name="__DAN38" localSheetId="7">#REF!</definedName>
    <definedName name="__DAN38" localSheetId="6">#REF!</definedName>
    <definedName name="__DAN38" localSheetId="4">#REF!</definedName>
    <definedName name="__DAN38">#REF!</definedName>
    <definedName name="__DAN39" localSheetId="2">#REF!</definedName>
    <definedName name="__DAN39" localSheetId="7">#REF!</definedName>
    <definedName name="__DAN39" localSheetId="6">#REF!</definedName>
    <definedName name="__DAN39" localSheetId="4">#REF!</definedName>
    <definedName name="__DAN39">#REF!</definedName>
    <definedName name="__DAN4" localSheetId="2">#REF!</definedName>
    <definedName name="__DAN4" localSheetId="7">#REF!</definedName>
    <definedName name="__DAN4" localSheetId="6">#REF!</definedName>
    <definedName name="__DAN4" localSheetId="4">#REF!</definedName>
    <definedName name="__DAN4">#REF!</definedName>
    <definedName name="__DAN40" localSheetId="2">#REF!</definedName>
    <definedName name="__DAN40" localSheetId="7">#REF!</definedName>
    <definedName name="__DAN40" localSheetId="6">#REF!</definedName>
    <definedName name="__DAN40" localSheetId="4">#REF!</definedName>
    <definedName name="__DAN40">#REF!</definedName>
    <definedName name="__DAN41" localSheetId="2">#REF!</definedName>
    <definedName name="__DAN41" localSheetId="7">#REF!</definedName>
    <definedName name="__DAN41" localSheetId="6">#REF!</definedName>
    <definedName name="__DAN41" localSheetId="4">#REF!</definedName>
    <definedName name="__DAN41">#REF!</definedName>
    <definedName name="__DAN42" localSheetId="2">#REF!</definedName>
    <definedName name="__DAN42" localSheetId="7">#REF!</definedName>
    <definedName name="__DAN42" localSheetId="6">#REF!</definedName>
    <definedName name="__DAN42" localSheetId="4">#REF!</definedName>
    <definedName name="__DAN42">#REF!</definedName>
    <definedName name="__DAN43" localSheetId="2">#REF!</definedName>
    <definedName name="__DAN43" localSheetId="7">#REF!</definedName>
    <definedName name="__DAN43" localSheetId="6">#REF!</definedName>
    <definedName name="__DAN43" localSheetId="4">#REF!</definedName>
    <definedName name="__DAN43">#REF!</definedName>
    <definedName name="__DAN44" localSheetId="2">#REF!</definedName>
    <definedName name="__DAN44" localSheetId="7">#REF!</definedName>
    <definedName name="__DAN44" localSheetId="6">#REF!</definedName>
    <definedName name="__DAN44" localSheetId="4">#REF!</definedName>
    <definedName name="__DAN44">#REF!</definedName>
    <definedName name="__DAN45" localSheetId="2">#REF!</definedName>
    <definedName name="__DAN45" localSheetId="7">#REF!</definedName>
    <definedName name="__DAN45" localSheetId="6">#REF!</definedName>
    <definedName name="__DAN45" localSheetId="4">#REF!</definedName>
    <definedName name="__DAN45">#REF!</definedName>
    <definedName name="__DAN46" localSheetId="2">#REF!</definedName>
    <definedName name="__DAN46" localSheetId="7">#REF!</definedName>
    <definedName name="__DAN46" localSheetId="6">#REF!</definedName>
    <definedName name="__DAN46" localSheetId="4">#REF!</definedName>
    <definedName name="__DAN46">#REF!</definedName>
    <definedName name="__DAN47" localSheetId="2">#REF!</definedName>
    <definedName name="__DAN47" localSheetId="7">#REF!</definedName>
    <definedName name="__DAN47" localSheetId="6">#REF!</definedName>
    <definedName name="__DAN47" localSheetId="4">#REF!</definedName>
    <definedName name="__DAN47">#REF!</definedName>
    <definedName name="__DAN48" localSheetId="2">#REF!</definedName>
    <definedName name="__DAN48" localSheetId="7">#REF!</definedName>
    <definedName name="__DAN48" localSheetId="6">#REF!</definedName>
    <definedName name="__DAN48" localSheetId="4">#REF!</definedName>
    <definedName name="__DAN48">#REF!</definedName>
    <definedName name="__DAN49" localSheetId="2">#REF!</definedName>
    <definedName name="__DAN49" localSheetId="7">#REF!</definedName>
    <definedName name="__DAN49" localSheetId="6">#REF!</definedName>
    <definedName name="__DAN49" localSheetId="4">#REF!</definedName>
    <definedName name="__DAN49">#REF!</definedName>
    <definedName name="__DAN5" localSheetId="2">#REF!</definedName>
    <definedName name="__DAN5" localSheetId="7">#REF!</definedName>
    <definedName name="__DAN5" localSheetId="6">#REF!</definedName>
    <definedName name="__DAN5" localSheetId="4">#REF!</definedName>
    <definedName name="__DAN5">#REF!</definedName>
    <definedName name="__DAN50" localSheetId="2">#REF!</definedName>
    <definedName name="__DAN50" localSheetId="7">#REF!</definedName>
    <definedName name="__DAN50" localSheetId="6">#REF!</definedName>
    <definedName name="__DAN50" localSheetId="4">#REF!</definedName>
    <definedName name="__DAN50">#REF!</definedName>
    <definedName name="__DAN51" localSheetId="2">#REF!</definedName>
    <definedName name="__DAN51" localSheetId="7">#REF!</definedName>
    <definedName name="__DAN51" localSheetId="6">#REF!</definedName>
    <definedName name="__DAN51" localSheetId="4">#REF!</definedName>
    <definedName name="__DAN51">#REF!</definedName>
    <definedName name="__DAN52" localSheetId="2">#REF!</definedName>
    <definedName name="__DAN52" localSheetId="7">#REF!</definedName>
    <definedName name="__DAN52" localSheetId="6">#REF!</definedName>
    <definedName name="__DAN52" localSheetId="4">#REF!</definedName>
    <definedName name="__DAN52">#REF!</definedName>
    <definedName name="__DAN53" localSheetId="2">#REF!</definedName>
    <definedName name="__DAN53" localSheetId="7">#REF!</definedName>
    <definedName name="__DAN53" localSheetId="6">#REF!</definedName>
    <definedName name="__DAN53" localSheetId="4">#REF!</definedName>
    <definedName name="__DAN53">#REF!</definedName>
    <definedName name="__DAN54" localSheetId="2">#REF!</definedName>
    <definedName name="__DAN54" localSheetId="7">#REF!</definedName>
    <definedName name="__DAN54" localSheetId="6">#REF!</definedName>
    <definedName name="__DAN54" localSheetId="4">#REF!</definedName>
    <definedName name="__DAN54">#REF!</definedName>
    <definedName name="__DAN55" localSheetId="2">#REF!</definedName>
    <definedName name="__DAN55" localSheetId="7">#REF!</definedName>
    <definedName name="__DAN55" localSheetId="6">#REF!</definedName>
    <definedName name="__DAN55" localSheetId="4">#REF!</definedName>
    <definedName name="__DAN55">#REF!</definedName>
    <definedName name="__DAN56" localSheetId="2">#REF!</definedName>
    <definedName name="__DAN56" localSheetId="7">#REF!</definedName>
    <definedName name="__DAN56" localSheetId="6">#REF!</definedName>
    <definedName name="__DAN56" localSheetId="4">#REF!</definedName>
    <definedName name="__DAN56">#REF!</definedName>
    <definedName name="__DAN57" localSheetId="2">#REF!</definedName>
    <definedName name="__DAN57" localSheetId="7">#REF!</definedName>
    <definedName name="__DAN57" localSheetId="6">#REF!</definedName>
    <definedName name="__DAN57" localSheetId="4">#REF!</definedName>
    <definedName name="__DAN57">#REF!</definedName>
    <definedName name="__DAN58" localSheetId="2">#REF!</definedName>
    <definedName name="__DAN58" localSheetId="7">#REF!</definedName>
    <definedName name="__DAN58" localSheetId="6">#REF!</definedName>
    <definedName name="__DAN58" localSheetId="4">#REF!</definedName>
    <definedName name="__DAN58">#REF!</definedName>
    <definedName name="__DAN59" localSheetId="2">#REF!</definedName>
    <definedName name="__DAN59" localSheetId="7">#REF!</definedName>
    <definedName name="__DAN59" localSheetId="6">#REF!</definedName>
    <definedName name="__DAN59" localSheetId="4">#REF!</definedName>
    <definedName name="__DAN59">#REF!</definedName>
    <definedName name="__DAN6" localSheetId="2">#REF!</definedName>
    <definedName name="__DAN6" localSheetId="7">#REF!</definedName>
    <definedName name="__DAN6" localSheetId="6">#REF!</definedName>
    <definedName name="__DAN6" localSheetId="4">#REF!</definedName>
    <definedName name="__DAN6">#REF!</definedName>
    <definedName name="__DAN60" localSheetId="2">#REF!</definedName>
    <definedName name="__DAN60" localSheetId="7">#REF!</definedName>
    <definedName name="__DAN60" localSheetId="6">#REF!</definedName>
    <definedName name="__DAN60" localSheetId="4">#REF!</definedName>
    <definedName name="__DAN60">#REF!</definedName>
    <definedName name="__DAN61" localSheetId="2">#REF!</definedName>
    <definedName name="__DAN61" localSheetId="7">#REF!</definedName>
    <definedName name="__DAN61" localSheetId="6">#REF!</definedName>
    <definedName name="__DAN61" localSheetId="4">#REF!</definedName>
    <definedName name="__DAN61">#REF!</definedName>
    <definedName name="__DAN62" localSheetId="2">#REF!</definedName>
    <definedName name="__DAN62" localSheetId="7">#REF!</definedName>
    <definedName name="__DAN62" localSheetId="6">#REF!</definedName>
    <definedName name="__DAN62" localSheetId="4">#REF!</definedName>
    <definedName name="__DAN62">#REF!</definedName>
    <definedName name="__DAN63" localSheetId="2">#REF!</definedName>
    <definedName name="__DAN63" localSheetId="7">#REF!</definedName>
    <definedName name="__DAN63" localSheetId="6">#REF!</definedName>
    <definedName name="__DAN63" localSheetId="4">#REF!</definedName>
    <definedName name="__DAN63">#REF!</definedName>
    <definedName name="__DAN64" localSheetId="2">#REF!</definedName>
    <definedName name="__DAN64" localSheetId="7">#REF!</definedName>
    <definedName name="__DAN64" localSheetId="6">#REF!</definedName>
    <definedName name="__DAN64" localSheetId="4">#REF!</definedName>
    <definedName name="__DAN64">#REF!</definedName>
    <definedName name="__DAN65" localSheetId="2">#REF!</definedName>
    <definedName name="__DAN65" localSheetId="7">#REF!</definedName>
    <definedName name="__DAN65" localSheetId="6">#REF!</definedName>
    <definedName name="__DAN65" localSheetId="4">#REF!</definedName>
    <definedName name="__DAN65">#REF!</definedName>
    <definedName name="__DAN66" localSheetId="2">#REF!</definedName>
    <definedName name="__DAN66" localSheetId="7">#REF!</definedName>
    <definedName name="__DAN66" localSheetId="6">#REF!</definedName>
    <definedName name="__DAN66" localSheetId="4">#REF!</definedName>
    <definedName name="__DAN66">#REF!</definedName>
    <definedName name="__DAN67" localSheetId="2">#REF!</definedName>
    <definedName name="__DAN67" localSheetId="7">#REF!</definedName>
    <definedName name="__DAN67" localSheetId="6">#REF!</definedName>
    <definedName name="__DAN67" localSheetId="4">#REF!</definedName>
    <definedName name="__DAN67">#REF!</definedName>
    <definedName name="__DAN68" localSheetId="2">#REF!</definedName>
    <definedName name="__DAN68" localSheetId="7">#REF!</definedName>
    <definedName name="__DAN68" localSheetId="6">#REF!</definedName>
    <definedName name="__DAN68" localSheetId="4">#REF!</definedName>
    <definedName name="__DAN68">#REF!</definedName>
    <definedName name="__DAN69" localSheetId="2">#REF!</definedName>
    <definedName name="__DAN69" localSheetId="7">#REF!</definedName>
    <definedName name="__DAN69" localSheetId="6">#REF!</definedName>
    <definedName name="__DAN69" localSheetId="4">#REF!</definedName>
    <definedName name="__DAN69">#REF!</definedName>
    <definedName name="__DAN7" localSheetId="2">#REF!</definedName>
    <definedName name="__DAN7" localSheetId="7">#REF!</definedName>
    <definedName name="__DAN7" localSheetId="6">#REF!</definedName>
    <definedName name="__DAN7" localSheetId="4">#REF!</definedName>
    <definedName name="__DAN7">#REF!</definedName>
    <definedName name="__DAN70" localSheetId="2">#REF!</definedName>
    <definedName name="__DAN70" localSheetId="7">#REF!</definedName>
    <definedName name="__DAN70" localSheetId="6">#REF!</definedName>
    <definedName name="__DAN70" localSheetId="4">#REF!</definedName>
    <definedName name="__DAN70">#REF!</definedName>
    <definedName name="__DAN71" localSheetId="2">#REF!</definedName>
    <definedName name="__DAN71" localSheetId="7">#REF!</definedName>
    <definedName name="__DAN71" localSheetId="6">#REF!</definedName>
    <definedName name="__DAN71" localSheetId="4">#REF!</definedName>
    <definedName name="__DAN71">#REF!</definedName>
    <definedName name="__DAN72" localSheetId="2">#REF!</definedName>
    <definedName name="__DAN72" localSheetId="7">#REF!</definedName>
    <definedName name="__DAN72" localSheetId="6">#REF!</definedName>
    <definedName name="__DAN72" localSheetId="4">#REF!</definedName>
    <definedName name="__DAN72">#REF!</definedName>
    <definedName name="__DAN73" localSheetId="2">#REF!</definedName>
    <definedName name="__DAN73" localSheetId="7">#REF!</definedName>
    <definedName name="__DAN73" localSheetId="6">#REF!</definedName>
    <definedName name="__DAN73" localSheetId="4">#REF!</definedName>
    <definedName name="__DAN73">#REF!</definedName>
    <definedName name="__DAN74" localSheetId="2">#REF!</definedName>
    <definedName name="__DAN74" localSheetId="7">#REF!</definedName>
    <definedName name="__DAN74" localSheetId="6">#REF!</definedName>
    <definedName name="__DAN74" localSheetId="4">#REF!</definedName>
    <definedName name="__DAN74">#REF!</definedName>
    <definedName name="__DAN75" localSheetId="2">#REF!</definedName>
    <definedName name="__DAN75" localSheetId="7">#REF!</definedName>
    <definedName name="__DAN75" localSheetId="6">#REF!</definedName>
    <definedName name="__DAN75" localSheetId="4">#REF!</definedName>
    <definedName name="__DAN75">#REF!</definedName>
    <definedName name="__DAN76" localSheetId="2">#REF!</definedName>
    <definedName name="__DAN76" localSheetId="7">#REF!</definedName>
    <definedName name="__DAN76" localSheetId="6">#REF!</definedName>
    <definedName name="__DAN76" localSheetId="4">#REF!</definedName>
    <definedName name="__DAN76">#REF!</definedName>
    <definedName name="__DAN77" localSheetId="2">#REF!</definedName>
    <definedName name="__DAN77" localSheetId="7">#REF!</definedName>
    <definedName name="__DAN77" localSheetId="6">#REF!</definedName>
    <definedName name="__DAN77" localSheetId="4">#REF!</definedName>
    <definedName name="__DAN77">#REF!</definedName>
    <definedName name="__DAN78" localSheetId="2">#REF!</definedName>
    <definedName name="__DAN78" localSheetId="7">#REF!</definedName>
    <definedName name="__DAN78" localSheetId="6">#REF!</definedName>
    <definedName name="__DAN78" localSheetId="4">#REF!</definedName>
    <definedName name="__DAN78">#REF!</definedName>
    <definedName name="__DAN79" localSheetId="2">#REF!</definedName>
    <definedName name="__DAN79" localSheetId="7">#REF!</definedName>
    <definedName name="__DAN79" localSheetId="6">#REF!</definedName>
    <definedName name="__DAN79" localSheetId="4">#REF!</definedName>
    <definedName name="__DAN79">#REF!</definedName>
    <definedName name="__DAN8" localSheetId="2">#REF!</definedName>
    <definedName name="__DAN8" localSheetId="7">#REF!</definedName>
    <definedName name="__DAN8" localSheetId="6">#REF!</definedName>
    <definedName name="__DAN8" localSheetId="4">#REF!</definedName>
    <definedName name="__DAN8">#REF!</definedName>
    <definedName name="__DAN80" localSheetId="2">#REF!</definedName>
    <definedName name="__DAN80" localSheetId="7">#REF!</definedName>
    <definedName name="__DAN80" localSheetId="6">#REF!</definedName>
    <definedName name="__DAN80" localSheetId="4">#REF!</definedName>
    <definedName name="__DAN80">#REF!</definedName>
    <definedName name="__DAN81" localSheetId="2">#REF!</definedName>
    <definedName name="__DAN81" localSheetId="7">#REF!</definedName>
    <definedName name="__DAN81" localSheetId="6">#REF!</definedName>
    <definedName name="__DAN81" localSheetId="4">#REF!</definedName>
    <definedName name="__DAN81">#REF!</definedName>
    <definedName name="__DAN82" localSheetId="2">#REF!</definedName>
    <definedName name="__DAN82" localSheetId="7">#REF!</definedName>
    <definedName name="__DAN82" localSheetId="6">#REF!</definedName>
    <definedName name="__DAN82" localSheetId="4">#REF!</definedName>
    <definedName name="__DAN82">#REF!</definedName>
    <definedName name="__DAN83" localSheetId="2">#REF!</definedName>
    <definedName name="__DAN83" localSheetId="7">#REF!</definedName>
    <definedName name="__DAN83" localSheetId="6">#REF!</definedName>
    <definedName name="__DAN83" localSheetId="4">#REF!</definedName>
    <definedName name="__DAN83">#REF!</definedName>
    <definedName name="__DAN84" localSheetId="2">#REF!</definedName>
    <definedName name="__DAN84" localSheetId="7">#REF!</definedName>
    <definedName name="__DAN84" localSheetId="6">#REF!</definedName>
    <definedName name="__DAN84" localSheetId="4">#REF!</definedName>
    <definedName name="__DAN84">#REF!</definedName>
    <definedName name="__DAN85" localSheetId="2">#REF!</definedName>
    <definedName name="__DAN85" localSheetId="7">#REF!</definedName>
    <definedName name="__DAN85" localSheetId="6">#REF!</definedName>
    <definedName name="__DAN85" localSheetId="4">#REF!</definedName>
    <definedName name="__DAN85">#REF!</definedName>
    <definedName name="__DAN86" localSheetId="2">#REF!</definedName>
    <definedName name="__DAN86" localSheetId="7">#REF!</definedName>
    <definedName name="__DAN86" localSheetId="6">#REF!</definedName>
    <definedName name="__DAN86" localSheetId="4">#REF!</definedName>
    <definedName name="__DAN86">#REF!</definedName>
    <definedName name="__DAN87" localSheetId="2">#REF!</definedName>
    <definedName name="__DAN87" localSheetId="7">#REF!</definedName>
    <definedName name="__DAN87" localSheetId="6">#REF!</definedName>
    <definedName name="__DAN87" localSheetId="4">#REF!</definedName>
    <definedName name="__DAN87">#REF!</definedName>
    <definedName name="__DAN88" localSheetId="2">#REF!</definedName>
    <definedName name="__DAN88" localSheetId="7">#REF!</definedName>
    <definedName name="__DAN88" localSheetId="6">#REF!</definedName>
    <definedName name="__DAN88" localSheetId="4">#REF!</definedName>
    <definedName name="__DAN88">#REF!</definedName>
    <definedName name="__DAN89" localSheetId="2">#REF!</definedName>
    <definedName name="__DAN89" localSheetId="7">#REF!</definedName>
    <definedName name="__DAN89" localSheetId="6">#REF!</definedName>
    <definedName name="__DAN89" localSheetId="4">#REF!</definedName>
    <definedName name="__DAN89">#REF!</definedName>
    <definedName name="__DAN9" localSheetId="2">#REF!</definedName>
    <definedName name="__DAN9" localSheetId="7">#REF!</definedName>
    <definedName name="__DAN9" localSheetId="6">#REF!</definedName>
    <definedName name="__DAN9" localSheetId="4">#REF!</definedName>
    <definedName name="__DAN9">#REF!</definedName>
    <definedName name="__DAN90" localSheetId="2">#REF!</definedName>
    <definedName name="__DAN90" localSheetId="7">#REF!</definedName>
    <definedName name="__DAN90" localSheetId="6">#REF!</definedName>
    <definedName name="__DAN90" localSheetId="4">#REF!</definedName>
    <definedName name="__DAN90">#REF!</definedName>
    <definedName name="__DAN91" localSheetId="2">#REF!</definedName>
    <definedName name="__DAN91" localSheetId="7">#REF!</definedName>
    <definedName name="__DAN91" localSheetId="6">#REF!</definedName>
    <definedName name="__DAN91" localSheetId="4">#REF!</definedName>
    <definedName name="__DAN91">#REF!</definedName>
    <definedName name="__DAN92" localSheetId="2">#REF!</definedName>
    <definedName name="__DAN92" localSheetId="7">#REF!</definedName>
    <definedName name="__DAN92" localSheetId="6">#REF!</definedName>
    <definedName name="__DAN92" localSheetId="4">#REF!</definedName>
    <definedName name="__DAN92">#REF!</definedName>
    <definedName name="__DAN93" localSheetId="2">#REF!</definedName>
    <definedName name="__DAN93" localSheetId="7">#REF!</definedName>
    <definedName name="__DAN93" localSheetId="6">#REF!</definedName>
    <definedName name="__DAN93" localSheetId="4">#REF!</definedName>
    <definedName name="__DAN93">#REF!</definedName>
    <definedName name="__DAN94" localSheetId="2">#REF!</definedName>
    <definedName name="__DAN94" localSheetId="7">#REF!</definedName>
    <definedName name="__DAN94" localSheetId="6">#REF!</definedName>
    <definedName name="__DAN94" localSheetId="4">#REF!</definedName>
    <definedName name="__DAN94">#REF!</definedName>
    <definedName name="__DAN95" localSheetId="2">#REF!</definedName>
    <definedName name="__DAN95" localSheetId="7">#REF!</definedName>
    <definedName name="__DAN95" localSheetId="6">#REF!</definedName>
    <definedName name="__DAN95" localSheetId="4">#REF!</definedName>
    <definedName name="__DAN95">#REF!</definedName>
    <definedName name="__DAN96" localSheetId="2">#REF!</definedName>
    <definedName name="__DAN96" localSheetId="7">#REF!</definedName>
    <definedName name="__DAN96" localSheetId="6">#REF!</definedName>
    <definedName name="__DAN96" localSheetId="4">#REF!</definedName>
    <definedName name="__DAN96">#REF!</definedName>
    <definedName name="__DAN97" localSheetId="2">#REF!</definedName>
    <definedName name="__DAN97" localSheetId="7">#REF!</definedName>
    <definedName name="__DAN97" localSheetId="6">#REF!</definedName>
    <definedName name="__DAN97" localSheetId="4">#REF!</definedName>
    <definedName name="__DAN97">#REF!</definedName>
    <definedName name="__DAN98" localSheetId="2">#REF!</definedName>
    <definedName name="__DAN98" localSheetId="7">#REF!</definedName>
    <definedName name="__DAN98" localSheetId="6">#REF!</definedName>
    <definedName name="__DAN98" localSheetId="4">#REF!</definedName>
    <definedName name="__DAN98">#REF!</definedName>
    <definedName name="__DAN99" localSheetId="2">#REF!</definedName>
    <definedName name="__DAN99" localSheetId="7">#REF!</definedName>
    <definedName name="__DAN99" localSheetId="6">#REF!</definedName>
    <definedName name="__DAN99" localSheetId="4">#REF!</definedName>
    <definedName name="__DAN99">#REF!</definedName>
    <definedName name="__IntlFixup" hidden="1">TRUE</definedName>
    <definedName name="__JA2" localSheetId="2">#REF!</definedName>
    <definedName name="__JA2" localSheetId="7">#REF!</definedName>
    <definedName name="__JA2" localSheetId="6">#REF!</definedName>
    <definedName name="__JA2" localSheetId="4">#REF!</definedName>
    <definedName name="__JA2">#REF!</definedName>
    <definedName name="__JO11" localSheetId="2">#REF!</definedName>
    <definedName name="__JO11" localSheetId="7">#REF!</definedName>
    <definedName name="__JO11" localSheetId="6">#REF!</definedName>
    <definedName name="__JO11" localSheetId="4">#REF!</definedName>
    <definedName name="__JO11">#REF!</definedName>
    <definedName name="__K1" localSheetId="2">#REF!</definedName>
    <definedName name="__K1" localSheetId="7">#REF!</definedName>
    <definedName name="__K1" localSheetId="6">#REF!</definedName>
    <definedName name="__K1" localSheetId="4">#REF!</definedName>
    <definedName name="__K1">#REF!</definedName>
    <definedName name="__K2" localSheetId="2">#REF!</definedName>
    <definedName name="__K2" localSheetId="7">#REF!</definedName>
    <definedName name="__K2" localSheetId="6">#REF!</definedName>
    <definedName name="__K2" localSheetId="4">#REF!</definedName>
    <definedName name="__K2">#REF!</definedName>
    <definedName name="__K3" localSheetId="2">#REF!</definedName>
    <definedName name="__K3" localSheetId="7">#REF!</definedName>
    <definedName name="__K3" localSheetId="6">#REF!</definedName>
    <definedName name="__K3" localSheetId="4">#REF!</definedName>
    <definedName name="__K3">#REF!</definedName>
    <definedName name="__K5" localSheetId="2">#REF!</definedName>
    <definedName name="__K5" localSheetId="7">#REF!</definedName>
    <definedName name="__K5" localSheetId="6">#REF!</definedName>
    <definedName name="__K5" localSheetId="4">#REF!</definedName>
    <definedName name="__K5">#REF!</definedName>
    <definedName name="__K6" localSheetId="2">#REF!</definedName>
    <definedName name="__K6" localSheetId="7">#REF!</definedName>
    <definedName name="__K6" localSheetId="6">#REF!</definedName>
    <definedName name="__K6" localSheetId="4">#REF!</definedName>
    <definedName name="__K6">#REF!</definedName>
    <definedName name="__KD2" localSheetId="2" hidden="1">#REF!</definedName>
    <definedName name="__KD2" localSheetId="7" hidden="1">#REF!</definedName>
    <definedName name="__KD2" localSheetId="6" hidden="1">#REF!</definedName>
    <definedName name="__KD2" localSheetId="4" hidden="1">#REF!</definedName>
    <definedName name="__KD2" hidden="1">#REF!</definedName>
    <definedName name="__KD3" localSheetId="2" hidden="1">#REF!</definedName>
    <definedName name="__KD3" localSheetId="7" hidden="1">#REF!</definedName>
    <definedName name="__KD3" localSheetId="6" hidden="1">#REF!</definedName>
    <definedName name="__KD3" localSheetId="4" hidden="1">#REF!</definedName>
    <definedName name="__KD3" hidden="1">#REF!</definedName>
    <definedName name="__Key11" localSheetId="2" hidden="1">#REF!</definedName>
    <definedName name="__Key11" localSheetId="7" hidden="1">#REF!</definedName>
    <definedName name="__Key11" localSheetId="6" hidden="1">#REF!</definedName>
    <definedName name="__Key11" localSheetId="4" hidden="1">#REF!</definedName>
    <definedName name="__Key11" hidden="1">#REF!</definedName>
    <definedName name="__KK2" localSheetId="2" hidden="1">#REF!</definedName>
    <definedName name="__KK2" localSheetId="7" hidden="1">#REF!</definedName>
    <definedName name="__KK2" localSheetId="6" hidden="1">#REF!</definedName>
    <definedName name="__KK2" localSheetId="4" hidden="1">#REF!</definedName>
    <definedName name="__KK2" hidden="1">#REF!</definedName>
    <definedName name="__KK3" localSheetId="2" hidden="1">#REF!</definedName>
    <definedName name="__KK3" localSheetId="7" hidden="1">#REF!</definedName>
    <definedName name="__KK3" localSheetId="6" hidden="1">#REF!</definedName>
    <definedName name="__KK3" localSheetId="4" hidden="1">#REF!</definedName>
    <definedName name="__KK3" hidden="1">#REF!</definedName>
    <definedName name="__LL5" localSheetId="2">#REF!</definedName>
    <definedName name="__LL5" localSheetId="7">#REF!</definedName>
    <definedName name="__LL5" localSheetId="6">#REF!</definedName>
    <definedName name="__LL5" localSheetId="4">#REF!</definedName>
    <definedName name="__LL5">#REF!</definedName>
    <definedName name="__LPB1" localSheetId="2">#REF!</definedName>
    <definedName name="__LPB1" localSheetId="7">#REF!</definedName>
    <definedName name="__LPB1" localSheetId="6">#REF!</definedName>
    <definedName name="__LPB1" localSheetId="4">#REF!</definedName>
    <definedName name="__LPB1">#REF!</definedName>
    <definedName name="__LPK1" localSheetId="2">#REF!</definedName>
    <definedName name="__LPK1" localSheetId="7">#REF!</definedName>
    <definedName name="__LPK1" localSheetId="6">#REF!</definedName>
    <definedName name="__LPK1" localSheetId="4">#REF!</definedName>
    <definedName name="__LPK1">#REF!</definedName>
    <definedName name="__LSK1" localSheetId="2">#REF!</definedName>
    <definedName name="__LSK1" localSheetId="7">#REF!</definedName>
    <definedName name="__LSK1" localSheetId="6">#REF!</definedName>
    <definedName name="__LSK1" localSheetId="4">#REF!</definedName>
    <definedName name="__LSK1">#REF!</definedName>
    <definedName name="__LSK2" localSheetId="2">#REF!</definedName>
    <definedName name="__LSK2" localSheetId="7">#REF!</definedName>
    <definedName name="__LSK2" localSheetId="6">#REF!</definedName>
    <definedName name="__LSK2" localSheetId="4">#REF!</definedName>
    <definedName name="__LSK2">#REF!</definedName>
    <definedName name="__LSK3" localSheetId="2">#REF!</definedName>
    <definedName name="__LSK3" localSheetId="7">#REF!</definedName>
    <definedName name="__LSK3" localSheetId="6">#REF!</definedName>
    <definedName name="__LSK3" localSheetId="4">#REF!</definedName>
    <definedName name="__LSK3">#REF!</definedName>
    <definedName name="__LV02" localSheetId="2">#REF!</definedName>
    <definedName name="__LV02" localSheetId="7">#REF!</definedName>
    <definedName name="__LV02" localSheetId="6">#REF!</definedName>
    <definedName name="__LV02" localSheetId="4">#REF!</definedName>
    <definedName name="__LV02">#REF!</definedName>
    <definedName name="__NMB96" localSheetId="2">#REF!</definedName>
    <definedName name="__NMB96" localSheetId="7">#REF!</definedName>
    <definedName name="__NMB96" localSheetId="6">#REF!</definedName>
    <definedName name="__NMB96" localSheetId="4">#REF!</definedName>
    <definedName name="__NMB96">#REF!</definedName>
    <definedName name="__NON1" localSheetId="2">#REF!</definedName>
    <definedName name="__NON1" localSheetId="7">#REF!</definedName>
    <definedName name="__NON1" localSheetId="6">#REF!</definedName>
    <definedName name="__NON1" localSheetId="4">#REF!</definedName>
    <definedName name="__NON1">#REF!</definedName>
    <definedName name="__NON2" localSheetId="2">#REF!</definedName>
    <definedName name="__NON2" localSheetId="7">#REF!</definedName>
    <definedName name="__NON2" localSheetId="6">#REF!</definedName>
    <definedName name="__NON2" localSheetId="4">#REF!</definedName>
    <definedName name="__NON2">#REF!</definedName>
    <definedName name="__p1" localSheetId="2">#REF!</definedName>
    <definedName name="__p1" localSheetId="7">#REF!</definedName>
    <definedName name="__p1" localSheetId="6">#REF!</definedName>
    <definedName name="__p1" localSheetId="4">#REF!</definedName>
    <definedName name="__p1">#REF!</definedName>
    <definedName name="__p2" localSheetId="2">#REF!</definedName>
    <definedName name="__p2" localSheetId="7">#REF!</definedName>
    <definedName name="__p2" localSheetId="6">#REF!</definedName>
    <definedName name="__p2" localSheetId="4">#REF!</definedName>
    <definedName name="__p2">#REF!</definedName>
    <definedName name="__P21" localSheetId="2">#REF!</definedName>
    <definedName name="__P21" localSheetId="7">#REF!</definedName>
    <definedName name="__P21" localSheetId="6">#REF!</definedName>
    <definedName name="__P21" localSheetId="4">#REF!</definedName>
    <definedName name="__P21">#REF!</definedName>
    <definedName name="__P22" localSheetId="2">#REF!</definedName>
    <definedName name="__P22" localSheetId="7">#REF!</definedName>
    <definedName name="__P22" localSheetId="6">#REF!</definedName>
    <definedName name="__P22" localSheetId="4">#REF!</definedName>
    <definedName name="__P22">#REF!</definedName>
    <definedName name="__p3" localSheetId="2">#REF!</definedName>
    <definedName name="__p3" localSheetId="7">#REF!</definedName>
    <definedName name="__p3" localSheetId="6">#REF!</definedName>
    <definedName name="__p3" localSheetId="4">#REF!</definedName>
    <definedName name="__p3">#REF!</definedName>
    <definedName name="__P31" localSheetId="2">#REF!</definedName>
    <definedName name="__P31" localSheetId="7">#REF!</definedName>
    <definedName name="__P31" localSheetId="6">#REF!</definedName>
    <definedName name="__P31" localSheetId="4">#REF!</definedName>
    <definedName name="__P31">#REF!</definedName>
    <definedName name="__P32" localSheetId="2">#REF!</definedName>
    <definedName name="__P32" localSheetId="7">#REF!</definedName>
    <definedName name="__P32" localSheetId="6">#REF!</definedName>
    <definedName name="__P32" localSheetId="4">#REF!</definedName>
    <definedName name="__P32">#REF!</definedName>
    <definedName name="__P33" localSheetId="2">#REF!</definedName>
    <definedName name="__P33" localSheetId="7">#REF!</definedName>
    <definedName name="__P33" localSheetId="6">#REF!</definedName>
    <definedName name="__P33" localSheetId="4">#REF!</definedName>
    <definedName name="__P33">#REF!</definedName>
    <definedName name="__P34" localSheetId="2">#REF!</definedName>
    <definedName name="__P34" localSheetId="7">#REF!</definedName>
    <definedName name="__P34" localSheetId="6">#REF!</definedName>
    <definedName name="__P34" localSheetId="4">#REF!</definedName>
    <definedName name="__P34">#REF!</definedName>
    <definedName name="__PRN2" localSheetId="2">#REF!</definedName>
    <definedName name="__PRN2" localSheetId="7">#REF!</definedName>
    <definedName name="__PRN2" localSheetId="6">#REF!</definedName>
    <definedName name="__PRN2" localSheetId="4">#REF!</definedName>
    <definedName name="__PRN2">#REF!</definedName>
    <definedName name="__PRN3" localSheetId="2">#REF!</definedName>
    <definedName name="__PRN3" localSheetId="7">#REF!</definedName>
    <definedName name="__PRN3" localSheetId="6">#REF!</definedName>
    <definedName name="__PRN3" localSheetId="4">#REF!</definedName>
    <definedName name="__PRN3">#REF!</definedName>
    <definedName name="__PRN4" localSheetId="2">#REF!</definedName>
    <definedName name="__PRN4" localSheetId="7">#REF!</definedName>
    <definedName name="__PRN4" localSheetId="6">#REF!</definedName>
    <definedName name="__PRN4" localSheetId="4">#REF!</definedName>
    <definedName name="__PRN4">#REF!</definedName>
    <definedName name="__PRN6" localSheetId="2">#REF!</definedName>
    <definedName name="__PRN6" localSheetId="7">#REF!</definedName>
    <definedName name="__PRN6" localSheetId="6">#REF!</definedName>
    <definedName name="__PRN6" localSheetId="4">#REF!</definedName>
    <definedName name="__PRN6">#REF!</definedName>
    <definedName name="__PRN7" localSheetId="2">#REF!</definedName>
    <definedName name="__PRN7" localSheetId="7">#REF!</definedName>
    <definedName name="__PRN7" localSheetId="6">#REF!</definedName>
    <definedName name="__PRN7" localSheetId="4">#REF!</definedName>
    <definedName name="__PRN7">#REF!</definedName>
    <definedName name="__QTY1" localSheetId="2">#REF!</definedName>
    <definedName name="__QTY1" localSheetId="7">#REF!</definedName>
    <definedName name="__QTY1" localSheetId="6">#REF!</definedName>
    <definedName name="__QTY1" localSheetId="4">#REF!</definedName>
    <definedName name="__QTY1">#REF!</definedName>
    <definedName name="__QTY2" localSheetId="2">#REF!</definedName>
    <definedName name="__QTY2" localSheetId="7">#REF!</definedName>
    <definedName name="__QTY2" localSheetId="6">#REF!</definedName>
    <definedName name="__QTY2" localSheetId="4">#REF!</definedName>
    <definedName name="__QTY2">#REF!</definedName>
    <definedName name="__RR11" localSheetId="2">#REF!</definedName>
    <definedName name="__RR11" localSheetId="7">#REF!</definedName>
    <definedName name="__RR11" localSheetId="6">#REF!</definedName>
    <definedName name="__RR11" localSheetId="4">#REF!</definedName>
    <definedName name="__RR11">#REF!</definedName>
    <definedName name="__RR12" localSheetId="2">#REF!</definedName>
    <definedName name="__RR12" localSheetId="7">#REF!</definedName>
    <definedName name="__RR12" localSheetId="6">#REF!</definedName>
    <definedName name="__RR12" localSheetId="4">#REF!</definedName>
    <definedName name="__RR12">#REF!</definedName>
    <definedName name="__RR13" localSheetId="2">#REF!</definedName>
    <definedName name="__RR13" localSheetId="7">#REF!</definedName>
    <definedName name="__RR13" localSheetId="6">#REF!</definedName>
    <definedName name="__RR13" localSheetId="4">#REF!</definedName>
    <definedName name="__RR13">#REF!</definedName>
    <definedName name="__RR14" localSheetId="2">#REF!</definedName>
    <definedName name="__RR14" localSheetId="7">#REF!</definedName>
    <definedName name="__RR14" localSheetId="6">#REF!</definedName>
    <definedName name="__RR14" localSheetId="4">#REF!</definedName>
    <definedName name="__RR14">#REF!</definedName>
    <definedName name="__RR15" localSheetId="2">#REF!</definedName>
    <definedName name="__RR15" localSheetId="7">#REF!</definedName>
    <definedName name="__RR15" localSheetId="6">#REF!</definedName>
    <definedName name="__RR15" localSheetId="4">#REF!</definedName>
    <definedName name="__RR15">#REF!</definedName>
    <definedName name="__rrr12" localSheetId="2">#REF!</definedName>
    <definedName name="__rrr12" localSheetId="7">#REF!</definedName>
    <definedName name="__rrr12" localSheetId="6">#REF!</definedName>
    <definedName name="__rrr12" localSheetId="4">#REF!</definedName>
    <definedName name="__rrr12">#REF!</definedName>
    <definedName name="__rrr13" localSheetId="2">#REF!</definedName>
    <definedName name="__rrr13" localSheetId="7">#REF!</definedName>
    <definedName name="__rrr13" localSheetId="6">#REF!</definedName>
    <definedName name="__rrr13" localSheetId="4">#REF!</definedName>
    <definedName name="__rrr13">#REF!</definedName>
    <definedName name="__rrr14" localSheetId="2">#REF!</definedName>
    <definedName name="__rrr14" localSheetId="7">#REF!</definedName>
    <definedName name="__rrr14" localSheetId="6">#REF!</definedName>
    <definedName name="__rrr14" localSheetId="4">#REF!</definedName>
    <definedName name="__rrr14">#REF!</definedName>
    <definedName name="__rrr15" localSheetId="2">#REF!</definedName>
    <definedName name="__rrr15" localSheetId="7">#REF!</definedName>
    <definedName name="__rrr15" localSheetId="6">#REF!</definedName>
    <definedName name="__rrr15" localSheetId="4">#REF!</definedName>
    <definedName name="__rrr15">#REF!</definedName>
    <definedName name="__SSS1" localSheetId="2">#REF!</definedName>
    <definedName name="__SSS1" localSheetId="7">#REF!</definedName>
    <definedName name="__SSS1" localSheetId="6">#REF!</definedName>
    <definedName name="__SSS1" localSheetId="4">#REF!</definedName>
    <definedName name="__SSS1">#REF!</definedName>
    <definedName name="__ST1" localSheetId="2">#REF!</definedName>
    <definedName name="__ST1" localSheetId="7">#REF!</definedName>
    <definedName name="__ST1" localSheetId="6">#REF!</definedName>
    <definedName name="__ST1" localSheetId="4">#REF!</definedName>
    <definedName name="__ST1">#REF!</definedName>
    <definedName name="__SUB1" localSheetId="2">#REF!</definedName>
    <definedName name="__SUB1" localSheetId="7">#REF!</definedName>
    <definedName name="__SUB1" localSheetId="6">#REF!</definedName>
    <definedName name="__SUB1" localSheetId="4">#REF!</definedName>
    <definedName name="__SUB1">#REF!</definedName>
    <definedName name="__SUB2" localSheetId="2">#REF!</definedName>
    <definedName name="__SUB2" localSheetId="7">#REF!</definedName>
    <definedName name="__SUB2" localSheetId="6">#REF!</definedName>
    <definedName name="__SUB2" localSheetId="4">#REF!</definedName>
    <definedName name="__SUB2">#REF!</definedName>
    <definedName name="__SUB3" localSheetId="2">#REF!</definedName>
    <definedName name="__SUB3" localSheetId="7">#REF!</definedName>
    <definedName name="__SUB3" localSheetId="6">#REF!</definedName>
    <definedName name="__SUB3" localSheetId="4">#REF!</definedName>
    <definedName name="__SUB3">#REF!</definedName>
    <definedName name="__SUB4" localSheetId="2">#REF!</definedName>
    <definedName name="__SUB4" localSheetId="7">#REF!</definedName>
    <definedName name="__SUB4" localSheetId="6">#REF!</definedName>
    <definedName name="__SUB4" localSheetId="4">#REF!</definedName>
    <definedName name="__SUB4">#REF!</definedName>
    <definedName name="__TOT1" localSheetId="2">#REF!</definedName>
    <definedName name="__TOT1" localSheetId="7">#REF!</definedName>
    <definedName name="__TOT1" localSheetId="6">#REF!</definedName>
    <definedName name="__TOT1" localSheetId="4">#REF!</definedName>
    <definedName name="__TOT1">#REF!</definedName>
    <definedName name="__TOT2" localSheetId="2">#REF!</definedName>
    <definedName name="__TOT2" localSheetId="7">#REF!</definedName>
    <definedName name="__TOT2" localSheetId="6">#REF!</definedName>
    <definedName name="__TOT2" localSheetId="4">#REF!</definedName>
    <definedName name="__TOT2">#REF!</definedName>
    <definedName name="__UP1" localSheetId="2">#REF!</definedName>
    <definedName name="__UP1" localSheetId="7">#REF!</definedName>
    <definedName name="__UP1" localSheetId="6">#REF!</definedName>
    <definedName name="__UP1" localSheetId="4">#REF!</definedName>
    <definedName name="__UP1">#REF!</definedName>
    <definedName name="__UP2" localSheetId="2">#REF!</definedName>
    <definedName name="__UP2" localSheetId="7">#REF!</definedName>
    <definedName name="__UP2" localSheetId="6">#REF!</definedName>
    <definedName name="__UP2" localSheetId="4">#REF!</definedName>
    <definedName name="__UP2">#REF!</definedName>
    <definedName name="__W1" localSheetId="2">#REF!</definedName>
    <definedName name="__W1" localSheetId="7">#REF!</definedName>
    <definedName name="__W1" localSheetId="6">#REF!</definedName>
    <definedName name="__W1" localSheetId="4">#REF!</definedName>
    <definedName name="__W1">#REF!</definedName>
    <definedName name="__WW1" localSheetId="2">#REF!</definedName>
    <definedName name="__WW1" localSheetId="7">#REF!</definedName>
    <definedName name="__WW1" localSheetId="6">#REF!</definedName>
    <definedName name="__WW1" localSheetId="4">#REF!</definedName>
    <definedName name="__WW1">#REF!</definedName>
    <definedName name="__WW2" localSheetId="2">#REF!</definedName>
    <definedName name="__WW2" localSheetId="7">#REF!</definedName>
    <definedName name="__WW2" localSheetId="6">#REF!</definedName>
    <definedName name="__WW2" localSheetId="4">#REF!</definedName>
    <definedName name="__WW2">#REF!</definedName>
    <definedName name="__ZZ1" localSheetId="2">#REF!</definedName>
    <definedName name="__ZZ1" localSheetId="7">#REF!</definedName>
    <definedName name="__ZZ1" localSheetId="6">#REF!</definedName>
    <definedName name="__ZZ1" localSheetId="4">#REF!</definedName>
    <definedName name="__ZZ1">#REF!</definedName>
    <definedName name="_1" localSheetId="2">#REF!</definedName>
    <definedName name="_1" localSheetId="7">#REF!</definedName>
    <definedName name="_1" localSheetId="6">#REF!</definedName>
    <definedName name="_1" localSheetId="4">#REF!</definedName>
    <definedName name="_1">#REF!</definedName>
    <definedName name="_1.전기공사" localSheetId="2">#REF!</definedName>
    <definedName name="_1.전기공사" localSheetId="7">#REF!</definedName>
    <definedName name="_1.전기공사" localSheetId="6">#REF!</definedName>
    <definedName name="_1.전기공사" localSheetId="4">#REF!</definedName>
    <definedName name="_1.전기공사">#REF!</definedName>
    <definedName name="_10">#N/A</definedName>
    <definedName name="_10A_61">#N/A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0">#N/A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0">#N/A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0">#N/A</definedName>
    <definedName name="_11">#N/A</definedName>
    <definedName name="_12">#N/A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3">#N/A</definedName>
    <definedName name="_14">#N/A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5">#N/A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6">#N/A</definedName>
    <definedName name="_17">#N/A</definedName>
    <definedName name="_17A_1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8">#N/A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9">#N/A</definedName>
    <definedName name="_1차_94년">#N/A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9">#N/A</definedName>
    <definedName name="_2차결제일">#N/A</definedName>
    <definedName name="_3" localSheetId="2">#REF!</definedName>
    <definedName name="_3" localSheetId="7">#REF!</definedName>
    <definedName name="_3" localSheetId="6">#REF!</definedName>
    <definedName name="_3" localSheetId="4">#REF!</definedName>
    <definedName name="_3">#REF!</definedName>
    <definedName name="_30">#N/A</definedName>
    <definedName name="_31">#N/A</definedName>
    <definedName name="_32">#N/A</definedName>
    <definedName name="_33">#N/A</definedName>
    <definedName name="_34">#N/A</definedName>
    <definedName name="_35">#N/A</definedName>
    <definedName name="_36">#N/A</definedName>
    <definedName name="_37">#N/A</definedName>
    <definedName name="_38">#N/A</definedName>
    <definedName name="_39">#N/A</definedName>
    <definedName name="_4" localSheetId="2">#REF!</definedName>
    <definedName name="_4" localSheetId="7">#REF!</definedName>
    <definedName name="_4" localSheetId="6">#REF!</definedName>
    <definedName name="_4" localSheetId="4">#REF!</definedName>
    <definedName name="_4">#REF!</definedName>
    <definedName name="_4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59">#N/A</definedName>
    <definedName name="_6" localSheetId="2">#REF!</definedName>
    <definedName name="_6" localSheetId="7">#REF!</definedName>
    <definedName name="_6" localSheetId="6">#REF!</definedName>
    <definedName name="_6" localSheetId="4">#REF!</definedName>
    <definedName name="_6">#REF!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7">#N/A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8">#N/A</definedName>
    <definedName name="_80">#N/A</definedName>
    <definedName name="_81">#N/A</definedName>
    <definedName name="_82">#N/A</definedName>
    <definedName name="_83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9">#N/A</definedName>
    <definedName name="_90">#N/A</definedName>
    <definedName name="_91">#N/A</definedName>
    <definedName name="_92">#N/A</definedName>
    <definedName name="_93">#N/A</definedName>
    <definedName name="_94">#N/A</definedName>
    <definedName name="_95">#N/A</definedName>
    <definedName name="_96">#N/A</definedName>
    <definedName name="_97">#N/A</definedName>
    <definedName name="_98">#N/A</definedName>
    <definedName name="_99">#N/A</definedName>
    <definedName name="_A01" localSheetId="2">#REF!</definedName>
    <definedName name="_A01" localSheetId="7">#REF!</definedName>
    <definedName name="_A01" localSheetId="6">#REF!</definedName>
    <definedName name="_A01" localSheetId="4">#REF!</definedName>
    <definedName name="_A01">#REF!</definedName>
    <definedName name="_A02" localSheetId="2">#REF!</definedName>
    <definedName name="_A02" localSheetId="7">#REF!</definedName>
    <definedName name="_A02" localSheetId="6">#REF!</definedName>
    <definedName name="_A02" localSheetId="4">#REF!</definedName>
    <definedName name="_A02">#REF!</definedName>
    <definedName name="_A03" localSheetId="2">#REF!</definedName>
    <definedName name="_A03" localSheetId="7">#REF!</definedName>
    <definedName name="_A03" localSheetId="6">#REF!</definedName>
    <definedName name="_A03" localSheetId="4">#REF!</definedName>
    <definedName name="_A03">#REF!</definedName>
    <definedName name="_A04" localSheetId="2">#REF!</definedName>
    <definedName name="_A04" localSheetId="7">#REF!</definedName>
    <definedName name="_A04" localSheetId="6">#REF!</definedName>
    <definedName name="_A04" localSheetId="4">#REF!</definedName>
    <definedName name="_A04">#REF!</definedName>
    <definedName name="_A05" localSheetId="2">#REF!</definedName>
    <definedName name="_A05" localSheetId="7">#REF!</definedName>
    <definedName name="_A05" localSheetId="6">#REF!</definedName>
    <definedName name="_A05" localSheetId="4">#REF!</definedName>
    <definedName name="_A05">#REF!</definedName>
    <definedName name="_A1" localSheetId="2">#REF!</definedName>
    <definedName name="_A1" localSheetId="7">#REF!</definedName>
    <definedName name="_A1" localSheetId="6">#REF!</definedName>
    <definedName name="_A1" localSheetId="4">#REF!</definedName>
    <definedName name="_A1">#REF!</definedName>
    <definedName name="_A100000" localSheetId="2">#REF!</definedName>
    <definedName name="_A100000" localSheetId="7">#REF!</definedName>
    <definedName name="_A100000" localSheetId="6">#REF!</definedName>
    <definedName name="_A100000" localSheetId="4">#REF!</definedName>
    <definedName name="_A100000">#REF!</definedName>
    <definedName name="_A150000" localSheetId="2">#REF!</definedName>
    <definedName name="_A150000" localSheetId="7">#REF!</definedName>
    <definedName name="_A150000" localSheetId="6">#REF!</definedName>
    <definedName name="_A150000" localSheetId="4">#REF!</definedName>
    <definedName name="_A150000">#REF!</definedName>
    <definedName name="_A183154" localSheetId="2">#REF!</definedName>
    <definedName name="_A183154" localSheetId="7">#REF!</definedName>
    <definedName name="_A183154" localSheetId="6">#REF!</definedName>
    <definedName name="_A183154" localSheetId="4">#REF!</definedName>
    <definedName name="_A183154">#REF!</definedName>
    <definedName name="_A2" localSheetId="2">#REF!</definedName>
    <definedName name="_A2" localSheetId="7">#REF!</definedName>
    <definedName name="_A2" localSheetId="6">#REF!</definedName>
    <definedName name="_A2" localSheetId="4">#REF!</definedName>
    <definedName name="_A2">#REF!</definedName>
    <definedName name="_a3" localSheetId="2">#REF!</definedName>
    <definedName name="_a3" localSheetId="7">#REF!</definedName>
    <definedName name="_a3" localSheetId="6">#REF!</definedName>
    <definedName name="_a3" localSheetId="4">#REF!</definedName>
    <definedName name="_a3">#REF!</definedName>
    <definedName name="_A66000" localSheetId="2">#REF!</definedName>
    <definedName name="_A66000" localSheetId="7">#REF!</definedName>
    <definedName name="_A66000" localSheetId="6">#REF!</definedName>
    <definedName name="_A66000" localSheetId="4">#REF!</definedName>
    <definedName name="_A66000">#REF!</definedName>
    <definedName name="_A67000" localSheetId="2">#REF!</definedName>
    <definedName name="_A67000" localSheetId="7">#REF!</definedName>
    <definedName name="_A67000" localSheetId="6">#REF!</definedName>
    <definedName name="_A67000" localSheetId="4">#REF!</definedName>
    <definedName name="_A67000">#REF!</definedName>
    <definedName name="_A68000" localSheetId="2">#REF!</definedName>
    <definedName name="_A68000" localSheetId="7">#REF!</definedName>
    <definedName name="_A68000" localSheetId="6">#REF!</definedName>
    <definedName name="_A68000" localSheetId="4">#REF!</definedName>
    <definedName name="_A68000">#REF!</definedName>
    <definedName name="_A70000" localSheetId="2">#REF!</definedName>
    <definedName name="_A70000" localSheetId="7">#REF!</definedName>
    <definedName name="_A70000" localSheetId="6">#REF!</definedName>
    <definedName name="_A70000" localSheetId="4">#REF!</definedName>
    <definedName name="_A70000">#REF!</definedName>
    <definedName name="_A80000" localSheetId="2">#REF!</definedName>
    <definedName name="_A80000" localSheetId="7">#REF!</definedName>
    <definedName name="_A80000" localSheetId="6">#REF!</definedName>
    <definedName name="_A80000" localSheetId="4">#REF!</definedName>
    <definedName name="_A80000">#REF!</definedName>
    <definedName name="_AA1" localSheetId="2">#REF!</definedName>
    <definedName name="_AA1" localSheetId="7">#REF!</definedName>
    <definedName name="_AA1" localSheetId="6">#REF!</definedName>
    <definedName name="_AA1" localSheetId="4">#REF!</definedName>
    <definedName name="_AA1">#REF!</definedName>
    <definedName name="_B02" localSheetId="2">#REF!</definedName>
    <definedName name="_B02" localSheetId="7">#REF!</definedName>
    <definedName name="_B02" localSheetId="6">#REF!</definedName>
    <definedName name="_B02" localSheetId="4">#REF!</definedName>
    <definedName name="_B02">#REF!</definedName>
    <definedName name="_b03" localSheetId="2">#REF!</definedName>
    <definedName name="_b03" localSheetId="7">#REF!</definedName>
    <definedName name="_b03" localSheetId="6">#REF!</definedName>
    <definedName name="_b03" localSheetId="4">#REF!</definedName>
    <definedName name="_b03">#REF!</definedName>
    <definedName name="_b05" localSheetId="2">#REF!</definedName>
    <definedName name="_b05" localSheetId="7">#REF!</definedName>
    <definedName name="_b05" localSheetId="6">#REF!</definedName>
    <definedName name="_b05" localSheetId="4">#REF!</definedName>
    <definedName name="_b05">#REF!</definedName>
    <definedName name="_b06" localSheetId="2">#REF!</definedName>
    <definedName name="_b06" localSheetId="7">#REF!</definedName>
    <definedName name="_b06" localSheetId="6">#REF!</definedName>
    <definedName name="_b06" localSheetId="4">#REF!</definedName>
    <definedName name="_b06">#REF!</definedName>
    <definedName name="_b07" localSheetId="2">#REF!</definedName>
    <definedName name="_b07" localSheetId="7">#REF!</definedName>
    <definedName name="_b07" localSheetId="6">#REF!</definedName>
    <definedName name="_b07" localSheetId="4">#REF!</definedName>
    <definedName name="_b07">#REF!</definedName>
    <definedName name="_b08" localSheetId="2">#REF!</definedName>
    <definedName name="_b08" localSheetId="7">#REF!</definedName>
    <definedName name="_b08" localSheetId="6">#REF!</definedName>
    <definedName name="_b08" localSheetId="4">#REF!</definedName>
    <definedName name="_b08">#REF!</definedName>
    <definedName name="_B10" localSheetId="2">#REF!</definedName>
    <definedName name="_B10" localSheetId="7">#REF!</definedName>
    <definedName name="_B10" localSheetId="6">#REF!</definedName>
    <definedName name="_B10" localSheetId="4">#REF!</definedName>
    <definedName name="_B10">#REF!</definedName>
    <definedName name="_B11" localSheetId="2">#REF!</definedName>
    <definedName name="_B11" localSheetId="7">#REF!</definedName>
    <definedName name="_B11" localSheetId="6">#REF!</definedName>
    <definedName name="_B11" localSheetId="4">#REF!</definedName>
    <definedName name="_B11">#REF!</definedName>
    <definedName name="_b12" localSheetId="2">#REF!</definedName>
    <definedName name="_b12" localSheetId="7">#REF!</definedName>
    <definedName name="_b12" localSheetId="6">#REF!</definedName>
    <definedName name="_b12" localSheetId="4">#REF!</definedName>
    <definedName name="_b12">#REF!</definedName>
    <definedName name="_b13" localSheetId="2">#REF!</definedName>
    <definedName name="_b13" localSheetId="7">#REF!</definedName>
    <definedName name="_b13" localSheetId="6">#REF!</definedName>
    <definedName name="_b13" localSheetId="4">#REF!</definedName>
    <definedName name="_b13">#REF!</definedName>
    <definedName name="_B14" localSheetId="2">#REF!</definedName>
    <definedName name="_B14" localSheetId="7">#REF!</definedName>
    <definedName name="_B14" localSheetId="6">#REF!</definedName>
    <definedName name="_B14" localSheetId="4">#REF!</definedName>
    <definedName name="_B14">#REF!</definedName>
    <definedName name="_b15" localSheetId="2">#REF!</definedName>
    <definedName name="_b15" localSheetId="7">#REF!</definedName>
    <definedName name="_b15" localSheetId="6">#REF!</definedName>
    <definedName name="_b15" localSheetId="4">#REF!</definedName>
    <definedName name="_b15">#REF!</definedName>
    <definedName name="_b17" localSheetId="2">#REF!</definedName>
    <definedName name="_b17" localSheetId="7">#REF!</definedName>
    <definedName name="_b17" localSheetId="6">#REF!</definedName>
    <definedName name="_b17" localSheetId="4">#REF!</definedName>
    <definedName name="_b17">#REF!</definedName>
    <definedName name="_b18" localSheetId="2">#REF!</definedName>
    <definedName name="_b18" localSheetId="7">#REF!</definedName>
    <definedName name="_b18" localSheetId="6">#REF!</definedName>
    <definedName name="_b18" localSheetId="4">#REF!</definedName>
    <definedName name="_b18">#REF!</definedName>
    <definedName name="_b19" localSheetId="2">#REF!</definedName>
    <definedName name="_b19" localSheetId="7">#REF!</definedName>
    <definedName name="_b19" localSheetId="6">#REF!</definedName>
    <definedName name="_b19" localSheetId="4">#REF!</definedName>
    <definedName name="_b19">#REF!</definedName>
    <definedName name="_B20" localSheetId="2">#REF!</definedName>
    <definedName name="_B20" localSheetId="7">#REF!</definedName>
    <definedName name="_B20" localSheetId="6">#REF!</definedName>
    <definedName name="_B20" localSheetId="4">#REF!</definedName>
    <definedName name="_B20">#REF!</definedName>
    <definedName name="_B20996" localSheetId="2">#REF!</definedName>
    <definedName name="_B20996" localSheetId="7">#REF!</definedName>
    <definedName name="_B20996" localSheetId="6">#REF!</definedName>
    <definedName name="_B20996" localSheetId="4">#REF!</definedName>
    <definedName name="_B20996">#REF!</definedName>
    <definedName name="_B21" localSheetId="2">#REF!</definedName>
    <definedName name="_B21" localSheetId="7">#REF!</definedName>
    <definedName name="_B21" localSheetId="6">#REF!</definedName>
    <definedName name="_B21" localSheetId="4">#REF!</definedName>
    <definedName name="_B21">#REF!</definedName>
    <definedName name="_B23" localSheetId="2">#REF!</definedName>
    <definedName name="_B23" localSheetId="7">#REF!</definedName>
    <definedName name="_B23" localSheetId="6">#REF!</definedName>
    <definedName name="_B23" localSheetId="4">#REF!</definedName>
    <definedName name="_B23">#REF!</definedName>
    <definedName name="_B24" localSheetId="2">#REF!</definedName>
    <definedName name="_B24" localSheetId="7">#REF!</definedName>
    <definedName name="_B24" localSheetId="6">#REF!</definedName>
    <definedName name="_B24" localSheetId="4">#REF!</definedName>
    <definedName name="_B24">#REF!</definedName>
    <definedName name="_B25" localSheetId="2">#REF!</definedName>
    <definedName name="_B25" localSheetId="7">#REF!</definedName>
    <definedName name="_B25" localSheetId="6">#REF!</definedName>
    <definedName name="_B25" localSheetId="4">#REF!</definedName>
    <definedName name="_B25">#REF!</definedName>
    <definedName name="_B37" localSheetId="2">#REF!</definedName>
    <definedName name="_B37" localSheetId="7">#REF!</definedName>
    <definedName name="_B37" localSheetId="6">#REF!</definedName>
    <definedName name="_B37" localSheetId="4">#REF!</definedName>
    <definedName name="_B37">#REF!</definedName>
    <definedName name="_B38" localSheetId="2">#REF!</definedName>
    <definedName name="_B38" localSheetId="7">#REF!</definedName>
    <definedName name="_B38" localSheetId="6">#REF!</definedName>
    <definedName name="_B38" localSheetId="4">#REF!</definedName>
    <definedName name="_B38">#REF!</definedName>
    <definedName name="_C01" localSheetId="2">#REF!</definedName>
    <definedName name="_C01" localSheetId="7">#REF!</definedName>
    <definedName name="_C01" localSheetId="6">#REF!</definedName>
    <definedName name="_C01" localSheetId="4">#REF!</definedName>
    <definedName name="_C01">#REF!</definedName>
    <definedName name="_c02" localSheetId="2">#REF!</definedName>
    <definedName name="_c02" localSheetId="7">#REF!</definedName>
    <definedName name="_c02" localSheetId="6">#REF!</definedName>
    <definedName name="_c02" localSheetId="4">#REF!</definedName>
    <definedName name="_c02">#REF!</definedName>
    <definedName name="_C100000" localSheetId="2">#REF!</definedName>
    <definedName name="_C100000" localSheetId="7">#REF!</definedName>
    <definedName name="_C100000" localSheetId="6">#REF!</definedName>
    <definedName name="_C100000" localSheetId="4">#REF!</definedName>
    <definedName name="_C100000">#REF!</definedName>
    <definedName name="_D01" localSheetId="2">#REF!</definedName>
    <definedName name="_D01" localSheetId="7">#REF!</definedName>
    <definedName name="_D01" localSheetId="6">#REF!</definedName>
    <definedName name="_D01" localSheetId="4">#REF!</definedName>
    <definedName name="_D01">#REF!</definedName>
    <definedName name="_D02" localSheetId="2">#REF!</definedName>
    <definedName name="_D02" localSheetId="7">#REF!</definedName>
    <definedName name="_D02" localSheetId="6">#REF!</definedName>
    <definedName name="_D02" localSheetId="4">#REF!</definedName>
    <definedName name="_D02">#REF!</definedName>
    <definedName name="_DAN1" localSheetId="2">#REF!</definedName>
    <definedName name="_DAN1" localSheetId="7">#REF!</definedName>
    <definedName name="_DAN1" localSheetId="6">#REF!</definedName>
    <definedName name="_DAN1" localSheetId="4">#REF!</definedName>
    <definedName name="_DAN1">#REF!</definedName>
    <definedName name="_DAN10" localSheetId="2">#REF!</definedName>
    <definedName name="_DAN10" localSheetId="7">#REF!</definedName>
    <definedName name="_DAN10" localSheetId="6">#REF!</definedName>
    <definedName name="_DAN10" localSheetId="4">#REF!</definedName>
    <definedName name="_DAN10">#REF!</definedName>
    <definedName name="_DAN100" localSheetId="2">#REF!</definedName>
    <definedName name="_DAN100" localSheetId="7">#REF!</definedName>
    <definedName name="_DAN100" localSheetId="6">#REF!</definedName>
    <definedName name="_DAN100" localSheetId="4">#REF!</definedName>
    <definedName name="_DAN100">#REF!</definedName>
    <definedName name="_DAN101" localSheetId="2">#REF!</definedName>
    <definedName name="_DAN101" localSheetId="7">#REF!</definedName>
    <definedName name="_DAN101" localSheetId="6">#REF!</definedName>
    <definedName name="_DAN101" localSheetId="4">#REF!</definedName>
    <definedName name="_DAN101">#REF!</definedName>
    <definedName name="_DAN102" localSheetId="2">#REF!</definedName>
    <definedName name="_DAN102" localSheetId="7">#REF!</definedName>
    <definedName name="_DAN102" localSheetId="6">#REF!</definedName>
    <definedName name="_DAN102" localSheetId="4">#REF!</definedName>
    <definedName name="_DAN102">#REF!</definedName>
    <definedName name="_DAN103" localSheetId="2">#REF!</definedName>
    <definedName name="_DAN103" localSheetId="7">#REF!</definedName>
    <definedName name="_DAN103" localSheetId="6">#REF!</definedName>
    <definedName name="_DAN103" localSheetId="4">#REF!</definedName>
    <definedName name="_DAN103">#REF!</definedName>
    <definedName name="_DAN104" localSheetId="2">#REF!</definedName>
    <definedName name="_DAN104" localSheetId="7">#REF!</definedName>
    <definedName name="_DAN104" localSheetId="6">#REF!</definedName>
    <definedName name="_DAN104" localSheetId="4">#REF!</definedName>
    <definedName name="_DAN104">#REF!</definedName>
    <definedName name="_DAN105" localSheetId="2">#REF!</definedName>
    <definedName name="_DAN105" localSheetId="7">#REF!</definedName>
    <definedName name="_DAN105" localSheetId="6">#REF!</definedName>
    <definedName name="_DAN105" localSheetId="4">#REF!</definedName>
    <definedName name="_DAN105">#REF!</definedName>
    <definedName name="_DAN106" localSheetId="2">#REF!</definedName>
    <definedName name="_DAN106" localSheetId="7">#REF!</definedName>
    <definedName name="_DAN106" localSheetId="6">#REF!</definedName>
    <definedName name="_DAN106" localSheetId="4">#REF!</definedName>
    <definedName name="_DAN106">#REF!</definedName>
    <definedName name="_DAN107" localSheetId="2">#REF!</definedName>
    <definedName name="_DAN107" localSheetId="7">#REF!</definedName>
    <definedName name="_DAN107" localSheetId="6">#REF!</definedName>
    <definedName name="_DAN107" localSheetId="4">#REF!</definedName>
    <definedName name="_DAN107">#REF!</definedName>
    <definedName name="_DAN108" localSheetId="2">#REF!</definedName>
    <definedName name="_DAN108" localSheetId="7">#REF!</definedName>
    <definedName name="_DAN108" localSheetId="6">#REF!</definedName>
    <definedName name="_DAN108" localSheetId="4">#REF!</definedName>
    <definedName name="_DAN108">#REF!</definedName>
    <definedName name="_DAN109" localSheetId="2">#REF!</definedName>
    <definedName name="_DAN109" localSheetId="7">#REF!</definedName>
    <definedName name="_DAN109" localSheetId="6">#REF!</definedName>
    <definedName name="_DAN109" localSheetId="4">#REF!</definedName>
    <definedName name="_DAN109">#REF!</definedName>
    <definedName name="_DAN11" localSheetId="2">#REF!</definedName>
    <definedName name="_DAN11" localSheetId="7">#REF!</definedName>
    <definedName name="_DAN11" localSheetId="6">#REF!</definedName>
    <definedName name="_DAN11" localSheetId="4">#REF!</definedName>
    <definedName name="_DAN11">#REF!</definedName>
    <definedName name="_DAN110" localSheetId="2">#REF!</definedName>
    <definedName name="_DAN110" localSheetId="7">#REF!</definedName>
    <definedName name="_DAN110" localSheetId="6">#REF!</definedName>
    <definedName name="_DAN110" localSheetId="4">#REF!</definedName>
    <definedName name="_DAN110">#REF!</definedName>
    <definedName name="_DAN111" localSheetId="2">#REF!</definedName>
    <definedName name="_DAN111" localSheetId="7">#REF!</definedName>
    <definedName name="_DAN111" localSheetId="6">#REF!</definedName>
    <definedName name="_DAN111" localSheetId="4">#REF!</definedName>
    <definedName name="_DAN111">#REF!</definedName>
    <definedName name="_DAN112" localSheetId="2">#REF!</definedName>
    <definedName name="_DAN112" localSheetId="7">#REF!</definedName>
    <definedName name="_DAN112" localSheetId="6">#REF!</definedName>
    <definedName name="_DAN112" localSheetId="4">#REF!</definedName>
    <definedName name="_DAN112">#REF!</definedName>
    <definedName name="_DAN113" localSheetId="2">#REF!</definedName>
    <definedName name="_DAN113" localSheetId="7">#REF!</definedName>
    <definedName name="_DAN113" localSheetId="6">#REF!</definedName>
    <definedName name="_DAN113" localSheetId="4">#REF!</definedName>
    <definedName name="_DAN113">#REF!</definedName>
    <definedName name="_DAN114" localSheetId="2">#REF!</definedName>
    <definedName name="_DAN114" localSheetId="7">#REF!</definedName>
    <definedName name="_DAN114" localSheetId="6">#REF!</definedName>
    <definedName name="_DAN114" localSheetId="4">#REF!</definedName>
    <definedName name="_DAN114">#REF!</definedName>
    <definedName name="_DAN115" localSheetId="2">#REF!</definedName>
    <definedName name="_DAN115" localSheetId="7">#REF!</definedName>
    <definedName name="_DAN115" localSheetId="6">#REF!</definedName>
    <definedName name="_DAN115" localSheetId="4">#REF!</definedName>
    <definedName name="_DAN115">#REF!</definedName>
    <definedName name="_DAN116" localSheetId="2">#REF!</definedName>
    <definedName name="_DAN116" localSheetId="7">#REF!</definedName>
    <definedName name="_DAN116" localSheetId="6">#REF!</definedName>
    <definedName name="_DAN116" localSheetId="4">#REF!</definedName>
    <definedName name="_DAN116">#REF!</definedName>
    <definedName name="_DAN117" localSheetId="2">#REF!</definedName>
    <definedName name="_DAN117" localSheetId="7">#REF!</definedName>
    <definedName name="_DAN117" localSheetId="6">#REF!</definedName>
    <definedName name="_DAN117" localSheetId="4">#REF!</definedName>
    <definedName name="_DAN117">#REF!</definedName>
    <definedName name="_DAN118" localSheetId="2">#REF!</definedName>
    <definedName name="_DAN118" localSheetId="7">#REF!</definedName>
    <definedName name="_DAN118" localSheetId="6">#REF!</definedName>
    <definedName name="_DAN118" localSheetId="4">#REF!</definedName>
    <definedName name="_DAN118">#REF!</definedName>
    <definedName name="_DAN119" localSheetId="2">#REF!</definedName>
    <definedName name="_DAN119" localSheetId="7">#REF!</definedName>
    <definedName name="_DAN119" localSheetId="6">#REF!</definedName>
    <definedName name="_DAN119" localSheetId="4">#REF!</definedName>
    <definedName name="_DAN119">#REF!</definedName>
    <definedName name="_DAN12" localSheetId="2">#REF!</definedName>
    <definedName name="_DAN12" localSheetId="7">#REF!</definedName>
    <definedName name="_DAN12" localSheetId="6">#REF!</definedName>
    <definedName name="_DAN12" localSheetId="4">#REF!</definedName>
    <definedName name="_DAN12">#REF!</definedName>
    <definedName name="_DAN120" localSheetId="2">#REF!</definedName>
    <definedName name="_DAN120" localSheetId="7">#REF!</definedName>
    <definedName name="_DAN120" localSheetId="6">#REF!</definedName>
    <definedName name="_DAN120" localSheetId="4">#REF!</definedName>
    <definedName name="_DAN120">#REF!</definedName>
    <definedName name="_DAN121" localSheetId="2">#REF!</definedName>
    <definedName name="_DAN121" localSheetId="7">#REF!</definedName>
    <definedName name="_DAN121" localSheetId="6">#REF!</definedName>
    <definedName name="_DAN121" localSheetId="4">#REF!</definedName>
    <definedName name="_DAN121">#REF!</definedName>
    <definedName name="_DAN122" localSheetId="2">#REF!</definedName>
    <definedName name="_DAN122" localSheetId="7">#REF!</definedName>
    <definedName name="_DAN122" localSheetId="6">#REF!</definedName>
    <definedName name="_DAN122" localSheetId="4">#REF!</definedName>
    <definedName name="_DAN122">#REF!</definedName>
    <definedName name="_DAN123" localSheetId="2">#REF!</definedName>
    <definedName name="_DAN123" localSheetId="7">#REF!</definedName>
    <definedName name="_DAN123" localSheetId="6">#REF!</definedName>
    <definedName name="_DAN123" localSheetId="4">#REF!</definedName>
    <definedName name="_DAN123">#REF!</definedName>
    <definedName name="_DAN124" localSheetId="2">#REF!</definedName>
    <definedName name="_DAN124" localSheetId="7">#REF!</definedName>
    <definedName name="_DAN124" localSheetId="6">#REF!</definedName>
    <definedName name="_DAN124" localSheetId="4">#REF!</definedName>
    <definedName name="_DAN124">#REF!</definedName>
    <definedName name="_DAN125" localSheetId="2">#REF!</definedName>
    <definedName name="_DAN125" localSheetId="7">#REF!</definedName>
    <definedName name="_DAN125" localSheetId="6">#REF!</definedName>
    <definedName name="_DAN125" localSheetId="4">#REF!</definedName>
    <definedName name="_DAN125">#REF!</definedName>
    <definedName name="_DAN126" localSheetId="2">#REF!</definedName>
    <definedName name="_DAN126" localSheetId="7">#REF!</definedName>
    <definedName name="_DAN126" localSheetId="6">#REF!</definedName>
    <definedName name="_DAN126" localSheetId="4">#REF!</definedName>
    <definedName name="_DAN126">#REF!</definedName>
    <definedName name="_DAN127" localSheetId="2">#REF!</definedName>
    <definedName name="_DAN127" localSheetId="7">#REF!</definedName>
    <definedName name="_DAN127" localSheetId="6">#REF!</definedName>
    <definedName name="_DAN127" localSheetId="4">#REF!</definedName>
    <definedName name="_DAN127">#REF!</definedName>
    <definedName name="_DAN128" localSheetId="2">#REF!</definedName>
    <definedName name="_DAN128" localSheetId="7">#REF!</definedName>
    <definedName name="_DAN128" localSheetId="6">#REF!</definedName>
    <definedName name="_DAN128" localSheetId="4">#REF!</definedName>
    <definedName name="_DAN128">#REF!</definedName>
    <definedName name="_DAN129" localSheetId="2">#REF!</definedName>
    <definedName name="_DAN129" localSheetId="7">#REF!</definedName>
    <definedName name="_DAN129" localSheetId="6">#REF!</definedName>
    <definedName name="_DAN129" localSheetId="4">#REF!</definedName>
    <definedName name="_DAN129">#REF!</definedName>
    <definedName name="_DAN13" localSheetId="2">#REF!</definedName>
    <definedName name="_DAN13" localSheetId="7">#REF!</definedName>
    <definedName name="_DAN13" localSheetId="6">#REF!</definedName>
    <definedName name="_DAN13" localSheetId="4">#REF!</definedName>
    <definedName name="_DAN13">#REF!</definedName>
    <definedName name="_DAN130" localSheetId="2">#REF!</definedName>
    <definedName name="_DAN130" localSheetId="7">#REF!</definedName>
    <definedName name="_DAN130" localSheetId="6">#REF!</definedName>
    <definedName name="_DAN130" localSheetId="4">#REF!</definedName>
    <definedName name="_DAN130">#REF!</definedName>
    <definedName name="_DAN131" localSheetId="2">#REF!</definedName>
    <definedName name="_DAN131" localSheetId="7">#REF!</definedName>
    <definedName name="_DAN131" localSheetId="6">#REF!</definedName>
    <definedName name="_DAN131" localSheetId="4">#REF!</definedName>
    <definedName name="_DAN131">#REF!</definedName>
    <definedName name="_DAN132" localSheetId="2">#REF!</definedName>
    <definedName name="_DAN132" localSheetId="7">#REF!</definedName>
    <definedName name="_DAN132" localSheetId="6">#REF!</definedName>
    <definedName name="_DAN132" localSheetId="4">#REF!</definedName>
    <definedName name="_DAN132">#REF!</definedName>
    <definedName name="_DAN133" localSheetId="2">#REF!</definedName>
    <definedName name="_DAN133" localSheetId="7">#REF!</definedName>
    <definedName name="_DAN133" localSheetId="6">#REF!</definedName>
    <definedName name="_DAN133" localSheetId="4">#REF!</definedName>
    <definedName name="_DAN133">#REF!</definedName>
    <definedName name="_DAN134" localSheetId="2">#REF!</definedName>
    <definedName name="_DAN134" localSheetId="7">#REF!</definedName>
    <definedName name="_DAN134" localSheetId="6">#REF!</definedName>
    <definedName name="_DAN134" localSheetId="4">#REF!</definedName>
    <definedName name="_DAN134">#REF!</definedName>
    <definedName name="_DAN135" localSheetId="2">#REF!</definedName>
    <definedName name="_DAN135" localSheetId="7">#REF!</definedName>
    <definedName name="_DAN135" localSheetId="6">#REF!</definedName>
    <definedName name="_DAN135" localSheetId="4">#REF!</definedName>
    <definedName name="_DAN135">#REF!</definedName>
    <definedName name="_DAN136" localSheetId="2">#REF!</definedName>
    <definedName name="_DAN136" localSheetId="7">#REF!</definedName>
    <definedName name="_DAN136" localSheetId="6">#REF!</definedName>
    <definedName name="_DAN136" localSheetId="4">#REF!</definedName>
    <definedName name="_DAN136">#REF!</definedName>
    <definedName name="_DAN137" localSheetId="2">#REF!</definedName>
    <definedName name="_DAN137" localSheetId="7">#REF!</definedName>
    <definedName name="_DAN137" localSheetId="6">#REF!</definedName>
    <definedName name="_DAN137" localSheetId="4">#REF!</definedName>
    <definedName name="_DAN137">#REF!</definedName>
    <definedName name="_DAN138" localSheetId="2">#REF!</definedName>
    <definedName name="_DAN138" localSheetId="7">#REF!</definedName>
    <definedName name="_DAN138" localSheetId="6">#REF!</definedName>
    <definedName name="_DAN138" localSheetId="4">#REF!</definedName>
    <definedName name="_DAN138">#REF!</definedName>
    <definedName name="_DAN139" localSheetId="2">#REF!</definedName>
    <definedName name="_DAN139" localSheetId="7">#REF!</definedName>
    <definedName name="_DAN139" localSheetId="6">#REF!</definedName>
    <definedName name="_DAN139" localSheetId="4">#REF!</definedName>
    <definedName name="_DAN139">#REF!</definedName>
    <definedName name="_DAN14" localSheetId="2">#REF!</definedName>
    <definedName name="_DAN14" localSheetId="7">#REF!</definedName>
    <definedName name="_DAN14" localSheetId="6">#REF!</definedName>
    <definedName name="_DAN14" localSheetId="4">#REF!</definedName>
    <definedName name="_DAN14">#REF!</definedName>
    <definedName name="_DAN140" localSheetId="2">#REF!</definedName>
    <definedName name="_DAN140" localSheetId="7">#REF!</definedName>
    <definedName name="_DAN140" localSheetId="6">#REF!</definedName>
    <definedName name="_DAN140" localSheetId="4">#REF!</definedName>
    <definedName name="_DAN140">#REF!</definedName>
    <definedName name="_DAN141" localSheetId="2">#REF!</definedName>
    <definedName name="_DAN141" localSheetId="7">#REF!</definedName>
    <definedName name="_DAN141" localSheetId="6">#REF!</definedName>
    <definedName name="_DAN141" localSheetId="4">#REF!</definedName>
    <definedName name="_DAN141">#REF!</definedName>
    <definedName name="_DAN142" localSheetId="2">#REF!</definedName>
    <definedName name="_DAN142" localSheetId="7">#REF!</definedName>
    <definedName name="_DAN142" localSheetId="6">#REF!</definedName>
    <definedName name="_DAN142" localSheetId="4">#REF!</definedName>
    <definedName name="_DAN142">#REF!</definedName>
    <definedName name="_DAN143" localSheetId="2">#REF!</definedName>
    <definedName name="_DAN143" localSheetId="7">#REF!</definedName>
    <definedName name="_DAN143" localSheetId="6">#REF!</definedName>
    <definedName name="_DAN143" localSheetId="4">#REF!</definedName>
    <definedName name="_DAN143">#REF!</definedName>
    <definedName name="_DAN144" localSheetId="2">#REF!</definedName>
    <definedName name="_DAN144" localSheetId="7">#REF!</definedName>
    <definedName name="_DAN144" localSheetId="6">#REF!</definedName>
    <definedName name="_DAN144" localSheetId="4">#REF!</definedName>
    <definedName name="_DAN144">#REF!</definedName>
    <definedName name="_DAN145" localSheetId="2">#REF!</definedName>
    <definedName name="_DAN145" localSheetId="7">#REF!</definedName>
    <definedName name="_DAN145" localSheetId="6">#REF!</definedName>
    <definedName name="_DAN145" localSheetId="4">#REF!</definedName>
    <definedName name="_DAN145">#REF!</definedName>
    <definedName name="_DAN146" localSheetId="2">#REF!</definedName>
    <definedName name="_DAN146" localSheetId="7">#REF!</definedName>
    <definedName name="_DAN146" localSheetId="6">#REF!</definedName>
    <definedName name="_DAN146" localSheetId="4">#REF!</definedName>
    <definedName name="_DAN146">#REF!</definedName>
    <definedName name="_DAN147" localSheetId="2">#REF!</definedName>
    <definedName name="_DAN147" localSheetId="7">#REF!</definedName>
    <definedName name="_DAN147" localSheetId="6">#REF!</definedName>
    <definedName name="_DAN147" localSheetId="4">#REF!</definedName>
    <definedName name="_DAN147">#REF!</definedName>
    <definedName name="_DAN148" localSheetId="2">#REF!</definedName>
    <definedName name="_DAN148" localSheetId="7">#REF!</definedName>
    <definedName name="_DAN148" localSheetId="6">#REF!</definedName>
    <definedName name="_DAN148" localSheetId="4">#REF!</definedName>
    <definedName name="_DAN148">#REF!</definedName>
    <definedName name="_DAN149" localSheetId="2">#REF!</definedName>
    <definedName name="_DAN149" localSheetId="7">#REF!</definedName>
    <definedName name="_DAN149" localSheetId="6">#REF!</definedName>
    <definedName name="_DAN149" localSheetId="4">#REF!</definedName>
    <definedName name="_DAN149">#REF!</definedName>
    <definedName name="_DAN15" localSheetId="2">#REF!</definedName>
    <definedName name="_DAN15" localSheetId="7">#REF!</definedName>
    <definedName name="_DAN15" localSheetId="6">#REF!</definedName>
    <definedName name="_DAN15" localSheetId="4">#REF!</definedName>
    <definedName name="_DAN15">#REF!</definedName>
    <definedName name="_DAN150" localSheetId="2">#REF!</definedName>
    <definedName name="_DAN150" localSheetId="7">#REF!</definedName>
    <definedName name="_DAN150" localSheetId="6">#REF!</definedName>
    <definedName name="_DAN150" localSheetId="4">#REF!</definedName>
    <definedName name="_DAN150">#REF!</definedName>
    <definedName name="_DAN151" localSheetId="2">#REF!</definedName>
    <definedName name="_DAN151" localSheetId="7">#REF!</definedName>
    <definedName name="_DAN151" localSheetId="6">#REF!</definedName>
    <definedName name="_DAN151" localSheetId="4">#REF!</definedName>
    <definedName name="_DAN151">#REF!</definedName>
    <definedName name="_DAN152" localSheetId="2">#REF!</definedName>
    <definedName name="_DAN152" localSheetId="7">#REF!</definedName>
    <definedName name="_DAN152" localSheetId="6">#REF!</definedName>
    <definedName name="_DAN152" localSheetId="4">#REF!</definedName>
    <definedName name="_DAN152">#REF!</definedName>
    <definedName name="_DAN153" localSheetId="2">#REF!</definedName>
    <definedName name="_DAN153" localSheetId="7">#REF!</definedName>
    <definedName name="_DAN153" localSheetId="6">#REF!</definedName>
    <definedName name="_DAN153" localSheetId="4">#REF!</definedName>
    <definedName name="_DAN153">#REF!</definedName>
    <definedName name="_DAN16" localSheetId="2">#REF!</definedName>
    <definedName name="_DAN16" localSheetId="7">#REF!</definedName>
    <definedName name="_DAN16" localSheetId="6">#REF!</definedName>
    <definedName name="_DAN16" localSheetId="4">#REF!</definedName>
    <definedName name="_DAN16">#REF!</definedName>
    <definedName name="_DAN17" localSheetId="2">#REF!</definedName>
    <definedName name="_DAN17" localSheetId="7">#REF!</definedName>
    <definedName name="_DAN17" localSheetId="6">#REF!</definedName>
    <definedName name="_DAN17" localSheetId="4">#REF!</definedName>
    <definedName name="_DAN17">#REF!</definedName>
    <definedName name="_DAN18" localSheetId="2">#REF!</definedName>
    <definedName name="_DAN18" localSheetId="7">#REF!</definedName>
    <definedName name="_DAN18" localSheetId="6">#REF!</definedName>
    <definedName name="_DAN18" localSheetId="4">#REF!</definedName>
    <definedName name="_DAN18">#REF!</definedName>
    <definedName name="_DAN19" localSheetId="2">#REF!</definedName>
    <definedName name="_DAN19" localSheetId="7">#REF!</definedName>
    <definedName name="_DAN19" localSheetId="6">#REF!</definedName>
    <definedName name="_DAN19" localSheetId="4">#REF!</definedName>
    <definedName name="_DAN19">#REF!</definedName>
    <definedName name="_DAN2" localSheetId="2">#REF!</definedName>
    <definedName name="_DAN2" localSheetId="7">#REF!</definedName>
    <definedName name="_DAN2" localSheetId="6">#REF!</definedName>
    <definedName name="_DAN2" localSheetId="4">#REF!</definedName>
    <definedName name="_DAN2">#REF!</definedName>
    <definedName name="_DAN20" localSheetId="2">#REF!</definedName>
    <definedName name="_DAN20" localSheetId="7">#REF!</definedName>
    <definedName name="_DAN20" localSheetId="6">#REF!</definedName>
    <definedName name="_DAN20" localSheetId="4">#REF!</definedName>
    <definedName name="_DAN20">#REF!</definedName>
    <definedName name="_DAN21" localSheetId="2">#REF!</definedName>
    <definedName name="_DAN21" localSheetId="7">#REF!</definedName>
    <definedName name="_DAN21" localSheetId="6">#REF!</definedName>
    <definedName name="_DAN21" localSheetId="4">#REF!</definedName>
    <definedName name="_DAN21">#REF!</definedName>
    <definedName name="_DAN22" localSheetId="2">#REF!</definedName>
    <definedName name="_DAN22" localSheetId="7">#REF!</definedName>
    <definedName name="_DAN22" localSheetId="6">#REF!</definedName>
    <definedName name="_DAN22" localSheetId="4">#REF!</definedName>
    <definedName name="_DAN22">#REF!</definedName>
    <definedName name="_DAN23" localSheetId="2">#REF!</definedName>
    <definedName name="_DAN23" localSheetId="7">#REF!</definedName>
    <definedName name="_DAN23" localSheetId="6">#REF!</definedName>
    <definedName name="_DAN23" localSheetId="4">#REF!</definedName>
    <definedName name="_DAN23">#REF!</definedName>
    <definedName name="_DAN24" localSheetId="2">#REF!</definedName>
    <definedName name="_DAN24" localSheetId="7">#REF!</definedName>
    <definedName name="_DAN24" localSheetId="6">#REF!</definedName>
    <definedName name="_DAN24" localSheetId="4">#REF!</definedName>
    <definedName name="_DAN24">#REF!</definedName>
    <definedName name="_DAN25" localSheetId="2">#REF!</definedName>
    <definedName name="_DAN25" localSheetId="7">#REF!</definedName>
    <definedName name="_DAN25" localSheetId="6">#REF!</definedName>
    <definedName name="_DAN25" localSheetId="4">#REF!</definedName>
    <definedName name="_DAN25">#REF!</definedName>
    <definedName name="_DAN26" localSheetId="2">#REF!</definedName>
    <definedName name="_DAN26" localSheetId="7">#REF!</definedName>
    <definedName name="_DAN26" localSheetId="6">#REF!</definedName>
    <definedName name="_DAN26" localSheetId="4">#REF!</definedName>
    <definedName name="_DAN26">#REF!</definedName>
    <definedName name="_DAN27" localSheetId="2">#REF!</definedName>
    <definedName name="_DAN27" localSheetId="7">#REF!</definedName>
    <definedName name="_DAN27" localSheetId="6">#REF!</definedName>
    <definedName name="_DAN27" localSheetId="4">#REF!</definedName>
    <definedName name="_DAN27">#REF!</definedName>
    <definedName name="_DAN28" localSheetId="2">#REF!</definedName>
    <definedName name="_DAN28" localSheetId="7">#REF!</definedName>
    <definedName name="_DAN28" localSheetId="6">#REF!</definedName>
    <definedName name="_DAN28" localSheetId="4">#REF!</definedName>
    <definedName name="_DAN28">#REF!</definedName>
    <definedName name="_DAN29" localSheetId="2">#REF!</definedName>
    <definedName name="_DAN29" localSheetId="7">#REF!</definedName>
    <definedName name="_DAN29" localSheetId="6">#REF!</definedName>
    <definedName name="_DAN29" localSheetId="4">#REF!</definedName>
    <definedName name="_DAN29">#REF!</definedName>
    <definedName name="_DAN3" localSheetId="2">#REF!</definedName>
    <definedName name="_DAN3" localSheetId="7">#REF!</definedName>
    <definedName name="_DAN3" localSheetId="6">#REF!</definedName>
    <definedName name="_DAN3" localSheetId="4">#REF!</definedName>
    <definedName name="_DAN3">#REF!</definedName>
    <definedName name="_DAN30" localSheetId="2">#REF!</definedName>
    <definedName name="_DAN30" localSheetId="7">#REF!</definedName>
    <definedName name="_DAN30" localSheetId="6">#REF!</definedName>
    <definedName name="_DAN30" localSheetId="4">#REF!</definedName>
    <definedName name="_DAN30">#REF!</definedName>
    <definedName name="_DAN31" localSheetId="2">#REF!</definedName>
    <definedName name="_DAN31" localSheetId="7">#REF!</definedName>
    <definedName name="_DAN31" localSheetId="6">#REF!</definedName>
    <definedName name="_DAN31" localSheetId="4">#REF!</definedName>
    <definedName name="_DAN31">#REF!</definedName>
    <definedName name="_DAN32" localSheetId="2">#REF!</definedName>
    <definedName name="_DAN32" localSheetId="7">#REF!</definedName>
    <definedName name="_DAN32" localSheetId="6">#REF!</definedName>
    <definedName name="_DAN32" localSheetId="4">#REF!</definedName>
    <definedName name="_DAN32">#REF!</definedName>
    <definedName name="_DAN33" localSheetId="2">#REF!</definedName>
    <definedName name="_DAN33" localSheetId="7">#REF!</definedName>
    <definedName name="_DAN33" localSheetId="6">#REF!</definedName>
    <definedName name="_DAN33" localSheetId="4">#REF!</definedName>
    <definedName name="_DAN33">#REF!</definedName>
    <definedName name="_DAN34" localSheetId="2">#REF!</definedName>
    <definedName name="_DAN34" localSheetId="7">#REF!</definedName>
    <definedName name="_DAN34" localSheetId="6">#REF!</definedName>
    <definedName name="_DAN34" localSheetId="4">#REF!</definedName>
    <definedName name="_DAN34">#REF!</definedName>
    <definedName name="_DAN35" localSheetId="2">#REF!</definedName>
    <definedName name="_DAN35" localSheetId="7">#REF!</definedName>
    <definedName name="_DAN35" localSheetId="6">#REF!</definedName>
    <definedName name="_DAN35" localSheetId="4">#REF!</definedName>
    <definedName name="_DAN35">#REF!</definedName>
    <definedName name="_DAN36" localSheetId="2">#REF!</definedName>
    <definedName name="_DAN36" localSheetId="7">#REF!</definedName>
    <definedName name="_DAN36" localSheetId="6">#REF!</definedName>
    <definedName name="_DAN36" localSheetId="4">#REF!</definedName>
    <definedName name="_DAN36">#REF!</definedName>
    <definedName name="_DAN37" localSheetId="2">#REF!</definedName>
    <definedName name="_DAN37" localSheetId="7">#REF!</definedName>
    <definedName name="_DAN37" localSheetId="6">#REF!</definedName>
    <definedName name="_DAN37" localSheetId="4">#REF!</definedName>
    <definedName name="_DAN37">#REF!</definedName>
    <definedName name="_DAN38" localSheetId="2">#REF!</definedName>
    <definedName name="_DAN38" localSheetId="7">#REF!</definedName>
    <definedName name="_DAN38" localSheetId="6">#REF!</definedName>
    <definedName name="_DAN38" localSheetId="4">#REF!</definedName>
    <definedName name="_DAN38">#REF!</definedName>
    <definedName name="_DAN39" localSheetId="2">#REF!</definedName>
    <definedName name="_DAN39" localSheetId="7">#REF!</definedName>
    <definedName name="_DAN39" localSheetId="6">#REF!</definedName>
    <definedName name="_DAN39" localSheetId="4">#REF!</definedName>
    <definedName name="_DAN39">#REF!</definedName>
    <definedName name="_DAN4" localSheetId="2">#REF!</definedName>
    <definedName name="_DAN4" localSheetId="7">#REF!</definedName>
    <definedName name="_DAN4" localSheetId="6">#REF!</definedName>
    <definedName name="_DAN4" localSheetId="4">#REF!</definedName>
    <definedName name="_DAN4">#REF!</definedName>
    <definedName name="_DAN40" localSheetId="2">#REF!</definedName>
    <definedName name="_DAN40" localSheetId="7">#REF!</definedName>
    <definedName name="_DAN40" localSheetId="6">#REF!</definedName>
    <definedName name="_DAN40" localSheetId="4">#REF!</definedName>
    <definedName name="_DAN40">#REF!</definedName>
    <definedName name="_DAN41" localSheetId="2">#REF!</definedName>
    <definedName name="_DAN41" localSheetId="7">#REF!</definedName>
    <definedName name="_DAN41" localSheetId="6">#REF!</definedName>
    <definedName name="_DAN41" localSheetId="4">#REF!</definedName>
    <definedName name="_DAN41">#REF!</definedName>
    <definedName name="_DAN42" localSheetId="2">#REF!</definedName>
    <definedName name="_DAN42" localSheetId="7">#REF!</definedName>
    <definedName name="_DAN42" localSheetId="6">#REF!</definedName>
    <definedName name="_DAN42" localSheetId="4">#REF!</definedName>
    <definedName name="_DAN42">#REF!</definedName>
    <definedName name="_DAN43" localSheetId="2">#REF!</definedName>
    <definedName name="_DAN43" localSheetId="7">#REF!</definedName>
    <definedName name="_DAN43" localSheetId="6">#REF!</definedName>
    <definedName name="_DAN43" localSheetId="4">#REF!</definedName>
    <definedName name="_DAN43">#REF!</definedName>
    <definedName name="_DAN44" localSheetId="2">#REF!</definedName>
    <definedName name="_DAN44" localSheetId="7">#REF!</definedName>
    <definedName name="_DAN44" localSheetId="6">#REF!</definedName>
    <definedName name="_DAN44" localSheetId="4">#REF!</definedName>
    <definedName name="_DAN44">#REF!</definedName>
    <definedName name="_DAN45" localSheetId="2">#REF!</definedName>
    <definedName name="_DAN45" localSheetId="7">#REF!</definedName>
    <definedName name="_DAN45" localSheetId="6">#REF!</definedName>
    <definedName name="_DAN45" localSheetId="4">#REF!</definedName>
    <definedName name="_DAN45">#REF!</definedName>
    <definedName name="_DAN46" localSheetId="2">#REF!</definedName>
    <definedName name="_DAN46" localSheetId="7">#REF!</definedName>
    <definedName name="_DAN46" localSheetId="6">#REF!</definedName>
    <definedName name="_DAN46" localSheetId="4">#REF!</definedName>
    <definedName name="_DAN46">#REF!</definedName>
    <definedName name="_DAN47" localSheetId="2">#REF!</definedName>
    <definedName name="_DAN47" localSheetId="7">#REF!</definedName>
    <definedName name="_DAN47" localSheetId="6">#REF!</definedName>
    <definedName name="_DAN47" localSheetId="4">#REF!</definedName>
    <definedName name="_DAN47">#REF!</definedName>
    <definedName name="_DAN48" localSheetId="2">#REF!</definedName>
    <definedName name="_DAN48" localSheetId="7">#REF!</definedName>
    <definedName name="_DAN48" localSheetId="6">#REF!</definedName>
    <definedName name="_DAN48" localSheetId="4">#REF!</definedName>
    <definedName name="_DAN48">#REF!</definedName>
    <definedName name="_DAN49" localSheetId="2">#REF!</definedName>
    <definedName name="_DAN49" localSheetId="7">#REF!</definedName>
    <definedName name="_DAN49" localSheetId="6">#REF!</definedName>
    <definedName name="_DAN49" localSheetId="4">#REF!</definedName>
    <definedName name="_DAN49">#REF!</definedName>
    <definedName name="_DAN5" localSheetId="2">#REF!</definedName>
    <definedName name="_DAN5" localSheetId="7">#REF!</definedName>
    <definedName name="_DAN5" localSheetId="6">#REF!</definedName>
    <definedName name="_DAN5" localSheetId="4">#REF!</definedName>
    <definedName name="_DAN5">#REF!</definedName>
    <definedName name="_DAN50" localSheetId="2">#REF!</definedName>
    <definedName name="_DAN50" localSheetId="7">#REF!</definedName>
    <definedName name="_DAN50" localSheetId="6">#REF!</definedName>
    <definedName name="_DAN50" localSheetId="4">#REF!</definedName>
    <definedName name="_DAN50">#REF!</definedName>
    <definedName name="_DAN51" localSheetId="2">#REF!</definedName>
    <definedName name="_DAN51" localSheetId="7">#REF!</definedName>
    <definedName name="_DAN51" localSheetId="6">#REF!</definedName>
    <definedName name="_DAN51" localSheetId="4">#REF!</definedName>
    <definedName name="_DAN51">#REF!</definedName>
    <definedName name="_DAN52" localSheetId="2">#REF!</definedName>
    <definedName name="_DAN52" localSheetId="7">#REF!</definedName>
    <definedName name="_DAN52" localSheetId="6">#REF!</definedName>
    <definedName name="_DAN52" localSheetId="4">#REF!</definedName>
    <definedName name="_DAN52">#REF!</definedName>
    <definedName name="_DAN53" localSheetId="2">#REF!</definedName>
    <definedName name="_DAN53" localSheetId="7">#REF!</definedName>
    <definedName name="_DAN53" localSheetId="6">#REF!</definedName>
    <definedName name="_DAN53" localSheetId="4">#REF!</definedName>
    <definedName name="_DAN53">#REF!</definedName>
    <definedName name="_DAN54" localSheetId="2">#REF!</definedName>
    <definedName name="_DAN54" localSheetId="7">#REF!</definedName>
    <definedName name="_DAN54" localSheetId="6">#REF!</definedName>
    <definedName name="_DAN54" localSheetId="4">#REF!</definedName>
    <definedName name="_DAN54">#REF!</definedName>
    <definedName name="_DAN55" localSheetId="2">#REF!</definedName>
    <definedName name="_DAN55" localSheetId="7">#REF!</definedName>
    <definedName name="_DAN55" localSheetId="6">#REF!</definedName>
    <definedName name="_DAN55" localSheetId="4">#REF!</definedName>
    <definedName name="_DAN55">#REF!</definedName>
    <definedName name="_DAN56" localSheetId="2">#REF!</definedName>
    <definedName name="_DAN56" localSheetId="7">#REF!</definedName>
    <definedName name="_DAN56" localSheetId="6">#REF!</definedName>
    <definedName name="_DAN56" localSheetId="4">#REF!</definedName>
    <definedName name="_DAN56">#REF!</definedName>
    <definedName name="_DAN57" localSheetId="2">#REF!</definedName>
    <definedName name="_DAN57" localSheetId="7">#REF!</definedName>
    <definedName name="_DAN57" localSheetId="6">#REF!</definedName>
    <definedName name="_DAN57" localSheetId="4">#REF!</definedName>
    <definedName name="_DAN57">#REF!</definedName>
    <definedName name="_DAN58" localSheetId="2">#REF!</definedName>
    <definedName name="_DAN58" localSheetId="7">#REF!</definedName>
    <definedName name="_DAN58" localSheetId="6">#REF!</definedName>
    <definedName name="_DAN58" localSheetId="4">#REF!</definedName>
    <definedName name="_DAN58">#REF!</definedName>
    <definedName name="_DAN59" localSheetId="2">#REF!</definedName>
    <definedName name="_DAN59" localSheetId="7">#REF!</definedName>
    <definedName name="_DAN59" localSheetId="6">#REF!</definedName>
    <definedName name="_DAN59" localSheetId="4">#REF!</definedName>
    <definedName name="_DAN59">#REF!</definedName>
    <definedName name="_DAN6" localSheetId="2">#REF!</definedName>
    <definedName name="_DAN6" localSheetId="7">#REF!</definedName>
    <definedName name="_DAN6" localSheetId="6">#REF!</definedName>
    <definedName name="_DAN6" localSheetId="4">#REF!</definedName>
    <definedName name="_DAN6">#REF!</definedName>
    <definedName name="_DAN60" localSheetId="2">#REF!</definedName>
    <definedName name="_DAN60" localSheetId="7">#REF!</definedName>
    <definedName name="_DAN60" localSheetId="6">#REF!</definedName>
    <definedName name="_DAN60" localSheetId="4">#REF!</definedName>
    <definedName name="_DAN60">#REF!</definedName>
    <definedName name="_DAN61" localSheetId="2">#REF!</definedName>
    <definedName name="_DAN61" localSheetId="7">#REF!</definedName>
    <definedName name="_DAN61" localSheetId="6">#REF!</definedName>
    <definedName name="_DAN61" localSheetId="4">#REF!</definedName>
    <definedName name="_DAN61">#REF!</definedName>
    <definedName name="_DAN62" localSheetId="2">#REF!</definedName>
    <definedName name="_DAN62" localSheetId="7">#REF!</definedName>
    <definedName name="_DAN62" localSheetId="6">#REF!</definedName>
    <definedName name="_DAN62" localSheetId="4">#REF!</definedName>
    <definedName name="_DAN62">#REF!</definedName>
    <definedName name="_DAN63" localSheetId="2">#REF!</definedName>
    <definedName name="_DAN63" localSheetId="7">#REF!</definedName>
    <definedName name="_DAN63" localSheetId="6">#REF!</definedName>
    <definedName name="_DAN63" localSheetId="4">#REF!</definedName>
    <definedName name="_DAN63">#REF!</definedName>
    <definedName name="_DAN64" localSheetId="2">#REF!</definedName>
    <definedName name="_DAN64" localSheetId="7">#REF!</definedName>
    <definedName name="_DAN64" localSheetId="6">#REF!</definedName>
    <definedName name="_DAN64" localSheetId="4">#REF!</definedName>
    <definedName name="_DAN64">#REF!</definedName>
    <definedName name="_DAN65" localSheetId="2">#REF!</definedName>
    <definedName name="_DAN65" localSheetId="7">#REF!</definedName>
    <definedName name="_DAN65" localSheetId="6">#REF!</definedName>
    <definedName name="_DAN65" localSheetId="4">#REF!</definedName>
    <definedName name="_DAN65">#REF!</definedName>
    <definedName name="_DAN66" localSheetId="2">#REF!</definedName>
    <definedName name="_DAN66" localSheetId="7">#REF!</definedName>
    <definedName name="_DAN66" localSheetId="6">#REF!</definedName>
    <definedName name="_DAN66" localSheetId="4">#REF!</definedName>
    <definedName name="_DAN66">#REF!</definedName>
    <definedName name="_DAN67" localSheetId="2">#REF!</definedName>
    <definedName name="_DAN67" localSheetId="7">#REF!</definedName>
    <definedName name="_DAN67" localSheetId="6">#REF!</definedName>
    <definedName name="_DAN67" localSheetId="4">#REF!</definedName>
    <definedName name="_DAN67">#REF!</definedName>
    <definedName name="_DAN68" localSheetId="2">#REF!</definedName>
    <definedName name="_DAN68" localSheetId="7">#REF!</definedName>
    <definedName name="_DAN68" localSheetId="6">#REF!</definedName>
    <definedName name="_DAN68" localSheetId="4">#REF!</definedName>
    <definedName name="_DAN68">#REF!</definedName>
    <definedName name="_DAN69" localSheetId="2">#REF!</definedName>
    <definedName name="_DAN69" localSheetId="7">#REF!</definedName>
    <definedName name="_DAN69" localSheetId="6">#REF!</definedName>
    <definedName name="_DAN69" localSheetId="4">#REF!</definedName>
    <definedName name="_DAN69">#REF!</definedName>
    <definedName name="_DAN7" localSheetId="2">#REF!</definedName>
    <definedName name="_DAN7" localSheetId="7">#REF!</definedName>
    <definedName name="_DAN7" localSheetId="6">#REF!</definedName>
    <definedName name="_DAN7" localSheetId="4">#REF!</definedName>
    <definedName name="_DAN7">#REF!</definedName>
    <definedName name="_DAN70" localSheetId="2">#REF!</definedName>
    <definedName name="_DAN70" localSheetId="7">#REF!</definedName>
    <definedName name="_DAN70" localSheetId="6">#REF!</definedName>
    <definedName name="_DAN70" localSheetId="4">#REF!</definedName>
    <definedName name="_DAN70">#REF!</definedName>
    <definedName name="_DAN71" localSheetId="2">#REF!</definedName>
    <definedName name="_DAN71" localSheetId="7">#REF!</definedName>
    <definedName name="_DAN71" localSheetId="6">#REF!</definedName>
    <definedName name="_DAN71" localSheetId="4">#REF!</definedName>
    <definedName name="_DAN71">#REF!</definedName>
    <definedName name="_DAN72" localSheetId="2">#REF!</definedName>
    <definedName name="_DAN72" localSheetId="7">#REF!</definedName>
    <definedName name="_DAN72" localSheetId="6">#REF!</definedName>
    <definedName name="_DAN72" localSheetId="4">#REF!</definedName>
    <definedName name="_DAN72">#REF!</definedName>
    <definedName name="_DAN73" localSheetId="2">#REF!</definedName>
    <definedName name="_DAN73" localSheetId="7">#REF!</definedName>
    <definedName name="_DAN73" localSheetId="6">#REF!</definedName>
    <definedName name="_DAN73" localSheetId="4">#REF!</definedName>
    <definedName name="_DAN73">#REF!</definedName>
    <definedName name="_DAN74" localSheetId="2">#REF!</definedName>
    <definedName name="_DAN74" localSheetId="7">#REF!</definedName>
    <definedName name="_DAN74" localSheetId="6">#REF!</definedName>
    <definedName name="_DAN74" localSheetId="4">#REF!</definedName>
    <definedName name="_DAN74">#REF!</definedName>
    <definedName name="_DAN75" localSheetId="2">#REF!</definedName>
    <definedName name="_DAN75" localSheetId="7">#REF!</definedName>
    <definedName name="_DAN75" localSheetId="6">#REF!</definedName>
    <definedName name="_DAN75" localSheetId="4">#REF!</definedName>
    <definedName name="_DAN75">#REF!</definedName>
    <definedName name="_DAN76" localSheetId="2">#REF!</definedName>
    <definedName name="_DAN76" localSheetId="7">#REF!</definedName>
    <definedName name="_DAN76" localSheetId="6">#REF!</definedName>
    <definedName name="_DAN76" localSheetId="4">#REF!</definedName>
    <definedName name="_DAN76">#REF!</definedName>
    <definedName name="_DAN77" localSheetId="2">#REF!</definedName>
    <definedName name="_DAN77" localSheetId="7">#REF!</definedName>
    <definedName name="_DAN77" localSheetId="6">#REF!</definedName>
    <definedName name="_DAN77" localSheetId="4">#REF!</definedName>
    <definedName name="_DAN77">#REF!</definedName>
    <definedName name="_DAN78" localSheetId="2">#REF!</definedName>
    <definedName name="_DAN78" localSheetId="7">#REF!</definedName>
    <definedName name="_DAN78" localSheetId="6">#REF!</definedName>
    <definedName name="_DAN78" localSheetId="4">#REF!</definedName>
    <definedName name="_DAN78">#REF!</definedName>
    <definedName name="_DAN79" localSheetId="2">#REF!</definedName>
    <definedName name="_DAN79" localSheetId="7">#REF!</definedName>
    <definedName name="_DAN79" localSheetId="6">#REF!</definedName>
    <definedName name="_DAN79" localSheetId="4">#REF!</definedName>
    <definedName name="_DAN79">#REF!</definedName>
    <definedName name="_DAN8" localSheetId="2">#REF!</definedName>
    <definedName name="_DAN8" localSheetId="7">#REF!</definedName>
    <definedName name="_DAN8" localSheetId="6">#REF!</definedName>
    <definedName name="_DAN8" localSheetId="4">#REF!</definedName>
    <definedName name="_DAN8">#REF!</definedName>
    <definedName name="_DAN80" localSheetId="2">#REF!</definedName>
    <definedName name="_DAN80" localSheetId="7">#REF!</definedName>
    <definedName name="_DAN80" localSheetId="6">#REF!</definedName>
    <definedName name="_DAN80" localSheetId="4">#REF!</definedName>
    <definedName name="_DAN80">#REF!</definedName>
    <definedName name="_DAN81" localSheetId="2">#REF!</definedName>
    <definedName name="_DAN81" localSheetId="7">#REF!</definedName>
    <definedName name="_DAN81" localSheetId="6">#REF!</definedName>
    <definedName name="_DAN81" localSheetId="4">#REF!</definedName>
    <definedName name="_DAN81">#REF!</definedName>
    <definedName name="_DAN82" localSheetId="2">#REF!</definedName>
    <definedName name="_DAN82" localSheetId="7">#REF!</definedName>
    <definedName name="_DAN82" localSheetId="6">#REF!</definedName>
    <definedName name="_DAN82" localSheetId="4">#REF!</definedName>
    <definedName name="_DAN82">#REF!</definedName>
    <definedName name="_DAN83" localSheetId="2">#REF!</definedName>
    <definedName name="_DAN83" localSheetId="7">#REF!</definedName>
    <definedName name="_DAN83" localSheetId="6">#REF!</definedName>
    <definedName name="_DAN83" localSheetId="4">#REF!</definedName>
    <definedName name="_DAN83">#REF!</definedName>
    <definedName name="_DAN84" localSheetId="2">#REF!</definedName>
    <definedName name="_DAN84" localSheetId="7">#REF!</definedName>
    <definedName name="_DAN84" localSheetId="6">#REF!</definedName>
    <definedName name="_DAN84" localSheetId="4">#REF!</definedName>
    <definedName name="_DAN84">#REF!</definedName>
    <definedName name="_DAN85" localSheetId="2">#REF!</definedName>
    <definedName name="_DAN85" localSheetId="7">#REF!</definedName>
    <definedName name="_DAN85" localSheetId="6">#REF!</definedName>
    <definedName name="_DAN85" localSheetId="4">#REF!</definedName>
    <definedName name="_DAN85">#REF!</definedName>
    <definedName name="_DAN86" localSheetId="2">#REF!</definedName>
    <definedName name="_DAN86" localSheetId="7">#REF!</definedName>
    <definedName name="_DAN86" localSheetId="6">#REF!</definedName>
    <definedName name="_DAN86" localSheetId="4">#REF!</definedName>
    <definedName name="_DAN86">#REF!</definedName>
    <definedName name="_DAN87" localSheetId="2">#REF!</definedName>
    <definedName name="_DAN87" localSheetId="7">#REF!</definedName>
    <definedName name="_DAN87" localSheetId="6">#REF!</definedName>
    <definedName name="_DAN87" localSheetId="4">#REF!</definedName>
    <definedName name="_DAN87">#REF!</definedName>
    <definedName name="_DAN88" localSheetId="2">#REF!</definedName>
    <definedName name="_DAN88" localSheetId="7">#REF!</definedName>
    <definedName name="_DAN88" localSheetId="6">#REF!</definedName>
    <definedName name="_DAN88" localSheetId="4">#REF!</definedName>
    <definedName name="_DAN88">#REF!</definedName>
    <definedName name="_DAN89" localSheetId="2">#REF!</definedName>
    <definedName name="_DAN89" localSheetId="7">#REF!</definedName>
    <definedName name="_DAN89" localSheetId="6">#REF!</definedName>
    <definedName name="_DAN89" localSheetId="4">#REF!</definedName>
    <definedName name="_DAN89">#REF!</definedName>
    <definedName name="_DAN9" localSheetId="2">#REF!</definedName>
    <definedName name="_DAN9" localSheetId="7">#REF!</definedName>
    <definedName name="_DAN9" localSheetId="6">#REF!</definedName>
    <definedName name="_DAN9" localSheetId="4">#REF!</definedName>
    <definedName name="_DAN9">#REF!</definedName>
    <definedName name="_DAN90" localSheetId="2">#REF!</definedName>
    <definedName name="_DAN90" localSheetId="7">#REF!</definedName>
    <definedName name="_DAN90" localSheetId="6">#REF!</definedName>
    <definedName name="_DAN90" localSheetId="4">#REF!</definedName>
    <definedName name="_DAN90">#REF!</definedName>
    <definedName name="_DAN91" localSheetId="2">#REF!</definedName>
    <definedName name="_DAN91" localSheetId="7">#REF!</definedName>
    <definedName name="_DAN91" localSheetId="6">#REF!</definedName>
    <definedName name="_DAN91" localSheetId="4">#REF!</definedName>
    <definedName name="_DAN91">#REF!</definedName>
    <definedName name="_DAN92" localSheetId="2">#REF!</definedName>
    <definedName name="_DAN92" localSheetId="7">#REF!</definedName>
    <definedName name="_DAN92" localSheetId="6">#REF!</definedName>
    <definedName name="_DAN92" localSheetId="4">#REF!</definedName>
    <definedName name="_DAN92">#REF!</definedName>
    <definedName name="_DAN93" localSheetId="2">#REF!</definedName>
    <definedName name="_DAN93" localSheetId="7">#REF!</definedName>
    <definedName name="_DAN93" localSheetId="6">#REF!</definedName>
    <definedName name="_DAN93" localSheetId="4">#REF!</definedName>
    <definedName name="_DAN93">#REF!</definedName>
    <definedName name="_DAN94" localSheetId="2">#REF!</definedName>
    <definedName name="_DAN94" localSheetId="7">#REF!</definedName>
    <definedName name="_DAN94" localSheetId="6">#REF!</definedName>
    <definedName name="_DAN94" localSheetId="4">#REF!</definedName>
    <definedName name="_DAN94">#REF!</definedName>
    <definedName name="_DAN95" localSheetId="2">#REF!</definedName>
    <definedName name="_DAN95" localSheetId="7">#REF!</definedName>
    <definedName name="_DAN95" localSheetId="6">#REF!</definedName>
    <definedName name="_DAN95" localSheetId="4">#REF!</definedName>
    <definedName name="_DAN95">#REF!</definedName>
    <definedName name="_DAN96" localSheetId="2">#REF!</definedName>
    <definedName name="_DAN96" localSheetId="7">#REF!</definedName>
    <definedName name="_DAN96" localSheetId="6">#REF!</definedName>
    <definedName name="_DAN96" localSheetId="4">#REF!</definedName>
    <definedName name="_DAN96">#REF!</definedName>
    <definedName name="_DAN97" localSheetId="2">#REF!</definedName>
    <definedName name="_DAN97" localSheetId="7">#REF!</definedName>
    <definedName name="_DAN97" localSheetId="6">#REF!</definedName>
    <definedName name="_DAN97" localSheetId="4">#REF!</definedName>
    <definedName name="_DAN97">#REF!</definedName>
    <definedName name="_DAN98" localSheetId="2">#REF!</definedName>
    <definedName name="_DAN98" localSheetId="7">#REF!</definedName>
    <definedName name="_DAN98" localSheetId="6">#REF!</definedName>
    <definedName name="_DAN98" localSheetId="4">#REF!</definedName>
    <definedName name="_DAN98">#REF!</definedName>
    <definedName name="_DAN99" localSheetId="2">#REF!</definedName>
    <definedName name="_DAN99" localSheetId="7">#REF!</definedName>
    <definedName name="_DAN99" localSheetId="6">#REF!</definedName>
    <definedName name="_DAN99" localSheetId="4">#REF!</definedName>
    <definedName name="_DAN99">#REF!</definedName>
    <definedName name="_Dist_Bin" localSheetId="2" hidden="1">#REF!</definedName>
    <definedName name="_Dist_Bin" localSheetId="7" hidden="1">#REF!</definedName>
    <definedName name="_Dist_Bin" localSheetId="6" hidden="1">#REF!</definedName>
    <definedName name="_Dist_Bin" localSheetId="5" hidden="1">#REF!</definedName>
    <definedName name="_Dist_Bin" localSheetId="4" hidden="1">#REF!</definedName>
    <definedName name="_Dist_Bin" hidden="1">#REF!</definedName>
    <definedName name="_Dist_Values" localSheetId="2" hidden="1">#REF!</definedName>
    <definedName name="_Dist_Values" localSheetId="7" hidden="1">#REF!</definedName>
    <definedName name="_Dist_Values" localSheetId="6" hidden="1">#REF!</definedName>
    <definedName name="_Dist_Values" localSheetId="5" hidden="1">#REF!</definedName>
    <definedName name="_Dist_Values" localSheetId="4" hidden="1">#REF!</definedName>
    <definedName name="_Dist_Values" hidden="1">#REF!</definedName>
    <definedName name="_DOG1" localSheetId="2">#REF!</definedName>
    <definedName name="_DOG1" localSheetId="7">#REF!</definedName>
    <definedName name="_DOG1" localSheetId="6">#REF!</definedName>
    <definedName name="_DOG1" localSheetId="4">#REF!</definedName>
    <definedName name="_DOG1">#REF!</definedName>
    <definedName name="_DOG2" localSheetId="2">#REF!</definedName>
    <definedName name="_DOG2" localSheetId="7">#REF!</definedName>
    <definedName name="_DOG2" localSheetId="6">#REF!</definedName>
    <definedName name="_DOG2" localSheetId="4">#REF!</definedName>
    <definedName name="_DOG2">#REF!</definedName>
    <definedName name="_DOG22" localSheetId="2">#REF!</definedName>
    <definedName name="_DOG22" localSheetId="7">#REF!</definedName>
    <definedName name="_DOG22" localSheetId="6">#REF!</definedName>
    <definedName name="_DOG22" localSheetId="4">#REF!</definedName>
    <definedName name="_DOG22">#REF!</definedName>
    <definedName name="_DOG3" localSheetId="2">#REF!</definedName>
    <definedName name="_DOG3" localSheetId="7">#REF!</definedName>
    <definedName name="_DOG3" localSheetId="6">#REF!</definedName>
    <definedName name="_DOG3" localSheetId="4">#REF!</definedName>
    <definedName name="_DOG3">#REF!</definedName>
    <definedName name="_DOG33" localSheetId="2">#REF!</definedName>
    <definedName name="_DOG33" localSheetId="7">#REF!</definedName>
    <definedName name="_DOG33" localSheetId="6">#REF!</definedName>
    <definedName name="_DOG33" localSheetId="4">#REF!</definedName>
    <definedName name="_DOG33">#REF!</definedName>
    <definedName name="_DOG4" localSheetId="2">#REF!</definedName>
    <definedName name="_DOG4" localSheetId="7">#REF!</definedName>
    <definedName name="_DOG4" localSheetId="6">#REF!</definedName>
    <definedName name="_DOG4" localSheetId="4">#REF!</definedName>
    <definedName name="_DOG4">#REF!</definedName>
    <definedName name="_E01" localSheetId="2">#REF!</definedName>
    <definedName name="_E01" localSheetId="7">#REF!</definedName>
    <definedName name="_E01" localSheetId="6">#REF!</definedName>
    <definedName name="_E01" localSheetId="4">#REF!</definedName>
    <definedName name="_E01">#REF!</definedName>
    <definedName name="_F01" localSheetId="2">#REF!</definedName>
    <definedName name="_F01" localSheetId="7">#REF!</definedName>
    <definedName name="_F01" localSheetId="6">#REF!</definedName>
    <definedName name="_F01" localSheetId="4">#REF!</definedName>
    <definedName name="_F01">#REF!</definedName>
    <definedName name="_F02" localSheetId="2">#REF!</definedName>
    <definedName name="_F02" localSheetId="7">#REF!</definedName>
    <definedName name="_F02" localSheetId="6">#REF!</definedName>
    <definedName name="_F02" localSheetId="4">#REF!</definedName>
    <definedName name="_F02">#REF!</definedName>
    <definedName name="_F03" localSheetId="2">#REF!</definedName>
    <definedName name="_F03" localSheetId="7">#REF!</definedName>
    <definedName name="_F03" localSheetId="6">#REF!</definedName>
    <definedName name="_F03" localSheetId="4">#REF!</definedName>
    <definedName name="_F03">#REF!</definedName>
    <definedName name="_F04" localSheetId="2">#REF!</definedName>
    <definedName name="_F04" localSheetId="7">#REF!</definedName>
    <definedName name="_F04" localSheetId="6">#REF!</definedName>
    <definedName name="_F04" localSheetId="4">#REF!</definedName>
    <definedName name="_F04">#REF!</definedName>
    <definedName name="_F05" localSheetId="2">#REF!</definedName>
    <definedName name="_F05" localSheetId="7">#REF!</definedName>
    <definedName name="_F05" localSheetId="6">#REF!</definedName>
    <definedName name="_F05" localSheetId="4">#REF!</definedName>
    <definedName name="_F05">#REF!</definedName>
    <definedName name="_F06" localSheetId="2">#REF!</definedName>
    <definedName name="_F06" localSheetId="7">#REF!</definedName>
    <definedName name="_F06" localSheetId="6">#REF!</definedName>
    <definedName name="_F06" localSheetId="4">#REF!</definedName>
    <definedName name="_F06">#REF!</definedName>
    <definedName name="_F07" localSheetId="2">#REF!</definedName>
    <definedName name="_F07" localSheetId="7">#REF!</definedName>
    <definedName name="_F07" localSheetId="6">#REF!</definedName>
    <definedName name="_F07" localSheetId="4">#REF!</definedName>
    <definedName name="_F07">#REF!</definedName>
    <definedName name="_F08" localSheetId="2">#REF!</definedName>
    <definedName name="_F08" localSheetId="7">#REF!</definedName>
    <definedName name="_F08" localSheetId="6">#REF!</definedName>
    <definedName name="_F08" localSheetId="4">#REF!</definedName>
    <definedName name="_F08">#REF!</definedName>
    <definedName name="_F09" localSheetId="2">#REF!</definedName>
    <definedName name="_F09" localSheetId="7">#REF!</definedName>
    <definedName name="_F09" localSheetId="6">#REF!</definedName>
    <definedName name="_F09" localSheetId="4">#REF!</definedName>
    <definedName name="_F09">#REF!</definedName>
    <definedName name="_F10" localSheetId="2">#REF!</definedName>
    <definedName name="_F10" localSheetId="7">#REF!</definedName>
    <definedName name="_F10" localSheetId="6">#REF!</definedName>
    <definedName name="_F10" localSheetId="4">#REF!</definedName>
    <definedName name="_F10">#REF!</definedName>
    <definedName name="_F11" localSheetId="2">#REF!</definedName>
    <definedName name="_F11" localSheetId="7">#REF!</definedName>
    <definedName name="_F11" localSheetId="6">#REF!</definedName>
    <definedName name="_F11" localSheetId="4">#REF!</definedName>
    <definedName name="_F11">#REF!</definedName>
    <definedName name="_F12" localSheetId="2">#REF!</definedName>
    <definedName name="_F12" localSheetId="7">#REF!</definedName>
    <definedName name="_F12" localSheetId="6">#REF!</definedName>
    <definedName name="_F12" localSheetId="4">#REF!</definedName>
    <definedName name="_F12">#REF!</definedName>
    <definedName name="_f13" localSheetId="2">#REF!</definedName>
    <definedName name="_f13" localSheetId="7">#REF!</definedName>
    <definedName name="_f13" localSheetId="6">#REF!</definedName>
    <definedName name="_f13" localSheetId="4">#REF!</definedName>
    <definedName name="_f13">#REF!</definedName>
    <definedName name="_f14" localSheetId="2">#REF!</definedName>
    <definedName name="_f14" localSheetId="7">#REF!</definedName>
    <definedName name="_f14" localSheetId="6">#REF!</definedName>
    <definedName name="_f14" localSheetId="4">#REF!</definedName>
    <definedName name="_f14">#REF!</definedName>
    <definedName name="_F15" localSheetId="2">#REF!</definedName>
    <definedName name="_F15" localSheetId="7">#REF!</definedName>
    <definedName name="_F15" localSheetId="6">#REF!</definedName>
    <definedName name="_F15" localSheetId="4">#REF!</definedName>
    <definedName name="_F15">#REF!</definedName>
    <definedName name="_F16" localSheetId="2">#REF!</definedName>
    <definedName name="_F16" localSheetId="7">#REF!</definedName>
    <definedName name="_F16" localSheetId="6">#REF!</definedName>
    <definedName name="_F16" localSheetId="4">#REF!</definedName>
    <definedName name="_F16">#REF!</definedName>
    <definedName name="_F17" localSheetId="2">#REF!</definedName>
    <definedName name="_F17" localSheetId="7">#REF!</definedName>
    <definedName name="_F17" localSheetId="6">#REF!</definedName>
    <definedName name="_F17" localSheetId="4">#REF!</definedName>
    <definedName name="_F17">#REF!</definedName>
    <definedName name="_F18" localSheetId="2">#REF!</definedName>
    <definedName name="_F18" localSheetId="7">#REF!</definedName>
    <definedName name="_F18" localSheetId="6">#REF!</definedName>
    <definedName name="_F18" localSheetId="4">#REF!</definedName>
    <definedName name="_F18">#REF!</definedName>
    <definedName name="_f19" localSheetId="2">#REF!</definedName>
    <definedName name="_f19" localSheetId="7">#REF!</definedName>
    <definedName name="_f19" localSheetId="6">#REF!</definedName>
    <definedName name="_f19" localSheetId="4">#REF!</definedName>
    <definedName name="_f19">#REF!</definedName>
    <definedName name="_f20" localSheetId="2">#REF!</definedName>
    <definedName name="_f20" localSheetId="7">#REF!</definedName>
    <definedName name="_f20" localSheetId="6">#REF!</definedName>
    <definedName name="_f20" localSheetId="4">#REF!</definedName>
    <definedName name="_f20">#REF!</definedName>
    <definedName name="_f21" localSheetId="2">#REF!</definedName>
    <definedName name="_f21" localSheetId="7">#REF!</definedName>
    <definedName name="_f21" localSheetId="6">#REF!</definedName>
    <definedName name="_f21" localSheetId="4">#REF!</definedName>
    <definedName name="_f21">#REF!</definedName>
    <definedName name="_Fill" localSheetId="2" hidden="1">#REF!</definedName>
    <definedName name="_Fill" localSheetId="7" hidden="1">#REF!</definedName>
    <definedName name="_Fill" localSheetId="6" hidden="1">#REF!</definedName>
    <definedName name="_Fill" localSheetId="3" hidden="1">#REF!</definedName>
    <definedName name="_Fill" localSheetId="5" hidden="1">#REF!</definedName>
    <definedName name="_Fill" localSheetId="4" hidden="1">#REF!</definedName>
    <definedName name="_Fill" hidden="1">#REF!</definedName>
    <definedName name="_xlnm._FilterDatabase" localSheetId="2" hidden="1">#REF!</definedName>
    <definedName name="_xlnm._FilterDatabase" localSheetId="12" hidden="1">단가조사표!$A$5:$WWK$53</definedName>
    <definedName name="_xlnm._FilterDatabase" localSheetId="7" hidden="1">수량산출서!$A$2:$H$73</definedName>
    <definedName name="_xlnm._FilterDatabase" localSheetId="6" hidden="1">#REF!</definedName>
    <definedName name="_xlnm._FilterDatabase" localSheetId="5" hidden="1">인테리어내역서!$A$2:$O$91</definedName>
    <definedName name="_xlnm._FilterDatabase" localSheetId="4" hidden="1">집계표!$A$2:$O$40</definedName>
    <definedName name="_xlnm._FilterDatabase" hidden="1">#REF!</definedName>
    <definedName name="_G01" localSheetId="2">#REF!</definedName>
    <definedName name="_G01" localSheetId="7">#REF!</definedName>
    <definedName name="_G01" localSheetId="6">#REF!</definedName>
    <definedName name="_G01" localSheetId="4">#REF!</definedName>
    <definedName name="_G01">#REF!</definedName>
    <definedName name="_G02" localSheetId="2">#REF!</definedName>
    <definedName name="_G02" localSheetId="7">#REF!</definedName>
    <definedName name="_G02" localSheetId="6">#REF!</definedName>
    <definedName name="_G02" localSheetId="4">#REF!</definedName>
    <definedName name="_G02">#REF!</definedName>
    <definedName name="_G03" localSheetId="2">#REF!</definedName>
    <definedName name="_G03" localSheetId="7">#REF!</definedName>
    <definedName name="_G03" localSheetId="6">#REF!</definedName>
    <definedName name="_G03" localSheetId="4">#REF!</definedName>
    <definedName name="_G03">#REF!</definedName>
    <definedName name="_G04" localSheetId="2">#REF!</definedName>
    <definedName name="_G04" localSheetId="7">#REF!</definedName>
    <definedName name="_G04" localSheetId="6">#REF!</definedName>
    <definedName name="_G04" localSheetId="4">#REF!</definedName>
    <definedName name="_G04">#REF!</definedName>
    <definedName name="_G07" localSheetId="2">#REF!</definedName>
    <definedName name="_G07" localSheetId="7">#REF!</definedName>
    <definedName name="_G07" localSheetId="6">#REF!</definedName>
    <definedName name="_G07" localSheetId="4">#REF!</definedName>
    <definedName name="_G07">#REF!</definedName>
    <definedName name="_G08" localSheetId="2">#REF!</definedName>
    <definedName name="_G08" localSheetId="7">#REF!</definedName>
    <definedName name="_G08" localSheetId="6">#REF!</definedName>
    <definedName name="_G08" localSheetId="4">#REF!</definedName>
    <definedName name="_G08">#REF!</definedName>
    <definedName name="_G09" localSheetId="2">#REF!</definedName>
    <definedName name="_G09" localSheetId="7">#REF!</definedName>
    <definedName name="_G09" localSheetId="6">#REF!</definedName>
    <definedName name="_G09" localSheetId="4">#REF!</definedName>
    <definedName name="_G09">#REF!</definedName>
    <definedName name="_g10" localSheetId="2">#REF!</definedName>
    <definedName name="_g10" localSheetId="7">#REF!</definedName>
    <definedName name="_g10" localSheetId="6">#REF!</definedName>
    <definedName name="_g10" localSheetId="4">#REF!</definedName>
    <definedName name="_g10">#REF!</definedName>
    <definedName name="_G11" localSheetId="2">#REF!</definedName>
    <definedName name="_G11" localSheetId="7">#REF!</definedName>
    <definedName name="_G11" localSheetId="6">#REF!</definedName>
    <definedName name="_G11" localSheetId="4">#REF!</definedName>
    <definedName name="_G11">#REF!</definedName>
    <definedName name="_G12" localSheetId="2">#REF!</definedName>
    <definedName name="_G12" localSheetId="7">#REF!</definedName>
    <definedName name="_G12" localSheetId="6">#REF!</definedName>
    <definedName name="_G12" localSheetId="4">#REF!</definedName>
    <definedName name="_G12">#REF!</definedName>
    <definedName name="_G13" localSheetId="2">#REF!</definedName>
    <definedName name="_G13" localSheetId="7">#REF!</definedName>
    <definedName name="_G13" localSheetId="6">#REF!</definedName>
    <definedName name="_G13" localSheetId="4">#REF!</definedName>
    <definedName name="_G13">#REF!</definedName>
    <definedName name="_H01" localSheetId="2">#REF!</definedName>
    <definedName name="_H01" localSheetId="7">#REF!</definedName>
    <definedName name="_H01" localSheetId="6">#REF!</definedName>
    <definedName name="_H01" localSheetId="4">#REF!</definedName>
    <definedName name="_H01">#REF!</definedName>
    <definedName name="_H02" localSheetId="2">#REF!</definedName>
    <definedName name="_H02" localSheetId="7">#REF!</definedName>
    <definedName name="_H02" localSheetId="6">#REF!</definedName>
    <definedName name="_H02" localSheetId="4">#REF!</definedName>
    <definedName name="_H02">#REF!</definedName>
    <definedName name="_H03" localSheetId="2">#REF!</definedName>
    <definedName name="_H03" localSheetId="7">#REF!</definedName>
    <definedName name="_H03" localSheetId="6">#REF!</definedName>
    <definedName name="_H03" localSheetId="4">#REF!</definedName>
    <definedName name="_H03">#REF!</definedName>
    <definedName name="_H04" localSheetId="2">#REF!</definedName>
    <definedName name="_H04" localSheetId="7">#REF!</definedName>
    <definedName name="_H04" localSheetId="6">#REF!</definedName>
    <definedName name="_H04" localSheetId="4">#REF!</definedName>
    <definedName name="_H04">#REF!</definedName>
    <definedName name="_H06" localSheetId="2">#REF!</definedName>
    <definedName name="_H06" localSheetId="7">#REF!</definedName>
    <definedName name="_H06" localSheetId="6">#REF!</definedName>
    <definedName name="_H06" localSheetId="4">#REF!</definedName>
    <definedName name="_H06">#REF!</definedName>
    <definedName name="_h07" localSheetId="2">#REF!</definedName>
    <definedName name="_h07" localSheetId="7">#REF!</definedName>
    <definedName name="_h07" localSheetId="6">#REF!</definedName>
    <definedName name="_h07" localSheetId="4">#REF!</definedName>
    <definedName name="_h07">#REF!</definedName>
    <definedName name="_h08" localSheetId="2">#REF!</definedName>
    <definedName name="_h08" localSheetId="7">#REF!</definedName>
    <definedName name="_h08" localSheetId="6">#REF!</definedName>
    <definedName name="_h08" localSheetId="4">#REF!</definedName>
    <definedName name="_h08">#REF!</definedName>
    <definedName name="_H09" localSheetId="2">#REF!</definedName>
    <definedName name="_H09" localSheetId="7">#REF!</definedName>
    <definedName name="_H09" localSheetId="6">#REF!</definedName>
    <definedName name="_H09" localSheetId="4">#REF!</definedName>
    <definedName name="_H09">#REF!</definedName>
    <definedName name="_H10" localSheetId="2">#REF!</definedName>
    <definedName name="_H10" localSheetId="7">#REF!</definedName>
    <definedName name="_H10" localSheetId="6">#REF!</definedName>
    <definedName name="_H10" localSheetId="4">#REF!</definedName>
    <definedName name="_H10">#REF!</definedName>
    <definedName name="_H11" localSheetId="2">#REF!</definedName>
    <definedName name="_H11" localSheetId="7">#REF!</definedName>
    <definedName name="_H11" localSheetId="6">#REF!</definedName>
    <definedName name="_H11" localSheetId="4">#REF!</definedName>
    <definedName name="_H11">#REF!</definedName>
    <definedName name="_H12" localSheetId="2">#REF!</definedName>
    <definedName name="_H12" localSheetId="7">#REF!</definedName>
    <definedName name="_H12" localSheetId="6">#REF!</definedName>
    <definedName name="_H12" localSheetId="4">#REF!</definedName>
    <definedName name="_H12">#REF!</definedName>
    <definedName name="_H13" localSheetId="2">#REF!</definedName>
    <definedName name="_H13" localSheetId="7">#REF!</definedName>
    <definedName name="_H13" localSheetId="6">#REF!</definedName>
    <definedName name="_H13" localSheetId="4">#REF!</definedName>
    <definedName name="_H13">#REF!</definedName>
    <definedName name="_H14" localSheetId="2">#REF!</definedName>
    <definedName name="_H14" localSheetId="7">#REF!</definedName>
    <definedName name="_H14" localSheetId="6">#REF!</definedName>
    <definedName name="_H14" localSheetId="4">#REF!</definedName>
    <definedName name="_H14">#REF!</definedName>
    <definedName name="_H15" localSheetId="2">#REF!</definedName>
    <definedName name="_H15" localSheetId="7">#REF!</definedName>
    <definedName name="_H15" localSheetId="6">#REF!</definedName>
    <definedName name="_H15" localSheetId="4">#REF!</definedName>
    <definedName name="_H15">#REF!</definedName>
    <definedName name="_H16" localSheetId="2">#REF!</definedName>
    <definedName name="_H16" localSheetId="7">#REF!</definedName>
    <definedName name="_H16" localSheetId="6">#REF!</definedName>
    <definedName name="_H16" localSheetId="4">#REF!</definedName>
    <definedName name="_H16">#REF!</definedName>
    <definedName name="_h17" localSheetId="2">#REF!</definedName>
    <definedName name="_h17" localSheetId="7">#REF!</definedName>
    <definedName name="_h17" localSheetId="6">#REF!</definedName>
    <definedName name="_h17" localSheetId="4">#REF!</definedName>
    <definedName name="_h17">#REF!</definedName>
    <definedName name="_H18" localSheetId="2">#REF!</definedName>
    <definedName name="_H18" localSheetId="7">#REF!</definedName>
    <definedName name="_H18" localSheetId="6">#REF!</definedName>
    <definedName name="_H18" localSheetId="4">#REF!</definedName>
    <definedName name="_H18">#REF!</definedName>
    <definedName name="_H19" localSheetId="2">#REF!</definedName>
    <definedName name="_H19" localSheetId="7">#REF!</definedName>
    <definedName name="_H19" localSheetId="6">#REF!</definedName>
    <definedName name="_H19" localSheetId="4">#REF!</definedName>
    <definedName name="_H19">#REF!</definedName>
    <definedName name="_I01" localSheetId="2">#REF!</definedName>
    <definedName name="_I01" localSheetId="7">#REF!</definedName>
    <definedName name="_I01" localSheetId="6">#REF!</definedName>
    <definedName name="_I01" localSheetId="4">#REF!</definedName>
    <definedName name="_I01">#REF!</definedName>
    <definedName name="_IL1" localSheetId="2">#REF!</definedName>
    <definedName name="_IL1" localSheetId="7">#REF!</definedName>
    <definedName name="_IL1" localSheetId="6">#REF!</definedName>
    <definedName name="_IL1" localSheetId="4">#REF!</definedName>
    <definedName name="_IL1">#REF!</definedName>
    <definedName name="_J01" localSheetId="2">#REF!</definedName>
    <definedName name="_J01" localSheetId="7">#REF!</definedName>
    <definedName name="_J01" localSheetId="6">#REF!</definedName>
    <definedName name="_J01" localSheetId="4">#REF!</definedName>
    <definedName name="_J01">#REF!</definedName>
    <definedName name="_JA2" localSheetId="2">#REF!</definedName>
    <definedName name="_JA2" localSheetId="7">#REF!</definedName>
    <definedName name="_JA2" localSheetId="6">#REF!</definedName>
    <definedName name="_JA2" localSheetId="4">#REF!</definedName>
    <definedName name="_JA2">#REF!</definedName>
    <definedName name="_JO11" localSheetId="2">#REF!</definedName>
    <definedName name="_JO11" localSheetId="7">#REF!</definedName>
    <definedName name="_JO11" localSheetId="6">#REF!</definedName>
    <definedName name="_JO11" localSheetId="4">#REF!</definedName>
    <definedName name="_JO11">#REF!</definedName>
    <definedName name="_K01" localSheetId="2">#REF!</definedName>
    <definedName name="_K01" localSheetId="7">#REF!</definedName>
    <definedName name="_K01" localSheetId="6">#REF!</definedName>
    <definedName name="_K01" localSheetId="4">#REF!</definedName>
    <definedName name="_K01">#REF!</definedName>
    <definedName name="_K1" localSheetId="2">#REF!</definedName>
    <definedName name="_K1" localSheetId="7">#REF!</definedName>
    <definedName name="_K1" localSheetId="6">#REF!</definedName>
    <definedName name="_K1" localSheetId="4">#REF!</definedName>
    <definedName name="_K1">#REF!</definedName>
    <definedName name="_K2" localSheetId="2">#REF!</definedName>
    <definedName name="_K2" localSheetId="7">#REF!</definedName>
    <definedName name="_K2" localSheetId="6">#REF!</definedName>
    <definedName name="_K2" localSheetId="4">#REF!</definedName>
    <definedName name="_K2">#REF!</definedName>
    <definedName name="_K3" localSheetId="2">#REF!</definedName>
    <definedName name="_K3" localSheetId="7">#REF!</definedName>
    <definedName name="_K3" localSheetId="6">#REF!</definedName>
    <definedName name="_K3" localSheetId="4">#REF!</definedName>
    <definedName name="_K3">#REF!</definedName>
    <definedName name="_K5" localSheetId="2">#REF!</definedName>
    <definedName name="_K5" localSheetId="7">#REF!</definedName>
    <definedName name="_K5" localSheetId="6">#REF!</definedName>
    <definedName name="_K5" localSheetId="4">#REF!</definedName>
    <definedName name="_K5">#REF!</definedName>
    <definedName name="_K6" localSheetId="2">#REF!</definedName>
    <definedName name="_K6" localSheetId="7">#REF!</definedName>
    <definedName name="_K6" localSheetId="6">#REF!</definedName>
    <definedName name="_K6" localSheetId="4">#REF!</definedName>
    <definedName name="_K6">#REF!</definedName>
    <definedName name="_KD2" localSheetId="2" hidden="1">#REF!</definedName>
    <definedName name="_KD2" localSheetId="7" hidden="1">#REF!</definedName>
    <definedName name="_KD2" localSheetId="6" hidden="1">#REF!</definedName>
    <definedName name="_KD2" localSheetId="4" hidden="1">#REF!</definedName>
    <definedName name="_KD2" hidden="1">#REF!</definedName>
    <definedName name="_KD3" localSheetId="2" hidden="1">#REF!</definedName>
    <definedName name="_KD3" localSheetId="7" hidden="1">#REF!</definedName>
    <definedName name="_KD3" localSheetId="6" hidden="1">#REF!</definedName>
    <definedName name="_KD3" localSheetId="4" hidden="1">#REF!</definedName>
    <definedName name="_KD3" hidden="1">#REF!</definedName>
    <definedName name="_Key1" localSheetId="2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hidden="1">#REF!</definedName>
    <definedName name="_Key11" localSheetId="2" hidden="1">#REF!</definedName>
    <definedName name="_Key11" localSheetId="7" hidden="1">#REF!</definedName>
    <definedName name="_Key11" localSheetId="6" hidden="1">#REF!</definedName>
    <definedName name="_Key11" localSheetId="4" hidden="1">#REF!</definedName>
    <definedName name="_Key11" hidden="1">#REF!</definedName>
    <definedName name="_Key2" localSheetId="2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hidden="1">#REF!</definedName>
    <definedName name="_kfkf" localSheetId="2" hidden="1">#REF!</definedName>
    <definedName name="_kfkf" localSheetId="7" hidden="1">#REF!</definedName>
    <definedName name="_kfkf" localSheetId="6" hidden="1">#REF!</definedName>
    <definedName name="_kfkf" localSheetId="4" hidden="1">#REF!</definedName>
    <definedName name="_kfkf" hidden="1">#REF!</definedName>
    <definedName name="_KK2" localSheetId="2" hidden="1">#REF!</definedName>
    <definedName name="_KK2" localSheetId="7" hidden="1">#REF!</definedName>
    <definedName name="_KK2" localSheetId="6" hidden="1">#REF!</definedName>
    <definedName name="_KK2" localSheetId="4" hidden="1">#REF!</definedName>
    <definedName name="_KK2" hidden="1">#REF!</definedName>
    <definedName name="_KK3" localSheetId="2" hidden="1">#REF!</definedName>
    <definedName name="_KK3" localSheetId="7" hidden="1">#REF!</definedName>
    <definedName name="_KK3" localSheetId="6" hidden="1">#REF!</definedName>
    <definedName name="_KK3" localSheetId="4" hidden="1">#REF!</definedName>
    <definedName name="_KK3" hidden="1">#REF!</definedName>
    <definedName name="_L01" localSheetId="2">#REF!</definedName>
    <definedName name="_L01" localSheetId="7">#REF!</definedName>
    <definedName name="_L01" localSheetId="6">#REF!</definedName>
    <definedName name="_L01" localSheetId="4">#REF!</definedName>
    <definedName name="_L01">#REF!</definedName>
    <definedName name="_L02" localSheetId="2">#REF!</definedName>
    <definedName name="_L02" localSheetId="7">#REF!</definedName>
    <definedName name="_L02" localSheetId="6">#REF!</definedName>
    <definedName name="_L02" localSheetId="4">#REF!</definedName>
    <definedName name="_L02">#REF!</definedName>
    <definedName name="_L03" localSheetId="2">#REF!</definedName>
    <definedName name="_L03" localSheetId="7">#REF!</definedName>
    <definedName name="_L03" localSheetId="6">#REF!</definedName>
    <definedName name="_L03" localSheetId="4">#REF!</definedName>
    <definedName name="_L03">#REF!</definedName>
    <definedName name="_l06" localSheetId="2">#REF!</definedName>
    <definedName name="_l06" localSheetId="7">#REF!</definedName>
    <definedName name="_l06" localSheetId="6">#REF!</definedName>
    <definedName name="_l06" localSheetId="4">#REF!</definedName>
    <definedName name="_l06">#REF!</definedName>
    <definedName name="_l07" localSheetId="2">#REF!</definedName>
    <definedName name="_l07" localSheetId="7">#REF!</definedName>
    <definedName name="_l07" localSheetId="6">#REF!</definedName>
    <definedName name="_l07" localSheetId="4">#REF!</definedName>
    <definedName name="_l07">#REF!</definedName>
    <definedName name="_L08" localSheetId="2">#REF!</definedName>
    <definedName name="_L08" localSheetId="7">#REF!</definedName>
    <definedName name="_L08" localSheetId="6">#REF!</definedName>
    <definedName name="_L08" localSheetId="4">#REF!</definedName>
    <definedName name="_L08">#REF!</definedName>
    <definedName name="_L09" localSheetId="2">#REF!</definedName>
    <definedName name="_L09" localSheetId="7">#REF!</definedName>
    <definedName name="_L09" localSheetId="6">#REF!</definedName>
    <definedName name="_L09" localSheetId="4">#REF!</definedName>
    <definedName name="_L09">#REF!</definedName>
    <definedName name="_LL5" localSheetId="2">#REF!</definedName>
    <definedName name="_LL5" localSheetId="7">#REF!</definedName>
    <definedName name="_LL5" localSheetId="6">#REF!</definedName>
    <definedName name="_LL5" localSheetId="4">#REF!</definedName>
    <definedName name="_LL5">#REF!</definedName>
    <definedName name="_LPB1" localSheetId="2">#REF!</definedName>
    <definedName name="_LPB1" localSheetId="7">#REF!</definedName>
    <definedName name="_LPB1" localSheetId="6">#REF!</definedName>
    <definedName name="_LPB1" localSheetId="4">#REF!</definedName>
    <definedName name="_LPB1">#REF!</definedName>
    <definedName name="_LPK1" localSheetId="2">#REF!</definedName>
    <definedName name="_LPK1" localSheetId="7">#REF!</definedName>
    <definedName name="_LPK1" localSheetId="6">#REF!</definedName>
    <definedName name="_LPK1" localSheetId="4">#REF!</definedName>
    <definedName name="_LPK1">#REF!</definedName>
    <definedName name="_LSK1" localSheetId="2">#REF!</definedName>
    <definedName name="_LSK1" localSheetId="7">#REF!</definedName>
    <definedName name="_LSK1" localSheetId="6">#REF!</definedName>
    <definedName name="_LSK1" localSheetId="4">#REF!</definedName>
    <definedName name="_LSK1">#REF!</definedName>
    <definedName name="_LSK2" localSheetId="2">#REF!</definedName>
    <definedName name="_LSK2" localSheetId="7">#REF!</definedName>
    <definedName name="_LSK2" localSheetId="6">#REF!</definedName>
    <definedName name="_LSK2" localSheetId="4">#REF!</definedName>
    <definedName name="_LSK2">#REF!</definedName>
    <definedName name="_LSK3" localSheetId="2">#REF!</definedName>
    <definedName name="_LSK3" localSheetId="7">#REF!</definedName>
    <definedName name="_LSK3" localSheetId="6">#REF!</definedName>
    <definedName name="_LSK3" localSheetId="4">#REF!</definedName>
    <definedName name="_LSK3">#REF!</definedName>
    <definedName name="_LV02" localSheetId="2">#REF!</definedName>
    <definedName name="_LV02" localSheetId="7">#REF!</definedName>
    <definedName name="_LV02" localSheetId="6">#REF!</definedName>
    <definedName name="_LV02" localSheetId="4">#REF!</definedName>
    <definedName name="_LV02">#REF!</definedName>
    <definedName name="_M01" localSheetId="2">#REF!</definedName>
    <definedName name="_M01" localSheetId="7">#REF!</definedName>
    <definedName name="_M01" localSheetId="6">#REF!</definedName>
    <definedName name="_M01" localSheetId="4">#REF!</definedName>
    <definedName name="_M01">#REF!</definedName>
    <definedName name="_M02" localSheetId="2">#REF!</definedName>
    <definedName name="_M02" localSheetId="7">#REF!</definedName>
    <definedName name="_M02" localSheetId="6">#REF!</definedName>
    <definedName name="_M02" localSheetId="4">#REF!</definedName>
    <definedName name="_M02">#REF!</definedName>
    <definedName name="_M03" localSheetId="2">#REF!</definedName>
    <definedName name="_M03" localSheetId="7">#REF!</definedName>
    <definedName name="_M03" localSheetId="6">#REF!</definedName>
    <definedName name="_M03" localSheetId="4">#REF!</definedName>
    <definedName name="_M03">#REF!</definedName>
    <definedName name="_M04" localSheetId="2">#REF!</definedName>
    <definedName name="_M04" localSheetId="7">#REF!</definedName>
    <definedName name="_M04" localSheetId="6">#REF!</definedName>
    <definedName name="_M04" localSheetId="4">#REF!</definedName>
    <definedName name="_M04">#REF!</definedName>
    <definedName name="_MatInverse_In" localSheetId="2" hidden="1">#REF!</definedName>
    <definedName name="_MatInverse_In" localSheetId="7" hidden="1">#REF!</definedName>
    <definedName name="_MatInverse_In" localSheetId="6" hidden="1">#REF!</definedName>
    <definedName name="_MatInverse_In" localSheetId="3" hidden="1">#REF!</definedName>
    <definedName name="_MatInverse_In" localSheetId="5" hidden="1">#REF!</definedName>
    <definedName name="_MatInverse_In" localSheetId="4" hidden="1">#REF!</definedName>
    <definedName name="_MatInverse_In" hidden="1">#REF!</definedName>
    <definedName name="_MatMult_A" localSheetId="2" hidden="1">#REF!</definedName>
    <definedName name="_MatMult_A" localSheetId="7" hidden="1">#REF!</definedName>
    <definedName name="_MatMult_A" localSheetId="6" hidden="1">#REF!</definedName>
    <definedName name="_MatMult_A" localSheetId="3" hidden="1">#REF!</definedName>
    <definedName name="_MatMult_A" localSheetId="5" hidden="1">#REF!</definedName>
    <definedName name="_MatMult_A" localSheetId="4" hidden="1">#REF!</definedName>
    <definedName name="_MatMult_A" hidden="1">#REF!</definedName>
    <definedName name="_MatMult_AxB" localSheetId="2" hidden="1">#REF!</definedName>
    <definedName name="_MatMult_AxB" localSheetId="7" hidden="1">#REF!</definedName>
    <definedName name="_MatMult_AxB" localSheetId="6" hidden="1">#REF!</definedName>
    <definedName name="_MatMult_AxB" localSheetId="3" hidden="1">#REF!</definedName>
    <definedName name="_MatMult_AxB" localSheetId="5" hidden="1">#REF!</definedName>
    <definedName name="_MatMult_AxB" localSheetId="4" hidden="1">#REF!</definedName>
    <definedName name="_MatMult_AxB" hidden="1">#REF!</definedName>
    <definedName name="_MatMult_B" localSheetId="2" hidden="1">#REF!</definedName>
    <definedName name="_MatMult_B" localSheetId="7" hidden="1">#REF!</definedName>
    <definedName name="_MatMult_B" localSheetId="6" hidden="1">#REF!</definedName>
    <definedName name="_MatMult_B" localSheetId="3" hidden="1">#REF!</definedName>
    <definedName name="_MatMult_B" localSheetId="5" hidden="1">#REF!</definedName>
    <definedName name="_MatMult_B" localSheetId="4" hidden="1">#REF!</definedName>
    <definedName name="_MatMult_B" hidden="1">#REF!</definedName>
    <definedName name="_NMB96" localSheetId="2">#REF!</definedName>
    <definedName name="_NMB96" localSheetId="7">#REF!</definedName>
    <definedName name="_NMB96" localSheetId="6">#REF!</definedName>
    <definedName name="_NMB96" localSheetId="4">#REF!</definedName>
    <definedName name="_NMB96">#REF!</definedName>
    <definedName name="_NON1" localSheetId="2">#REF!</definedName>
    <definedName name="_NON1" localSheetId="7">#REF!</definedName>
    <definedName name="_NON1" localSheetId="6">#REF!</definedName>
    <definedName name="_NON1" localSheetId="4">#REF!</definedName>
    <definedName name="_NON1">#REF!</definedName>
    <definedName name="_NON2" localSheetId="2">#REF!</definedName>
    <definedName name="_NON2" localSheetId="7">#REF!</definedName>
    <definedName name="_NON2" localSheetId="6">#REF!</definedName>
    <definedName name="_NON2" localSheetId="4">#REF!</definedName>
    <definedName name="_NON2">#REF!</definedName>
    <definedName name="_O01" localSheetId="2">#REF!</definedName>
    <definedName name="_O01" localSheetId="7">#REF!</definedName>
    <definedName name="_O01" localSheetId="6">#REF!</definedName>
    <definedName name="_O01" localSheetId="4">#REF!</definedName>
    <definedName name="_O01">#REF!</definedName>
    <definedName name="_O02" localSheetId="2">#REF!</definedName>
    <definedName name="_O02" localSheetId="7">#REF!</definedName>
    <definedName name="_O02" localSheetId="6">#REF!</definedName>
    <definedName name="_O02" localSheetId="4">#REF!</definedName>
    <definedName name="_O02">#REF!</definedName>
    <definedName name="_O04" localSheetId="2">#REF!</definedName>
    <definedName name="_O04" localSheetId="7">#REF!</definedName>
    <definedName name="_O04" localSheetId="6">#REF!</definedName>
    <definedName name="_O04" localSheetId="4">#REF!</definedName>
    <definedName name="_O04">#REF!</definedName>
    <definedName name="_O05" localSheetId="2">#REF!</definedName>
    <definedName name="_O05" localSheetId="7">#REF!</definedName>
    <definedName name="_O05" localSheetId="6">#REF!</definedName>
    <definedName name="_O05" localSheetId="4">#REF!</definedName>
    <definedName name="_O05">#REF!</definedName>
    <definedName name="_O08" localSheetId="2">#REF!</definedName>
    <definedName name="_O08" localSheetId="7">#REF!</definedName>
    <definedName name="_O08" localSheetId="6">#REF!</definedName>
    <definedName name="_O08" localSheetId="4">#REF!</definedName>
    <definedName name="_O08">#REF!</definedName>
    <definedName name="_O09" localSheetId="2">#REF!</definedName>
    <definedName name="_O09" localSheetId="7">#REF!</definedName>
    <definedName name="_O09" localSheetId="6">#REF!</definedName>
    <definedName name="_O09" localSheetId="4">#REF!</definedName>
    <definedName name="_O09">#REF!</definedName>
    <definedName name="_O10" localSheetId="2">#REF!</definedName>
    <definedName name="_O10" localSheetId="7">#REF!</definedName>
    <definedName name="_O10" localSheetId="6">#REF!</definedName>
    <definedName name="_O10" localSheetId="4">#REF!</definedName>
    <definedName name="_O10">#REF!</definedName>
    <definedName name="_O11" localSheetId="2">#REF!</definedName>
    <definedName name="_O11" localSheetId="7">#REF!</definedName>
    <definedName name="_O11" localSheetId="6">#REF!</definedName>
    <definedName name="_O11" localSheetId="4">#REF!</definedName>
    <definedName name="_O11">#REF!</definedName>
    <definedName name="_O12" localSheetId="2">#REF!</definedName>
    <definedName name="_O12" localSheetId="7">#REF!</definedName>
    <definedName name="_O12" localSheetId="6">#REF!</definedName>
    <definedName name="_O12" localSheetId="4">#REF!</definedName>
    <definedName name="_O12">#REF!</definedName>
    <definedName name="_O13" localSheetId="2">#REF!</definedName>
    <definedName name="_O13" localSheetId="7">#REF!</definedName>
    <definedName name="_O13" localSheetId="6">#REF!</definedName>
    <definedName name="_O13" localSheetId="4">#REF!</definedName>
    <definedName name="_O13">#REF!</definedName>
    <definedName name="_O14" localSheetId="2">#REF!</definedName>
    <definedName name="_O14" localSheetId="7">#REF!</definedName>
    <definedName name="_O14" localSheetId="6">#REF!</definedName>
    <definedName name="_O14" localSheetId="4">#REF!</definedName>
    <definedName name="_O14">#REF!</definedName>
    <definedName name="_O15" localSheetId="2">#REF!</definedName>
    <definedName name="_O15" localSheetId="7">#REF!</definedName>
    <definedName name="_O15" localSheetId="6">#REF!</definedName>
    <definedName name="_O15" localSheetId="4">#REF!</definedName>
    <definedName name="_O15">#REF!</definedName>
    <definedName name="_Order1" hidden="1">255</definedName>
    <definedName name="_Order2" hidden="1">255</definedName>
    <definedName name="_p01" localSheetId="2">#REF!</definedName>
    <definedName name="_p01" localSheetId="7">#REF!</definedName>
    <definedName name="_p01" localSheetId="6">#REF!</definedName>
    <definedName name="_p01" localSheetId="4">#REF!</definedName>
    <definedName name="_p01">#REF!</definedName>
    <definedName name="_p1" localSheetId="2">#REF!</definedName>
    <definedName name="_p1" localSheetId="7">#REF!</definedName>
    <definedName name="_p1" localSheetId="6">#REF!</definedName>
    <definedName name="_p1" localSheetId="4">#REF!</definedName>
    <definedName name="_p1">#REF!</definedName>
    <definedName name="_p2" localSheetId="2">#REF!</definedName>
    <definedName name="_p2" localSheetId="7">#REF!</definedName>
    <definedName name="_p2" localSheetId="6">#REF!</definedName>
    <definedName name="_p2" localSheetId="4">#REF!</definedName>
    <definedName name="_p2">#REF!</definedName>
    <definedName name="_P21" localSheetId="2">#REF!</definedName>
    <definedName name="_P21" localSheetId="7">#REF!</definedName>
    <definedName name="_P21" localSheetId="6">#REF!</definedName>
    <definedName name="_P21" localSheetId="4">#REF!</definedName>
    <definedName name="_P21">#REF!</definedName>
    <definedName name="_P22" localSheetId="2">#REF!</definedName>
    <definedName name="_P22" localSheetId="7">#REF!</definedName>
    <definedName name="_P22" localSheetId="6">#REF!</definedName>
    <definedName name="_P22" localSheetId="4">#REF!</definedName>
    <definedName name="_P22">#REF!</definedName>
    <definedName name="_p3" localSheetId="2">#REF!</definedName>
    <definedName name="_p3" localSheetId="7">#REF!</definedName>
    <definedName name="_p3" localSheetId="6">#REF!</definedName>
    <definedName name="_p3" localSheetId="4">#REF!</definedName>
    <definedName name="_p3">#REF!</definedName>
    <definedName name="_P31" localSheetId="2">#REF!</definedName>
    <definedName name="_P31" localSheetId="7">#REF!</definedName>
    <definedName name="_P31" localSheetId="6">#REF!</definedName>
    <definedName name="_P31" localSheetId="4">#REF!</definedName>
    <definedName name="_P31">#REF!</definedName>
    <definedName name="_P32" localSheetId="2">#REF!</definedName>
    <definedName name="_P32" localSheetId="7">#REF!</definedName>
    <definedName name="_P32" localSheetId="6">#REF!</definedName>
    <definedName name="_P32" localSheetId="4">#REF!</definedName>
    <definedName name="_P32">#REF!</definedName>
    <definedName name="_P33" localSheetId="2">#REF!</definedName>
    <definedName name="_P33" localSheetId="7">#REF!</definedName>
    <definedName name="_P33" localSheetId="6">#REF!</definedName>
    <definedName name="_P33" localSheetId="4">#REF!</definedName>
    <definedName name="_P33">#REF!</definedName>
    <definedName name="_P34" localSheetId="2">#REF!</definedName>
    <definedName name="_P34" localSheetId="7">#REF!</definedName>
    <definedName name="_P34" localSheetId="6">#REF!</definedName>
    <definedName name="_P34" localSheetId="4">#REF!</definedName>
    <definedName name="_P34">#REF!</definedName>
    <definedName name="_PI48" localSheetId="2">#REF!</definedName>
    <definedName name="_PI48" localSheetId="7">#REF!</definedName>
    <definedName name="_PI48" localSheetId="6">#REF!</definedName>
    <definedName name="_PI48" localSheetId="4">#REF!</definedName>
    <definedName name="_PI48">#REF!</definedName>
    <definedName name="_PI60" localSheetId="2">#REF!</definedName>
    <definedName name="_PI60" localSheetId="7">#REF!</definedName>
    <definedName name="_PI60" localSheetId="6">#REF!</definedName>
    <definedName name="_PI60" localSheetId="4">#REF!</definedName>
    <definedName name="_PI60">#REF!</definedName>
    <definedName name="_PRN2" localSheetId="2">#REF!</definedName>
    <definedName name="_PRN2" localSheetId="7">#REF!</definedName>
    <definedName name="_PRN2" localSheetId="6">#REF!</definedName>
    <definedName name="_PRN2" localSheetId="4">#REF!</definedName>
    <definedName name="_PRN2">#REF!</definedName>
    <definedName name="_PRN3" localSheetId="2">#REF!</definedName>
    <definedName name="_PRN3" localSheetId="7">#REF!</definedName>
    <definedName name="_PRN3" localSheetId="6">#REF!</definedName>
    <definedName name="_PRN3" localSheetId="4">#REF!</definedName>
    <definedName name="_PRN3">#REF!</definedName>
    <definedName name="_PRN4" localSheetId="2">#REF!</definedName>
    <definedName name="_PRN4" localSheetId="7">#REF!</definedName>
    <definedName name="_PRN4" localSheetId="6">#REF!</definedName>
    <definedName name="_PRN4" localSheetId="4">#REF!</definedName>
    <definedName name="_PRN4">#REF!</definedName>
    <definedName name="_PRN6" localSheetId="2">#REF!</definedName>
    <definedName name="_PRN6" localSheetId="7">#REF!</definedName>
    <definedName name="_PRN6" localSheetId="6">#REF!</definedName>
    <definedName name="_PRN6" localSheetId="4">#REF!</definedName>
    <definedName name="_PRN6">#REF!</definedName>
    <definedName name="_PRN7" localSheetId="2">#REF!</definedName>
    <definedName name="_PRN7" localSheetId="7">#REF!</definedName>
    <definedName name="_PRN7" localSheetId="6">#REF!</definedName>
    <definedName name="_PRN7" localSheetId="4">#REF!</definedName>
    <definedName name="_PRN7">#REF!</definedName>
    <definedName name="_q01" localSheetId="2">#REF!</definedName>
    <definedName name="_q01" localSheetId="7">#REF!</definedName>
    <definedName name="_q01" localSheetId="6">#REF!</definedName>
    <definedName name="_q01" localSheetId="4">#REF!</definedName>
    <definedName name="_q01">#REF!</definedName>
    <definedName name="_QTY1" localSheetId="2">#REF!</definedName>
    <definedName name="_QTY1" localSheetId="7">#REF!</definedName>
    <definedName name="_QTY1" localSheetId="6">#REF!</definedName>
    <definedName name="_QTY1" localSheetId="4">#REF!</definedName>
    <definedName name="_QTY1">#REF!</definedName>
    <definedName name="_QTY2" localSheetId="2">#REF!</definedName>
    <definedName name="_QTY2" localSheetId="7">#REF!</definedName>
    <definedName name="_QTY2" localSheetId="6">#REF!</definedName>
    <definedName name="_QTY2" localSheetId="4">#REF!</definedName>
    <definedName name="_QTY2">#REF!</definedName>
    <definedName name="_Regression_Int" hidden="1">1</definedName>
    <definedName name="_RO110" localSheetId="2">#REF!</definedName>
    <definedName name="_RO110" localSheetId="7">#REF!</definedName>
    <definedName name="_RO110" localSheetId="6">#REF!</definedName>
    <definedName name="_RO110" localSheetId="4">#REF!</definedName>
    <definedName name="_RO110">#REF!</definedName>
    <definedName name="_RO22" localSheetId="2">#REF!</definedName>
    <definedName name="_RO22" localSheetId="7">#REF!</definedName>
    <definedName name="_RO22" localSheetId="6">#REF!</definedName>
    <definedName name="_RO22" localSheetId="4">#REF!</definedName>
    <definedName name="_RO22">#REF!</definedName>
    <definedName name="_RO35" localSheetId="2">#REF!</definedName>
    <definedName name="_RO35" localSheetId="7">#REF!</definedName>
    <definedName name="_RO35" localSheetId="6">#REF!</definedName>
    <definedName name="_RO35" localSheetId="4">#REF!</definedName>
    <definedName name="_RO35">#REF!</definedName>
    <definedName name="_RO45" localSheetId="2">#REF!</definedName>
    <definedName name="_RO45" localSheetId="7">#REF!</definedName>
    <definedName name="_RO45" localSheetId="6">#REF!</definedName>
    <definedName name="_RO45" localSheetId="4">#REF!</definedName>
    <definedName name="_RO45">#REF!</definedName>
    <definedName name="_RO60" localSheetId="2">#REF!</definedName>
    <definedName name="_RO60" localSheetId="7">#REF!</definedName>
    <definedName name="_RO60" localSheetId="6">#REF!</definedName>
    <definedName name="_RO60" localSheetId="4">#REF!</definedName>
    <definedName name="_RO60">#REF!</definedName>
    <definedName name="_RO80" localSheetId="2">#REF!</definedName>
    <definedName name="_RO80" localSheetId="7">#REF!</definedName>
    <definedName name="_RO80" localSheetId="6">#REF!</definedName>
    <definedName name="_RO80" localSheetId="4">#REF!</definedName>
    <definedName name="_RO80">#REF!</definedName>
    <definedName name="_RR11" localSheetId="2">#REF!</definedName>
    <definedName name="_RR11" localSheetId="7">#REF!</definedName>
    <definedName name="_RR11" localSheetId="6">#REF!</definedName>
    <definedName name="_RR11" localSheetId="4">#REF!</definedName>
    <definedName name="_RR11">#REF!</definedName>
    <definedName name="_RR12" localSheetId="2">#REF!</definedName>
    <definedName name="_RR12" localSheetId="7">#REF!</definedName>
    <definedName name="_RR12" localSheetId="6">#REF!</definedName>
    <definedName name="_RR12" localSheetId="4">#REF!</definedName>
    <definedName name="_RR12">#REF!</definedName>
    <definedName name="_RR13" localSheetId="2">#REF!</definedName>
    <definedName name="_RR13" localSheetId="7">#REF!</definedName>
    <definedName name="_RR13" localSheetId="6">#REF!</definedName>
    <definedName name="_RR13" localSheetId="4">#REF!</definedName>
    <definedName name="_RR13">#REF!</definedName>
    <definedName name="_RR14" localSheetId="2">#REF!</definedName>
    <definedName name="_RR14" localSheetId="7">#REF!</definedName>
    <definedName name="_RR14" localSheetId="6">#REF!</definedName>
    <definedName name="_RR14" localSheetId="4">#REF!</definedName>
    <definedName name="_RR14">#REF!</definedName>
    <definedName name="_RR15" localSheetId="2">#REF!</definedName>
    <definedName name="_RR15" localSheetId="7">#REF!</definedName>
    <definedName name="_RR15" localSheetId="6">#REF!</definedName>
    <definedName name="_RR15" localSheetId="4">#REF!</definedName>
    <definedName name="_RR15">#REF!</definedName>
    <definedName name="_rrr12" localSheetId="2">#REF!</definedName>
    <definedName name="_rrr12" localSheetId="7">#REF!</definedName>
    <definedName name="_rrr12" localSheetId="6">#REF!</definedName>
    <definedName name="_rrr12" localSheetId="4">#REF!</definedName>
    <definedName name="_rrr12">#REF!</definedName>
    <definedName name="_rrr13" localSheetId="2">#REF!</definedName>
    <definedName name="_rrr13" localSheetId="7">#REF!</definedName>
    <definedName name="_rrr13" localSheetId="6">#REF!</definedName>
    <definedName name="_rrr13" localSheetId="4">#REF!</definedName>
    <definedName name="_rrr13">#REF!</definedName>
    <definedName name="_rrr14" localSheetId="2">#REF!</definedName>
    <definedName name="_rrr14" localSheetId="7">#REF!</definedName>
    <definedName name="_rrr14" localSheetId="6">#REF!</definedName>
    <definedName name="_rrr14" localSheetId="4">#REF!</definedName>
    <definedName name="_rrr14">#REF!</definedName>
    <definedName name="_rrr15" localSheetId="2">#REF!</definedName>
    <definedName name="_rrr15" localSheetId="7">#REF!</definedName>
    <definedName name="_rrr15" localSheetId="6">#REF!</definedName>
    <definedName name="_rrr15" localSheetId="4">#REF!</definedName>
    <definedName name="_rrr15">#REF!</definedName>
    <definedName name="_Sort" localSheetId="2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hidden="1">#REF!</definedName>
    <definedName name="_SSS1" localSheetId="2">#REF!</definedName>
    <definedName name="_SSS1" localSheetId="7">#REF!</definedName>
    <definedName name="_SSS1" localSheetId="6">#REF!</definedName>
    <definedName name="_SSS1" localSheetId="4">#REF!</definedName>
    <definedName name="_SSS1">#REF!</definedName>
    <definedName name="_ST1" localSheetId="2">#REF!</definedName>
    <definedName name="_ST1" localSheetId="7">#REF!</definedName>
    <definedName name="_ST1" localSheetId="6">#REF!</definedName>
    <definedName name="_ST1" localSheetId="4">#REF!</definedName>
    <definedName name="_ST1">#REF!</definedName>
    <definedName name="_SUB1" localSheetId="2">#REF!</definedName>
    <definedName name="_SUB1" localSheetId="7">#REF!</definedName>
    <definedName name="_SUB1" localSheetId="6">#REF!</definedName>
    <definedName name="_SUB1" localSheetId="4">#REF!</definedName>
    <definedName name="_SUB1">#REF!</definedName>
    <definedName name="_SUB2" localSheetId="2">#REF!</definedName>
    <definedName name="_SUB2" localSheetId="7">#REF!</definedName>
    <definedName name="_SUB2" localSheetId="6">#REF!</definedName>
    <definedName name="_SUB2" localSheetId="4">#REF!</definedName>
    <definedName name="_SUB2">#REF!</definedName>
    <definedName name="_SUB3" localSheetId="2">#REF!</definedName>
    <definedName name="_SUB3" localSheetId="7">#REF!</definedName>
    <definedName name="_SUB3" localSheetId="6">#REF!</definedName>
    <definedName name="_SUB3" localSheetId="4">#REF!</definedName>
    <definedName name="_SUB3">#REF!</definedName>
    <definedName name="_SUB4" localSheetId="2">#REF!</definedName>
    <definedName name="_SUB4" localSheetId="7">#REF!</definedName>
    <definedName name="_SUB4" localSheetId="6">#REF!</definedName>
    <definedName name="_SUB4" localSheetId="4">#REF!</definedName>
    <definedName name="_SUB4">#REF!</definedName>
    <definedName name="_Table1_In1" localSheetId="2" hidden="1">#REF!</definedName>
    <definedName name="_Table1_In1" localSheetId="7" hidden="1">#REF!</definedName>
    <definedName name="_Table1_In1" localSheetId="6" hidden="1">#REF!</definedName>
    <definedName name="_Table1_In1" localSheetId="5" hidden="1">#REF!</definedName>
    <definedName name="_Table1_In1" localSheetId="4" hidden="1">#REF!</definedName>
    <definedName name="_Table1_In1" hidden="1">#REF!</definedName>
    <definedName name="_Table1_Out" localSheetId="2" hidden="1">#REF!</definedName>
    <definedName name="_Table1_Out" localSheetId="7" hidden="1">#REF!</definedName>
    <definedName name="_Table1_Out" localSheetId="6" hidden="1">#REF!</definedName>
    <definedName name="_Table1_Out" localSheetId="5" hidden="1">#REF!</definedName>
    <definedName name="_Table1_Out" localSheetId="4" hidden="1">#REF!</definedName>
    <definedName name="_Table1_Out" hidden="1">#REF!</definedName>
    <definedName name="_TON1" localSheetId="2">#REF!</definedName>
    <definedName name="_TON1" localSheetId="7">#REF!</definedName>
    <definedName name="_TON1" localSheetId="6">#REF!</definedName>
    <definedName name="_TON1" localSheetId="4">#REF!</definedName>
    <definedName name="_TON1">#REF!</definedName>
    <definedName name="_TON2" localSheetId="2">#REF!</definedName>
    <definedName name="_TON2" localSheetId="7">#REF!</definedName>
    <definedName name="_TON2" localSheetId="6">#REF!</definedName>
    <definedName name="_TON2" localSheetId="4">#REF!</definedName>
    <definedName name="_TON2">#REF!</definedName>
    <definedName name="_TOT1" localSheetId="2">#REF!</definedName>
    <definedName name="_TOT1" localSheetId="7">#REF!</definedName>
    <definedName name="_TOT1" localSheetId="6">#REF!</definedName>
    <definedName name="_TOT1" localSheetId="4">#REF!</definedName>
    <definedName name="_TOT1">#REF!</definedName>
    <definedName name="_TOT2" localSheetId="2">#REF!</definedName>
    <definedName name="_TOT2" localSheetId="7">#REF!</definedName>
    <definedName name="_TOT2" localSheetId="6">#REF!</definedName>
    <definedName name="_TOT2" localSheetId="4">#REF!</definedName>
    <definedName name="_TOT2">#REF!</definedName>
    <definedName name="_UP1" localSheetId="2">#REF!</definedName>
    <definedName name="_UP1" localSheetId="7">#REF!</definedName>
    <definedName name="_UP1" localSheetId="6">#REF!</definedName>
    <definedName name="_UP1" localSheetId="4">#REF!</definedName>
    <definedName name="_UP1">#REF!</definedName>
    <definedName name="_UP2" localSheetId="2">#REF!</definedName>
    <definedName name="_UP2" localSheetId="7">#REF!</definedName>
    <definedName name="_UP2" localSheetId="6">#REF!</definedName>
    <definedName name="_UP2" localSheetId="4">#REF!</definedName>
    <definedName name="_UP2">#REF!</definedName>
    <definedName name="_W1" localSheetId="2">#REF!</definedName>
    <definedName name="_W1" localSheetId="7">#REF!</definedName>
    <definedName name="_W1" localSheetId="6">#REF!</definedName>
    <definedName name="_W1" localSheetId="4">#REF!</definedName>
    <definedName name="_W1">#REF!</definedName>
    <definedName name="_woogi" localSheetId="2" hidden="1">#REF!</definedName>
    <definedName name="_woogi" localSheetId="7" hidden="1">#REF!</definedName>
    <definedName name="_woogi" localSheetId="6" hidden="1">#REF!</definedName>
    <definedName name="_woogi" localSheetId="4" hidden="1">#REF!</definedName>
    <definedName name="_woogi" hidden="1">#REF!</definedName>
    <definedName name="_woogi2" localSheetId="2" hidden="1">#REF!</definedName>
    <definedName name="_woogi2" localSheetId="7" hidden="1">#REF!</definedName>
    <definedName name="_woogi2" localSheetId="6" hidden="1">#REF!</definedName>
    <definedName name="_woogi2" localSheetId="4" hidden="1">#REF!</definedName>
    <definedName name="_woogi2" hidden="1">#REF!</definedName>
    <definedName name="_woogi24" localSheetId="2" hidden="1">#REF!</definedName>
    <definedName name="_woogi24" localSheetId="7" hidden="1">#REF!</definedName>
    <definedName name="_woogi24" localSheetId="6" hidden="1">#REF!</definedName>
    <definedName name="_woogi24" localSheetId="4" hidden="1">#REF!</definedName>
    <definedName name="_woogi24" hidden="1">#REF!</definedName>
    <definedName name="_woogi3" localSheetId="2" hidden="1">#REF!</definedName>
    <definedName name="_woogi3" localSheetId="7" hidden="1">#REF!</definedName>
    <definedName name="_woogi3" localSheetId="6" hidden="1">#REF!</definedName>
    <definedName name="_woogi3" localSheetId="4" hidden="1">#REF!</definedName>
    <definedName name="_woogi3" hidden="1">#REF!</definedName>
    <definedName name="_WW1" localSheetId="2">#REF!</definedName>
    <definedName name="_WW1" localSheetId="7">#REF!</definedName>
    <definedName name="_WW1" localSheetId="6">#REF!</definedName>
    <definedName name="_WW1" localSheetId="4">#REF!</definedName>
    <definedName name="_WW1">#REF!</definedName>
    <definedName name="_WW2" localSheetId="2">#REF!</definedName>
    <definedName name="_WW2" localSheetId="7">#REF!</definedName>
    <definedName name="_WW2" localSheetId="6">#REF!</definedName>
    <definedName name="_WW2" localSheetId="4">#REF!</definedName>
    <definedName name="_WW2">#REF!</definedName>
    <definedName name="_WW3" localSheetId="2">#REF!</definedName>
    <definedName name="_WW3" localSheetId="7">#REF!</definedName>
    <definedName name="_WW3" localSheetId="6">#REF!</definedName>
    <definedName name="_WW3" localSheetId="4">#REF!</definedName>
    <definedName name="_WW3">#REF!</definedName>
    <definedName name="_WW6" localSheetId="2">#REF!</definedName>
    <definedName name="_WW6" localSheetId="7">#REF!</definedName>
    <definedName name="_WW6" localSheetId="6">#REF!</definedName>
    <definedName name="_WW6" localSheetId="4">#REF!</definedName>
    <definedName name="_WW6">#REF!</definedName>
    <definedName name="_WW7" localSheetId="2">#REF!</definedName>
    <definedName name="_WW7" localSheetId="7">#REF!</definedName>
    <definedName name="_WW7" localSheetId="6">#REF!</definedName>
    <definedName name="_WW7" localSheetId="4">#REF!</definedName>
    <definedName name="_WW7">#REF!</definedName>
    <definedName name="_WW8" localSheetId="2">#REF!</definedName>
    <definedName name="_WW8" localSheetId="7">#REF!</definedName>
    <definedName name="_WW8" localSheetId="6">#REF!</definedName>
    <definedName name="_WW8" localSheetId="4">#REF!</definedName>
    <definedName name="_WW8">#REF!</definedName>
    <definedName name="_ZZ1" localSheetId="2">#REF!</definedName>
    <definedName name="_ZZ1" localSheetId="7">#REF!</definedName>
    <definedName name="_ZZ1" localSheetId="6">#REF!</definedName>
    <definedName name="_ZZ1" localSheetId="4">#REF!</definedName>
    <definedName name="_ZZ1">#REF!</definedName>
    <definedName name="_재ㅐ햐" localSheetId="2" hidden="1">#REF!</definedName>
    <definedName name="_재ㅐ햐" localSheetId="7" hidden="1">#REF!</definedName>
    <definedName name="_재ㅐ햐" localSheetId="6" hidden="1">#REF!</definedName>
    <definedName name="_재ㅐ햐" localSheetId="4" hidden="1">#REF!</definedName>
    <definedName name="_재ㅐ햐" hidden="1">#REF!</definedName>
    <definedName name="\0" localSheetId="2">#REF!</definedName>
    <definedName name="\0" localSheetId="7">#REF!</definedName>
    <definedName name="\0" localSheetId="6">#REF!</definedName>
    <definedName name="\0" localSheetId="4">#REF!</definedName>
    <definedName name="\0">#REF!</definedName>
    <definedName name="\1" localSheetId="2">#REF!</definedName>
    <definedName name="\1" localSheetId="7">#REF!</definedName>
    <definedName name="\1" localSheetId="6">#REF!</definedName>
    <definedName name="\1" localSheetId="4">#REF!</definedName>
    <definedName name="\1">#REF!</definedName>
    <definedName name="\2" localSheetId="2">#REF!</definedName>
    <definedName name="\2" localSheetId="7">#REF!</definedName>
    <definedName name="\2" localSheetId="6">#REF!</definedName>
    <definedName name="\2" localSheetId="4">#REF!</definedName>
    <definedName name="\2">#REF!</definedName>
    <definedName name="\3" localSheetId="2">#REF!</definedName>
    <definedName name="\3" localSheetId="7">#REF!</definedName>
    <definedName name="\3" localSheetId="6">#REF!</definedName>
    <definedName name="\3" localSheetId="4">#REF!</definedName>
    <definedName name="\3">#REF!</definedName>
    <definedName name="\a" localSheetId="2">#REF!</definedName>
    <definedName name="\a" localSheetId="7">#REF!</definedName>
    <definedName name="\a" localSheetId="6">#REF!</definedName>
    <definedName name="\a" localSheetId="4">#REF!</definedName>
    <definedName name="\a">#REF!</definedName>
    <definedName name="\c">#N/A</definedName>
    <definedName name="\d" localSheetId="2">#REF!</definedName>
    <definedName name="\d" localSheetId="7">#REF!</definedName>
    <definedName name="\d" localSheetId="6">#REF!</definedName>
    <definedName name="\d" localSheetId="4">#REF!</definedName>
    <definedName name="\d">#REF!</definedName>
    <definedName name="\dddddddd">#N/A</definedName>
    <definedName name="\ddddddddd">#N/A</definedName>
    <definedName name="\E" localSheetId="2">#REF!</definedName>
    <definedName name="\E" localSheetId="7">#REF!</definedName>
    <definedName name="\E" localSheetId="6">#REF!</definedName>
    <definedName name="\E" localSheetId="4">#REF!</definedName>
    <definedName name="\E">#REF!</definedName>
    <definedName name="\f" localSheetId="2">#REF!</definedName>
    <definedName name="\f" localSheetId="7">#REF!</definedName>
    <definedName name="\f" localSheetId="6">#REF!</definedName>
    <definedName name="\f" localSheetId="4">#REF!</definedName>
    <definedName name="\f">#REF!</definedName>
    <definedName name="\g" localSheetId="2">#REF!</definedName>
    <definedName name="\g" localSheetId="7">#REF!</definedName>
    <definedName name="\g" localSheetId="6">#REF!</definedName>
    <definedName name="\g" localSheetId="4">#REF!</definedName>
    <definedName name="\g">#REF!</definedName>
    <definedName name="\h" localSheetId="2">#REF!</definedName>
    <definedName name="\h" localSheetId="7">#REF!</definedName>
    <definedName name="\h" localSheetId="6">#REF!</definedName>
    <definedName name="\h" localSheetId="4">#REF!</definedName>
    <definedName name="\h">#REF!</definedName>
    <definedName name="\hhhhhhhhh">#N/A</definedName>
    <definedName name="\i">#N/A</definedName>
    <definedName name="\j">#N/A</definedName>
    <definedName name="\k">#N/A</definedName>
    <definedName name="\l" localSheetId="2">#REF!</definedName>
    <definedName name="\l" localSheetId="7">#REF!</definedName>
    <definedName name="\l" localSheetId="6">#REF!</definedName>
    <definedName name="\l" localSheetId="4">#REF!</definedName>
    <definedName name="\l">#REF!</definedName>
    <definedName name="\m" localSheetId="2">#REF!</definedName>
    <definedName name="\m" localSheetId="7">#REF!</definedName>
    <definedName name="\m" localSheetId="6">#REF!</definedName>
    <definedName name="\m" localSheetId="4">#REF!</definedName>
    <definedName name="\m">#REF!</definedName>
    <definedName name="\n" localSheetId="2">#REF!</definedName>
    <definedName name="\n" localSheetId="7">#REF!</definedName>
    <definedName name="\n" localSheetId="6">#REF!</definedName>
    <definedName name="\n" localSheetId="4">#REF!</definedName>
    <definedName name="\n">#REF!</definedName>
    <definedName name="\p" localSheetId="2">#REF!</definedName>
    <definedName name="\p" localSheetId="7">#REF!</definedName>
    <definedName name="\p" localSheetId="6">#REF!</definedName>
    <definedName name="\p" localSheetId="4">#REF!</definedName>
    <definedName name="\p">#REF!</definedName>
    <definedName name="\q" localSheetId="2">#REF!</definedName>
    <definedName name="\q" localSheetId="7">#REF!</definedName>
    <definedName name="\q" localSheetId="6">#REF!</definedName>
    <definedName name="\q" localSheetId="4">#REF!</definedName>
    <definedName name="\q">#REF!</definedName>
    <definedName name="\r" localSheetId="2">#REF!</definedName>
    <definedName name="\r" localSheetId="7">#REF!</definedName>
    <definedName name="\r" localSheetId="6">#REF!</definedName>
    <definedName name="\r" localSheetId="3">#N/A</definedName>
    <definedName name="\r" localSheetId="4">#REF!</definedName>
    <definedName name="\r">#REF!</definedName>
    <definedName name="\s" localSheetId="2">#REF!</definedName>
    <definedName name="\s" localSheetId="7">#REF!</definedName>
    <definedName name="\s" localSheetId="6">#REF!</definedName>
    <definedName name="\s" localSheetId="4">#REF!</definedName>
    <definedName name="\s">#REF!</definedName>
    <definedName name="\T" localSheetId="2">#REF!</definedName>
    <definedName name="\T" localSheetId="7">#REF!</definedName>
    <definedName name="\T" localSheetId="6">#REF!</definedName>
    <definedName name="\T" localSheetId="4">#REF!</definedName>
    <definedName name="\T">#REF!</definedName>
    <definedName name="\u" localSheetId="2">#REF!</definedName>
    <definedName name="\u" localSheetId="7">#REF!</definedName>
    <definedName name="\u" localSheetId="6">#REF!</definedName>
    <definedName name="\u" localSheetId="4">#REF!</definedName>
    <definedName name="\u">#REF!</definedName>
    <definedName name="\v" localSheetId="2">#REF!</definedName>
    <definedName name="\v" localSheetId="7">#REF!</definedName>
    <definedName name="\v" localSheetId="6">#REF!</definedName>
    <definedName name="\v" localSheetId="4">#REF!</definedName>
    <definedName name="\v">#REF!</definedName>
    <definedName name="\x">#N/A</definedName>
    <definedName name="\z" localSheetId="2">#REF!</definedName>
    <definedName name="\z" localSheetId="7">#REF!</definedName>
    <definedName name="\z" localSheetId="6">#REF!</definedName>
    <definedName name="\z" localSheetId="4">#REF!</definedName>
    <definedName name="\z">#REF!</definedName>
    <definedName name="a" hidden="1">{"AJD",#N/A,TRUE,"Summary";"AJD",#N/A,TRUE,"CFCONC-outputs";"AJD",#N/A,TRUE,"P&amp;LCONC-outputs";"AJD",#N/A,TRUE,"BSCONC-outputs";"AJD",#N/A,TRUE,"FSCONC-outputs"}</definedName>
    <definedName name="A0" localSheetId="2">#REF!</definedName>
    <definedName name="A0" localSheetId="7">#REF!</definedName>
    <definedName name="A0" localSheetId="6">#REF!</definedName>
    <definedName name="A0" localSheetId="4">#REF!</definedName>
    <definedName name="A0">#REF!</definedName>
    <definedName name="A1_" localSheetId="2">#REF!</definedName>
    <definedName name="A1_" localSheetId="7">#REF!</definedName>
    <definedName name="A1_" localSheetId="6">#REF!</definedName>
    <definedName name="A1_" localSheetId="4">#REF!</definedName>
    <definedName name="A1_">#REF!</definedName>
    <definedName name="A1C1" localSheetId="2" hidden="1">#REF!</definedName>
    <definedName name="A1C1" localSheetId="7" hidden="1">#REF!</definedName>
    <definedName name="A1C1" localSheetId="6" hidden="1">#REF!</definedName>
    <definedName name="A1C1" localSheetId="4" hidden="1">#REF!</definedName>
    <definedName name="A1C1" hidden="1">#REF!</definedName>
    <definedName name="A2_" localSheetId="2">#REF!</definedName>
    <definedName name="A2_" localSheetId="7">#REF!</definedName>
    <definedName name="A2_" localSheetId="6">#REF!</definedName>
    <definedName name="A2_" localSheetId="4">#REF!</definedName>
    <definedName name="A2_">#REF!</definedName>
    <definedName name="A3_" localSheetId="2">#REF!</definedName>
    <definedName name="A3_" localSheetId="7">#REF!</definedName>
    <definedName name="A3_" localSheetId="6">#REF!</definedName>
    <definedName name="A3_" localSheetId="4">#REF!</definedName>
    <definedName name="A3_">#REF!</definedName>
    <definedName name="A315yoo1" localSheetId="2">#REF!</definedName>
    <definedName name="A315yoo1" localSheetId="7">#REF!</definedName>
    <definedName name="A315yoo1" localSheetId="6">#REF!</definedName>
    <definedName name="A315yoo1" localSheetId="4">#REF!</definedName>
    <definedName name="A315yoo1">#REF!</definedName>
    <definedName name="A4_" localSheetId="2">#REF!</definedName>
    <definedName name="A4_" localSheetId="7">#REF!</definedName>
    <definedName name="A4_" localSheetId="6">#REF!</definedName>
    <definedName name="A4_" localSheetId="4">#REF!</definedName>
    <definedName name="A4_">#REF!</definedName>
    <definedName name="A5_" localSheetId="2">#REF!</definedName>
    <definedName name="A5_" localSheetId="7">#REF!</definedName>
    <definedName name="A5_" localSheetId="6">#REF!</definedName>
    <definedName name="A5_" localSheetId="4">#REF!</definedName>
    <definedName name="A5_">#REF!</definedName>
    <definedName name="A6_">#N/A</definedName>
    <definedName name="A7_" localSheetId="2">#REF!</definedName>
    <definedName name="A7_" localSheetId="7">#REF!</definedName>
    <definedName name="A7_" localSheetId="6">#REF!</definedName>
    <definedName name="A7_" localSheetId="4">#REF!</definedName>
    <definedName name="A7_">#REF!</definedName>
    <definedName name="A8.36" localSheetId="2">#REF!</definedName>
    <definedName name="A8.36" localSheetId="7">#REF!</definedName>
    <definedName name="A8.36" localSheetId="6">#REF!</definedName>
    <definedName name="A8.36" localSheetId="4">#REF!</definedName>
    <definedName name="A8.36">#REF!</definedName>
    <definedName name="A8_" localSheetId="2">#REF!</definedName>
    <definedName name="A8_" localSheetId="7">#REF!</definedName>
    <definedName name="A8_" localSheetId="6">#REF!</definedName>
    <definedName name="A8_" localSheetId="4">#REF!</definedName>
    <definedName name="A8_">#REF!</definedName>
    <definedName name="A9_" localSheetId="2">#REF!</definedName>
    <definedName name="A9_" localSheetId="7">#REF!</definedName>
    <definedName name="A9_" localSheetId="6">#REF!</definedName>
    <definedName name="A9_" localSheetId="4">#REF!</definedName>
    <definedName name="A9_">#REF!</definedName>
    <definedName name="aaa" localSheetId="2" hidden="1">#REF!</definedName>
    <definedName name="aaa" localSheetId="7" hidden="1">#REF!</definedName>
    <definedName name="aaa" localSheetId="6" hidden="1">#REF!</definedName>
    <definedName name="aaa" localSheetId="4" hidden="1">#REF!</definedName>
    <definedName name="aaa" hidden="1">#REF!</definedName>
    <definedName name="AAAAA" localSheetId="2">#REF!</definedName>
    <definedName name="AAAAA" localSheetId="7">#REF!</definedName>
    <definedName name="AAAAA" localSheetId="6">#REF!</definedName>
    <definedName name="AAAAA" localSheetId="4">#REF!</definedName>
    <definedName name="AAAAA">#REF!</definedName>
    <definedName name="AAAAAA" localSheetId="2">#REF!</definedName>
    <definedName name="AAAAAA" localSheetId="7">#REF!</definedName>
    <definedName name="AAAAAA" localSheetId="6">#REF!</definedName>
    <definedName name="AAAAAA" localSheetId="4">#REF!</definedName>
    <definedName name="AAAAAA">#REF!</definedName>
    <definedName name="aaaaaaaaaa" localSheetId="2">#REF!</definedName>
    <definedName name="aaaaaaaaaa" localSheetId="7">#REF!</definedName>
    <definedName name="aaaaaaaaaa" localSheetId="6">#REF!</definedName>
    <definedName name="aaaaaaaaaa" localSheetId="4">#REF!</definedName>
    <definedName name="aaaaaaaaaa">#REF!</definedName>
    <definedName name="AAAAAAAAAAAAAAAAAAA" localSheetId="2">#REF!</definedName>
    <definedName name="AAAAAAAAAAAAAAAAAAA" localSheetId="7">#REF!</definedName>
    <definedName name="AAAAAAAAAAAAAAAAAAA" localSheetId="6">#REF!</definedName>
    <definedName name="AAAAAAAAAAAAAAAAAAA" localSheetId="4">#REF!</definedName>
    <definedName name="AAAAAAAAAAAAAAAAAAA">#REF!</definedName>
    <definedName name="AB" localSheetId="2">#REF!</definedName>
    <definedName name="AB" localSheetId="7">#REF!</definedName>
    <definedName name="AB" localSheetId="6">#REF!</definedName>
    <definedName name="AB" localSheetId="4">#REF!</definedName>
    <definedName name="AB">#REF!</definedName>
    <definedName name="AB_1" localSheetId="2">#REF!</definedName>
    <definedName name="AB_1" localSheetId="7">#REF!</definedName>
    <definedName name="AB_1" localSheetId="6">#REF!</definedName>
    <definedName name="AB_1" localSheetId="4">#REF!</definedName>
    <definedName name="AB_1">#REF!</definedName>
    <definedName name="ACCESS" localSheetId="2">#REF!</definedName>
    <definedName name="ACCESS" localSheetId="7">#REF!</definedName>
    <definedName name="ACCESS" localSheetId="6">#REF!</definedName>
    <definedName name="ACCESS" localSheetId="4">#REF!</definedName>
    <definedName name="ACCESS">#REF!</definedName>
    <definedName name="Access_Button" hidden="1">"민족문화관내역_건축__KDF_List"</definedName>
    <definedName name="AccessDatabase" hidden="1">"E:\WORK\VISUAL\MIRAE\LOADSYS\LoadDB.mdb"</definedName>
    <definedName name="ADC" localSheetId="2" hidden="1">#REF!</definedName>
    <definedName name="ADC" localSheetId="7" hidden="1">#REF!</definedName>
    <definedName name="ADC" localSheetId="6" hidden="1">#REF!</definedName>
    <definedName name="ADC" localSheetId="5" hidden="1">#REF!</definedName>
    <definedName name="ADC" localSheetId="4" hidden="1">#REF!</definedName>
    <definedName name="ADC" hidden="1">#REF!</definedName>
    <definedName name="ADD" localSheetId="2">#REF!</definedName>
    <definedName name="ADD" localSheetId="7">#REF!</definedName>
    <definedName name="ADD" localSheetId="6">#REF!</definedName>
    <definedName name="ADD" localSheetId="4">#REF!</definedName>
    <definedName name="ADD">#REF!</definedName>
    <definedName name="ADFF" localSheetId="2" hidden="1">#REF!</definedName>
    <definedName name="ADFF" localSheetId="7" hidden="1">#REF!</definedName>
    <definedName name="ADFF" localSheetId="6" hidden="1">#REF!</definedName>
    <definedName name="ADFF" localSheetId="5" hidden="1">#REF!</definedName>
    <definedName name="ADFF" localSheetId="4" hidden="1">#REF!</definedName>
    <definedName name="ADFF" hidden="1">#REF!</definedName>
    <definedName name="AFC설비" localSheetId="2">#REF!</definedName>
    <definedName name="AFC설비" localSheetId="7">#REF!</definedName>
    <definedName name="AFC설비" localSheetId="6">#REF!</definedName>
    <definedName name="AFC설비" localSheetId="4">#REF!</definedName>
    <definedName name="AFC설비">#REF!</definedName>
    <definedName name="AFD" localSheetId="2" hidden="1">#REF!</definedName>
    <definedName name="AFD" localSheetId="7" hidden="1">#REF!</definedName>
    <definedName name="AFD" localSheetId="6" hidden="1">#REF!</definedName>
    <definedName name="AFD" localSheetId="5" hidden="1">#REF!</definedName>
    <definedName name="AFD" localSheetId="4" hidden="1">#REF!</definedName>
    <definedName name="AFD" hidden="1">#REF!</definedName>
    <definedName name="AGAIN" localSheetId="2">#REF!</definedName>
    <definedName name="AGAIN" localSheetId="7">#REF!</definedName>
    <definedName name="AGAIN" localSheetId="6">#REF!</definedName>
    <definedName name="AGAIN" localSheetId="4">#REF!</definedName>
    <definedName name="AGAIN">#REF!</definedName>
    <definedName name="Amend_Matl" localSheetId="2">#REF!</definedName>
    <definedName name="Amend_Matl" localSheetId="7">#REF!</definedName>
    <definedName name="Amend_Matl" localSheetId="6">#REF!</definedName>
    <definedName name="Amend_Matl" localSheetId="4">#REF!</definedName>
    <definedName name="Amend_Matl">#REF!</definedName>
    <definedName name="Amend_MD" localSheetId="2">#REF!</definedName>
    <definedName name="Amend_MD" localSheetId="7">#REF!</definedName>
    <definedName name="Amend_MD" localSheetId="6">#REF!</definedName>
    <definedName name="Amend_MD" localSheetId="4">#REF!</definedName>
    <definedName name="Amend_MD">#REF!</definedName>
    <definedName name="Amend_Total_Matl" localSheetId="2">#REF!</definedName>
    <definedName name="Amend_Total_Matl" localSheetId="7">#REF!</definedName>
    <definedName name="Amend_Total_Matl" localSheetId="6">#REF!</definedName>
    <definedName name="Amend_Total_Matl" localSheetId="4">#REF!</definedName>
    <definedName name="Amend_Total_Matl">#REF!</definedName>
    <definedName name="Amend_Total_MD" localSheetId="2">#REF!</definedName>
    <definedName name="Amend_Total_MD" localSheetId="7">#REF!</definedName>
    <definedName name="Amend_Total_MD" localSheetId="6">#REF!</definedName>
    <definedName name="Amend_Total_MD" localSheetId="4">#REF!</definedName>
    <definedName name="Amend_Total_MD">#REF!</definedName>
    <definedName name="AMOUNT" localSheetId="2">#REF!</definedName>
    <definedName name="AMOUNT" localSheetId="7">#REF!</definedName>
    <definedName name="AMOUNT" localSheetId="6">#REF!</definedName>
    <definedName name="AMOUNT" localSheetId="4">#REF!</definedName>
    <definedName name="AMOUNT">#REF!</definedName>
    <definedName name="ANFRK2" localSheetId="2">#REF!</definedName>
    <definedName name="ANFRK2" localSheetId="7">#REF!</definedName>
    <definedName name="ANFRK2" localSheetId="6">#REF!</definedName>
    <definedName name="ANFRK2" localSheetId="4">#REF!</definedName>
    <definedName name="ANFRK2">#REF!</definedName>
    <definedName name="ANFRK3" localSheetId="2">#REF!</definedName>
    <definedName name="ANFRK3" localSheetId="7">#REF!</definedName>
    <definedName name="ANFRK3" localSheetId="6">#REF!</definedName>
    <definedName name="ANFRK3" localSheetId="4">#REF!</definedName>
    <definedName name="ANFRK3">#REF!</definedName>
    <definedName name="anfrkk" localSheetId="2">#REF!</definedName>
    <definedName name="anfrkk" localSheetId="7">#REF!</definedName>
    <definedName name="anfrkk" localSheetId="6">#REF!</definedName>
    <definedName name="anfrkk" localSheetId="4">#REF!</definedName>
    <definedName name="anfrkk">#REF!</definedName>
    <definedName name="anscount" hidden="1">1</definedName>
    <definedName name="APT" localSheetId="2">#REF!</definedName>
    <definedName name="APT" localSheetId="7">#REF!</definedName>
    <definedName name="APT" localSheetId="6">#REF!</definedName>
    <definedName name="APT" localSheetId="4">#REF!</definedName>
    <definedName name="APT">#REF!</definedName>
    <definedName name="AQ" localSheetId="2">#REF!</definedName>
    <definedName name="AQ" localSheetId="7">#REF!</definedName>
    <definedName name="AQ" localSheetId="6">#REF!</definedName>
    <definedName name="AQ" localSheetId="4">#REF!</definedName>
    <definedName name="AQ">#REF!</definedName>
    <definedName name="AS1_" localSheetId="2">#REF!</definedName>
    <definedName name="AS1_" localSheetId="7">#REF!</definedName>
    <definedName name="AS1_" localSheetId="6">#REF!</definedName>
    <definedName name="AS1_" localSheetId="4">#REF!</definedName>
    <definedName name="AS1_">#REF!</definedName>
    <definedName name="AS12.5" localSheetId="2">#REF!</definedName>
    <definedName name="AS12.5" localSheetId="7">#REF!</definedName>
    <definedName name="AS12.5" localSheetId="6">#REF!</definedName>
    <definedName name="AS12.5" localSheetId="4">#REF!</definedName>
    <definedName name="AS12.5">#REF!</definedName>
    <definedName name="AS2DocOpenMode" hidden="1">"AS2DocumentBrowse"</definedName>
    <definedName name="ASDA" localSheetId="2" hidden="1">#REF!</definedName>
    <definedName name="ASDA" localSheetId="7" hidden="1">#REF!</definedName>
    <definedName name="ASDA" localSheetId="6" hidden="1">#REF!</definedName>
    <definedName name="ASDA" localSheetId="4" hidden="1">#REF!</definedName>
    <definedName name="ASDA" hidden="1">#REF!</definedName>
    <definedName name="asdc" hidden="1">{#N/A,#N/A,FALSE,"변경관리예산";#N/A,#N/A,FALSE,"변경장비예산";#N/A,#N/A,FALSE,"변경준설예산";#N/A,#N/A,FALSE,"변경철구예산"}</definedName>
    <definedName name="asdf" localSheetId="2">#REF!</definedName>
    <definedName name="asdf" localSheetId="7">#REF!</definedName>
    <definedName name="asdf" localSheetId="6">#REF!</definedName>
    <definedName name="asdf" localSheetId="4">#REF!</definedName>
    <definedName name="asdf">#REF!</definedName>
    <definedName name="ASDFFD" localSheetId="2" hidden="1">#REF!</definedName>
    <definedName name="ASDFFD" localSheetId="7" hidden="1">#REF!</definedName>
    <definedName name="ASDFFD" localSheetId="6" hidden="1">#REF!</definedName>
    <definedName name="ASDFFD" localSheetId="5" hidden="1">#REF!</definedName>
    <definedName name="ASDFFD" localSheetId="4" hidden="1">#REF!</definedName>
    <definedName name="ASDFFD" hidden="1">#REF!</definedName>
    <definedName name="asdrrrrrrrrrrrrrrrrrrrrrrr" localSheetId="2">#REF!</definedName>
    <definedName name="asdrrrrrrrrrrrrrrrrrrrrrrr" localSheetId="7">#REF!</definedName>
    <definedName name="asdrrrrrrrrrrrrrrrrrrrrrrr" localSheetId="6">#REF!</definedName>
    <definedName name="asdrrrrrrrrrrrrrrrrrrrrrrr" localSheetId="4">#REF!</definedName>
    <definedName name="asdrrrrrrrrrrrrrrrrrrrrrrr">#REF!</definedName>
    <definedName name="B" localSheetId="2">#REF!</definedName>
    <definedName name="B" localSheetId="7">#REF!</definedName>
    <definedName name="B" localSheetId="6">#REF!</definedName>
    <definedName name="B" localSheetId="4">#REF!</definedName>
    <definedName name="B">#REF!</definedName>
    <definedName name="B_1" localSheetId="2">#REF!</definedName>
    <definedName name="B_1" localSheetId="7">#REF!</definedName>
    <definedName name="B_1" localSheetId="6">#REF!</definedName>
    <definedName name="B_1" localSheetId="4">#REF!</definedName>
    <definedName name="B_1">#REF!</definedName>
    <definedName name="B0" localSheetId="2">#REF!</definedName>
    <definedName name="B0" localSheetId="7">#REF!</definedName>
    <definedName name="B0" localSheetId="6">#REF!</definedName>
    <definedName name="B0" localSheetId="4">#REF!</definedName>
    <definedName name="B0">#REF!</definedName>
    <definedName name="B1_" localSheetId="2">#REF!</definedName>
    <definedName name="B1_" localSheetId="7">#REF!</definedName>
    <definedName name="B1_" localSheetId="6">#REF!</definedName>
    <definedName name="B1_" localSheetId="4">#REF!</definedName>
    <definedName name="B1_">#REF!</definedName>
    <definedName name="B18㎝" localSheetId="2">#REF!</definedName>
    <definedName name="B18㎝" localSheetId="7">#REF!</definedName>
    <definedName name="B18㎝" localSheetId="6">#REF!</definedName>
    <definedName name="B18㎝" localSheetId="4">#REF!</definedName>
    <definedName name="B18㎝">#REF!</definedName>
    <definedName name="B20㎝" localSheetId="2">#REF!</definedName>
    <definedName name="B20㎝" localSheetId="7">#REF!</definedName>
    <definedName name="B20㎝" localSheetId="6">#REF!</definedName>
    <definedName name="B20㎝" localSheetId="4">#REF!</definedName>
    <definedName name="B20㎝">#REF!</definedName>
    <definedName name="B25㎝" localSheetId="2">#REF!</definedName>
    <definedName name="B25㎝" localSheetId="7">#REF!</definedName>
    <definedName name="B25㎝" localSheetId="6">#REF!</definedName>
    <definedName name="B25㎝" localSheetId="4">#REF!</definedName>
    <definedName name="B25㎝">#REF!</definedName>
    <definedName name="B30㎝" localSheetId="2">#REF!</definedName>
    <definedName name="B30㎝" localSheetId="7">#REF!</definedName>
    <definedName name="B30㎝" localSheetId="6">#REF!</definedName>
    <definedName name="B30㎝" localSheetId="4">#REF!</definedName>
    <definedName name="B30㎝">#REF!</definedName>
    <definedName name="B4㎝이하" localSheetId="2">#REF!</definedName>
    <definedName name="B4㎝이하" localSheetId="7">#REF!</definedName>
    <definedName name="B4㎝이하" localSheetId="6">#REF!</definedName>
    <definedName name="B4㎝이하" localSheetId="4">#REF!</definedName>
    <definedName name="B4㎝이하">#REF!</definedName>
    <definedName name="B5㎝" localSheetId="2">#REF!</definedName>
    <definedName name="B5㎝" localSheetId="7">#REF!</definedName>
    <definedName name="B5㎝" localSheetId="6">#REF!</definedName>
    <definedName name="B5㎝" localSheetId="4">#REF!</definedName>
    <definedName name="B5㎝">#REF!</definedName>
    <definedName name="B6㎝" localSheetId="2">#REF!</definedName>
    <definedName name="B6㎝" localSheetId="7">#REF!</definedName>
    <definedName name="B6㎝" localSheetId="6">#REF!</definedName>
    <definedName name="B6㎝" localSheetId="4">#REF!</definedName>
    <definedName name="B6㎝">#REF!</definedName>
    <definedName name="B7㎝" localSheetId="2">#REF!</definedName>
    <definedName name="B7㎝" localSheetId="7">#REF!</definedName>
    <definedName name="B7㎝" localSheetId="6">#REF!</definedName>
    <definedName name="B7㎝" localSheetId="4">#REF!</definedName>
    <definedName name="B7㎝">#REF!</definedName>
    <definedName name="B8㎝" localSheetId="2">#REF!</definedName>
    <definedName name="B8㎝" localSheetId="7">#REF!</definedName>
    <definedName name="B8㎝" localSheetId="6">#REF!</definedName>
    <definedName name="B8㎝" localSheetId="4">#REF!</definedName>
    <definedName name="B8㎝">#REF!</definedName>
    <definedName name="Base_MATL" localSheetId="2">#REF!</definedName>
    <definedName name="Base_MATL" localSheetId="7">#REF!</definedName>
    <definedName name="Base_MATL" localSheetId="6">#REF!</definedName>
    <definedName name="Base_MATL" localSheetId="4">#REF!</definedName>
    <definedName name="Base_MATL">#REF!</definedName>
    <definedName name="Base_MD" localSheetId="2">#REF!</definedName>
    <definedName name="Base_MD" localSheetId="7">#REF!</definedName>
    <definedName name="Base_MD" localSheetId="6">#REF!</definedName>
    <definedName name="Base_MD" localSheetId="4">#REF!</definedName>
    <definedName name="Base_MD">#REF!</definedName>
    <definedName name="Base_Total_Matl" localSheetId="2">#REF!</definedName>
    <definedName name="Base_Total_Matl" localSheetId="7">#REF!</definedName>
    <definedName name="Base_Total_Matl" localSheetId="6">#REF!</definedName>
    <definedName name="Base_Total_Matl" localSheetId="4">#REF!</definedName>
    <definedName name="Base_Total_Matl">#REF!</definedName>
    <definedName name="Base_Total_MD" localSheetId="2">#REF!</definedName>
    <definedName name="Base_Total_MD" localSheetId="7">#REF!</definedName>
    <definedName name="Base_Total_MD" localSheetId="6">#REF!</definedName>
    <definedName name="Base_Total_MD" localSheetId="4">#REF!</definedName>
    <definedName name="Base_Total_MD">#REF!</definedName>
    <definedName name="BB" localSheetId="2">#REF!</definedName>
    <definedName name="BB" localSheetId="7">#REF!</definedName>
    <definedName name="BB" localSheetId="6">#REF!</definedName>
    <definedName name="BB" localSheetId="4">#REF!</definedName>
    <definedName name="BB">#REF!</definedName>
    <definedName name="bbb" localSheetId="2">#REF!</definedName>
    <definedName name="bbb" localSheetId="7">#REF!</definedName>
    <definedName name="bbb" localSheetId="6">#REF!</definedName>
    <definedName name="bbb" localSheetId="4">#REF!</definedName>
    <definedName name="bbb">#REF!</definedName>
    <definedName name="BBBBBB" localSheetId="2">#REF!</definedName>
    <definedName name="BBBBBB" localSheetId="7">#REF!</definedName>
    <definedName name="BBBBBB" localSheetId="6">#REF!</definedName>
    <definedName name="BBBBBB" localSheetId="4">#REF!</definedName>
    <definedName name="BBBBBB">#REF!</definedName>
    <definedName name="BC" localSheetId="2">#REF!</definedName>
    <definedName name="BC" localSheetId="7">#REF!</definedName>
    <definedName name="BC" localSheetId="6">#REF!</definedName>
    <definedName name="BC" localSheetId="4">#REF!</definedName>
    <definedName name="BC">#REF!</definedName>
    <definedName name="BDCODE" localSheetId="2">#REF!</definedName>
    <definedName name="BDCODE" localSheetId="7">#REF!</definedName>
    <definedName name="BDCODE" localSheetId="6">#REF!</definedName>
    <definedName name="BDCODE" localSheetId="4">#REF!</definedName>
    <definedName name="BDCODE">#REF!</definedName>
    <definedName name="BEGIN1" localSheetId="2">#REF!</definedName>
    <definedName name="BEGIN1" localSheetId="7">#REF!</definedName>
    <definedName name="BEGIN1" localSheetId="6">#REF!</definedName>
    <definedName name="BEGIN1" localSheetId="4">#REF!</definedName>
    <definedName name="BEGIN1">#REF!</definedName>
    <definedName name="BEGIN2" localSheetId="2">#REF!</definedName>
    <definedName name="BEGIN2" localSheetId="7">#REF!</definedName>
    <definedName name="BEGIN2" localSheetId="6">#REF!</definedName>
    <definedName name="BEGIN2" localSheetId="4">#REF!</definedName>
    <definedName name="BEGIN2">#REF!</definedName>
    <definedName name="BHJ" hidden="1">{#N/A,#N/A,FALSE,"Sheet6"}</definedName>
    <definedName name="BIGO" localSheetId="2">#REF!</definedName>
    <definedName name="BIGO" localSheetId="7">#REF!</definedName>
    <definedName name="BIGO" localSheetId="6">#REF!</definedName>
    <definedName name="BIGO" localSheetId="4">#REF!</definedName>
    <definedName name="BIGO">#REF!</definedName>
    <definedName name="BLO_1">#N/A</definedName>
    <definedName name="BM.1" localSheetId="2">#REF!</definedName>
    <definedName name="BM.1" localSheetId="7">#REF!</definedName>
    <definedName name="BM.1" localSheetId="6">#REF!</definedName>
    <definedName name="BM.1" localSheetId="4">#REF!</definedName>
    <definedName name="BM.1">#REF!</definedName>
    <definedName name="BM.AFC" localSheetId="2">#REF!</definedName>
    <definedName name="BM.AFC" localSheetId="7">#REF!</definedName>
    <definedName name="BM.AFC" localSheetId="6">#REF!</definedName>
    <definedName name="BM.AFC" localSheetId="4">#REF!</definedName>
    <definedName name="BM.AFC">#REF!</definedName>
    <definedName name="BONG" localSheetId="2">#REF!</definedName>
    <definedName name="BONG" localSheetId="7">#REF!</definedName>
    <definedName name="BONG" localSheetId="6">#REF!</definedName>
    <definedName name="BONG" localSheetId="4">#REF!</definedName>
    <definedName name="BONG">#REF!</definedName>
    <definedName name="BQ_Area" localSheetId="2">#REF!</definedName>
    <definedName name="BQ_Area" localSheetId="7">#REF!</definedName>
    <definedName name="BQ_Area" localSheetId="6">#REF!</definedName>
    <definedName name="BQ_Area" localSheetId="4">#REF!</definedName>
    <definedName name="BQ_Area">#REF!</definedName>
    <definedName name="BREAK" localSheetId="2">#REF!</definedName>
    <definedName name="BREAK" localSheetId="7">#REF!</definedName>
    <definedName name="BREAK" localSheetId="6">#REF!</definedName>
    <definedName name="BREAK" localSheetId="4">#REF!</definedName>
    <definedName name="BREAK">#REF!</definedName>
    <definedName name="BREAK1" localSheetId="2">#REF!</definedName>
    <definedName name="BREAK1" localSheetId="7">#REF!</definedName>
    <definedName name="BREAK1" localSheetId="6">#REF!</definedName>
    <definedName name="BREAK1" localSheetId="4">#REF!</definedName>
    <definedName name="BREAK1">#REF!</definedName>
    <definedName name="BTYPE" localSheetId="2">#REF!</definedName>
    <definedName name="BTYPE" localSheetId="7">#REF!</definedName>
    <definedName name="BTYPE" localSheetId="6">#REF!</definedName>
    <definedName name="BTYPE" localSheetId="4">#REF!</definedName>
    <definedName name="BTYPE">#REF!</definedName>
    <definedName name="BUNHO" localSheetId="2">#REF!</definedName>
    <definedName name="BUNHO" localSheetId="7">#REF!</definedName>
    <definedName name="BUNHO" localSheetId="6">#REF!</definedName>
    <definedName name="BUNHO" localSheetId="4">#REF!</definedName>
    <definedName name="BUNHO">#REF!</definedName>
    <definedName name="BV" localSheetId="2">#REF!</definedName>
    <definedName name="BV" localSheetId="7">#REF!</definedName>
    <definedName name="BV" localSheetId="6">#REF!</definedName>
    <definedName name="BV" localSheetId="4">#REF!</definedName>
    <definedName name="BV">#REF!</definedName>
    <definedName name="bvx" hidden="1">{#N/A,#N/A,FALSE,"토공2"}</definedName>
    <definedName name="C_" localSheetId="2">#REF!</definedName>
    <definedName name="C_" localSheetId="7">#REF!</definedName>
    <definedName name="C_" localSheetId="6">#REF!</definedName>
    <definedName name="C_" localSheetId="4">#REF!</definedName>
    <definedName name="C_">#REF!</definedName>
    <definedName name="cable" localSheetId="2">#REF!</definedName>
    <definedName name="cable" localSheetId="7">#REF!</definedName>
    <definedName name="cable" localSheetId="6">#REF!</definedName>
    <definedName name="cable" localSheetId="4">#REF!</definedName>
    <definedName name="cable">#REF!</definedName>
    <definedName name="CATEGORY" localSheetId="2">#REF!</definedName>
    <definedName name="CATEGORY" localSheetId="7">#REF!</definedName>
    <definedName name="CATEGORY" localSheetId="6">#REF!</definedName>
    <definedName name="CATEGORY" localSheetId="4">#REF!</definedName>
    <definedName name="CATEGORY">#REF!</definedName>
    <definedName name="CCC" localSheetId="2">#REF!</definedName>
    <definedName name="CCC" localSheetId="7">#REF!</definedName>
    <definedName name="CCC" localSheetId="6">#REF!</definedName>
    <definedName name="CCC" localSheetId="4">#REF!</definedName>
    <definedName name="CCC">#REF!</definedName>
    <definedName name="CCCCCC" localSheetId="2">#REF!</definedName>
    <definedName name="CCCCCC" localSheetId="7">#REF!</definedName>
    <definedName name="CCCCCC" localSheetId="6">#REF!</definedName>
    <definedName name="CCCCCC" localSheetId="4">#REF!</definedName>
    <definedName name="CCCCCC">#REF!</definedName>
    <definedName name="CCTV설비" localSheetId="2">#REF!</definedName>
    <definedName name="CCTV설비" localSheetId="7">#REF!</definedName>
    <definedName name="CCTV설비" localSheetId="6">#REF!</definedName>
    <definedName name="CCTV설비" localSheetId="4">#REF!</definedName>
    <definedName name="CCTV설비">#REF!</definedName>
    <definedName name="CF요인" localSheetId="2" hidden="1">#REF!</definedName>
    <definedName name="CF요인" localSheetId="7" hidden="1">#REF!</definedName>
    <definedName name="CF요인" localSheetId="6" hidden="1">#REF!</definedName>
    <definedName name="CF요인" localSheetId="4" hidden="1">#REF!</definedName>
    <definedName name="CF요인" hidden="1">#REF!</definedName>
    <definedName name="CHO" localSheetId="2">#REF!</definedName>
    <definedName name="CHO" localSheetId="7">#REF!</definedName>
    <definedName name="CHO" localSheetId="6">#REF!</definedName>
    <definedName name="CHO" localSheetId="4">#REF!</definedName>
    <definedName name="CHO">#REF!</definedName>
    <definedName name="CI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j">#N/A</definedName>
    <definedName name="Client" localSheetId="2">#REF!</definedName>
    <definedName name="Client" localSheetId="7">#REF!</definedName>
    <definedName name="Client" localSheetId="6">#REF!</definedName>
    <definedName name="Client" localSheetId="4">#REF!</definedName>
    <definedName name="Client">#REF!</definedName>
    <definedName name="CM" localSheetId="2">#REF!</definedName>
    <definedName name="CM" localSheetId="7">#REF!</definedName>
    <definedName name="CM" localSheetId="6">#REF!</definedName>
    <definedName name="CM" localSheetId="4">#REF!</definedName>
    <definedName name="CM">#REF!</definedName>
    <definedName name="CO0.6" localSheetId="2">#REF!</definedName>
    <definedName name="CO0.6" localSheetId="7">#REF!</definedName>
    <definedName name="CO0.6" localSheetId="6">#REF!</definedName>
    <definedName name="CO0.6" localSheetId="4">#REF!</definedName>
    <definedName name="CO0.6">#REF!</definedName>
    <definedName name="CO1.0" localSheetId="2">#REF!</definedName>
    <definedName name="CO1.0" localSheetId="7">#REF!</definedName>
    <definedName name="CO1.0" localSheetId="6">#REF!</definedName>
    <definedName name="CO1.0" localSheetId="4">#REF!</definedName>
    <definedName name="CO1.0">#REF!</definedName>
    <definedName name="CO20.0" localSheetId="2">#REF!</definedName>
    <definedName name="CO20.0" localSheetId="7">#REF!</definedName>
    <definedName name="CO20.0" localSheetId="6">#REF!</definedName>
    <definedName name="CO20.0" localSheetId="4">#REF!</definedName>
    <definedName name="CO20.0">#REF!</definedName>
    <definedName name="COD" localSheetId="2">#REF!</definedName>
    <definedName name="COD" localSheetId="7">#REF!</definedName>
    <definedName name="COD" localSheetId="6">#REF!</definedName>
    <definedName name="COD" localSheetId="4">#REF!</definedName>
    <definedName name="COD">#REF!</definedName>
    <definedName name="code">#N/A</definedName>
    <definedName name="CODE1" localSheetId="2">#REF!</definedName>
    <definedName name="CODE1" localSheetId="7">#REF!</definedName>
    <definedName name="CODE1" localSheetId="6">#REF!</definedName>
    <definedName name="CODE1" localSheetId="4">#REF!</definedName>
    <definedName name="CODE1">#REF!</definedName>
    <definedName name="CODE2" localSheetId="2">#REF!</definedName>
    <definedName name="CODE2" localSheetId="7">#REF!</definedName>
    <definedName name="CODE2" localSheetId="6">#REF!</definedName>
    <definedName name="CODE2" localSheetId="4">#REF!</definedName>
    <definedName name="CODE2">#REF!</definedName>
    <definedName name="CODE3" localSheetId="2">#REF!</definedName>
    <definedName name="CODE3" localSheetId="7">#REF!</definedName>
    <definedName name="CODE3" localSheetId="6">#REF!</definedName>
    <definedName name="CODE3" localSheetId="4">#REF!</definedName>
    <definedName name="CODE3">#REF!</definedName>
    <definedName name="CODE4" localSheetId="2">#REF!</definedName>
    <definedName name="CODE4" localSheetId="7">#REF!</definedName>
    <definedName name="CODE4" localSheetId="6">#REF!</definedName>
    <definedName name="CODE4" localSheetId="4">#REF!</definedName>
    <definedName name="CODE4">#REF!</definedName>
    <definedName name="CODE5" localSheetId="2">#REF!</definedName>
    <definedName name="CODE5" localSheetId="7">#REF!</definedName>
    <definedName name="CODE5" localSheetId="6">#REF!</definedName>
    <definedName name="CODE5" localSheetId="4">#REF!</definedName>
    <definedName name="CODE5">#REF!</definedName>
    <definedName name="CODE6" localSheetId="2">#REF!</definedName>
    <definedName name="CODE6" localSheetId="7">#REF!</definedName>
    <definedName name="CODE6" localSheetId="6">#REF!</definedName>
    <definedName name="CODE6" localSheetId="4">#REF!</definedName>
    <definedName name="CODE6">#REF!</definedName>
    <definedName name="CODE7" localSheetId="2">#REF!</definedName>
    <definedName name="CODE7" localSheetId="7">#REF!</definedName>
    <definedName name="CODE7" localSheetId="6">#REF!</definedName>
    <definedName name="CODE7" localSheetId="4">#REF!</definedName>
    <definedName name="CODE7">#REF!</definedName>
    <definedName name="COM" localSheetId="2">#REF!</definedName>
    <definedName name="COM" localSheetId="7">#REF!</definedName>
    <definedName name="COM" localSheetId="6">#REF!</definedName>
    <definedName name="COM" localSheetId="4">#REF!</definedName>
    <definedName name="COM">#REF!</definedName>
    <definedName name="COMB" localSheetId="2">#REF!</definedName>
    <definedName name="COMB" localSheetId="7">#REF!</definedName>
    <definedName name="COMB" localSheetId="6">#REF!</definedName>
    <definedName name="COMB" localSheetId="4">#REF!</definedName>
    <definedName name="COMB">#REF!</definedName>
    <definedName name="COMPANY" localSheetId="2">#REF!</definedName>
    <definedName name="COMPANY" localSheetId="7">#REF!</definedName>
    <definedName name="COMPANY" localSheetId="6">#REF!</definedName>
    <definedName name="COMPANY" localSheetId="4">#REF!</definedName>
    <definedName name="COMPANY">#REF!</definedName>
    <definedName name="CONC" localSheetId="2">#REF!</definedName>
    <definedName name="CONC" localSheetId="7">#REF!</definedName>
    <definedName name="CONC" localSheetId="6">#REF!</definedName>
    <definedName name="CONC" localSheetId="4">#REF!</definedName>
    <definedName name="CONC">#REF!</definedName>
    <definedName name="CONCRETE_WORK" localSheetId="2">#REF!</definedName>
    <definedName name="CONCRETE_WORK" localSheetId="7">#REF!</definedName>
    <definedName name="CONCRETE_WORK" localSheetId="6">#REF!</definedName>
    <definedName name="CONCRETE_WORK" localSheetId="4">#REF!</definedName>
    <definedName name="CONCRETE_WORK">#REF!</definedName>
    <definedName name="COPY990" localSheetId="2">#REF!</definedName>
    <definedName name="COPY990" localSheetId="7">#REF!</definedName>
    <definedName name="COPY990" localSheetId="6">#REF!</definedName>
    <definedName name="COPY990" localSheetId="4">#REF!</definedName>
    <definedName name="COPY990">#REF!</definedName>
    <definedName name="COST" localSheetId="2">#REF!</definedName>
    <definedName name="COST" localSheetId="7">#REF!</definedName>
    <definedName name="COST" localSheetId="6">#REF!</definedName>
    <definedName name="COST" localSheetId="4">#REF!</definedName>
    <definedName name="COST">#REF!</definedName>
    <definedName name="CR" localSheetId="2">#REF!</definedName>
    <definedName name="CR" localSheetId="7">#REF!</definedName>
    <definedName name="CR" localSheetId="6">#REF!</definedName>
    <definedName name="CR" localSheetId="4">#REF!</definedName>
    <definedName name="CR">#REF!</definedName>
    <definedName name="_xlnm.Criteria" localSheetId="2">#REF!</definedName>
    <definedName name="_xlnm.Criteria" localSheetId="7">#REF!</definedName>
    <definedName name="_xlnm.Criteria" localSheetId="6">#REF!</definedName>
    <definedName name="_xlnm.Criteria" localSheetId="4">#REF!</definedName>
    <definedName name="_xlnm.Criteria">#REF!</definedName>
    <definedName name="Criteria_MI" localSheetId="2">#REF!</definedName>
    <definedName name="Criteria_MI" localSheetId="7">#REF!</definedName>
    <definedName name="Criteria_MI" localSheetId="6">#REF!</definedName>
    <definedName name="Criteria_MI" localSheetId="4">#REF!</definedName>
    <definedName name="Criteria_MI">#REF!</definedName>
    <definedName name="cvc" localSheetId="2" hidden="1">#REF!</definedName>
    <definedName name="cvc" localSheetId="7" hidden="1">#REF!</definedName>
    <definedName name="cvc" localSheetId="6" hidden="1">#REF!</definedName>
    <definedName name="cvc" localSheetId="4" hidden="1">#REF!</definedName>
    <definedName name="cvc" hidden="1">#REF!</definedName>
    <definedName name="D" localSheetId="2">#REF!</definedName>
    <definedName name="D" localSheetId="7">#REF!</definedName>
    <definedName name="D" localSheetId="6">#REF!</definedName>
    <definedName name="D" localSheetId="4">#REF!</definedName>
    <definedName name="D">#REF!</definedName>
    <definedName name="DANGA" localSheetId="2">#REF!,#REF!</definedName>
    <definedName name="DANGA" localSheetId="7">#REF!,#REF!</definedName>
    <definedName name="DANGA" localSheetId="6">#REF!,#REF!</definedName>
    <definedName name="DANGA" localSheetId="4">#REF!,#REF!</definedName>
    <definedName name="DANGA">#REF!,#REF!</definedName>
    <definedName name="DANGA1" localSheetId="2">#REF!</definedName>
    <definedName name="DANGA1" localSheetId="7">#REF!</definedName>
    <definedName name="DANGA1" localSheetId="6">#REF!</definedName>
    <definedName name="DANGA1" localSheetId="4">#REF!</definedName>
    <definedName name="DANGA1">#REF!</definedName>
    <definedName name="DANGA10" localSheetId="2">#REF!</definedName>
    <definedName name="DANGA10" localSheetId="7">#REF!</definedName>
    <definedName name="DANGA10" localSheetId="6">#REF!</definedName>
    <definedName name="DANGA10" localSheetId="4">#REF!</definedName>
    <definedName name="DANGA10">#REF!</definedName>
    <definedName name="DANGA100" localSheetId="2">#REF!</definedName>
    <definedName name="DANGA100" localSheetId="7">#REF!</definedName>
    <definedName name="DANGA100" localSheetId="6">#REF!</definedName>
    <definedName name="DANGA100" localSheetId="4">#REF!</definedName>
    <definedName name="DANGA100">#REF!</definedName>
    <definedName name="DANGA101" localSheetId="2">#REF!</definedName>
    <definedName name="DANGA101" localSheetId="7">#REF!</definedName>
    <definedName name="DANGA101" localSheetId="6">#REF!</definedName>
    <definedName name="DANGA101" localSheetId="4">#REF!</definedName>
    <definedName name="DANGA101">#REF!</definedName>
    <definedName name="DANGA102" localSheetId="2">#REF!</definedName>
    <definedName name="DANGA102" localSheetId="7">#REF!</definedName>
    <definedName name="DANGA102" localSheetId="6">#REF!</definedName>
    <definedName name="DANGA102" localSheetId="4">#REF!</definedName>
    <definedName name="DANGA102">#REF!</definedName>
    <definedName name="DANGA103" localSheetId="2">#REF!</definedName>
    <definedName name="DANGA103" localSheetId="7">#REF!</definedName>
    <definedName name="DANGA103" localSheetId="6">#REF!</definedName>
    <definedName name="DANGA103" localSheetId="4">#REF!</definedName>
    <definedName name="DANGA103">#REF!</definedName>
    <definedName name="DANGA104" localSheetId="2">#REF!</definedName>
    <definedName name="DANGA104" localSheetId="7">#REF!</definedName>
    <definedName name="DANGA104" localSheetId="6">#REF!</definedName>
    <definedName name="DANGA104" localSheetId="4">#REF!</definedName>
    <definedName name="DANGA104">#REF!</definedName>
    <definedName name="DANGA105" localSheetId="2">#REF!</definedName>
    <definedName name="DANGA105" localSheetId="7">#REF!</definedName>
    <definedName name="DANGA105" localSheetId="6">#REF!</definedName>
    <definedName name="DANGA105" localSheetId="4">#REF!</definedName>
    <definedName name="DANGA105">#REF!</definedName>
    <definedName name="DANGA106" localSheetId="2">#REF!</definedName>
    <definedName name="DANGA106" localSheetId="7">#REF!</definedName>
    <definedName name="DANGA106" localSheetId="6">#REF!</definedName>
    <definedName name="DANGA106" localSheetId="4">#REF!</definedName>
    <definedName name="DANGA106">#REF!</definedName>
    <definedName name="DANGA107" localSheetId="2">#REF!</definedName>
    <definedName name="DANGA107" localSheetId="7">#REF!</definedName>
    <definedName name="DANGA107" localSheetId="6">#REF!</definedName>
    <definedName name="DANGA107" localSheetId="4">#REF!</definedName>
    <definedName name="DANGA107">#REF!</definedName>
    <definedName name="DANGA108" localSheetId="2">#REF!</definedName>
    <definedName name="DANGA108" localSheetId="7">#REF!</definedName>
    <definedName name="DANGA108" localSheetId="6">#REF!</definedName>
    <definedName name="DANGA108" localSheetId="4">#REF!</definedName>
    <definedName name="DANGA108">#REF!</definedName>
    <definedName name="DANGA109" localSheetId="2">#REF!</definedName>
    <definedName name="DANGA109" localSheetId="7">#REF!</definedName>
    <definedName name="DANGA109" localSheetId="6">#REF!</definedName>
    <definedName name="DANGA109" localSheetId="4">#REF!</definedName>
    <definedName name="DANGA109">#REF!</definedName>
    <definedName name="DANGA11" localSheetId="2">#REF!</definedName>
    <definedName name="DANGA11" localSheetId="7">#REF!</definedName>
    <definedName name="DANGA11" localSheetId="6">#REF!</definedName>
    <definedName name="DANGA11" localSheetId="4">#REF!</definedName>
    <definedName name="DANGA11">#REF!</definedName>
    <definedName name="DANGA110" localSheetId="2">#REF!</definedName>
    <definedName name="DANGA110" localSheetId="7">#REF!</definedName>
    <definedName name="DANGA110" localSheetId="6">#REF!</definedName>
    <definedName name="DANGA110" localSheetId="4">#REF!</definedName>
    <definedName name="DANGA110">#REF!</definedName>
    <definedName name="DANGA111" localSheetId="2">#REF!</definedName>
    <definedName name="DANGA111" localSheetId="7">#REF!</definedName>
    <definedName name="DANGA111" localSheetId="6">#REF!</definedName>
    <definedName name="DANGA111" localSheetId="4">#REF!</definedName>
    <definedName name="DANGA111">#REF!</definedName>
    <definedName name="DANGA112" localSheetId="2">#REF!</definedName>
    <definedName name="DANGA112" localSheetId="7">#REF!</definedName>
    <definedName name="DANGA112" localSheetId="6">#REF!</definedName>
    <definedName name="DANGA112" localSheetId="4">#REF!</definedName>
    <definedName name="DANGA112">#REF!</definedName>
    <definedName name="DANGA113" localSheetId="2">#REF!</definedName>
    <definedName name="DANGA113" localSheetId="7">#REF!</definedName>
    <definedName name="DANGA113" localSheetId="6">#REF!</definedName>
    <definedName name="DANGA113" localSheetId="4">#REF!</definedName>
    <definedName name="DANGA113">#REF!</definedName>
    <definedName name="DANGA114" localSheetId="2">#REF!</definedName>
    <definedName name="DANGA114" localSheetId="7">#REF!</definedName>
    <definedName name="DANGA114" localSheetId="6">#REF!</definedName>
    <definedName name="DANGA114" localSheetId="4">#REF!</definedName>
    <definedName name="DANGA114">#REF!</definedName>
    <definedName name="DANGA115" localSheetId="2">#REF!</definedName>
    <definedName name="DANGA115" localSheetId="7">#REF!</definedName>
    <definedName name="DANGA115" localSheetId="6">#REF!</definedName>
    <definedName name="DANGA115" localSheetId="4">#REF!</definedName>
    <definedName name="DANGA115">#REF!</definedName>
    <definedName name="DANGA116" localSheetId="2">#REF!</definedName>
    <definedName name="DANGA116" localSheetId="7">#REF!</definedName>
    <definedName name="DANGA116" localSheetId="6">#REF!</definedName>
    <definedName name="DANGA116" localSheetId="4">#REF!</definedName>
    <definedName name="DANGA116">#REF!</definedName>
    <definedName name="DANGA117" localSheetId="2">#REF!</definedName>
    <definedName name="DANGA117" localSheetId="7">#REF!</definedName>
    <definedName name="DANGA117" localSheetId="6">#REF!</definedName>
    <definedName name="DANGA117" localSheetId="4">#REF!</definedName>
    <definedName name="DANGA117">#REF!</definedName>
    <definedName name="DANGA118" localSheetId="2">#REF!</definedName>
    <definedName name="DANGA118" localSheetId="7">#REF!</definedName>
    <definedName name="DANGA118" localSheetId="6">#REF!</definedName>
    <definedName name="DANGA118" localSheetId="4">#REF!</definedName>
    <definedName name="DANGA118">#REF!</definedName>
    <definedName name="DANGA119" localSheetId="2">#REF!</definedName>
    <definedName name="DANGA119" localSheetId="7">#REF!</definedName>
    <definedName name="DANGA119" localSheetId="6">#REF!</definedName>
    <definedName name="DANGA119" localSheetId="4">#REF!</definedName>
    <definedName name="DANGA119">#REF!</definedName>
    <definedName name="DANGA12" localSheetId="2">#REF!</definedName>
    <definedName name="DANGA12" localSheetId="7">#REF!</definedName>
    <definedName name="DANGA12" localSheetId="6">#REF!</definedName>
    <definedName name="DANGA12" localSheetId="4">#REF!</definedName>
    <definedName name="DANGA12">#REF!</definedName>
    <definedName name="DANGA120" localSheetId="2">#REF!</definedName>
    <definedName name="DANGA120" localSheetId="7">#REF!</definedName>
    <definedName name="DANGA120" localSheetId="6">#REF!</definedName>
    <definedName name="DANGA120" localSheetId="4">#REF!</definedName>
    <definedName name="DANGA120">#REF!</definedName>
    <definedName name="DANGA121" localSheetId="2">#REF!</definedName>
    <definedName name="DANGA121" localSheetId="7">#REF!</definedName>
    <definedName name="DANGA121" localSheetId="6">#REF!</definedName>
    <definedName name="DANGA121" localSheetId="4">#REF!</definedName>
    <definedName name="DANGA121">#REF!</definedName>
    <definedName name="DANGA122" localSheetId="2">#REF!</definedName>
    <definedName name="DANGA122" localSheetId="7">#REF!</definedName>
    <definedName name="DANGA122" localSheetId="6">#REF!</definedName>
    <definedName name="DANGA122" localSheetId="4">#REF!</definedName>
    <definedName name="DANGA122">#REF!</definedName>
    <definedName name="DANGA123" localSheetId="2">#REF!</definedName>
    <definedName name="DANGA123" localSheetId="7">#REF!</definedName>
    <definedName name="DANGA123" localSheetId="6">#REF!</definedName>
    <definedName name="DANGA123" localSheetId="4">#REF!</definedName>
    <definedName name="DANGA123">#REF!</definedName>
    <definedName name="DANGA124" localSheetId="2">#REF!</definedName>
    <definedName name="DANGA124" localSheetId="7">#REF!</definedName>
    <definedName name="DANGA124" localSheetId="6">#REF!</definedName>
    <definedName name="DANGA124" localSheetId="4">#REF!</definedName>
    <definedName name="DANGA124">#REF!</definedName>
    <definedName name="DANGA125" localSheetId="2">#REF!</definedName>
    <definedName name="DANGA125" localSheetId="7">#REF!</definedName>
    <definedName name="DANGA125" localSheetId="6">#REF!</definedName>
    <definedName name="DANGA125" localSheetId="4">#REF!</definedName>
    <definedName name="DANGA125">#REF!</definedName>
    <definedName name="DANGA126" localSheetId="2">#REF!</definedName>
    <definedName name="DANGA126" localSheetId="7">#REF!</definedName>
    <definedName name="DANGA126" localSheetId="6">#REF!</definedName>
    <definedName name="DANGA126" localSheetId="4">#REF!</definedName>
    <definedName name="DANGA126">#REF!</definedName>
    <definedName name="DANGA127" localSheetId="2">#REF!</definedName>
    <definedName name="DANGA127" localSheetId="7">#REF!</definedName>
    <definedName name="DANGA127" localSheetId="6">#REF!</definedName>
    <definedName name="DANGA127" localSheetId="4">#REF!</definedName>
    <definedName name="DANGA127">#REF!</definedName>
    <definedName name="DANGA128" localSheetId="2">#REF!</definedName>
    <definedName name="DANGA128" localSheetId="7">#REF!</definedName>
    <definedName name="DANGA128" localSheetId="6">#REF!</definedName>
    <definedName name="DANGA128" localSheetId="4">#REF!</definedName>
    <definedName name="DANGA128">#REF!</definedName>
    <definedName name="DANGA129" localSheetId="2">#REF!</definedName>
    <definedName name="DANGA129" localSheetId="7">#REF!</definedName>
    <definedName name="DANGA129" localSheetId="6">#REF!</definedName>
    <definedName name="DANGA129" localSheetId="4">#REF!</definedName>
    <definedName name="DANGA129">#REF!</definedName>
    <definedName name="DANGA13" localSheetId="2">#REF!</definedName>
    <definedName name="DANGA13" localSheetId="7">#REF!</definedName>
    <definedName name="DANGA13" localSheetId="6">#REF!</definedName>
    <definedName name="DANGA13" localSheetId="4">#REF!</definedName>
    <definedName name="DANGA13">#REF!</definedName>
    <definedName name="DANGA130" localSheetId="2">#REF!</definedName>
    <definedName name="DANGA130" localSheetId="7">#REF!</definedName>
    <definedName name="DANGA130" localSheetId="6">#REF!</definedName>
    <definedName name="DANGA130" localSheetId="4">#REF!</definedName>
    <definedName name="DANGA130">#REF!</definedName>
    <definedName name="DANGA131" localSheetId="2">#REF!</definedName>
    <definedName name="DANGA131" localSheetId="7">#REF!</definedName>
    <definedName name="DANGA131" localSheetId="6">#REF!</definedName>
    <definedName name="DANGA131" localSheetId="4">#REF!</definedName>
    <definedName name="DANGA131">#REF!</definedName>
    <definedName name="DANGA132" localSheetId="2">#REF!</definedName>
    <definedName name="DANGA132" localSheetId="7">#REF!</definedName>
    <definedName name="DANGA132" localSheetId="6">#REF!</definedName>
    <definedName name="DANGA132" localSheetId="4">#REF!</definedName>
    <definedName name="DANGA132">#REF!</definedName>
    <definedName name="DANGA133" localSheetId="2">#REF!</definedName>
    <definedName name="DANGA133" localSheetId="7">#REF!</definedName>
    <definedName name="DANGA133" localSheetId="6">#REF!</definedName>
    <definedName name="DANGA133" localSheetId="4">#REF!</definedName>
    <definedName name="DANGA133">#REF!</definedName>
    <definedName name="DANGA134" localSheetId="2">#REF!</definedName>
    <definedName name="DANGA134" localSheetId="7">#REF!</definedName>
    <definedName name="DANGA134" localSheetId="6">#REF!</definedName>
    <definedName name="DANGA134" localSheetId="4">#REF!</definedName>
    <definedName name="DANGA134">#REF!</definedName>
    <definedName name="DANGA135" localSheetId="2">#REF!</definedName>
    <definedName name="DANGA135" localSheetId="7">#REF!</definedName>
    <definedName name="DANGA135" localSheetId="6">#REF!</definedName>
    <definedName name="DANGA135" localSheetId="4">#REF!</definedName>
    <definedName name="DANGA135">#REF!</definedName>
    <definedName name="DANGA136" localSheetId="2">#REF!</definedName>
    <definedName name="DANGA136" localSheetId="7">#REF!</definedName>
    <definedName name="DANGA136" localSheetId="6">#REF!</definedName>
    <definedName name="DANGA136" localSheetId="4">#REF!</definedName>
    <definedName name="DANGA136">#REF!</definedName>
    <definedName name="DANGA137" localSheetId="2">#REF!</definedName>
    <definedName name="DANGA137" localSheetId="7">#REF!</definedName>
    <definedName name="DANGA137" localSheetId="6">#REF!</definedName>
    <definedName name="DANGA137" localSheetId="4">#REF!</definedName>
    <definedName name="DANGA137">#REF!</definedName>
    <definedName name="DANGA138" localSheetId="2">#REF!</definedName>
    <definedName name="DANGA138" localSheetId="7">#REF!</definedName>
    <definedName name="DANGA138" localSheetId="6">#REF!</definedName>
    <definedName name="DANGA138" localSheetId="4">#REF!</definedName>
    <definedName name="DANGA138">#REF!</definedName>
    <definedName name="DANGA139" localSheetId="2">#REF!</definedName>
    <definedName name="DANGA139" localSheetId="7">#REF!</definedName>
    <definedName name="DANGA139" localSheetId="6">#REF!</definedName>
    <definedName name="DANGA139" localSheetId="4">#REF!</definedName>
    <definedName name="DANGA139">#REF!</definedName>
    <definedName name="DANGA14" localSheetId="2">#REF!</definedName>
    <definedName name="DANGA14" localSheetId="7">#REF!</definedName>
    <definedName name="DANGA14" localSheetId="6">#REF!</definedName>
    <definedName name="DANGA14" localSheetId="4">#REF!</definedName>
    <definedName name="DANGA14">#REF!</definedName>
    <definedName name="DANGA140" localSheetId="2">#REF!</definedName>
    <definedName name="DANGA140" localSheetId="7">#REF!</definedName>
    <definedName name="DANGA140" localSheetId="6">#REF!</definedName>
    <definedName name="DANGA140" localSheetId="4">#REF!</definedName>
    <definedName name="DANGA140">#REF!</definedName>
    <definedName name="DANGA141" localSheetId="2">#REF!</definedName>
    <definedName name="DANGA141" localSheetId="7">#REF!</definedName>
    <definedName name="DANGA141" localSheetId="6">#REF!</definedName>
    <definedName name="DANGA141" localSheetId="4">#REF!</definedName>
    <definedName name="DANGA141">#REF!</definedName>
    <definedName name="DANGA142" localSheetId="2">#REF!</definedName>
    <definedName name="DANGA142" localSheetId="7">#REF!</definedName>
    <definedName name="DANGA142" localSheetId="6">#REF!</definedName>
    <definedName name="DANGA142" localSheetId="4">#REF!</definedName>
    <definedName name="DANGA142">#REF!</definedName>
    <definedName name="DANGA143" localSheetId="2">#REF!</definedName>
    <definedName name="DANGA143" localSheetId="7">#REF!</definedName>
    <definedName name="DANGA143" localSheetId="6">#REF!</definedName>
    <definedName name="DANGA143" localSheetId="4">#REF!</definedName>
    <definedName name="DANGA143">#REF!</definedName>
    <definedName name="DANGA144" localSheetId="2">#REF!</definedName>
    <definedName name="DANGA144" localSheetId="7">#REF!</definedName>
    <definedName name="DANGA144" localSheetId="6">#REF!</definedName>
    <definedName name="DANGA144" localSheetId="4">#REF!</definedName>
    <definedName name="DANGA144">#REF!</definedName>
    <definedName name="DANGA145" localSheetId="2">#REF!</definedName>
    <definedName name="DANGA145" localSheetId="7">#REF!</definedName>
    <definedName name="DANGA145" localSheetId="6">#REF!</definedName>
    <definedName name="DANGA145" localSheetId="4">#REF!</definedName>
    <definedName name="DANGA145">#REF!</definedName>
    <definedName name="DANGA146" localSheetId="2">#REF!</definedName>
    <definedName name="DANGA146" localSheetId="7">#REF!</definedName>
    <definedName name="DANGA146" localSheetId="6">#REF!</definedName>
    <definedName name="DANGA146" localSheetId="4">#REF!</definedName>
    <definedName name="DANGA146">#REF!</definedName>
    <definedName name="DANGA147" localSheetId="2">#REF!</definedName>
    <definedName name="DANGA147" localSheetId="7">#REF!</definedName>
    <definedName name="DANGA147" localSheetId="6">#REF!</definedName>
    <definedName name="DANGA147" localSheetId="4">#REF!</definedName>
    <definedName name="DANGA147">#REF!</definedName>
    <definedName name="DANGA148" localSheetId="2">#REF!</definedName>
    <definedName name="DANGA148" localSheetId="7">#REF!</definedName>
    <definedName name="DANGA148" localSheetId="6">#REF!</definedName>
    <definedName name="DANGA148" localSheetId="4">#REF!</definedName>
    <definedName name="DANGA148">#REF!</definedName>
    <definedName name="DANGA149" localSheetId="2">#REF!</definedName>
    <definedName name="DANGA149" localSheetId="7">#REF!</definedName>
    <definedName name="DANGA149" localSheetId="6">#REF!</definedName>
    <definedName name="DANGA149" localSheetId="4">#REF!</definedName>
    <definedName name="DANGA149">#REF!</definedName>
    <definedName name="DANGA15" localSheetId="2">#REF!</definedName>
    <definedName name="DANGA15" localSheetId="7">#REF!</definedName>
    <definedName name="DANGA15" localSheetId="6">#REF!</definedName>
    <definedName name="DANGA15" localSheetId="4">#REF!</definedName>
    <definedName name="DANGA15">#REF!</definedName>
    <definedName name="DANGA150" localSheetId="2">#REF!</definedName>
    <definedName name="DANGA150" localSheetId="7">#REF!</definedName>
    <definedName name="DANGA150" localSheetId="6">#REF!</definedName>
    <definedName name="DANGA150" localSheetId="4">#REF!</definedName>
    <definedName name="DANGA150">#REF!</definedName>
    <definedName name="DANGA151" localSheetId="2">#REF!</definedName>
    <definedName name="DANGA151" localSheetId="7">#REF!</definedName>
    <definedName name="DANGA151" localSheetId="6">#REF!</definedName>
    <definedName name="DANGA151" localSheetId="4">#REF!</definedName>
    <definedName name="DANGA151">#REF!</definedName>
    <definedName name="DANGA152" localSheetId="2">#REF!</definedName>
    <definedName name="DANGA152" localSheetId="7">#REF!</definedName>
    <definedName name="DANGA152" localSheetId="6">#REF!</definedName>
    <definedName name="DANGA152" localSheetId="4">#REF!</definedName>
    <definedName name="DANGA152">#REF!</definedName>
    <definedName name="DANGA153" localSheetId="2">#REF!</definedName>
    <definedName name="DANGA153" localSheetId="7">#REF!</definedName>
    <definedName name="DANGA153" localSheetId="6">#REF!</definedName>
    <definedName name="DANGA153" localSheetId="4">#REF!</definedName>
    <definedName name="DANGA153">#REF!</definedName>
    <definedName name="DANGA154" localSheetId="2">#REF!</definedName>
    <definedName name="DANGA154" localSheetId="7">#REF!</definedName>
    <definedName name="DANGA154" localSheetId="6">#REF!</definedName>
    <definedName name="DANGA154" localSheetId="4">#REF!</definedName>
    <definedName name="DANGA154">#REF!</definedName>
    <definedName name="DANGA155" localSheetId="2">#REF!</definedName>
    <definedName name="DANGA155" localSheetId="7">#REF!</definedName>
    <definedName name="DANGA155" localSheetId="6">#REF!</definedName>
    <definedName name="DANGA155" localSheetId="4">#REF!</definedName>
    <definedName name="DANGA155">#REF!</definedName>
    <definedName name="DANGA156" localSheetId="2">#REF!</definedName>
    <definedName name="DANGA156" localSheetId="7">#REF!</definedName>
    <definedName name="DANGA156" localSheetId="6">#REF!</definedName>
    <definedName name="DANGA156" localSheetId="4">#REF!</definedName>
    <definedName name="DANGA156">#REF!</definedName>
    <definedName name="DANGA157" localSheetId="2">#REF!</definedName>
    <definedName name="DANGA157" localSheetId="7">#REF!</definedName>
    <definedName name="DANGA157" localSheetId="6">#REF!</definedName>
    <definedName name="DANGA157" localSheetId="4">#REF!</definedName>
    <definedName name="DANGA157">#REF!</definedName>
    <definedName name="DANGA158" localSheetId="2">#REF!</definedName>
    <definedName name="DANGA158" localSheetId="7">#REF!</definedName>
    <definedName name="DANGA158" localSheetId="6">#REF!</definedName>
    <definedName name="DANGA158" localSheetId="4">#REF!</definedName>
    <definedName name="DANGA158">#REF!</definedName>
    <definedName name="DANGA159" localSheetId="2">#REF!</definedName>
    <definedName name="DANGA159" localSheetId="7">#REF!</definedName>
    <definedName name="DANGA159" localSheetId="6">#REF!</definedName>
    <definedName name="DANGA159" localSheetId="4">#REF!</definedName>
    <definedName name="DANGA159">#REF!</definedName>
    <definedName name="DANGA16" localSheetId="2">#REF!</definedName>
    <definedName name="DANGA16" localSheetId="7">#REF!</definedName>
    <definedName name="DANGA16" localSheetId="6">#REF!</definedName>
    <definedName name="DANGA16" localSheetId="4">#REF!</definedName>
    <definedName name="DANGA16">#REF!</definedName>
    <definedName name="DANGA160" localSheetId="2">#REF!</definedName>
    <definedName name="DANGA160" localSheetId="7">#REF!</definedName>
    <definedName name="DANGA160" localSheetId="6">#REF!</definedName>
    <definedName name="DANGA160" localSheetId="4">#REF!</definedName>
    <definedName name="DANGA160">#REF!</definedName>
    <definedName name="DANGA161" localSheetId="2">#REF!</definedName>
    <definedName name="DANGA161" localSheetId="7">#REF!</definedName>
    <definedName name="DANGA161" localSheetId="6">#REF!</definedName>
    <definedName name="DANGA161" localSheetId="4">#REF!</definedName>
    <definedName name="DANGA161">#REF!</definedName>
    <definedName name="DANGA162" localSheetId="2">#REF!</definedName>
    <definedName name="DANGA162" localSheetId="7">#REF!</definedName>
    <definedName name="DANGA162" localSheetId="6">#REF!</definedName>
    <definedName name="DANGA162" localSheetId="4">#REF!</definedName>
    <definedName name="DANGA162">#REF!</definedName>
    <definedName name="DANGA163" localSheetId="2">#REF!</definedName>
    <definedName name="DANGA163" localSheetId="7">#REF!</definedName>
    <definedName name="DANGA163" localSheetId="6">#REF!</definedName>
    <definedName name="DANGA163" localSheetId="4">#REF!</definedName>
    <definedName name="DANGA163">#REF!</definedName>
    <definedName name="DANGA164" localSheetId="2">#REF!</definedName>
    <definedName name="DANGA164" localSheetId="7">#REF!</definedName>
    <definedName name="DANGA164" localSheetId="6">#REF!</definedName>
    <definedName name="DANGA164" localSheetId="4">#REF!</definedName>
    <definedName name="DANGA164">#REF!</definedName>
    <definedName name="DANGA165" localSheetId="2">#REF!</definedName>
    <definedName name="DANGA165" localSheetId="7">#REF!</definedName>
    <definedName name="DANGA165" localSheetId="6">#REF!</definedName>
    <definedName name="DANGA165" localSheetId="4">#REF!</definedName>
    <definedName name="DANGA165">#REF!</definedName>
    <definedName name="DANGA166" localSheetId="2">#REF!</definedName>
    <definedName name="DANGA166" localSheetId="7">#REF!</definedName>
    <definedName name="DANGA166" localSheetId="6">#REF!</definedName>
    <definedName name="DANGA166" localSheetId="4">#REF!</definedName>
    <definedName name="DANGA166">#REF!</definedName>
    <definedName name="DANGA167" localSheetId="2">#REF!</definedName>
    <definedName name="DANGA167" localSheetId="7">#REF!</definedName>
    <definedName name="DANGA167" localSheetId="6">#REF!</definedName>
    <definedName name="DANGA167" localSheetId="4">#REF!</definedName>
    <definedName name="DANGA167">#REF!</definedName>
    <definedName name="DANGA168" localSheetId="2">#REF!</definedName>
    <definedName name="DANGA168" localSheetId="7">#REF!</definedName>
    <definedName name="DANGA168" localSheetId="6">#REF!</definedName>
    <definedName name="DANGA168" localSheetId="4">#REF!</definedName>
    <definedName name="DANGA168">#REF!</definedName>
    <definedName name="DANGA169" localSheetId="2">#REF!</definedName>
    <definedName name="DANGA169" localSheetId="7">#REF!</definedName>
    <definedName name="DANGA169" localSheetId="6">#REF!</definedName>
    <definedName name="DANGA169" localSheetId="4">#REF!</definedName>
    <definedName name="DANGA169">#REF!</definedName>
    <definedName name="DANGA17" localSheetId="2">#REF!</definedName>
    <definedName name="DANGA17" localSheetId="7">#REF!</definedName>
    <definedName name="DANGA17" localSheetId="6">#REF!</definedName>
    <definedName name="DANGA17" localSheetId="4">#REF!</definedName>
    <definedName name="DANGA17">#REF!</definedName>
    <definedName name="DANGA170" localSheetId="2">#REF!</definedName>
    <definedName name="DANGA170" localSheetId="7">#REF!</definedName>
    <definedName name="DANGA170" localSheetId="6">#REF!</definedName>
    <definedName name="DANGA170" localSheetId="4">#REF!</definedName>
    <definedName name="DANGA170">#REF!</definedName>
    <definedName name="DANGA171" localSheetId="2">#REF!</definedName>
    <definedName name="DANGA171" localSheetId="7">#REF!</definedName>
    <definedName name="DANGA171" localSheetId="6">#REF!</definedName>
    <definedName name="DANGA171" localSheetId="4">#REF!</definedName>
    <definedName name="DANGA171">#REF!</definedName>
    <definedName name="DANGA172" localSheetId="2">#REF!</definedName>
    <definedName name="DANGA172" localSheetId="7">#REF!</definedName>
    <definedName name="DANGA172" localSheetId="6">#REF!</definedName>
    <definedName name="DANGA172" localSheetId="4">#REF!</definedName>
    <definedName name="DANGA172">#REF!</definedName>
    <definedName name="DANGA173" localSheetId="2">#REF!</definedName>
    <definedName name="DANGA173" localSheetId="7">#REF!</definedName>
    <definedName name="DANGA173" localSheetId="6">#REF!</definedName>
    <definedName name="DANGA173" localSheetId="4">#REF!</definedName>
    <definedName name="DANGA173">#REF!</definedName>
    <definedName name="DANGA174" localSheetId="2">#REF!</definedName>
    <definedName name="DANGA174" localSheetId="7">#REF!</definedName>
    <definedName name="DANGA174" localSheetId="6">#REF!</definedName>
    <definedName name="DANGA174" localSheetId="4">#REF!</definedName>
    <definedName name="DANGA174">#REF!</definedName>
    <definedName name="DANGA175" localSheetId="2">#REF!</definedName>
    <definedName name="DANGA175" localSheetId="7">#REF!</definedName>
    <definedName name="DANGA175" localSheetId="6">#REF!</definedName>
    <definedName name="DANGA175" localSheetId="4">#REF!</definedName>
    <definedName name="DANGA175">#REF!</definedName>
    <definedName name="DANGA176" localSheetId="2">#REF!</definedName>
    <definedName name="DANGA176" localSheetId="7">#REF!</definedName>
    <definedName name="DANGA176" localSheetId="6">#REF!</definedName>
    <definedName name="DANGA176" localSheetId="4">#REF!</definedName>
    <definedName name="DANGA176">#REF!</definedName>
    <definedName name="DANGA177" localSheetId="2">#REF!</definedName>
    <definedName name="DANGA177" localSheetId="7">#REF!</definedName>
    <definedName name="DANGA177" localSheetId="6">#REF!</definedName>
    <definedName name="DANGA177" localSheetId="4">#REF!</definedName>
    <definedName name="DANGA177">#REF!</definedName>
    <definedName name="DANGA178" localSheetId="2">#REF!</definedName>
    <definedName name="DANGA178" localSheetId="7">#REF!</definedName>
    <definedName name="DANGA178" localSheetId="6">#REF!</definedName>
    <definedName name="DANGA178" localSheetId="4">#REF!</definedName>
    <definedName name="DANGA178">#REF!</definedName>
    <definedName name="DANGA179" localSheetId="2">#REF!</definedName>
    <definedName name="DANGA179" localSheetId="7">#REF!</definedName>
    <definedName name="DANGA179" localSheetId="6">#REF!</definedName>
    <definedName name="DANGA179" localSheetId="4">#REF!</definedName>
    <definedName name="DANGA179">#REF!</definedName>
    <definedName name="DANGA18" localSheetId="2">#REF!</definedName>
    <definedName name="DANGA18" localSheetId="7">#REF!</definedName>
    <definedName name="DANGA18" localSheetId="6">#REF!</definedName>
    <definedName name="DANGA18" localSheetId="4">#REF!</definedName>
    <definedName name="DANGA18">#REF!</definedName>
    <definedName name="DANGA180" localSheetId="2">#REF!</definedName>
    <definedName name="DANGA180" localSheetId="7">#REF!</definedName>
    <definedName name="DANGA180" localSheetId="6">#REF!</definedName>
    <definedName name="DANGA180" localSheetId="4">#REF!</definedName>
    <definedName name="DANGA180">#REF!</definedName>
    <definedName name="DANGA181" localSheetId="2">#REF!</definedName>
    <definedName name="DANGA181" localSheetId="7">#REF!</definedName>
    <definedName name="DANGA181" localSheetId="6">#REF!</definedName>
    <definedName name="DANGA181" localSheetId="4">#REF!</definedName>
    <definedName name="DANGA181">#REF!</definedName>
    <definedName name="DANGA182" localSheetId="2">#REF!</definedName>
    <definedName name="DANGA182" localSheetId="7">#REF!</definedName>
    <definedName name="DANGA182" localSheetId="6">#REF!</definedName>
    <definedName name="DANGA182" localSheetId="4">#REF!</definedName>
    <definedName name="DANGA182">#REF!</definedName>
    <definedName name="DANGA183" localSheetId="2">#REF!</definedName>
    <definedName name="DANGA183" localSheetId="7">#REF!</definedName>
    <definedName name="DANGA183" localSheetId="6">#REF!</definedName>
    <definedName name="DANGA183" localSheetId="4">#REF!</definedName>
    <definedName name="DANGA183">#REF!</definedName>
    <definedName name="DANGA184" localSheetId="2">#REF!</definedName>
    <definedName name="DANGA184" localSheetId="7">#REF!</definedName>
    <definedName name="DANGA184" localSheetId="6">#REF!</definedName>
    <definedName name="DANGA184" localSheetId="4">#REF!</definedName>
    <definedName name="DANGA184">#REF!</definedName>
    <definedName name="DANGA185" localSheetId="2">#REF!</definedName>
    <definedName name="DANGA185" localSheetId="7">#REF!</definedName>
    <definedName name="DANGA185" localSheetId="6">#REF!</definedName>
    <definedName name="DANGA185" localSheetId="4">#REF!</definedName>
    <definedName name="DANGA185">#REF!</definedName>
    <definedName name="DANGA186" localSheetId="2">#REF!</definedName>
    <definedName name="DANGA186" localSheetId="7">#REF!</definedName>
    <definedName name="DANGA186" localSheetId="6">#REF!</definedName>
    <definedName name="DANGA186" localSheetId="4">#REF!</definedName>
    <definedName name="DANGA186">#REF!</definedName>
    <definedName name="DANGA187" localSheetId="2">#REF!</definedName>
    <definedName name="DANGA187" localSheetId="7">#REF!</definedName>
    <definedName name="DANGA187" localSheetId="6">#REF!</definedName>
    <definedName name="DANGA187" localSheetId="4">#REF!</definedName>
    <definedName name="DANGA187">#REF!</definedName>
    <definedName name="DANGA188" localSheetId="2">#REF!</definedName>
    <definedName name="DANGA188" localSheetId="7">#REF!</definedName>
    <definedName name="DANGA188" localSheetId="6">#REF!</definedName>
    <definedName name="DANGA188" localSheetId="4">#REF!</definedName>
    <definedName name="DANGA188">#REF!</definedName>
    <definedName name="DANGA189" localSheetId="2">#REF!</definedName>
    <definedName name="DANGA189" localSheetId="7">#REF!</definedName>
    <definedName name="DANGA189" localSheetId="6">#REF!</definedName>
    <definedName name="DANGA189" localSheetId="4">#REF!</definedName>
    <definedName name="DANGA189">#REF!</definedName>
    <definedName name="DANGA19" localSheetId="2">#REF!</definedName>
    <definedName name="DANGA19" localSheetId="7">#REF!</definedName>
    <definedName name="DANGA19" localSheetId="6">#REF!</definedName>
    <definedName name="DANGA19" localSheetId="4">#REF!</definedName>
    <definedName name="DANGA19">#REF!</definedName>
    <definedName name="DANGA190" localSheetId="2">#REF!</definedName>
    <definedName name="DANGA190" localSheetId="7">#REF!</definedName>
    <definedName name="DANGA190" localSheetId="6">#REF!</definedName>
    <definedName name="DANGA190" localSheetId="4">#REF!</definedName>
    <definedName name="DANGA190">#REF!</definedName>
    <definedName name="DANGA191" localSheetId="2">#REF!</definedName>
    <definedName name="DANGA191" localSheetId="7">#REF!</definedName>
    <definedName name="DANGA191" localSheetId="6">#REF!</definedName>
    <definedName name="DANGA191" localSheetId="4">#REF!</definedName>
    <definedName name="DANGA191">#REF!</definedName>
    <definedName name="DANGA192" localSheetId="2">#REF!</definedName>
    <definedName name="DANGA192" localSheetId="7">#REF!</definedName>
    <definedName name="DANGA192" localSheetId="6">#REF!</definedName>
    <definedName name="DANGA192" localSheetId="4">#REF!</definedName>
    <definedName name="DANGA192">#REF!</definedName>
    <definedName name="DANGA193" localSheetId="2">#REF!</definedName>
    <definedName name="DANGA193" localSheetId="7">#REF!</definedName>
    <definedName name="DANGA193" localSheetId="6">#REF!</definedName>
    <definedName name="DANGA193" localSheetId="4">#REF!</definedName>
    <definedName name="DANGA193">#REF!</definedName>
    <definedName name="DANGA194" localSheetId="2">#REF!</definedName>
    <definedName name="DANGA194" localSheetId="7">#REF!</definedName>
    <definedName name="DANGA194" localSheetId="6">#REF!</definedName>
    <definedName name="DANGA194" localSheetId="4">#REF!</definedName>
    <definedName name="DANGA194">#REF!</definedName>
    <definedName name="DANGA195" localSheetId="2">#REF!</definedName>
    <definedName name="DANGA195" localSheetId="7">#REF!</definedName>
    <definedName name="DANGA195" localSheetId="6">#REF!</definedName>
    <definedName name="DANGA195" localSheetId="4">#REF!</definedName>
    <definedName name="DANGA195">#REF!</definedName>
    <definedName name="DANGA196" localSheetId="2">#REF!</definedName>
    <definedName name="DANGA196" localSheetId="7">#REF!</definedName>
    <definedName name="DANGA196" localSheetId="6">#REF!</definedName>
    <definedName name="DANGA196" localSheetId="4">#REF!</definedName>
    <definedName name="DANGA196">#REF!</definedName>
    <definedName name="DANGA197" localSheetId="2">#REF!</definedName>
    <definedName name="DANGA197" localSheetId="7">#REF!</definedName>
    <definedName name="DANGA197" localSheetId="6">#REF!</definedName>
    <definedName name="DANGA197" localSheetId="4">#REF!</definedName>
    <definedName name="DANGA197">#REF!</definedName>
    <definedName name="DANGA198" localSheetId="2">#REF!</definedName>
    <definedName name="DANGA198" localSheetId="7">#REF!</definedName>
    <definedName name="DANGA198" localSheetId="6">#REF!</definedName>
    <definedName name="DANGA198" localSheetId="4">#REF!</definedName>
    <definedName name="DANGA198">#REF!</definedName>
    <definedName name="DANGA199" localSheetId="2">#REF!</definedName>
    <definedName name="DANGA199" localSheetId="7">#REF!</definedName>
    <definedName name="DANGA199" localSheetId="6">#REF!</definedName>
    <definedName name="DANGA199" localSheetId="4">#REF!</definedName>
    <definedName name="DANGA199">#REF!</definedName>
    <definedName name="DANGA2" localSheetId="2">#REF!</definedName>
    <definedName name="DANGA2" localSheetId="7">#REF!</definedName>
    <definedName name="DANGA2" localSheetId="6">#REF!</definedName>
    <definedName name="DANGA2" localSheetId="4">#REF!</definedName>
    <definedName name="DANGA2">#REF!</definedName>
    <definedName name="DANGA20" localSheetId="2">#REF!</definedName>
    <definedName name="DANGA20" localSheetId="7">#REF!</definedName>
    <definedName name="DANGA20" localSheetId="6">#REF!</definedName>
    <definedName name="DANGA20" localSheetId="4">#REF!</definedName>
    <definedName name="DANGA20">#REF!</definedName>
    <definedName name="DANGA200" localSheetId="2">#REF!</definedName>
    <definedName name="DANGA200" localSheetId="7">#REF!</definedName>
    <definedName name="DANGA200" localSheetId="6">#REF!</definedName>
    <definedName name="DANGA200" localSheetId="4">#REF!</definedName>
    <definedName name="DANGA200">#REF!</definedName>
    <definedName name="DANGA201" localSheetId="2">#REF!</definedName>
    <definedName name="DANGA201" localSheetId="7">#REF!</definedName>
    <definedName name="DANGA201" localSheetId="6">#REF!</definedName>
    <definedName name="DANGA201" localSheetId="4">#REF!</definedName>
    <definedName name="DANGA201">#REF!</definedName>
    <definedName name="DANGA202" localSheetId="2">#REF!</definedName>
    <definedName name="DANGA202" localSheetId="7">#REF!</definedName>
    <definedName name="DANGA202" localSheetId="6">#REF!</definedName>
    <definedName name="DANGA202" localSheetId="4">#REF!</definedName>
    <definedName name="DANGA202">#REF!</definedName>
    <definedName name="DANGA203" localSheetId="2">#REF!</definedName>
    <definedName name="DANGA203" localSheetId="7">#REF!</definedName>
    <definedName name="DANGA203" localSheetId="6">#REF!</definedName>
    <definedName name="DANGA203" localSheetId="4">#REF!</definedName>
    <definedName name="DANGA203">#REF!</definedName>
    <definedName name="DANGA204" localSheetId="2">#REF!</definedName>
    <definedName name="DANGA204" localSheetId="7">#REF!</definedName>
    <definedName name="DANGA204" localSheetId="6">#REF!</definedName>
    <definedName name="DANGA204" localSheetId="4">#REF!</definedName>
    <definedName name="DANGA204">#REF!</definedName>
    <definedName name="DANGA205" localSheetId="2">#REF!</definedName>
    <definedName name="DANGA205" localSheetId="7">#REF!</definedName>
    <definedName name="DANGA205" localSheetId="6">#REF!</definedName>
    <definedName name="DANGA205" localSheetId="4">#REF!</definedName>
    <definedName name="DANGA205">#REF!</definedName>
    <definedName name="DANGA206" localSheetId="2">#REF!</definedName>
    <definedName name="DANGA206" localSheetId="7">#REF!</definedName>
    <definedName name="DANGA206" localSheetId="6">#REF!</definedName>
    <definedName name="DANGA206" localSheetId="4">#REF!</definedName>
    <definedName name="DANGA206">#REF!</definedName>
    <definedName name="DANGA207" localSheetId="2">#REF!</definedName>
    <definedName name="DANGA207" localSheetId="7">#REF!</definedName>
    <definedName name="DANGA207" localSheetId="6">#REF!</definedName>
    <definedName name="DANGA207" localSheetId="4">#REF!</definedName>
    <definedName name="DANGA207">#REF!</definedName>
    <definedName name="DANGA208" localSheetId="2">#REF!</definedName>
    <definedName name="DANGA208" localSheetId="7">#REF!</definedName>
    <definedName name="DANGA208" localSheetId="6">#REF!</definedName>
    <definedName name="DANGA208" localSheetId="4">#REF!</definedName>
    <definedName name="DANGA208">#REF!</definedName>
    <definedName name="DANGA209" localSheetId="2">#REF!</definedName>
    <definedName name="DANGA209" localSheetId="7">#REF!</definedName>
    <definedName name="DANGA209" localSheetId="6">#REF!</definedName>
    <definedName name="DANGA209" localSheetId="4">#REF!</definedName>
    <definedName name="DANGA209">#REF!</definedName>
    <definedName name="DANGA21" localSheetId="2">#REF!</definedName>
    <definedName name="DANGA21" localSheetId="7">#REF!</definedName>
    <definedName name="DANGA21" localSheetId="6">#REF!</definedName>
    <definedName name="DANGA21" localSheetId="4">#REF!</definedName>
    <definedName name="DANGA21">#REF!</definedName>
    <definedName name="DANGA210" localSheetId="2">#REF!</definedName>
    <definedName name="DANGA210" localSheetId="7">#REF!</definedName>
    <definedName name="DANGA210" localSheetId="6">#REF!</definedName>
    <definedName name="DANGA210" localSheetId="4">#REF!</definedName>
    <definedName name="DANGA210">#REF!</definedName>
    <definedName name="DANGA211" localSheetId="2">#REF!</definedName>
    <definedName name="DANGA211" localSheetId="7">#REF!</definedName>
    <definedName name="DANGA211" localSheetId="6">#REF!</definedName>
    <definedName name="DANGA211" localSheetId="4">#REF!</definedName>
    <definedName name="DANGA211">#REF!</definedName>
    <definedName name="DANGA212" localSheetId="2">#REF!</definedName>
    <definedName name="DANGA212" localSheetId="7">#REF!</definedName>
    <definedName name="DANGA212" localSheetId="6">#REF!</definedName>
    <definedName name="DANGA212" localSheetId="4">#REF!</definedName>
    <definedName name="DANGA212">#REF!</definedName>
    <definedName name="DANGA213" localSheetId="2">#REF!</definedName>
    <definedName name="DANGA213" localSheetId="7">#REF!</definedName>
    <definedName name="DANGA213" localSheetId="6">#REF!</definedName>
    <definedName name="DANGA213" localSheetId="4">#REF!</definedName>
    <definedName name="DANGA213">#REF!</definedName>
    <definedName name="DANGA214" localSheetId="2">#REF!</definedName>
    <definedName name="DANGA214" localSheetId="7">#REF!</definedName>
    <definedName name="DANGA214" localSheetId="6">#REF!</definedName>
    <definedName name="DANGA214" localSheetId="4">#REF!</definedName>
    <definedName name="DANGA214">#REF!</definedName>
    <definedName name="DANGA215" localSheetId="2">#REF!</definedName>
    <definedName name="DANGA215" localSheetId="7">#REF!</definedName>
    <definedName name="DANGA215" localSheetId="6">#REF!</definedName>
    <definedName name="DANGA215" localSheetId="4">#REF!</definedName>
    <definedName name="DANGA215">#REF!</definedName>
    <definedName name="DANGA216" localSheetId="2">#REF!</definedName>
    <definedName name="DANGA216" localSheetId="7">#REF!</definedName>
    <definedName name="DANGA216" localSheetId="6">#REF!</definedName>
    <definedName name="DANGA216" localSheetId="4">#REF!</definedName>
    <definedName name="DANGA216">#REF!</definedName>
    <definedName name="DANGA217" localSheetId="2">#REF!</definedName>
    <definedName name="DANGA217" localSheetId="7">#REF!</definedName>
    <definedName name="DANGA217" localSheetId="6">#REF!</definedName>
    <definedName name="DANGA217" localSheetId="4">#REF!</definedName>
    <definedName name="DANGA217">#REF!</definedName>
    <definedName name="DANGA218" localSheetId="2">#REF!</definedName>
    <definedName name="DANGA218" localSheetId="7">#REF!</definedName>
    <definedName name="DANGA218" localSheetId="6">#REF!</definedName>
    <definedName name="DANGA218" localSheetId="4">#REF!</definedName>
    <definedName name="DANGA218">#REF!</definedName>
    <definedName name="DANGA219" localSheetId="2">#REF!</definedName>
    <definedName name="DANGA219" localSheetId="7">#REF!</definedName>
    <definedName name="DANGA219" localSheetId="6">#REF!</definedName>
    <definedName name="DANGA219" localSheetId="4">#REF!</definedName>
    <definedName name="DANGA219">#REF!</definedName>
    <definedName name="DANGA22" localSheetId="2">#REF!</definedName>
    <definedName name="DANGA22" localSheetId="7">#REF!</definedName>
    <definedName name="DANGA22" localSheetId="6">#REF!</definedName>
    <definedName name="DANGA22" localSheetId="4">#REF!</definedName>
    <definedName name="DANGA22">#REF!</definedName>
    <definedName name="DANGA220" localSheetId="2">#REF!</definedName>
    <definedName name="DANGA220" localSheetId="7">#REF!</definedName>
    <definedName name="DANGA220" localSheetId="6">#REF!</definedName>
    <definedName name="DANGA220" localSheetId="4">#REF!</definedName>
    <definedName name="DANGA220">#REF!</definedName>
    <definedName name="DANGA221" localSheetId="2">#REF!</definedName>
    <definedName name="DANGA221" localSheetId="7">#REF!</definedName>
    <definedName name="DANGA221" localSheetId="6">#REF!</definedName>
    <definedName name="DANGA221" localSheetId="4">#REF!</definedName>
    <definedName name="DANGA221">#REF!</definedName>
    <definedName name="DANGA222" localSheetId="2">#REF!</definedName>
    <definedName name="DANGA222" localSheetId="7">#REF!</definedName>
    <definedName name="DANGA222" localSheetId="6">#REF!</definedName>
    <definedName name="DANGA222" localSheetId="4">#REF!</definedName>
    <definedName name="DANGA222">#REF!</definedName>
    <definedName name="DANGA223" localSheetId="2">#REF!</definedName>
    <definedName name="DANGA223" localSheetId="7">#REF!</definedName>
    <definedName name="DANGA223" localSheetId="6">#REF!</definedName>
    <definedName name="DANGA223" localSheetId="4">#REF!</definedName>
    <definedName name="DANGA223">#REF!</definedName>
    <definedName name="DANGA224" localSheetId="2">#REF!</definedName>
    <definedName name="DANGA224" localSheetId="7">#REF!</definedName>
    <definedName name="DANGA224" localSheetId="6">#REF!</definedName>
    <definedName name="DANGA224" localSheetId="4">#REF!</definedName>
    <definedName name="DANGA224">#REF!</definedName>
    <definedName name="DANGA225" localSheetId="2">#REF!</definedName>
    <definedName name="DANGA225" localSheetId="7">#REF!</definedName>
    <definedName name="DANGA225" localSheetId="6">#REF!</definedName>
    <definedName name="DANGA225" localSheetId="4">#REF!</definedName>
    <definedName name="DANGA225">#REF!</definedName>
    <definedName name="DANGA226" localSheetId="2">#REF!</definedName>
    <definedName name="DANGA226" localSheetId="7">#REF!</definedName>
    <definedName name="DANGA226" localSheetId="6">#REF!</definedName>
    <definedName name="DANGA226" localSheetId="4">#REF!</definedName>
    <definedName name="DANGA226">#REF!</definedName>
    <definedName name="DANGA227" localSheetId="2">#REF!</definedName>
    <definedName name="DANGA227" localSheetId="7">#REF!</definedName>
    <definedName name="DANGA227" localSheetId="6">#REF!</definedName>
    <definedName name="DANGA227" localSheetId="4">#REF!</definedName>
    <definedName name="DANGA227">#REF!</definedName>
    <definedName name="DANGA228" localSheetId="2">#REF!</definedName>
    <definedName name="DANGA228" localSheetId="7">#REF!</definedName>
    <definedName name="DANGA228" localSheetId="6">#REF!</definedName>
    <definedName name="DANGA228" localSheetId="4">#REF!</definedName>
    <definedName name="DANGA228">#REF!</definedName>
    <definedName name="DANGA23" localSheetId="2">#REF!</definedName>
    <definedName name="DANGA23" localSheetId="7">#REF!</definedName>
    <definedName name="DANGA23" localSheetId="6">#REF!</definedName>
    <definedName name="DANGA23" localSheetId="4">#REF!</definedName>
    <definedName name="DANGA23">#REF!</definedName>
    <definedName name="DANGA24" localSheetId="2">#REF!</definedName>
    <definedName name="DANGA24" localSheetId="7">#REF!</definedName>
    <definedName name="DANGA24" localSheetId="6">#REF!</definedName>
    <definedName name="DANGA24" localSheetId="4">#REF!</definedName>
    <definedName name="DANGA24">#REF!</definedName>
    <definedName name="DANGA25" localSheetId="2">#REF!</definedName>
    <definedName name="DANGA25" localSheetId="7">#REF!</definedName>
    <definedName name="DANGA25" localSheetId="6">#REF!</definedName>
    <definedName name="DANGA25" localSheetId="4">#REF!</definedName>
    <definedName name="DANGA25">#REF!</definedName>
    <definedName name="DANGA26" localSheetId="2">#REF!</definedName>
    <definedName name="DANGA26" localSheetId="7">#REF!</definedName>
    <definedName name="DANGA26" localSheetId="6">#REF!</definedName>
    <definedName name="DANGA26" localSheetId="4">#REF!</definedName>
    <definedName name="DANGA26">#REF!</definedName>
    <definedName name="DANGA27" localSheetId="2">#REF!</definedName>
    <definedName name="DANGA27" localSheetId="7">#REF!</definedName>
    <definedName name="DANGA27" localSheetId="6">#REF!</definedName>
    <definedName name="DANGA27" localSheetId="4">#REF!</definedName>
    <definedName name="DANGA27">#REF!</definedName>
    <definedName name="DANGA28" localSheetId="2">#REF!</definedName>
    <definedName name="DANGA28" localSheetId="7">#REF!</definedName>
    <definedName name="DANGA28" localSheetId="6">#REF!</definedName>
    <definedName name="DANGA28" localSheetId="4">#REF!</definedName>
    <definedName name="DANGA28">#REF!</definedName>
    <definedName name="DANGA29" localSheetId="2">#REF!</definedName>
    <definedName name="DANGA29" localSheetId="7">#REF!</definedName>
    <definedName name="DANGA29" localSheetId="6">#REF!</definedName>
    <definedName name="DANGA29" localSheetId="4">#REF!</definedName>
    <definedName name="DANGA29">#REF!</definedName>
    <definedName name="DANGA3" localSheetId="2">#REF!</definedName>
    <definedName name="DANGA3" localSheetId="7">#REF!</definedName>
    <definedName name="DANGA3" localSheetId="6">#REF!</definedName>
    <definedName name="DANGA3" localSheetId="4">#REF!</definedName>
    <definedName name="DANGA3">#REF!</definedName>
    <definedName name="DANGA30" localSheetId="2">#REF!</definedName>
    <definedName name="DANGA30" localSheetId="7">#REF!</definedName>
    <definedName name="DANGA30" localSheetId="6">#REF!</definedName>
    <definedName name="DANGA30" localSheetId="4">#REF!</definedName>
    <definedName name="DANGA30">#REF!</definedName>
    <definedName name="DANGA31" localSheetId="2">#REF!</definedName>
    <definedName name="DANGA31" localSheetId="7">#REF!</definedName>
    <definedName name="DANGA31" localSheetId="6">#REF!</definedName>
    <definedName name="DANGA31" localSheetId="4">#REF!</definedName>
    <definedName name="DANGA31">#REF!</definedName>
    <definedName name="DANGA32" localSheetId="2">#REF!</definedName>
    <definedName name="DANGA32" localSheetId="7">#REF!</definedName>
    <definedName name="DANGA32" localSheetId="6">#REF!</definedName>
    <definedName name="DANGA32" localSheetId="4">#REF!</definedName>
    <definedName name="DANGA32">#REF!</definedName>
    <definedName name="DANGA33" localSheetId="2">#REF!</definedName>
    <definedName name="DANGA33" localSheetId="7">#REF!</definedName>
    <definedName name="DANGA33" localSheetId="6">#REF!</definedName>
    <definedName name="DANGA33" localSheetId="4">#REF!</definedName>
    <definedName name="DANGA33">#REF!</definedName>
    <definedName name="DANGA34" localSheetId="2">#REF!</definedName>
    <definedName name="DANGA34" localSheetId="7">#REF!</definedName>
    <definedName name="DANGA34" localSheetId="6">#REF!</definedName>
    <definedName name="DANGA34" localSheetId="4">#REF!</definedName>
    <definedName name="DANGA34">#REF!</definedName>
    <definedName name="DANGA35" localSheetId="2">#REF!</definedName>
    <definedName name="DANGA35" localSheetId="7">#REF!</definedName>
    <definedName name="DANGA35" localSheetId="6">#REF!</definedName>
    <definedName name="DANGA35" localSheetId="4">#REF!</definedName>
    <definedName name="DANGA35">#REF!</definedName>
    <definedName name="DANGA36" localSheetId="2">#REF!</definedName>
    <definedName name="DANGA36" localSheetId="7">#REF!</definedName>
    <definedName name="DANGA36" localSheetId="6">#REF!</definedName>
    <definedName name="DANGA36" localSheetId="4">#REF!</definedName>
    <definedName name="DANGA36">#REF!</definedName>
    <definedName name="DANGA37" localSheetId="2">#REF!</definedName>
    <definedName name="DANGA37" localSheetId="7">#REF!</definedName>
    <definedName name="DANGA37" localSheetId="6">#REF!</definedName>
    <definedName name="DANGA37" localSheetId="4">#REF!</definedName>
    <definedName name="DANGA37">#REF!</definedName>
    <definedName name="DANGA38" localSheetId="2">#REF!</definedName>
    <definedName name="DANGA38" localSheetId="7">#REF!</definedName>
    <definedName name="DANGA38" localSheetId="6">#REF!</definedName>
    <definedName name="DANGA38" localSheetId="4">#REF!</definedName>
    <definedName name="DANGA38">#REF!</definedName>
    <definedName name="DANGA39" localSheetId="2">#REF!</definedName>
    <definedName name="DANGA39" localSheetId="7">#REF!</definedName>
    <definedName name="DANGA39" localSheetId="6">#REF!</definedName>
    <definedName name="DANGA39" localSheetId="4">#REF!</definedName>
    <definedName name="DANGA39">#REF!</definedName>
    <definedName name="DANGA4" localSheetId="2">#REF!</definedName>
    <definedName name="DANGA4" localSheetId="7">#REF!</definedName>
    <definedName name="DANGA4" localSheetId="6">#REF!</definedName>
    <definedName name="DANGA4" localSheetId="4">#REF!</definedName>
    <definedName name="DANGA4">#REF!</definedName>
    <definedName name="DANGA40" localSheetId="2">#REF!</definedName>
    <definedName name="DANGA40" localSheetId="7">#REF!</definedName>
    <definedName name="DANGA40" localSheetId="6">#REF!</definedName>
    <definedName name="DANGA40" localSheetId="4">#REF!</definedName>
    <definedName name="DANGA40">#REF!</definedName>
    <definedName name="DANGA41" localSheetId="2">#REF!</definedName>
    <definedName name="DANGA41" localSheetId="7">#REF!</definedName>
    <definedName name="DANGA41" localSheetId="6">#REF!</definedName>
    <definedName name="DANGA41" localSheetId="4">#REF!</definedName>
    <definedName name="DANGA41">#REF!</definedName>
    <definedName name="DANGA42" localSheetId="2">#REF!</definedName>
    <definedName name="DANGA42" localSheetId="7">#REF!</definedName>
    <definedName name="DANGA42" localSheetId="6">#REF!</definedName>
    <definedName name="DANGA42" localSheetId="4">#REF!</definedName>
    <definedName name="DANGA42">#REF!</definedName>
    <definedName name="DANGA43" localSheetId="2">#REF!</definedName>
    <definedName name="DANGA43" localSheetId="7">#REF!</definedName>
    <definedName name="DANGA43" localSheetId="6">#REF!</definedName>
    <definedName name="DANGA43" localSheetId="4">#REF!</definedName>
    <definedName name="DANGA43">#REF!</definedName>
    <definedName name="DANGA44" localSheetId="2">#REF!</definedName>
    <definedName name="DANGA44" localSheetId="7">#REF!</definedName>
    <definedName name="DANGA44" localSheetId="6">#REF!</definedName>
    <definedName name="DANGA44" localSheetId="4">#REF!</definedName>
    <definedName name="DANGA44">#REF!</definedName>
    <definedName name="DANGA45" localSheetId="2">#REF!</definedName>
    <definedName name="DANGA45" localSheetId="7">#REF!</definedName>
    <definedName name="DANGA45" localSheetId="6">#REF!</definedName>
    <definedName name="DANGA45" localSheetId="4">#REF!</definedName>
    <definedName name="DANGA45">#REF!</definedName>
    <definedName name="DANGA46" localSheetId="2">#REF!</definedName>
    <definedName name="DANGA46" localSheetId="7">#REF!</definedName>
    <definedName name="DANGA46" localSheetId="6">#REF!</definedName>
    <definedName name="DANGA46" localSheetId="4">#REF!</definedName>
    <definedName name="DANGA46">#REF!</definedName>
    <definedName name="DANGA47" localSheetId="2">#REF!</definedName>
    <definedName name="DANGA47" localSheetId="7">#REF!</definedName>
    <definedName name="DANGA47" localSheetId="6">#REF!</definedName>
    <definedName name="DANGA47" localSheetId="4">#REF!</definedName>
    <definedName name="DANGA47">#REF!</definedName>
    <definedName name="DANGA48" localSheetId="2">#REF!</definedName>
    <definedName name="DANGA48" localSheetId="7">#REF!</definedName>
    <definedName name="DANGA48" localSheetId="6">#REF!</definedName>
    <definedName name="DANGA48" localSheetId="4">#REF!</definedName>
    <definedName name="DANGA48">#REF!</definedName>
    <definedName name="DANGA49" localSheetId="2">#REF!</definedName>
    <definedName name="DANGA49" localSheetId="7">#REF!</definedName>
    <definedName name="DANGA49" localSheetId="6">#REF!</definedName>
    <definedName name="DANGA49" localSheetId="4">#REF!</definedName>
    <definedName name="DANGA49">#REF!</definedName>
    <definedName name="DANGA5" localSheetId="2">#REF!</definedName>
    <definedName name="DANGA5" localSheetId="7">#REF!</definedName>
    <definedName name="DANGA5" localSheetId="6">#REF!</definedName>
    <definedName name="DANGA5" localSheetId="4">#REF!</definedName>
    <definedName name="DANGA5">#REF!</definedName>
    <definedName name="DANGA50" localSheetId="2">#REF!</definedName>
    <definedName name="DANGA50" localSheetId="7">#REF!</definedName>
    <definedName name="DANGA50" localSheetId="6">#REF!</definedName>
    <definedName name="DANGA50" localSheetId="4">#REF!</definedName>
    <definedName name="DANGA50">#REF!</definedName>
    <definedName name="DANGA51" localSheetId="2">#REF!</definedName>
    <definedName name="DANGA51" localSheetId="7">#REF!</definedName>
    <definedName name="DANGA51" localSheetId="6">#REF!</definedName>
    <definedName name="DANGA51" localSheetId="4">#REF!</definedName>
    <definedName name="DANGA51">#REF!</definedName>
    <definedName name="DANGA52" localSheetId="2">#REF!</definedName>
    <definedName name="DANGA52" localSheetId="7">#REF!</definedName>
    <definedName name="DANGA52" localSheetId="6">#REF!</definedName>
    <definedName name="DANGA52" localSheetId="4">#REF!</definedName>
    <definedName name="DANGA52">#REF!</definedName>
    <definedName name="DANGA53" localSheetId="2">#REF!</definedName>
    <definedName name="DANGA53" localSheetId="7">#REF!</definedName>
    <definedName name="DANGA53" localSheetId="6">#REF!</definedName>
    <definedName name="DANGA53" localSheetId="4">#REF!</definedName>
    <definedName name="DANGA53">#REF!</definedName>
    <definedName name="DANGA54" localSheetId="2">#REF!</definedName>
    <definedName name="DANGA54" localSheetId="7">#REF!</definedName>
    <definedName name="DANGA54" localSheetId="6">#REF!</definedName>
    <definedName name="DANGA54" localSheetId="4">#REF!</definedName>
    <definedName name="DANGA54">#REF!</definedName>
    <definedName name="DANGA55" localSheetId="2">#REF!</definedName>
    <definedName name="DANGA55" localSheetId="7">#REF!</definedName>
    <definedName name="DANGA55" localSheetId="6">#REF!</definedName>
    <definedName name="DANGA55" localSheetId="4">#REF!</definedName>
    <definedName name="DANGA55">#REF!</definedName>
    <definedName name="DANGA56" localSheetId="2">#REF!</definedName>
    <definedName name="DANGA56" localSheetId="7">#REF!</definedName>
    <definedName name="DANGA56" localSheetId="6">#REF!</definedName>
    <definedName name="DANGA56" localSheetId="4">#REF!</definedName>
    <definedName name="DANGA56">#REF!</definedName>
    <definedName name="DANGA57" localSheetId="2">#REF!</definedName>
    <definedName name="DANGA57" localSheetId="7">#REF!</definedName>
    <definedName name="DANGA57" localSheetId="6">#REF!</definedName>
    <definedName name="DANGA57" localSheetId="4">#REF!</definedName>
    <definedName name="DANGA57">#REF!</definedName>
    <definedName name="DANGA58" localSheetId="2">#REF!</definedName>
    <definedName name="DANGA58" localSheetId="7">#REF!</definedName>
    <definedName name="DANGA58" localSheetId="6">#REF!</definedName>
    <definedName name="DANGA58" localSheetId="4">#REF!</definedName>
    <definedName name="DANGA58">#REF!</definedName>
    <definedName name="DANGA59" localSheetId="2">#REF!</definedName>
    <definedName name="DANGA59" localSheetId="7">#REF!</definedName>
    <definedName name="DANGA59" localSheetId="6">#REF!</definedName>
    <definedName name="DANGA59" localSheetId="4">#REF!</definedName>
    <definedName name="DANGA59">#REF!</definedName>
    <definedName name="DANGA6" localSheetId="2">#REF!</definedName>
    <definedName name="DANGA6" localSheetId="7">#REF!</definedName>
    <definedName name="DANGA6" localSheetId="6">#REF!</definedName>
    <definedName name="DANGA6" localSheetId="4">#REF!</definedName>
    <definedName name="DANGA6">#REF!</definedName>
    <definedName name="DANGA60" localSheetId="2">#REF!</definedName>
    <definedName name="DANGA60" localSheetId="7">#REF!</definedName>
    <definedName name="DANGA60" localSheetId="6">#REF!</definedName>
    <definedName name="DANGA60" localSheetId="4">#REF!</definedName>
    <definedName name="DANGA60">#REF!</definedName>
    <definedName name="DANGA61" localSheetId="2">#REF!</definedName>
    <definedName name="DANGA61" localSheetId="7">#REF!</definedName>
    <definedName name="DANGA61" localSheetId="6">#REF!</definedName>
    <definedName name="DANGA61" localSheetId="4">#REF!</definedName>
    <definedName name="DANGA61">#REF!</definedName>
    <definedName name="DANGA62" localSheetId="2">#REF!</definedName>
    <definedName name="DANGA62" localSheetId="7">#REF!</definedName>
    <definedName name="DANGA62" localSheetId="6">#REF!</definedName>
    <definedName name="DANGA62" localSheetId="4">#REF!</definedName>
    <definedName name="DANGA62">#REF!</definedName>
    <definedName name="DANGA63" localSheetId="2">#REF!</definedName>
    <definedName name="DANGA63" localSheetId="7">#REF!</definedName>
    <definedName name="DANGA63" localSheetId="6">#REF!</definedName>
    <definedName name="DANGA63" localSheetId="4">#REF!</definedName>
    <definedName name="DANGA63">#REF!</definedName>
    <definedName name="DANGA64" localSheetId="2">#REF!</definedName>
    <definedName name="DANGA64" localSheetId="7">#REF!</definedName>
    <definedName name="DANGA64" localSheetId="6">#REF!</definedName>
    <definedName name="DANGA64" localSheetId="4">#REF!</definedName>
    <definedName name="DANGA64">#REF!</definedName>
    <definedName name="DANGA65" localSheetId="2">#REF!</definedName>
    <definedName name="DANGA65" localSheetId="7">#REF!</definedName>
    <definedName name="DANGA65" localSheetId="6">#REF!</definedName>
    <definedName name="DANGA65" localSheetId="4">#REF!</definedName>
    <definedName name="DANGA65">#REF!</definedName>
    <definedName name="DANGA66" localSheetId="2">#REF!</definedName>
    <definedName name="DANGA66" localSheetId="7">#REF!</definedName>
    <definedName name="DANGA66" localSheetId="6">#REF!</definedName>
    <definedName name="DANGA66" localSheetId="4">#REF!</definedName>
    <definedName name="DANGA66">#REF!</definedName>
    <definedName name="DANGA67" localSheetId="2">#REF!</definedName>
    <definedName name="DANGA67" localSheetId="7">#REF!</definedName>
    <definedName name="DANGA67" localSheetId="6">#REF!</definedName>
    <definedName name="DANGA67" localSheetId="4">#REF!</definedName>
    <definedName name="DANGA67">#REF!</definedName>
    <definedName name="DANGA68" localSheetId="2">#REF!</definedName>
    <definedName name="DANGA68" localSheetId="7">#REF!</definedName>
    <definedName name="DANGA68" localSheetId="6">#REF!</definedName>
    <definedName name="DANGA68" localSheetId="4">#REF!</definedName>
    <definedName name="DANGA68">#REF!</definedName>
    <definedName name="DANGA69" localSheetId="2">#REF!</definedName>
    <definedName name="DANGA69" localSheetId="7">#REF!</definedName>
    <definedName name="DANGA69" localSheetId="6">#REF!</definedName>
    <definedName name="DANGA69" localSheetId="4">#REF!</definedName>
    <definedName name="DANGA69">#REF!</definedName>
    <definedName name="DANGA7" localSheetId="2">#REF!</definedName>
    <definedName name="DANGA7" localSheetId="7">#REF!</definedName>
    <definedName name="DANGA7" localSheetId="6">#REF!</definedName>
    <definedName name="DANGA7" localSheetId="4">#REF!</definedName>
    <definedName name="DANGA7">#REF!</definedName>
    <definedName name="DANGA70" localSheetId="2">#REF!</definedName>
    <definedName name="DANGA70" localSheetId="7">#REF!</definedName>
    <definedName name="DANGA70" localSheetId="6">#REF!</definedName>
    <definedName name="DANGA70" localSheetId="4">#REF!</definedName>
    <definedName name="DANGA70">#REF!</definedName>
    <definedName name="DANGA71" localSheetId="2">#REF!</definedName>
    <definedName name="DANGA71" localSheetId="7">#REF!</definedName>
    <definedName name="DANGA71" localSheetId="6">#REF!</definedName>
    <definedName name="DANGA71" localSheetId="4">#REF!</definedName>
    <definedName name="DANGA71">#REF!</definedName>
    <definedName name="DANGA72" localSheetId="2">#REF!</definedName>
    <definedName name="DANGA72" localSheetId="7">#REF!</definedName>
    <definedName name="DANGA72" localSheetId="6">#REF!</definedName>
    <definedName name="DANGA72" localSheetId="4">#REF!</definedName>
    <definedName name="DANGA72">#REF!</definedName>
    <definedName name="DANGA73" localSheetId="2">#REF!</definedName>
    <definedName name="DANGA73" localSheetId="7">#REF!</definedName>
    <definedName name="DANGA73" localSheetId="6">#REF!</definedName>
    <definedName name="DANGA73" localSheetId="4">#REF!</definedName>
    <definedName name="DANGA73">#REF!</definedName>
    <definedName name="DANGA74" localSheetId="2">#REF!</definedName>
    <definedName name="DANGA74" localSheetId="7">#REF!</definedName>
    <definedName name="DANGA74" localSheetId="6">#REF!</definedName>
    <definedName name="DANGA74" localSheetId="4">#REF!</definedName>
    <definedName name="DANGA74">#REF!</definedName>
    <definedName name="DANGA75" localSheetId="2">#REF!</definedName>
    <definedName name="DANGA75" localSheetId="7">#REF!</definedName>
    <definedName name="DANGA75" localSheetId="6">#REF!</definedName>
    <definedName name="DANGA75" localSheetId="4">#REF!</definedName>
    <definedName name="DANGA75">#REF!</definedName>
    <definedName name="DANGA76" localSheetId="2">#REF!</definedName>
    <definedName name="DANGA76" localSheetId="7">#REF!</definedName>
    <definedName name="DANGA76" localSheetId="6">#REF!</definedName>
    <definedName name="DANGA76" localSheetId="4">#REF!</definedName>
    <definedName name="DANGA76">#REF!</definedName>
    <definedName name="DANGA77" localSheetId="2">#REF!</definedName>
    <definedName name="DANGA77" localSheetId="7">#REF!</definedName>
    <definedName name="DANGA77" localSheetId="6">#REF!</definedName>
    <definedName name="DANGA77" localSheetId="4">#REF!</definedName>
    <definedName name="DANGA77">#REF!</definedName>
    <definedName name="DANGA78" localSheetId="2">#REF!</definedName>
    <definedName name="DANGA78" localSheetId="7">#REF!</definedName>
    <definedName name="DANGA78" localSheetId="6">#REF!</definedName>
    <definedName name="DANGA78" localSheetId="4">#REF!</definedName>
    <definedName name="DANGA78">#REF!</definedName>
    <definedName name="DANGA79" localSheetId="2">#REF!</definedName>
    <definedName name="DANGA79" localSheetId="7">#REF!</definedName>
    <definedName name="DANGA79" localSheetId="6">#REF!</definedName>
    <definedName name="DANGA79" localSheetId="4">#REF!</definedName>
    <definedName name="DANGA79">#REF!</definedName>
    <definedName name="DANGA8" localSheetId="2">#REF!</definedName>
    <definedName name="DANGA8" localSheetId="7">#REF!</definedName>
    <definedName name="DANGA8" localSheetId="6">#REF!</definedName>
    <definedName name="DANGA8" localSheetId="4">#REF!</definedName>
    <definedName name="DANGA8">#REF!</definedName>
    <definedName name="DANGA80" localSheetId="2">#REF!</definedName>
    <definedName name="DANGA80" localSheetId="7">#REF!</definedName>
    <definedName name="DANGA80" localSheetId="6">#REF!</definedName>
    <definedName name="DANGA80" localSheetId="4">#REF!</definedName>
    <definedName name="DANGA80">#REF!</definedName>
    <definedName name="DANGA81" localSheetId="2">#REF!</definedName>
    <definedName name="DANGA81" localSheetId="7">#REF!</definedName>
    <definedName name="DANGA81" localSheetId="6">#REF!</definedName>
    <definedName name="DANGA81" localSheetId="4">#REF!</definedName>
    <definedName name="DANGA81">#REF!</definedName>
    <definedName name="DANGA82" localSheetId="2">#REF!</definedName>
    <definedName name="DANGA82" localSheetId="7">#REF!</definedName>
    <definedName name="DANGA82" localSheetId="6">#REF!</definedName>
    <definedName name="DANGA82" localSheetId="4">#REF!</definedName>
    <definedName name="DANGA82">#REF!</definedName>
    <definedName name="DANGA83" localSheetId="2">#REF!</definedName>
    <definedName name="DANGA83" localSheetId="7">#REF!</definedName>
    <definedName name="DANGA83" localSheetId="6">#REF!</definedName>
    <definedName name="DANGA83" localSheetId="4">#REF!</definedName>
    <definedName name="DANGA83">#REF!</definedName>
    <definedName name="DANGA84" localSheetId="2">#REF!</definedName>
    <definedName name="DANGA84" localSheetId="7">#REF!</definedName>
    <definedName name="DANGA84" localSheetId="6">#REF!</definedName>
    <definedName name="DANGA84" localSheetId="4">#REF!</definedName>
    <definedName name="DANGA84">#REF!</definedName>
    <definedName name="DANGA85" localSheetId="2">#REF!</definedName>
    <definedName name="DANGA85" localSheetId="7">#REF!</definedName>
    <definedName name="DANGA85" localSheetId="6">#REF!</definedName>
    <definedName name="DANGA85" localSheetId="4">#REF!</definedName>
    <definedName name="DANGA85">#REF!</definedName>
    <definedName name="DANGA86" localSheetId="2">#REF!</definedName>
    <definedName name="DANGA86" localSheetId="7">#REF!</definedName>
    <definedName name="DANGA86" localSheetId="6">#REF!</definedName>
    <definedName name="DANGA86" localSheetId="4">#REF!</definedName>
    <definedName name="DANGA86">#REF!</definedName>
    <definedName name="DANGA87" localSheetId="2">#REF!</definedName>
    <definedName name="DANGA87" localSheetId="7">#REF!</definedName>
    <definedName name="DANGA87" localSheetId="6">#REF!</definedName>
    <definedName name="DANGA87" localSheetId="4">#REF!</definedName>
    <definedName name="DANGA87">#REF!</definedName>
    <definedName name="DANGA88" localSheetId="2">#REF!</definedName>
    <definedName name="DANGA88" localSheetId="7">#REF!</definedName>
    <definedName name="DANGA88" localSheetId="6">#REF!</definedName>
    <definedName name="DANGA88" localSheetId="4">#REF!</definedName>
    <definedName name="DANGA88">#REF!</definedName>
    <definedName name="DANGA89" localSheetId="2">#REF!</definedName>
    <definedName name="DANGA89" localSheetId="7">#REF!</definedName>
    <definedName name="DANGA89" localSheetId="6">#REF!</definedName>
    <definedName name="DANGA89" localSheetId="4">#REF!</definedName>
    <definedName name="DANGA89">#REF!</definedName>
    <definedName name="DANGA9" localSheetId="2">#REF!</definedName>
    <definedName name="DANGA9" localSheetId="7">#REF!</definedName>
    <definedName name="DANGA9" localSheetId="6">#REF!</definedName>
    <definedName name="DANGA9" localSheetId="4">#REF!</definedName>
    <definedName name="DANGA9">#REF!</definedName>
    <definedName name="DANGA90" localSheetId="2">#REF!</definedName>
    <definedName name="DANGA90" localSheetId="7">#REF!</definedName>
    <definedName name="DANGA90" localSheetId="6">#REF!</definedName>
    <definedName name="DANGA90" localSheetId="4">#REF!</definedName>
    <definedName name="DANGA90">#REF!</definedName>
    <definedName name="DANGA91" localSheetId="2">#REF!</definedName>
    <definedName name="DANGA91" localSheetId="7">#REF!</definedName>
    <definedName name="DANGA91" localSheetId="6">#REF!</definedName>
    <definedName name="DANGA91" localSheetId="4">#REF!</definedName>
    <definedName name="DANGA91">#REF!</definedName>
    <definedName name="DANGA92" localSheetId="2">#REF!</definedName>
    <definedName name="DANGA92" localSheetId="7">#REF!</definedName>
    <definedName name="DANGA92" localSheetId="6">#REF!</definedName>
    <definedName name="DANGA92" localSheetId="4">#REF!</definedName>
    <definedName name="DANGA92">#REF!</definedName>
    <definedName name="DANGA93" localSheetId="2">#REF!</definedName>
    <definedName name="DANGA93" localSheetId="7">#REF!</definedName>
    <definedName name="DANGA93" localSheetId="6">#REF!</definedName>
    <definedName name="DANGA93" localSheetId="4">#REF!</definedName>
    <definedName name="DANGA93">#REF!</definedName>
    <definedName name="DANGA94" localSheetId="2">#REF!</definedName>
    <definedName name="DANGA94" localSheetId="7">#REF!</definedName>
    <definedName name="DANGA94" localSheetId="6">#REF!</definedName>
    <definedName name="DANGA94" localSheetId="4">#REF!</definedName>
    <definedName name="DANGA94">#REF!</definedName>
    <definedName name="DANGA95" localSheetId="2">#REF!</definedName>
    <definedName name="DANGA95" localSheetId="7">#REF!</definedName>
    <definedName name="DANGA95" localSheetId="6">#REF!</definedName>
    <definedName name="DANGA95" localSheetId="4">#REF!</definedName>
    <definedName name="DANGA95">#REF!</definedName>
    <definedName name="DANGA96" localSheetId="2">#REF!</definedName>
    <definedName name="DANGA96" localSheetId="7">#REF!</definedName>
    <definedName name="DANGA96" localSheetId="6">#REF!</definedName>
    <definedName name="DANGA96" localSheetId="4">#REF!</definedName>
    <definedName name="DANGA96">#REF!</definedName>
    <definedName name="DANGA97" localSheetId="2">#REF!</definedName>
    <definedName name="DANGA97" localSheetId="7">#REF!</definedName>
    <definedName name="DANGA97" localSheetId="6">#REF!</definedName>
    <definedName name="DANGA97" localSheetId="4">#REF!</definedName>
    <definedName name="DANGA97">#REF!</definedName>
    <definedName name="DANGA98" localSheetId="2">#REF!</definedName>
    <definedName name="DANGA98" localSheetId="7">#REF!</definedName>
    <definedName name="DANGA98" localSheetId="6">#REF!</definedName>
    <definedName name="DANGA98" localSheetId="4">#REF!</definedName>
    <definedName name="DANGA98">#REF!</definedName>
    <definedName name="DANGA99" localSheetId="2">#REF!</definedName>
    <definedName name="DANGA99" localSheetId="7">#REF!</definedName>
    <definedName name="DANGA99" localSheetId="6">#REF!</definedName>
    <definedName name="DANGA99" localSheetId="4">#REF!</definedName>
    <definedName name="DANGA99">#REF!</definedName>
    <definedName name="DANWI" localSheetId="2">#REF!</definedName>
    <definedName name="DANWI" localSheetId="7">#REF!</definedName>
    <definedName name="DANWI" localSheetId="6">#REF!</definedName>
    <definedName name="DANWI" localSheetId="4">#REF!</definedName>
    <definedName name="DANWI">#REF!</definedName>
    <definedName name="DATA" localSheetId="2">#REF!</definedName>
    <definedName name="DATA" localSheetId="7">#REF!</definedName>
    <definedName name="DATA" localSheetId="6">#REF!</definedName>
    <definedName name="DATA" localSheetId="4">#REF!</definedName>
    <definedName name="DATA">#REF!</definedName>
    <definedName name="_xlnm.Database" localSheetId="2">#REF!</definedName>
    <definedName name="_xlnm.Database" localSheetId="7">#REF!</definedName>
    <definedName name="_xlnm.Database" localSheetId="6">#REF!</definedName>
    <definedName name="_xlnm.Database" localSheetId="3">#REF!</definedName>
    <definedName name="_xlnm.Database" localSheetId="4">#REF!</definedName>
    <definedName name="_xlnm.Database">#REF!</definedName>
    <definedName name="Database_MI" localSheetId="2">#REF!</definedName>
    <definedName name="Database_MI" localSheetId="7">#REF!</definedName>
    <definedName name="Database_MI" localSheetId="6">#REF!</definedName>
    <definedName name="Database_MI" localSheetId="4">#REF!</definedName>
    <definedName name="Database_MI">#REF!</definedName>
    <definedName name="database2" localSheetId="2">#REF!</definedName>
    <definedName name="database2" localSheetId="7">#REF!</definedName>
    <definedName name="database2" localSheetId="6">#REF!</definedName>
    <definedName name="database2" localSheetId="3">#REF!</definedName>
    <definedName name="database2" localSheetId="4">#REF!</definedName>
    <definedName name="database2">#REF!</definedName>
    <definedName name="dataww" localSheetId="2" hidden="1">#REF!</definedName>
    <definedName name="dataww" localSheetId="7" hidden="1">#REF!</definedName>
    <definedName name="dataww" localSheetId="6" hidden="1">#REF!</definedName>
    <definedName name="dataww" localSheetId="4" hidden="1">#REF!</definedName>
    <definedName name="dataww" hidden="1">#REF!</definedName>
    <definedName name="Date_Bidding" localSheetId="2">#REF!</definedName>
    <definedName name="Date_Bidding" localSheetId="7">#REF!</definedName>
    <definedName name="Date_Bidding" localSheetId="6">#REF!</definedName>
    <definedName name="Date_Bidding" localSheetId="4">#REF!</definedName>
    <definedName name="Date_Bidding">#REF!</definedName>
    <definedName name="DAY" localSheetId="2">#REF!</definedName>
    <definedName name="DAY" localSheetId="7">#REF!</definedName>
    <definedName name="DAY" localSheetId="6">#REF!</definedName>
    <definedName name="DAY" localSheetId="4">#REF!</definedName>
    <definedName name="DAY">#REF!</definedName>
    <definedName name="Db" localSheetId="2">#REF!</definedName>
    <definedName name="Db" localSheetId="7">#REF!</definedName>
    <definedName name="Db" localSheetId="6">#REF!</definedName>
    <definedName name="Db" localSheetId="4">#REF!</definedName>
    <definedName name="Db">#REF!</definedName>
    <definedName name="Dbase" localSheetId="2">#REF!</definedName>
    <definedName name="Dbase" localSheetId="7">#REF!</definedName>
    <definedName name="Dbase" localSheetId="6">#REF!</definedName>
    <definedName name="Dbase" localSheetId="4">#REF!</definedName>
    <definedName name="Dbase">#REF!</definedName>
    <definedName name="dc" hidden="1">{#N/A,#N/A,FALSE,"사업총괄";#N/A,#N/A,FALSE,"장비사업";#N/A,#N/A,FALSE,"철구사업";#N/A,#N/A,FALSE,"준설사업"}</definedName>
    <definedName name="ddd" localSheetId="2">#REF!</definedName>
    <definedName name="ddd" localSheetId="7">#REF!</definedName>
    <definedName name="ddd" localSheetId="6">#REF!</definedName>
    <definedName name="ddd" localSheetId="4">#REF!</definedName>
    <definedName name="ddd">#REF!</definedName>
    <definedName name="ddddd" localSheetId="2" hidden="1">#REF!</definedName>
    <definedName name="ddddd" localSheetId="7" hidden="1">#REF!</definedName>
    <definedName name="ddddd" localSheetId="6" hidden="1">#REF!</definedName>
    <definedName name="ddddd" localSheetId="4" hidden="1">#REF!</definedName>
    <definedName name="ddddd" hidden="1">#REF!</definedName>
    <definedName name="DEMO" localSheetId="2">#REF!</definedName>
    <definedName name="DEMO" localSheetId="7">#REF!</definedName>
    <definedName name="DEMO" localSheetId="6">#REF!</definedName>
    <definedName name="DEMO" localSheetId="4">#REF!</definedName>
    <definedName name="DEMO">#REF!</definedName>
    <definedName name="DETAIL" localSheetId="2">#REF!</definedName>
    <definedName name="DETAIL" localSheetId="7">#REF!</definedName>
    <definedName name="DETAIL" localSheetId="6">#REF!</definedName>
    <definedName name="DETAIL" localSheetId="4">#REF!</definedName>
    <definedName name="DETAIL">#REF!</definedName>
    <definedName name="dfd" hidden="1">{#N/A,#N/A,FALSE,"Sheet6"}</definedName>
    <definedName name="dfsd" localSheetId="2">#REF!</definedName>
    <definedName name="dfsd" localSheetId="7">#REF!</definedName>
    <definedName name="dfsd" localSheetId="6">#REF!</definedName>
    <definedName name="dfsd" localSheetId="4">#REF!</definedName>
    <definedName name="dfsd">#REF!</definedName>
    <definedName name="dgjhdj" localSheetId="2">BlankMacro1</definedName>
    <definedName name="dgjhdj" localSheetId="7">BlankMacro1</definedName>
    <definedName name="dgjhdj" localSheetId="6">BlankMacro1</definedName>
    <definedName name="dgjhdj" localSheetId="4">BlankMacro1</definedName>
    <definedName name="dgjhdj">BlankMacro1</definedName>
    <definedName name="DK" hidden="1">{#N/A,#N/A,FALSE,"주간공정";#N/A,#N/A,FALSE,"주간보고";#N/A,#N/A,FALSE,"주간공정표"}</definedName>
    <definedName name="DKD" hidden="1">{#N/A,#N/A,FALSE,"주간공정";#N/A,#N/A,FALSE,"주간보고";#N/A,#N/A,FALSE,"주간공정표"}</definedName>
    <definedName name="dkls" hidden="1">{#N/A,#N/A,TRUE,"토적및재료집계";#N/A,#N/A,TRUE,"토적및재료집계";#N/A,#N/A,TRUE,"단위량"}</definedName>
    <definedName name="dks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L" hidden="1">{#N/A,#N/A,FALSE,"예상손익";#N/A,#N/A,FALSE,"관리분석";#N/A,#N/A,FALSE,"장비분석";#N/A,#N/A,FALSE,"준설분석";#N/A,#N/A,FALSE,"철구분석"}</definedName>
    <definedName name="DLD" hidden="1">{#N/A,#N/A,FALSE,"주간공정";#N/A,#N/A,FALSE,"주간보고";#N/A,#N/A,FALSE,"주간공정표"}</definedName>
    <definedName name="dldyddn" localSheetId="7" hidden="1">{"'별표'!$N$220"}</definedName>
    <definedName name="dldyddn" localSheetId="5" hidden="1">{"'별표'!$N$220"}</definedName>
    <definedName name="dldyddn" localSheetId="4" hidden="1">{"'별표'!$N$220"}</definedName>
    <definedName name="dldyddn" hidden="1">{"'별표'!$N$220"}</definedName>
    <definedName name="DLSDF" localSheetId="2">#REF!</definedName>
    <definedName name="DLSDF" localSheetId="7">#REF!</definedName>
    <definedName name="DLSDF" localSheetId="6">#REF!</definedName>
    <definedName name="DLSDF" localSheetId="4">#REF!</definedName>
    <definedName name="DLSDF">#REF!</definedName>
    <definedName name="dn" hidden="1">{#N/A,#N/A,FALSE,"혼합골재"}</definedName>
    <definedName name="DNJS" localSheetId="2">#REF!</definedName>
    <definedName name="DNJS" localSheetId="7">#REF!</definedName>
    <definedName name="DNJS" localSheetId="6">#REF!</definedName>
    <definedName name="DNJS" localSheetId="4">#REF!</definedName>
    <definedName name="DNJS">#REF!</definedName>
    <definedName name="Document_array">{"Book1","작업일보.xls"}</definedName>
    <definedName name="DOGUB" localSheetId="2">#REF!</definedName>
    <definedName name="DOGUB" localSheetId="7">#REF!</definedName>
    <definedName name="DOGUB" localSheetId="6">#REF!</definedName>
    <definedName name="DOGUB" localSheetId="4">#REF!</definedName>
    <definedName name="DOGUB">#REF!</definedName>
    <definedName name="DOOR" localSheetId="2">#REF!</definedName>
    <definedName name="DOOR" localSheetId="7">#REF!</definedName>
    <definedName name="DOOR" localSheetId="6">#REF!</definedName>
    <definedName name="DOOR" localSheetId="4">#REF!</definedName>
    <definedName name="DOOR">#REF!</definedName>
    <definedName name="DOORS_AND_WINDOWS" localSheetId="2">#REF!</definedName>
    <definedName name="DOORS_AND_WINDOWS" localSheetId="7">#REF!</definedName>
    <definedName name="DOORS_AND_WINDOWS" localSheetId="6">#REF!</definedName>
    <definedName name="DOORS_AND_WINDOWS" localSheetId="4">#REF!</definedName>
    <definedName name="DOORS_AND_WINDOWS">#REF!</definedName>
    <definedName name="DRAW_COM" localSheetId="2">#REF!</definedName>
    <definedName name="DRAW_COM" localSheetId="7">#REF!</definedName>
    <definedName name="DRAW_COM" localSheetId="6">#REF!</definedName>
    <definedName name="DRAW_COM" localSheetId="4">#REF!</definedName>
    <definedName name="DRAW_COM">#REF!</definedName>
    <definedName name="DRAW_COM2" localSheetId="2">#REF!</definedName>
    <definedName name="DRAW_COM2" localSheetId="7">#REF!</definedName>
    <definedName name="DRAW_COM2" localSheetId="6">#REF!</definedName>
    <definedName name="DRAW_COM2" localSheetId="4">#REF!</definedName>
    <definedName name="DRAW_COM2">#REF!</definedName>
    <definedName name="DRAW_SINGLE" localSheetId="2">#REF!</definedName>
    <definedName name="DRAW_SINGLE" localSheetId="7">#REF!</definedName>
    <definedName name="DRAW_SINGLE" localSheetId="6">#REF!</definedName>
    <definedName name="DRAW_SINGLE" localSheetId="4">#REF!</definedName>
    <definedName name="DRAW_SINGLE">#REF!</definedName>
    <definedName name="DRAW_TICK" localSheetId="2">#REF!</definedName>
    <definedName name="DRAW_TICK" localSheetId="7">#REF!</definedName>
    <definedName name="DRAW_TICK" localSheetId="6">#REF!</definedName>
    <definedName name="DRAW_TICK" localSheetId="4">#REF!</definedName>
    <definedName name="DRAW_TICK">#REF!</definedName>
    <definedName name="DROW">#N/A</definedName>
    <definedName name="dsjflas" hidden="1">{#N/A,#N/A,TRUE,"토적및재료집계";#N/A,#N/A,TRUE,"토적및재료집계";#N/A,#N/A,TRUE,"단위량"}</definedName>
    <definedName name="DSVP" localSheetId="2">#REF!</definedName>
    <definedName name="DSVP" localSheetId="7">#REF!</definedName>
    <definedName name="DSVP" localSheetId="6">#REF!</definedName>
    <definedName name="DSVP" localSheetId="4">#REF!</definedName>
    <definedName name="DSVP">#REF!</definedName>
    <definedName name="DUCK" localSheetId="2">#REF!</definedName>
    <definedName name="DUCK" localSheetId="7">#REF!</definedName>
    <definedName name="DUCK" localSheetId="6">#REF!</definedName>
    <definedName name="DUCK" localSheetId="4">#REF!</definedName>
    <definedName name="DUCK">#REF!</definedName>
    <definedName name="DUCK.XLS" localSheetId="2">#REF!</definedName>
    <definedName name="DUCK.XLS" localSheetId="7">#REF!</definedName>
    <definedName name="DUCK.XLS" localSheetId="6">#REF!</definedName>
    <definedName name="DUCK.XLS" localSheetId="4">#REF!</definedName>
    <definedName name="DUCK.XLS">#REF!</definedName>
    <definedName name="dudwhd" hidden="1">{#N/A,#N/A,FALSE,"CCTV"}</definedName>
    <definedName name="d을지" localSheetId="2">#REF!</definedName>
    <definedName name="d을지" localSheetId="7">#REF!</definedName>
    <definedName name="d을지" localSheetId="6">#REF!</definedName>
    <definedName name="d을지" localSheetId="4">#REF!</definedName>
    <definedName name="d을지">#REF!</definedName>
    <definedName name="E" localSheetId="2">#REF!</definedName>
    <definedName name="E" localSheetId="7">#REF!</definedName>
    <definedName name="E" localSheetId="6">#REF!</definedName>
    <definedName name="E" localSheetId="4">#REF!</definedName>
    <definedName name="E">#REF!</definedName>
    <definedName name="EARTH_WORKS" localSheetId="2">#REF!</definedName>
    <definedName name="EARTH_WORKS" localSheetId="7">#REF!</definedName>
    <definedName name="EARTH_WORKS" localSheetId="6">#REF!</definedName>
    <definedName name="EARTH_WORKS" localSheetId="4">#REF!</definedName>
    <definedName name="EARTH_WORKS">#REF!</definedName>
    <definedName name="EC" localSheetId="2">#REF!</definedName>
    <definedName name="EC" localSheetId="7">#REF!</definedName>
    <definedName name="EC" localSheetId="6">#REF!</definedName>
    <definedName name="EC" localSheetId="4">#REF!</definedName>
    <definedName name="EC">#REF!</definedName>
    <definedName name="eee" localSheetId="2" hidden="1">#REF!</definedName>
    <definedName name="eee" localSheetId="7" hidden="1">#REF!</definedName>
    <definedName name="eee" localSheetId="6" hidden="1">#REF!</definedName>
    <definedName name="eee" localSheetId="4" hidden="1">#REF!</definedName>
    <definedName name="eee" hidden="1">#REF!</definedName>
    <definedName name="eee.송운" hidden="1">{#N/A,#N/A,FALSE,"운반시간"}</definedName>
    <definedName name="eeee" hidden="1">{#N/A,#N/A,FALSE,"사업총괄";#N/A,#N/A,FALSE,"장비사업";#N/A,#N/A,FALSE,"철구사업";#N/A,#N/A,FALSE,"준설사업"}</definedName>
    <definedName name="EEEEEE" localSheetId="2">#REF!</definedName>
    <definedName name="EEEEEE" localSheetId="7">#REF!</definedName>
    <definedName name="EEEEEE" localSheetId="6">#REF!</definedName>
    <definedName name="EEEEEE" localSheetId="4">#REF!</definedName>
    <definedName name="EEEEEE">#REF!</definedName>
    <definedName name="EK" localSheetId="2" hidden="1">#REF!</definedName>
    <definedName name="EK" localSheetId="7" hidden="1">#REF!</definedName>
    <definedName name="EK" localSheetId="6" hidden="1">#REF!</definedName>
    <definedName name="EK" localSheetId="5" hidden="1">#REF!</definedName>
    <definedName name="EK" localSheetId="4" hidden="1">#REF!</definedName>
    <definedName name="EK" hidden="1">#REF!</definedName>
    <definedName name="ELELLELEELE" hidden="1">{#N/A,#N/A,FALSE,"주간공정";#N/A,#N/A,FALSE,"주간보고";#N/A,#N/A,FALSE,"주간공정표"}</definedName>
    <definedName name="ELP" localSheetId="2">#REF!</definedName>
    <definedName name="ELP" localSheetId="7">#REF!</definedName>
    <definedName name="ELP" localSheetId="6">#REF!</definedName>
    <definedName name="ELP" localSheetId="4">#REF!</definedName>
    <definedName name="ELP">#REF!</definedName>
    <definedName name="en" hidden="1">{#N/A,#N/A,FALSE,"변경관리예산";#N/A,#N/A,FALSE,"변경장비예산";#N/A,#N/A,FALSE,"변경준설예산";#N/A,#N/A,FALSE,"변경철구예산"}</definedName>
    <definedName name="ENCOST" localSheetId="2">#REF!</definedName>
    <definedName name="ENCOST" localSheetId="7">#REF!</definedName>
    <definedName name="ENCOST" localSheetId="6">#REF!</definedName>
    <definedName name="ENCOST" localSheetId="4">#REF!</definedName>
    <definedName name="ENCOST">#REF!</definedName>
    <definedName name="eotkd" localSheetId="2" hidden="1">#REF!</definedName>
    <definedName name="eotkd" localSheetId="7" hidden="1">#REF!</definedName>
    <definedName name="eotkd" localSheetId="6" hidden="1">#REF!</definedName>
    <definedName name="eotkd" localSheetId="4" hidden="1">#REF!</definedName>
    <definedName name="eotkd" hidden="1">#REF!</definedName>
    <definedName name="EQU_EXHAUST" localSheetId="2">#REF!</definedName>
    <definedName name="EQU_EXHAUST" localSheetId="7">#REF!</definedName>
    <definedName name="EQU_EXHAUST" localSheetId="6">#REF!</definedName>
    <definedName name="EQU_EXHAUST" localSheetId="4">#REF!</definedName>
    <definedName name="EQU_EXHAUST">#REF!</definedName>
    <definedName name="errrrrrrrrrr" localSheetId="2">#REF!</definedName>
    <definedName name="errrrrrrrrrr" localSheetId="7">#REF!</definedName>
    <definedName name="errrrrrrrrrr" localSheetId="6">#REF!</definedName>
    <definedName name="errrrrrrrrrr" localSheetId="4">#REF!</definedName>
    <definedName name="errrrrrrrrrr">#REF!</definedName>
    <definedName name="ETWE" hidden="1">{#N/A,#N/A,FALSE,"Sheet6"}</definedName>
    <definedName name="ETWEGF" hidden="1">{#N/A,#N/A,FALSE,"Sheet6"}</definedName>
    <definedName name="EVEN" localSheetId="2">#REF!,#REF!,#REF!,#REF!,#REF!,#REF!,#REF!,#REF!,#REF!,#REF!,#REF!,#REF!,#REF!,#REF!,#REF!,#REF!,#REF!,#REF!</definedName>
    <definedName name="EVEN" localSheetId="7">#REF!,#REF!,#REF!,#REF!,#REF!,#REF!,#REF!,#REF!,#REF!,#REF!,#REF!,#REF!,#REF!,#REF!,#REF!,#REF!,#REF!,#REF!</definedName>
    <definedName name="EVEN" localSheetId="6">#REF!,#REF!,#REF!,#REF!,#REF!,#REF!,#REF!,#REF!,#REF!,#REF!,#REF!,#REF!,#REF!,#REF!,#REF!,#REF!,#REF!,#REF!</definedName>
    <definedName name="EVEN" localSheetId="4">#REF!,#REF!,#REF!,#REF!,#REF!,#REF!,#REF!,#REF!,#REF!,#REF!,#REF!,#REF!,#REF!,#REF!,#REF!,#REF!,#REF!,#REF!</definedName>
    <definedName name="EVEN">#REF!,#REF!,#REF!,#REF!,#REF!,#REF!,#REF!,#REF!,#REF!,#REF!,#REF!,#REF!,#REF!,#REF!,#REF!,#REF!,#REF!,#REF!</definedName>
    <definedName name="EWTWV" hidden="1">{#N/A,#N/A,FALSE,"Sheet6"}</definedName>
    <definedName name="EXCEL" localSheetId="2">#REF!</definedName>
    <definedName name="EXCEL" localSheetId="7">#REF!</definedName>
    <definedName name="EXCEL" localSheetId="6">#REF!</definedName>
    <definedName name="EXCEL" localSheetId="4">#REF!</definedName>
    <definedName name="EXCEL">#REF!</definedName>
    <definedName name="Exchange_Rate" localSheetId="2">#REF!</definedName>
    <definedName name="Exchange_Rate" localSheetId="7">#REF!</definedName>
    <definedName name="Exchange_Rate" localSheetId="6">#REF!</definedName>
    <definedName name="Exchange_Rate" localSheetId="4">#REF!</definedName>
    <definedName name="Exchange_Rate">#REF!</definedName>
    <definedName name="EXE" localSheetId="2">#REF!</definedName>
    <definedName name="EXE" localSheetId="7">#REF!</definedName>
    <definedName name="EXE" localSheetId="6">#REF!</definedName>
    <definedName name="EXE" localSheetId="4">#REF!</definedName>
    <definedName name="EXE">#REF!</definedName>
    <definedName name="_xlnm.Extract" localSheetId="2">#REF!</definedName>
    <definedName name="_xlnm.Extract" localSheetId="7">#REF!</definedName>
    <definedName name="_xlnm.Extract" localSheetId="6">#REF!</definedName>
    <definedName name="_xlnm.Extract" localSheetId="4">#REF!</definedName>
    <definedName name="_xlnm.Extract">#REF!</definedName>
    <definedName name="Extract_MI" localSheetId="2">#REF!</definedName>
    <definedName name="Extract_MI" localSheetId="7">#REF!</definedName>
    <definedName name="Extract_MI" localSheetId="6">#REF!</definedName>
    <definedName name="Extract_MI" localSheetId="4">#REF!</definedName>
    <definedName name="Extract_MI">#REF!</definedName>
    <definedName name="ey">#N/A</definedName>
    <definedName name="F_DESC" localSheetId="2">#REF!</definedName>
    <definedName name="F_DESC" localSheetId="7">#REF!</definedName>
    <definedName name="F_DESC" localSheetId="6">#REF!</definedName>
    <definedName name="F_DESC" localSheetId="4">#REF!</definedName>
    <definedName name="F_DESC">#REF!</definedName>
    <definedName name="F_SIZE" localSheetId="2">#REF!</definedName>
    <definedName name="F_SIZE" localSheetId="7">#REF!</definedName>
    <definedName name="F_SIZE" localSheetId="6">#REF!</definedName>
    <definedName name="F_SIZE" localSheetId="4">#REF!</definedName>
    <definedName name="F_SIZE">#REF!</definedName>
    <definedName name="F_UNIT" localSheetId="2">#REF!</definedName>
    <definedName name="F_UNIT" localSheetId="7">#REF!</definedName>
    <definedName name="F_UNIT" localSheetId="6">#REF!</definedName>
    <definedName name="F_UNIT" localSheetId="4">#REF!</definedName>
    <definedName name="F_UNIT">#REF!</definedName>
    <definedName name="FACE_BRICK_WORK" localSheetId="2">#REF!</definedName>
    <definedName name="FACE_BRICK_WORK" localSheetId="7">#REF!</definedName>
    <definedName name="FACE_BRICK_WORK" localSheetId="6">#REF!</definedName>
    <definedName name="FACE_BRICK_WORK" localSheetId="4">#REF!</definedName>
    <definedName name="FACE_BRICK_WORK">#REF!</definedName>
    <definedName name="fdfdsf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EEL" localSheetId="2">#REF!</definedName>
    <definedName name="FEEL" localSheetId="7">#REF!</definedName>
    <definedName name="FEEL" localSheetId="6">#REF!</definedName>
    <definedName name="FEEL" localSheetId="4">#REF!</definedName>
    <definedName name="FEEL">#REF!</definedName>
    <definedName name="FFF" localSheetId="7" hidden="1">{#N/A,#N/A,FALSE,"교리2"}</definedName>
    <definedName name="FFF" localSheetId="5" hidden="1">{#N/A,#N/A,FALSE,"교리2"}</definedName>
    <definedName name="FFF" localSheetId="4" hidden="1">{#N/A,#N/A,FALSE,"교리2"}</definedName>
    <definedName name="FFFFFF" localSheetId="2">#REF!</definedName>
    <definedName name="FFFFFF" localSheetId="7">#REF!</definedName>
    <definedName name="FFFFFF" localSheetId="6">#REF!</definedName>
    <definedName name="FFFFFF" localSheetId="4">#REF!</definedName>
    <definedName name="FFFFFF">#REF!</definedName>
    <definedName name="FGGG" localSheetId="2">#REF!</definedName>
    <definedName name="FGGG" localSheetId="7">#REF!</definedName>
    <definedName name="FGGG" localSheetId="6">#REF!</definedName>
    <definedName name="FGGG" localSheetId="4">#REF!</definedName>
    <definedName name="FGGG">#REF!</definedName>
    <definedName name="fgjft" hidden="1">{#N/A,#N/A,FALSE,"Sheet6"}</definedName>
    <definedName name="fgㅗ" hidden="1">{#N/A,#N/A,FALSE,"집계표"}</definedName>
    <definedName name="FINISH_WORK" localSheetId="2">#REF!</definedName>
    <definedName name="FINISH_WORK" localSheetId="7">#REF!</definedName>
    <definedName name="FINISH_WORK" localSheetId="6">#REF!</definedName>
    <definedName name="FINISH_WORK" localSheetId="4">#REF!</definedName>
    <definedName name="FINISH_WORK">#REF!</definedName>
    <definedName name="FIRST" localSheetId="2">#REF!</definedName>
    <definedName name="FIRST" localSheetId="7">#REF!</definedName>
    <definedName name="FIRST" localSheetId="6">#REF!</definedName>
    <definedName name="FIRST" localSheetId="4">#REF!</definedName>
    <definedName name="FIRST">#REF!</definedName>
    <definedName name="FKFKFKFKF" hidden="1">{#N/A,#N/A,FALSE,"주간공정";#N/A,#N/A,FALSE,"주간보고";#N/A,#N/A,FALSE,"주간공정표"}</definedName>
    <definedName name="G" localSheetId="2">#REF!</definedName>
    <definedName name="G" localSheetId="7">#REF!</definedName>
    <definedName name="G" localSheetId="6">#REF!</definedName>
    <definedName name="G" localSheetId="4">#REF!</definedName>
    <definedName name="G">#REF!</definedName>
    <definedName name="GCODE" localSheetId="2">#REF!</definedName>
    <definedName name="GCODE" localSheetId="7">#REF!</definedName>
    <definedName name="GCODE" localSheetId="6">#REF!</definedName>
    <definedName name="GCODE" localSheetId="4">#REF!</definedName>
    <definedName name="GCODE">#REF!</definedName>
    <definedName name="gdfs" localSheetId="2">#REF!,#REF!,#REF!</definedName>
    <definedName name="gdfs" localSheetId="7">#REF!,#REF!,#REF!</definedName>
    <definedName name="gdfs" localSheetId="6">#REF!,#REF!,#REF!</definedName>
    <definedName name="gdfs" localSheetId="4">#REF!,#REF!,#REF!</definedName>
    <definedName name="gdfs">#REF!,#REF!,#REF!</definedName>
    <definedName name="gdsssaaa" localSheetId="2">#REF!</definedName>
    <definedName name="gdsssaaa" localSheetId="7">#REF!</definedName>
    <definedName name="gdsssaaa" localSheetId="6">#REF!</definedName>
    <definedName name="gdsssaaa" localSheetId="4">#REF!</definedName>
    <definedName name="gdsssaaa">#REF!</definedName>
    <definedName name="GEMCO" localSheetId="2" hidden="1">#REF!</definedName>
    <definedName name="GEMCO" localSheetId="7" hidden="1">#REF!</definedName>
    <definedName name="GEMCO" localSheetId="6" hidden="1">#REF!</definedName>
    <definedName name="GEMCO" localSheetId="4" hidden="1">#REF!</definedName>
    <definedName name="GEMCO" hidden="1">#REF!</definedName>
    <definedName name="gfjf" hidden="1">{#N/A,#N/A,FALSE,"Sheet6"}</definedName>
    <definedName name="GGG">#N/A</definedName>
    <definedName name="ggger" hidden="1">{#N/A,#N/A,FALSE,"지침";#N/A,#N/A,FALSE,"환경분석";#N/A,#N/A,FALSE,"Sheet16"}</definedName>
    <definedName name="gggg" hidden="1">{#N/A,#N/A,FALSE,"지침";#N/A,#N/A,FALSE,"환경분석";#N/A,#N/A,FALSE,"Sheet16"}</definedName>
    <definedName name="GGGGGGG" localSheetId="2">#REF!</definedName>
    <definedName name="GGGGGGG" localSheetId="7">#REF!</definedName>
    <definedName name="GGGGGGG" localSheetId="6">#REF!</definedName>
    <definedName name="GGGGGGG" localSheetId="4">#REF!</definedName>
    <definedName name="GGGGGGG">#REF!</definedName>
    <definedName name="GH" localSheetId="2">BlankMacro1</definedName>
    <definedName name="GH" localSheetId="7">BlankMacro1</definedName>
    <definedName name="GH" localSheetId="6">BlankMacro1</definedName>
    <definedName name="GH" localSheetId="4">BlankMacro1</definedName>
    <definedName name="GH">BlankMacro1</definedName>
    <definedName name="ghfj" hidden="1">{#N/A,#N/A,FALSE,"Sheet6"}</definedName>
    <definedName name="GHGF" hidden="1">{#N/A,#N/A,FALSE,"Sheet6"}</definedName>
    <definedName name="GHTRH" hidden="1">{#N/A,#N/A,FALSE,"Sheet6"}</definedName>
    <definedName name="GJ" localSheetId="2">#REF!</definedName>
    <definedName name="GJ" localSheetId="7">#REF!</definedName>
    <definedName name="GJ" localSheetId="6">#REF!</definedName>
    <definedName name="GJ" localSheetId="4">#REF!</definedName>
    <definedName name="GJ">#REF!</definedName>
    <definedName name="GLASS_AND_GRAZING_WORKS" localSheetId="2">#REF!</definedName>
    <definedName name="GLASS_AND_GRAZING_WORKS" localSheetId="7">#REF!</definedName>
    <definedName name="GLASS_AND_GRAZING_WORKS" localSheetId="6">#REF!</definedName>
    <definedName name="GLASS_AND_GRAZING_WORKS" localSheetId="4">#REF!</definedName>
    <definedName name="GLASS_AND_GRAZING_WORKS">#REF!</definedName>
    <definedName name="GONGJONG" localSheetId="2">#REF!</definedName>
    <definedName name="GONGJONG" localSheetId="7">#REF!</definedName>
    <definedName name="GONGJONG" localSheetId="6">#REF!</definedName>
    <definedName name="GONGJONG" localSheetId="4">#REF!</definedName>
    <definedName name="GONGJONG">#REF!</definedName>
    <definedName name="GPRIC" localSheetId="2">#REF!</definedName>
    <definedName name="GPRIC" localSheetId="7">#REF!</definedName>
    <definedName name="GPRIC" localSheetId="6">#REF!</definedName>
    <definedName name="GPRIC" localSheetId="4">#REF!</definedName>
    <definedName name="GPRIC">#REF!</definedName>
    <definedName name="grew" localSheetId="2" hidden="1">#REF!</definedName>
    <definedName name="grew" localSheetId="7" hidden="1">#REF!</definedName>
    <definedName name="grew" localSheetId="6" hidden="1">#REF!</definedName>
    <definedName name="grew" localSheetId="4" hidden="1">#REF!</definedName>
    <definedName name="grew" hidden="1">#REF!</definedName>
    <definedName name="grhngh" localSheetId="2">BlankMacro1</definedName>
    <definedName name="grhngh" localSheetId="7">BlankMacro1</definedName>
    <definedName name="grhngh" localSheetId="6">BlankMacro1</definedName>
    <definedName name="grhngh" localSheetId="4">BlankMacro1</definedName>
    <definedName name="grhngh">BlankMacro1</definedName>
    <definedName name="GSETGS" hidden="1">{#N/A,#N/A,FALSE,"Sheet6"}</definedName>
    <definedName name="gshsdgf" hidden="1">{#N/A,#N/A,FALSE,"부대2"}</definedName>
    <definedName name="GUBUN" localSheetId="2">#REF!</definedName>
    <definedName name="GUBUN" localSheetId="7">#REF!</definedName>
    <definedName name="GUBUN" localSheetId="6">#REF!</definedName>
    <definedName name="GUBUN" localSheetId="4">#REF!</definedName>
    <definedName name="GUBUN">#REF!</definedName>
    <definedName name="GUMAK" localSheetId="2">#REF!</definedName>
    <definedName name="GUMAK" localSheetId="7">#REF!</definedName>
    <definedName name="GUMAK" localSheetId="6">#REF!</definedName>
    <definedName name="GUMAK" localSheetId="4">#REF!</definedName>
    <definedName name="GUMAK">#REF!</definedName>
    <definedName name="guo" hidden="1">{#N/A,#N/A,FALSE,"Sheet6"}</definedName>
    <definedName name="H" localSheetId="2">#REF!</definedName>
    <definedName name="H" localSheetId="7">#REF!</definedName>
    <definedName name="H" localSheetId="6">#REF!</definedName>
    <definedName name="H" localSheetId="4">#REF!</definedName>
    <definedName name="H">#REF!</definedName>
    <definedName name="h.sys" localSheetId="2">#REF!</definedName>
    <definedName name="h.sys" localSheetId="7">#REF!</definedName>
    <definedName name="h.sys" localSheetId="6">#REF!</definedName>
    <definedName name="h.sys" localSheetId="4">#REF!</definedName>
    <definedName name="h.sys">#REF!</definedName>
    <definedName name="H1.0m이하" localSheetId="2">#REF!</definedName>
    <definedName name="H1.0m이하" localSheetId="7">#REF!</definedName>
    <definedName name="H1.0m이하" localSheetId="6">#REF!</definedName>
    <definedName name="H1.0m이하" localSheetId="4">#REF!</definedName>
    <definedName name="H1.0m이하">#REF!</definedName>
    <definedName name="H1.2m" localSheetId="2">#REF!</definedName>
    <definedName name="H1.2m" localSheetId="7">#REF!</definedName>
    <definedName name="H1.2m" localSheetId="6">#REF!</definedName>
    <definedName name="H1.2m" localSheetId="4">#REF!</definedName>
    <definedName name="H1.2m">#REF!</definedName>
    <definedName name="H1.5m" localSheetId="2">#REF!</definedName>
    <definedName name="H1.5m" localSheetId="7">#REF!</definedName>
    <definedName name="H1.5m" localSheetId="6">#REF!</definedName>
    <definedName name="H1.5m" localSheetId="4">#REF!</definedName>
    <definedName name="H1.5m">#REF!</definedName>
    <definedName name="H1.8m" localSheetId="2">#REF!</definedName>
    <definedName name="H1.8m" localSheetId="7">#REF!</definedName>
    <definedName name="H1.8m" localSheetId="6">#REF!</definedName>
    <definedName name="H1.8m" localSheetId="4">#REF!</definedName>
    <definedName name="H1.8m">#REF!</definedName>
    <definedName name="H2.0m" localSheetId="2">#REF!</definedName>
    <definedName name="H2.0m" localSheetId="7">#REF!</definedName>
    <definedName name="H2.0m" localSheetId="6">#REF!</definedName>
    <definedName name="H2.0m" localSheetId="4">#REF!</definedName>
    <definedName name="H2.0m">#REF!</definedName>
    <definedName name="H2.5m" localSheetId="2">#REF!</definedName>
    <definedName name="H2.5m" localSheetId="7">#REF!</definedName>
    <definedName name="H2.5m" localSheetId="6">#REF!</definedName>
    <definedName name="H2.5m" localSheetId="4">#REF!</definedName>
    <definedName name="H2.5m">#REF!</definedName>
    <definedName name="H3.0m" localSheetId="2">#REF!</definedName>
    <definedName name="H3.0m" localSheetId="7">#REF!</definedName>
    <definedName name="H3.0m" localSheetId="6">#REF!</definedName>
    <definedName name="H3.0m" localSheetId="4">#REF!</definedName>
    <definedName name="H3.0m">#REF!</definedName>
    <definedName name="H3.5m" localSheetId="2">#REF!</definedName>
    <definedName name="H3.5m" localSheetId="7">#REF!</definedName>
    <definedName name="H3.5m" localSheetId="6">#REF!</definedName>
    <definedName name="H3.5m" localSheetId="4">#REF!</definedName>
    <definedName name="H3.5m">#REF!</definedName>
    <definedName name="H4.0m" localSheetId="2">#REF!</definedName>
    <definedName name="H4.0m" localSheetId="7">#REF!</definedName>
    <definedName name="H4.0m" localSheetId="6">#REF!</definedName>
    <definedName name="H4.0m" localSheetId="4">#REF!</definedName>
    <definedName name="H4.0m">#REF!</definedName>
    <definedName name="H4.5m" localSheetId="2">#REF!</definedName>
    <definedName name="H4.5m" localSheetId="7">#REF!</definedName>
    <definedName name="H4.5m" localSheetId="6">#REF!</definedName>
    <definedName name="H4.5m" localSheetId="4">#REF!</definedName>
    <definedName name="H4.5m">#REF!</definedName>
    <definedName name="H5.0m" localSheetId="2">#REF!</definedName>
    <definedName name="H5.0m" localSheetId="7">#REF!</definedName>
    <definedName name="H5.0m" localSheetId="6">#REF!</definedName>
    <definedName name="H5.0m" localSheetId="4">#REF!</definedName>
    <definedName name="H5.0m">#REF!</definedName>
    <definedName name="HAF" localSheetId="2">#REF!</definedName>
    <definedName name="HAF" localSheetId="7">#REF!</definedName>
    <definedName name="HAF" localSheetId="6">#REF!</definedName>
    <definedName name="HAF" localSheetId="4">#REF!</definedName>
    <definedName name="HAF">#REF!</definedName>
    <definedName name="han" localSheetId="2" hidden="1">#REF!</definedName>
    <definedName name="han" localSheetId="7" hidden="1">#REF!</definedName>
    <definedName name="han" localSheetId="6" hidden="1">#REF!</definedName>
    <definedName name="han" localSheetId="4" hidden="1">#REF!</definedName>
    <definedName name="han" hidden="1">#REF!</definedName>
    <definedName name="hardwar" localSheetId="2" hidden="1">#REF!</definedName>
    <definedName name="hardwar" localSheetId="7" hidden="1">#REF!</definedName>
    <definedName name="hardwar" localSheetId="6" hidden="1">#REF!</definedName>
    <definedName name="hardwar" localSheetId="4" hidden="1">#REF!</definedName>
    <definedName name="hardwar" hidden="1">#REF!</definedName>
    <definedName name="HBV" localSheetId="2">#REF!</definedName>
    <definedName name="HBV" localSheetId="7">#REF!</definedName>
    <definedName name="HBV" localSheetId="6">#REF!</definedName>
    <definedName name="HBV" localSheetId="4">#REF!</definedName>
    <definedName name="HBV">#REF!</definedName>
    <definedName name="HCR" localSheetId="2">#REF!</definedName>
    <definedName name="HCR" localSheetId="7">#REF!</definedName>
    <definedName name="HCR" localSheetId="6">#REF!</definedName>
    <definedName name="HCR" localSheetId="4">#REF!</definedName>
    <definedName name="HCR">#REF!</definedName>
    <definedName name="hdfgh" localSheetId="2">#REF!,#REF!,#REF!</definedName>
    <definedName name="hdfgh" localSheetId="7">#REF!,#REF!,#REF!</definedName>
    <definedName name="hdfgh" localSheetId="6">#REF!,#REF!,#REF!</definedName>
    <definedName name="hdfgh" localSheetId="4">#REF!,#REF!,#REF!</definedName>
    <definedName name="hdfgh">#REF!,#REF!,#REF!</definedName>
    <definedName name="hdghndgnhg" localSheetId="2" hidden="1">#REF!</definedName>
    <definedName name="hdghndgnhg" localSheetId="7" hidden="1">#REF!</definedName>
    <definedName name="hdghndgnhg" localSheetId="6" hidden="1">#REF!</definedName>
    <definedName name="hdghndgnhg" localSheetId="4" hidden="1">#REF!</definedName>
    <definedName name="hdghndgnhg" hidden="1">#REF!</definedName>
    <definedName name="HDSVP" localSheetId="2">#REF!</definedName>
    <definedName name="HDSVP" localSheetId="7">#REF!</definedName>
    <definedName name="HDSVP" localSheetId="6">#REF!</definedName>
    <definedName name="HDSVP" localSheetId="4">#REF!</definedName>
    <definedName name="HDSVP">#REF!</definedName>
    <definedName name="HEAD" localSheetId="2">#REF!</definedName>
    <definedName name="HEAD" localSheetId="7">#REF!</definedName>
    <definedName name="HEAD" localSheetId="6">#REF!</definedName>
    <definedName name="HEAD" localSheetId="4">#REF!</definedName>
    <definedName name="HEAD">#REF!</definedName>
    <definedName name="hf" localSheetId="2">#REF!,#REF!,#REF!</definedName>
    <definedName name="hf" localSheetId="7">#REF!,#REF!,#REF!</definedName>
    <definedName name="hf" localSheetId="6">#REF!,#REF!,#REF!</definedName>
    <definedName name="hf" localSheetId="4">#REF!,#REF!,#REF!</definedName>
    <definedName name="hf">#REF!,#REF!,#REF!</definedName>
    <definedName name="HGFSTAA" localSheetId="2" hidden="1">#REF!</definedName>
    <definedName name="HGFSTAA" localSheetId="7" hidden="1">#REF!</definedName>
    <definedName name="HGFSTAA" localSheetId="6" hidden="1">#REF!</definedName>
    <definedName name="HGFSTAA" localSheetId="5" hidden="1">#REF!</definedName>
    <definedName name="HGFSTAA" localSheetId="4" hidden="1">#REF!</definedName>
    <definedName name="HGFSTAA" hidden="1">#REF!</definedName>
    <definedName name="hgj" hidden="1">{#N/A,#N/A,FALSE,"Sheet6"}</definedName>
    <definedName name="HHAF" localSheetId="2">#REF!</definedName>
    <definedName name="HHAF" localSheetId="7">#REF!</definedName>
    <definedName name="HHAF" localSheetId="6">#REF!</definedName>
    <definedName name="HHAF" localSheetId="4">#REF!</definedName>
    <definedName name="HHAF">#REF!</definedName>
    <definedName name="HHHHHH" localSheetId="2">#REF!</definedName>
    <definedName name="HHHHHH" localSheetId="7">#REF!</definedName>
    <definedName name="HHHHHH" localSheetId="6">#REF!</definedName>
    <definedName name="HHHHHH" localSheetId="4">#REF!</definedName>
    <definedName name="HHHHHH">#REF!</definedName>
    <definedName name="HHMF" localSheetId="2">#REF!</definedName>
    <definedName name="HHMF" localSheetId="7">#REF!</definedName>
    <definedName name="HHMF" localSheetId="6">#REF!</definedName>
    <definedName name="HHMF" localSheetId="4">#REF!</definedName>
    <definedName name="HHMF">#REF!</definedName>
    <definedName name="HI_전선관" localSheetId="2">#REF!</definedName>
    <definedName name="HI_전선관" localSheetId="7">#REF!</definedName>
    <definedName name="HI_전선관" localSheetId="6">#REF!</definedName>
    <definedName name="HI_전선관" localSheetId="4">#REF!</definedName>
    <definedName name="HI_전선관">#REF!</definedName>
    <definedName name="hj" hidden="1">{#N/A,#N/A,FALSE,"Sheet6"}</definedName>
    <definedName name="HMF" localSheetId="2">#REF!</definedName>
    <definedName name="HMF" localSheetId="7">#REF!</definedName>
    <definedName name="HMF" localSheetId="6">#REF!</definedName>
    <definedName name="HMF" localSheetId="4">#REF!</definedName>
    <definedName name="HMF">#REF!</definedName>
    <definedName name="HMOTOR" localSheetId="2">#REF!</definedName>
    <definedName name="HMOTOR" localSheetId="7">#REF!</definedName>
    <definedName name="HMOTOR" localSheetId="6">#REF!</definedName>
    <definedName name="HMOTOR" localSheetId="4">#REF!</definedName>
    <definedName name="HMOTOR">#REF!</definedName>
    <definedName name="HPUMP" localSheetId="2">#REF!</definedName>
    <definedName name="HPUMP" localSheetId="7">#REF!</definedName>
    <definedName name="HPUMP" localSheetId="6">#REF!</definedName>
    <definedName name="HPUMP" localSheetId="4">#REF!</definedName>
    <definedName name="HPUMP">#REF!</definedName>
    <definedName name="HSV" localSheetId="2">#REF!</definedName>
    <definedName name="HSV" localSheetId="7">#REF!</definedName>
    <definedName name="HSV" localSheetId="6">#REF!</definedName>
    <definedName name="HSV" localSheetId="4">#REF!</definedName>
    <definedName name="HSV">#REF!</definedName>
    <definedName name="htc_단가표_List" localSheetId="2">#REF!</definedName>
    <definedName name="htc_단가표_List" localSheetId="7">#REF!</definedName>
    <definedName name="htc_단가표_List" localSheetId="6">#REF!</definedName>
    <definedName name="htc_단가표_List" localSheetId="4">#REF!</definedName>
    <definedName name="htc_단가표_List">#REF!</definedName>
    <definedName name="HTML_CodePage" hidden="1">949</definedName>
    <definedName name="HTML_Control" localSheetId="7" hidden="1">{"'별표'!$N$220"}</definedName>
    <definedName name="HTML_Control" localSheetId="5" hidden="1">{"'별표'!$N$220"}</definedName>
    <definedName name="HTML_Control" localSheetId="4" hidden="1">{"'별표'!$N$220"}</definedName>
    <definedName name="HTML_Control" hidden="1">{"'별표'!$N$220"}</definedName>
    <definedName name="HTML_Description" hidden="1">""</definedName>
    <definedName name="HTML_Email" hidden="1">""</definedName>
    <definedName name="HTML_Header" hidden="1">"별표"</definedName>
    <definedName name="HTML_LastUpdate" hidden="1">"98-03-12"</definedName>
    <definedName name="HTML_LineAfter" hidden="1">FALSE</definedName>
    <definedName name="HTML_LineBefore" hidden="1">FALSE</definedName>
    <definedName name="HTML_Name" hidden="1">"나승온"</definedName>
    <definedName name="HTML_OBDlg2" hidden="1">TRUE</definedName>
    <definedName name="HTML_OBDlg4" hidden="1">TRUE</definedName>
    <definedName name="HTML_OS" hidden="1">0</definedName>
    <definedName name="HTML_PathFile" hidden="1">"C:\WINDOWS\Favorites\MyHTML.htm"</definedName>
    <definedName name="HTML_Title" hidden="1">"한전감포"</definedName>
    <definedName name="HV" localSheetId="2">#REF!</definedName>
    <definedName name="HV" localSheetId="7">#REF!</definedName>
    <definedName name="HV" localSheetId="6">#REF!</definedName>
    <definedName name="HV" localSheetId="4">#REF!</definedName>
    <definedName name="HV">#REF!</definedName>
    <definedName name="HVAFP" localSheetId="2">#REF!</definedName>
    <definedName name="HVAFP" localSheetId="7">#REF!</definedName>
    <definedName name="HVAFP" localSheetId="6">#REF!</definedName>
    <definedName name="HVAFP" localSheetId="4">#REF!</definedName>
    <definedName name="HVAFP">#REF!</definedName>
    <definedName name="HVMF" localSheetId="2">#REF!</definedName>
    <definedName name="HVMF" localSheetId="7">#REF!</definedName>
    <definedName name="HVMF" localSheetId="6">#REF!</definedName>
    <definedName name="HVMF" localSheetId="4">#REF!</definedName>
    <definedName name="HVMF">#REF!</definedName>
    <definedName name="HWEI" localSheetId="2">#REF!</definedName>
    <definedName name="HWEI" localSheetId="7">#REF!</definedName>
    <definedName name="HWEI" localSheetId="6">#REF!</definedName>
    <definedName name="HWEI" localSheetId="4">#REF!</definedName>
    <definedName name="HWEI">#REF!</definedName>
    <definedName name="I" localSheetId="2">#REF!</definedName>
    <definedName name="I" localSheetId="7">#REF!</definedName>
    <definedName name="I" localSheetId="6">#REF!</definedName>
    <definedName name="I" localSheetId="4">#REF!</definedName>
    <definedName name="I">#REF!</definedName>
    <definedName name="ID" localSheetId="2">#REF!,#REF!</definedName>
    <definedName name="ID" localSheetId="7">#REF!,#REF!</definedName>
    <definedName name="ID" localSheetId="6">#REF!,#REF!</definedName>
    <definedName name="ID" localSheetId="4">#REF!,#REF!</definedName>
    <definedName name="ID">#REF!,#REF!</definedName>
    <definedName name="ii" hidden="1">{#N/A,#N/A,FALSE,"지침";#N/A,#N/A,FALSE,"환경분석";#N/A,#N/A,FALSE,"Sheet16"}</definedName>
    <definedName name="iii" localSheetId="2">#REF!</definedName>
    <definedName name="iii" localSheetId="7">#REF!</definedName>
    <definedName name="iii" localSheetId="6">#REF!</definedName>
    <definedName name="iii" localSheetId="4">#REF!</definedName>
    <definedName name="iii">#REF!</definedName>
    <definedName name="iiiiiiiii" hidden="1">{#N/A,#N/A,FALSE,"지침";#N/A,#N/A,FALSE,"환경분석";#N/A,#N/A,FALSE,"Sheet16"}</definedName>
    <definedName name="IL" localSheetId="2">#REF!</definedName>
    <definedName name="IL" localSheetId="7">#REF!</definedName>
    <definedName name="IL" localSheetId="6">#REF!</definedName>
    <definedName name="IL" localSheetId="4">#REF!</definedName>
    <definedName name="IL">#REF!</definedName>
    <definedName name="IN" localSheetId="2">#REF!</definedName>
    <definedName name="IN" localSheetId="7">#REF!</definedName>
    <definedName name="IN" localSheetId="6">#REF!</definedName>
    <definedName name="IN" localSheetId="4">#REF!</definedName>
    <definedName name="IN">#REF!</definedName>
    <definedName name="intervest공정표" localSheetId="2">#REF!</definedName>
    <definedName name="intervest공정표" localSheetId="7">#REF!</definedName>
    <definedName name="intervest공정표" localSheetId="6">#REF!</definedName>
    <definedName name="intervest공정표" localSheetId="4">#REF!</definedName>
    <definedName name="intervest공정표">#REF!</definedName>
    <definedName name="INVERTER설치" localSheetId="2">#REF!</definedName>
    <definedName name="INVERTER설치" localSheetId="7">#REF!</definedName>
    <definedName name="INVERTER설치" localSheetId="6">#REF!</definedName>
    <definedName name="INVERTER설치" localSheetId="4">#REF!</definedName>
    <definedName name="INVERTER설치">#REF!</definedName>
    <definedName name="ITNUM" localSheetId="2">#REF!</definedName>
    <definedName name="ITNUM" localSheetId="7">#REF!</definedName>
    <definedName name="ITNUM" localSheetId="6">#REF!</definedName>
    <definedName name="ITNUM" localSheetId="4">#REF!</definedName>
    <definedName name="ITNUM">#REF!</definedName>
    <definedName name="JA" localSheetId="2">#REF!</definedName>
    <definedName name="JA" localSheetId="7">#REF!</definedName>
    <definedName name="JA" localSheetId="6">#REF!</definedName>
    <definedName name="JA" localSheetId="4">#REF!</definedName>
    <definedName name="JA">#REF!</definedName>
    <definedName name="jdgjg" localSheetId="2">#REF!</definedName>
    <definedName name="jdgjg" localSheetId="7">#REF!</definedName>
    <definedName name="jdgjg" localSheetId="6">#REF!</definedName>
    <definedName name="jdgjg" localSheetId="4">#REF!</definedName>
    <definedName name="jdgjg">#REF!</definedName>
    <definedName name="jfdg" localSheetId="2">#REF!</definedName>
    <definedName name="jfdg" localSheetId="7">#REF!</definedName>
    <definedName name="jfdg" localSheetId="6">#REF!</definedName>
    <definedName name="jfdg" localSheetId="4">#REF!</definedName>
    <definedName name="jfdg">#REF!</definedName>
    <definedName name="jfff" localSheetId="2">#REF!</definedName>
    <definedName name="jfff" localSheetId="7">#REF!</definedName>
    <definedName name="jfff" localSheetId="6">#REF!</definedName>
    <definedName name="jfff" localSheetId="4">#REF!</definedName>
    <definedName name="jfff">#REF!</definedName>
    <definedName name="jgf" localSheetId="2">#REF!</definedName>
    <definedName name="jgf" localSheetId="7">#REF!</definedName>
    <definedName name="jgf" localSheetId="6">#REF!</definedName>
    <definedName name="jgf" localSheetId="4">#REF!</definedName>
    <definedName name="jgf">#REF!</definedName>
    <definedName name="JGFD" localSheetId="2">#REF!</definedName>
    <definedName name="JGFD" localSheetId="7">#REF!</definedName>
    <definedName name="JGFD" localSheetId="6">#REF!</definedName>
    <definedName name="JGFD" localSheetId="4">#REF!</definedName>
    <definedName name="JGFD">#REF!</definedName>
    <definedName name="jgfdj" localSheetId="2">#REF!,#REF!,#REF!</definedName>
    <definedName name="jgfdj" localSheetId="7">#REF!,#REF!,#REF!</definedName>
    <definedName name="jgfdj" localSheetId="6">#REF!,#REF!,#REF!</definedName>
    <definedName name="jgfdj" localSheetId="4">#REF!,#REF!,#REF!</definedName>
    <definedName name="jgfdj">#REF!,#REF!,#REF!</definedName>
    <definedName name="jghjgfj" localSheetId="2">#REF!,#REF!,#REF!</definedName>
    <definedName name="jghjgfj" localSheetId="7">#REF!,#REF!,#REF!</definedName>
    <definedName name="jghjgfj" localSheetId="6">#REF!,#REF!,#REF!</definedName>
    <definedName name="jghjgfj" localSheetId="4">#REF!,#REF!,#REF!</definedName>
    <definedName name="jghjgfj">#REF!,#REF!,#REF!</definedName>
    <definedName name="JJJ" localSheetId="2">#REF!</definedName>
    <definedName name="JJJ" localSheetId="7">#REF!</definedName>
    <definedName name="JJJ" localSheetId="6">#REF!</definedName>
    <definedName name="JJJ" localSheetId="4">#REF!</definedName>
    <definedName name="JJJ">#REF!</definedName>
    <definedName name="jjjj" hidden="1">{#N/A,#N/A,FALSE,"단가표지"}</definedName>
    <definedName name="jjjjjjjjjjj" localSheetId="2">#REF!</definedName>
    <definedName name="jjjjjjjjjjj" localSheetId="7">#REF!</definedName>
    <definedName name="jjjjjjjjjjj" localSheetId="6">#REF!</definedName>
    <definedName name="jjjjjjjjjjj" localSheetId="4">#REF!</definedName>
    <definedName name="jjjjjjjjjjj">#REF!</definedName>
    <definedName name="JYH" localSheetId="2">#REF!</definedName>
    <definedName name="JYH" localSheetId="7">#REF!</definedName>
    <definedName name="JYH" localSheetId="6">#REF!</definedName>
    <definedName name="JYH" localSheetId="4">#REF!</definedName>
    <definedName name="JYH">#REF!</definedName>
    <definedName name="k" localSheetId="2">#REF!</definedName>
    <definedName name="k" localSheetId="7">#REF!</definedName>
    <definedName name="k" localSheetId="6">#REF!</definedName>
    <definedName name="k" localSheetId="4">#REF!</definedName>
    <definedName name="k">#REF!</definedName>
    <definedName name="KEY_E" localSheetId="2">#REF!</definedName>
    <definedName name="KEY_E" localSheetId="7">#REF!</definedName>
    <definedName name="KEY_E" localSheetId="6">#REF!</definedName>
    <definedName name="KEY_E" localSheetId="4">#REF!</definedName>
    <definedName name="KEY_E">#REF!</definedName>
    <definedName name="KFJG" localSheetId="2">#REF!</definedName>
    <definedName name="KFJG" localSheetId="7">#REF!</definedName>
    <definedName name="KFJG" localSheetId="6">#REF!</definedName>
    <definedName name="KFJG" localSheetId="4">#REF!</definedName>
    <definedName name="KFJG">#REF!</definedName>
    <definedName name="kghjfg" localSheetId="2">#REF!</definedName>
    <definedName name="kghjfg" localSheetId="7">#REF!</definedName>
    <definedName name="kghjfg" localSheetId="6">#REF!</definedName>
    <definedName name="kghjfg" localSheetId="4">#REF!</definedName>
    <definedName name="kghjfg">#REF!</definedName>
    <definedName name="khgkh" localSheetId="2">#REF!,#REF!,#REF!</definedName>
    <definedName name="khgkh" localSheetId="7">#REF!,#REF!,#REF!</definedName>
    <definedName name="khgkh" localSheetId="6">#REF!,#REF!,#REF!</definedName>
    <definedName name="khgkh" localSheetId="4">#REF!,#REF!,#REF!</definedName>
    <definedName name="khgkh">#REF!,#REF!,#REF!</definedName>
    <definedName name="khgkjh" localSheetId="2">#REF!,#REF!,#REF!</definedName>
    <definedName name="khgkjh" localSheetId="7">#REF!,#REF!,#REF!</definedName>
    <definedName name="khgkjh" localSheetId="6">#REF!,#REF!,#REF!</definedName>
    <definedName name="khgkjh" localSheetId="4">#REF!,#REF!,#REF!</definedName>
    <definedName name="khgkjh">#REF!,#REF!,#REF!</definedName>
    <definedName name="KIM" localSheetId="2">#REF!</definedName>
    <definedName name="KIM" localSheetId="7">#REF!</definedName>
    <definedName name="KIM" localSheetId="6">#REF!</definedName>
    <definedName name="KIM" localSheetId="4">#REF!</definedName>
    <definedName name="KIM">#REF!</definedName>
    <definedName name="KJ" localSheetId="2">#REF!</definedName>
    <definedName name="KJ" localSheetId="7">#REF!</definedName>
    <definedName name="KJ" localSheetId="6">#REF!</definedName>
    <definedName name="KJ" localSheetId="4">#REF!</definedName>
    <definedName name="KJ">#REF!</definedName>
    <definedName name="kjgjfdjs" localSheetId="2">#REF!</definedName>
    <definedName name="kjgjfdjs" localSheetId="7">#REF!</definedName>
    <definedName name="kjgjfdjs" localSheetId="6">#REF!</definedName>
    <definedName name="kjgjfdjs" localSheetId="4">#REF!</definedName>
    <definedName name="kjgjfdjs">#REF!</definedName>
    <definedName name="KJH" localSheetId="2">#REF!</definedName>
    <definedName name="KJH" localSheetId="7">#REF!</definedName>
    <definedName name="KJH" localSheetId="6">#REF!</definedName>
    <definedName name="KJH" localSheetId="4">#REF!</definedName>
    <definedName name="KJH">#REF!</definedName>
    <definedName name="kjhgkj" localSheetId="2">#REF!,#REF!,#REF!</definedName>
    <definedName name="kjhgkj" localSheetId="7">#REF!,#REF!,#REF!</definedName>
    <definedName name="kjhgkj" localSheetId="6">#REF!,#REF!,#REF!</definedName>
    <definedName name="kjhgkj" localSheetId="4">#REF!,#REF!,#REF!</definedName>
    <definedName name="kjhgkj">#REF!,#REF!,#REF!</definedName>
    <definedName name="kkk" localSheetId="2" hidden="1">#REF!</definedName>
    <definedName name="kkk" localSheetId="7" hidden="1">#REF!</definedName>
    <definedName name="kkk" localSheetId="6" hidden="1">#REF!</definedName>
    <definedName name="kkk" localSheetId="4" hidden="1">#REF!</definedName>
    <definedName name="kkk" hidden="1">#REF!</definedName>
    <definedName name="ktf" localSheetId="2" hidden="1">#REF!</definedName>
    <definedName name="ktf" localSheetId="7" hidden="1">#REF!</definedName>
    <definedName name="ktf" localSheetId="6" hidden="1">#REF!</definedName>
    <definedName name="ktf" localSheetId="4" hidden="1">#REF!</definedName>
    <definedName name="ktf" hidden="1">#REF!</definedName>
    <definedName name="kty" localSheetId="2" hidden="1">#REF!</definedName>
    <definedName name="kty" localSheetId="7" hidden="1">#REF!</definedName>
    <definedName name="kty" localSheetId="6" hidden="1">#REF!</definedName>
    <definedName name="kty" localSheetId="4" hidden="1">#REF!</definedName>
    <definedName name="kty" hidden="1">#REF!</definedName>
    <definedName name="l.w일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1AS" localSheetId="2">#REF!</definedName>
    <definedName name="L1AS" localSheetId="7">#REF!</definedName>
    <definedName name="L1AS" localSheetId="6">#REF!</definedName>
    <definedName name="L1AS" localSheetId="4">#REF!</definedName>
    <definedName name="L1AS">#REF!</definedName>
    <definedName name="LA" localSheetId="2">#REF!</definedName>
    <definedName name="LA" localSheetId="7">#REF!</definedName>
    <definedName name="LA" localSheetId="6">#REF!</definedName>
    <definedName name="LA" localSheetId="4">#REF!</definedName>
    <definedName name="LA">#REF!</definedName>
    <definedName name="LAB" localSheetId="2">#REF!</definedName>
    <definedName name="LAB" localSheetId="7">#REF!</definedName>
    <definedName name="LAB" localSheetId="6">#REF!</definedName>
    <definedName name="LAB" localSheetId="4">#REF!</definedName>
    <definedName name="LAB">#REF!</definedName>
    <definedName name="LAST" localSheetId="2">#REF!</definedName>
    <definedName name="LAST" localSheetId="7">#REF!</definedName>
    <definedName name="LAST" localSheetId="6">#REF!</definedName>
    <definedName name="LAST" localSheetId="4">#REF!</definedName>
    <definedName name="LAST">#REF!</definedName>
    <definedName name="LAST1" localSheetId="2">#REF!</definedName>
    <definedName name="LAST1" localSheetId="7">#REF!</definedName>
    <definedName name="LAST1" localSheetId="6">#REF!</definedName>
    <definedName name="LAST1" localSheetId="4">#REF!</definedName>
    <definedName name="LAST1">#REF!</definedName>
    <definedName name="LB" localSheetId="2">#REF!</definedName>
    <definedName name="LB" localSheetId="7">#REF!</definedName>
    <definedName name="LB" localSheetId="6">#REF!</definedName>
    <definedName name="LB" localSheetId="4">#REF!</definedName>
    <definedName name="LB">#REF!</definedName>
    <definedName name="LC산출" hidden="1">{#N/A,#N/A,FALSE,"사업총괄";#N/A,#N/A,FALSE,"장비사업";#N/A,#N/A,FALSE,"철구사업";#N/A,#N/A,FALSE,"준설사업"}</definedName>
    <definedName name="LG" localSheetId="2">#REF!</definedName>
    <definedName name="LG" localSheetId="7">#REF!</definedName>
    <definedName name="LG" localSheetId="6">#REF!</definedName>
    <definedName name="LG" localSheetId="4">#REF!</definedName>
    <definedName name="LG">#REF!</definedName>
    <definedName name="LINE" localSheetId="2">#REF!</definedName>
    <definedName name="LINE" localSheetId="7">#REF!</definedName>
    <definedName name="LINE" localSheetId="6">#REF!</definedName>
    <definedName name="LINE" localSheetId="4">#REF!</definedName>
    <definedName name="LINE">#REF!</definedName>
    <definedName name="LINE_1" localSheetId="2">#REF!</definedName>
    <definedName name="LINE_1" localSheetId="7">#REF!</definedName>
    <definedName name="LINE_1" localSheetId="6">#REF!</definedName>
    <definedName name="LINE_1" localSheetId="4">#REF!</definedName>
    <definedName name="LINE_1">#REF!</definedName>
    <definedName name="LINE_2" localSheetId="2">#REF!</definedName>
    <definedName name="LINE_2" localSheetId="7">#REF!</definedName>
    <definedName name="LINE_2" localSheetId="6">#REF!</definedName>
    <definedName name="LINE_2" localSheetId="4">#REF!</definedName>
    <definedName name="LINE_2">#REF!</definedName>
    <definedName name="LINE_3" localSheetId="2">#REF!</definedName>
    <definedName name="LINE_3" localSheetId="7">#REF!</definedName>
    <definedName name="LINE_3" localSheetId="6">#REF!</definedName>
    <definedName name="LINE_3" localSheetId="4">#REF!</definedName>
    <definedName name="LINE_3">#REF!</definedName>
    <definedName name="LIUJHG" localSheetId="2" hidden="1">#REF!</definedName>
    <definedName name="LIUJHG" localSheetId="7" hidden="1">#REF!</definedName>
    <definedName name="LIUJHG" localSheetId="6" hidden="1">#REF!</definedName>
    <definedName name="LIUJHG" localSheetId="4" hidden="1">#REF!</definedName>
    <definedName name="LIUJHG" hidden="1">#REF!</definedName>
    <definedName name="ll" hidden="1">{"AJD",#N/A,TRUE,"Summary";"AJD",#N/A,TRUE,"CFCONC-outputs";"AJD",#N/A,TRUE,"P&amp;LCONC-outputs";"AJD",#N/A,TRUE,"BSCONC-outputs";"AJD",#N/A,TRUE,"FSCONC-outputs"}</definedName>
    <definedName name="lll" localSheetId="2">#REF!</definedName>
    <definedName name="lll" localSheetId="7">#REF!</definedName>
    <definedName name="lll" localSheetId="6">#REF!</definedName>
    <definedName name="lll" localSheetId="4">#REF!</definedName>
    <definedName name="lll">#REF!</definedName>
    <definedName name="lllllll" localSheetId="2">#REF!</definedName>
    <definedName name="lllllll" localSheetId="7">#REF!</definedName>
    <definedName name="lllllll" localSheetId="6">#REF!</definedName>
    <definedName name="lllllll" localSheetId="4">#REF!</definedName>
    <definedName name="lllllll">#REF!</definedName>
    <definedName name="LOOP" localSheetId="2">#REF!</definedName>
    <definedName name="LOOP" localSheetId="7">#REF!</definedName>
    <definedName name="LOOP" localSheetId="6">#REF!</definedName>
    <definedName name="LOOP" localSheetId="4">#REF!</definedName>
    <definedName name="LOOP">#REF!</definedName>
    <definedName name="LOOP1" localSheetId="2">#REF!</definedName>
    <definedName name="LOOP1" localSheetId="7">#REF!</definedName>
    <definedName name="LOOP1" localSheetId="6">#REF!</definedName>
    <definedName name="LOOP1" localSheetId="4">#REF!</definedName>
    <definedName name="LOOP1">#REF!</definedName>
    <definedName name="LOOP2" localSheetId="2">#REF!</definedName>
    <definedName name="LOOP2" localSheetId="7">#REF!</definedName>
    <definedName name="LOOP2" localSheetId="6">#REF!</definedName>
    <definedName name="LOOP2" localSheetId="4">#REF!</definedName>
    <definedName name="LOOP2">#REF!</definedName>
    <definedName name="LOOP3" localSheetId="2">#REF!</definedName>
    <definedName name="LOOP3" localSheetId="7">#REF!</definedName>
    <definedName name="LOOP3" localSheetId="6">#REF!</definedName>
    <definedName name="LOOP3" localSheetId="4">#REF!</definedName>
    <definedName name="LOOP3">#REF!</definedName>
    <definedName name="LOOP4" localSheetId="2">#REF!</definedName>
    <definedName name="LOOP4" localSheetId="7">#REF!</definedName>
    <definedName name="LOOP4" localSheetId="6">#REF!</definedName>
    <definedName name="LOOP4" localSheetId="4">#REF!</definedName>
    <definedName name="LOOP4">#REF!</definedName>
    <definedName name="LOOP5" localSheetId="2">#REF!</definedName>
    <definedName name="LOOP5" localSheetId="7">#REF!</definedName>
    <definedName name="LOOP5" localSheetId="6">#REF!</definedName>
    <definedName name="LOOP5" localSheetId="4">#REF!</definedName>
    <definedName name="LOOP5">#REF!</definedName>
    <definedName name="LP___4" localSheetId="2">#REF!</definedName>
    <definedName name="LP___4" localSheetId="7">#REF!</definedName>
    <definedName name="LP___4" localSheetId="6">#REF!</definedName>
    <definedName name="LP___4" localSheetId="4">#REF!</definedName>
    <definedName name="LP___4">#REF!</definedName>
    <definedName name="LP1A" localSheetId="2">#REF!</definedName>
    <definedName name="LP1A" localSheetId="7">#REF!</definedName>
    <definedName name="LP1A" localSheetId="6">#REF!</definedName>
    <definedName name="LP1A" localSheetId="4">#REF!</definedName>
    <definedName name="LP1A">#REF!</definedName>
    <definedName name="LP1B" localSheetId="2">#REF!</definedName>
    <definedName name="LP1B" localSheetId="7">#REF!</definedName>
    <definedName name="LP1B" localSheetId="6">#REF!</definedName>
    <definedName name="LP1B" localSheetId="4">#REF!</definedName>
    <definedName name="LP1B">#REF!</definedName>
    <definedName name="LP2A" localSheetId="2">#REF!</definedName>
    <definedName name="LP2A" localSheetId="7">#REF!</definedName>
    <definedName name="LP2A" localSheetId="6">#REF!</definedName>
    <definedName name="LP2A" localSheetId="4">#REF!</definedName>
    <definedName name="LP2A">#REF!</definedName>
    <definedName name="LP2B" localSheetId="2">#REF!</definedName>
    <definedName name="LP2B" localSheetId="7">#REF!</definedName>
    <definedName name="LP2B" localSheetId="6">#REF!</definedName>
    <definedName name="LP2B" localSheetId="4">#REF!</definedName>
    <definedName name="LP2B">#REF!</definedName>
    <definedName name="LP3A" localSheetId="2">#REF!</definedName>
    <definedName name="LP3A" localSheetId="7">#REF!</definedName>
    <definedName name="LP3A" localSheetId="6">#REF!</definedName>
    <definedName name="LP3A" localSheetId="4">#REF!</definedName>
    <definedName name="LP3A">#REF!</definedName>
    <definedName name="LP3B" localSheetId="2">#REF!</definedName>
    <definedName name="LP3B" localSheetId="7">#REF!</definedName>
    <definedName name="LP3B" localSheetId="6">#REF!</definedName>
    <definedName name="LP3B" localSheetId="4">#REF!</definedName>
    <definedName name="LP3B">#REF!</definedName>
    <definedName name="LPB" localSheetId="2">#REF!</definedName>
    <definedName name="LPB" localSheetId="7">#REF!</definedName>
    <definedName name="LPB" localSheetId="6">#REF!</definedName>
    <definedName name="LPB" localSheetId="4">#REF!</definedName>
    <definedName name="LPB">#REF!</definedName>
    <definedName name="LPBA" localSheetId="2">#REF!</definedName>
    <definedName name="LPBA" localSheetId="7">#REF!</definedName>
    <definedName name="LPBA" localSheetId="6">#REF!</definedName>
    <definedName name="LPBA" localSheetId="4">#REF!</definedName>
    <definedName name="LPBA">#REF!</definedName>
    <definedName name="LPBB" localSheetId="2">#REF!</definedName>
    <definedName name="LPBB" localSheetId="7">#REF!</definedName>
    <definedName name="LPBB" localSheetId="6">#REF!</definedName>
    <definedName name="LPBB" localSheetId="4">#REF!</definedName>
    <definedName name="LPBB">#REF!</definedName>
    <definedName name="LPKA" localSheetId="2">#REF!</definedName>
    <definedName name="LPKA" localSheetId="7">#REF!</definedName>
    <definedName name="LPKA" localSheetId="6">#REF!</definedName>
    <definedName name="LPKA" localSheetId="4">#REF!</definedName>
    <definedName name="LPKA">#REF!</definedName>
    <definedName name="LPKB" localSheetId="2">#REF!</definedName>
    <definedName name="LPKB" localSheetId="7">#REF!</definedName>
    <definedName name="LPKB" localSheetId="6">#REF!</definedName>
    <definedName name="LPKB" localSheetId="4">#REF!</definedName>
    <definedName name="LPKB">#REF!</definedName>
    <definedName name="LPM" localSheetId="2">#REF!</definedName>
    <definedName name="LPM" localSheetId="7">#REF!</definedName>
    <definedName name="LPM" localSheetId="6">#REF!</definedName>
    <definedName name="LPM" localSheetId="4">#REF!</definedName>
    <definedName name="LPM">#REF!</definedName>
    <definedName name="LPMA" localSheetId="2">#REF!</definedName>
    <definedName name="LPMA" localSheetId="7">#REF!</definedName>
    <definedName name="LPMA" localSheetId="6">#REF!</definedName>
    <definedName name="LPMA" localSheetId="4">#REF!</definedName>
    <definedName name="LPMA">#REF!</definedName>
    <definedName name="LPO" localSheetId="2">#REF!</definedName>
    <definedName name="LPO" localSheetId="7">#REF!</definedName>
    <definedName name="LPO" localSheetId="6">#REF!</definedName>
    <definedName name="LPO" localSheetId="4">#REF!</definedName>
    <definedName name="LPO">#REF!</definedName>
    <definedName name="LPOA" localSheetId="2">#REF!</definedName>
    <definedName name="LPOA" localSheetId="7">#REF!</definedName>
    <definedName name="LPOA" localSheetId="6">#REF!</definedName>
    <definedName name="LPOA" localSheetId="4">#REF!</definedName>
    <definedName name="LPOA">#REF!</definedName>
    <definedName name="LPRIC" localSheetId="2">#REF!</definedName>
    <definedName name="LPRIC" localSheetId="7">#REF!</definedName>
    <definedName name="LPRIC" localSheetId="6">#REF!</definedName>
    <definedName name="LPRIC" localSheetId="4">#REF!</definedName>
    <definedName name="LPRIC">#REF!</definedName>
    <definedName name="LSK" localSheetId="2">#REF!</definedName>
    <definedName name="LSK" localSheetId="7">#REF!</definedName>
    <definedName name="LSK" localSheetId="6">#REF!</definedName>
    <definedName name="LSK" localSheetId="4">#REF!</definedName>
    <definedName name="LSK">#REF!</definedName>
    <definedName name="LV" localSheetId="2">#REF!</definedName>
    <definedName name="LV" localSheetId="7">#REF!</definedName>
    <definedName name="LV" localSheetId="6">#REF!</definedName>
    <definedName name="LV" localSheetId="4">#REF!</definedName>
    <definedName name="LV">#REF!</definedName>
    <definedName name="LV_" localSheetId="2">#REF!</definedName>
    <definedName name="LV_" localSheetId="7">#REF!</definedName>
    <definedName name="LV_" localSheetId="6">#REF!</definedName>
    <definedName name="LV_" localSheetId="4">#REF!</definedName>
    <definedName name="LV_">#REF!</definedName>
    <definedName name="LV02A" localSheetId="2">#REF!</definedName>
    <definedName name="LV02A" localSheetId="7">#REF!</definedName>
    <definedName name="LV02A" localSheetId="6">#REF!</definedName>
    <definedName name="LV02A" localSheetId="4">#REF!</definedName>
    <definedName name="LV02A">#REF!</definedName>
    <definedName name="LV02B" localSheetId="2">#REF!</definedName>
    <definedName name="LV02B" localSheetId="7">#REF!</definedName>
    <definedName name="LV02B" localSheetId="6">#REF!</definedName>
    <definedName name="LV02B" localSheetId="4">#REF!</definedName>
    <definedName name="LV02B">#REF!</definedName>
    <definedName name="LV04A" localSheetId="2">#REF!</definedName>
    <definedName name="LV04A" localSheetId="7">#REF!</definedName>
    <definedName name="LV04A" localSheetId="6">#REF!</definedName>
    <definedName name="LV04A" localSheetId="4">#REF!</definedName>
    <definedName name="LV04A">#REF!</definedName>
    <definedName name="LV04B" localSheetId="2">#REF!</definedName>
    <definedName name="LV04B" localSheetId="7">#REF!</definedName>
    <definedName name="LV04B" localSheetId="6">#REF!</definedName>
    <definedName name="LV04B" localSheetId="4">#REF!</definedName>
    <definedName name="LV04B">#REF!</definedName>
    <definedName name="M" localSheetId="2">#REF!</definedName>
    <definedName name="M" localSheetId="7">#REF!</definedName>
    <definedName name="M" localSheetId="6">#REF!</definedName>
    <definedName name="M" localSheetId="4">#REF!</definedName>
    <definedName name="M">#REF!</definedName>
    <definedName name="Main" localSheetId="2">#REF!</definedName>
    <definedName name="Main" localSheetId="7">#REF!</definedName>
    <definedName name="Main" localSheetId="6">#REF!</definedName>
    <definedName name="Main" localSheetId="4">#REF!</definedName>
    <definedName name="Main">#REF!</definedName>
    <definedName name="MAINPART" localSheetId="2">#REF!</definedName>
    <definedName name="MAINPART" localSheetId="7">#REF!</definedName>
    <definedName name="MAINPART" localSheetId="6">#REF!</definedName>
    <definedName name="MAINPART" localSheetId="4">#REF!</definedName>
    <definedName name="MAINPART">#REF!</definedName>
    <definedName name="MCCE" localSheetId="2">#REF!</definedName>
    <definedName name="MCCE" localSheetId="7">#REF!</definedName>
    <definedName name="MCCE" localSheetId="6">#REF!</definedName>
    <definedName name="MCCE" localSheetId="4">#REF!</definedName>
    <definedName name="MCCE">#REF!</definedName>
    <definedName name="MCCEA" localSheetId="2">#REF!</definedName>
    <definedName name="MCCEA" localSheetId="7">#REF!</definedName>
    <definedName name="MCCEA" localSheetId="6">#REF!</definedName>
    <definedName name="MCCEA" localSheetId="4">#REF!</definedName>
    <definedName name="MCCEA">#REF!</definedName>
    <definedName name="MCCEB" localSheetId="2">#REF!</definedName>
    <definedName name="MCCEB" localSheetId="7">#REF!</definedName>
    <definedName name="MCCEB" localSheetId="6">#REF!</definedName>
    <definedName name="MCCEB" localSheetId="4">#REF!</definedName>
    <definedName name="MCCEB">#REF!</definedName>
    <definedName name="MCCF" localSheetId="2">#REF!</definedName>
    <definedName name="MCCF" localSheetId="7">#REF!</definedName>
    <definedName name="MCCF" localSheetId="6">#REF!</definedName>
    <definedName name="MCCF" localSheetId="4">#REF!</definedName>
    <definedName name="MCCF">#REF!</definedName>
    <definedName name="MCCN" localSheetId="2">#REF!</definedName>
    <definedName name="MCCN" localSheetId="7">#REF!</definedName>
    <definedName name="MCCN" localSheetId="6">#REF!</definedName>
    <definedName name="MCCN" localSheetId="4">#REF!</definedName>
    <definedName name="MCCN">#REF!</definedName>
    <definedName name="MCCP" localSheetId="2">#REF!</definedName>
    <definedName name="MCCP" localSheetId="7">#REF!</definedName>
    <definedName name="MCCP" localSheetId="6">#REF!</definedName>
    <definedName name="MCCP" localSheetId="4">#REF!</definedName>
    <definedName name="MCCP">#REF!</definedName>
    <definedName name="MCCS" localSheetId="2">#REF!</definedName>
    <definedName name="MCCS" localSheetId="7">#REF!</definedName>
    <definedName name="MCCS" localSheetId="6">#REF!</definedName>
    <definedName name="MCCS" localSheetId="4">#REF!</definedName>
    <definedName name="MCCS">#REF!</definedName>
    <definedName name="METAL_PANELS_WORK" localSheetId="2">#REF!</definedName>
    <definedName name="METAL_PANELS_WORK" localSheetId="7">#REF!</definedName>
    <definedName name="METAL_PANELS_WORK" localSheetId="6">#REF!</definedName>
    <definedName name="METAL_PANELS_WORK" localSheetId="4">#REF!</definedName>
    <definedName name="METAL_PANELS_WORK">#REF!</definedName>
    <definedName name="MH" localSheetId="2">#REF!</definedName>
    <definedName name="MH" localSheetId="7">#REF!</definedName>
    <definedName name="MH" localSheetId="6">#REF!</definedName>
    <definedName name="MH" localSheetId="4">#REF!</definedName>
    <definedName name="MH">#REF!</definedName>
    <definedName name="MISCELLANEOUS_SPECILITIES" localSheetId="2">#REF!</definedName>
    <definedName name="MISCELLANEOUS_SPECILITIES" localSheetId="7">#REF!</definedName>
    <definedName name="MISCELLANEOUS_SPECILITIES" localSheetId="6">#REF!</definedName>
    <definedName name="MISCELLANEOUS_SPECILITIES" localSheetId="4">#REF!</definedName>
    <definedName name="MISCELLANEOUS_SPECILITIES">#REF!</definedName>
    <definedName name="mj" hidden="1">{#N/A,#N/A,FALSE,"표지"}</definedName>
    <definedName name="mm" hidden="1">{#N/A,#N/A,TRUE,"토적및재료집계";#N/A,#N/A,TRUE,"토적및재료집계";#N/A,#N/A,TRUE,"단위량"}</definedName>
    <definedName name="mmmm" hidden="1">{#N/A,#N/A,FALSE,"포장단가"}</definedName>
    <definedName name="mn" localSheetId="2">#REF!</definedName>
    <definedName name="mn" localSheetId="7">#REF!</definedName>
    <definedName name="mn" localSheetId="6">#REF!</definedName>
    <definedName name="mn" localSheetId="4">#REF!</definedName>
    <definedName name="mn">#REF!</definedName>
    <definedName name="MOISTRUE_PROTECTION___DAMPROOFING_WORK" localSheetId="2">#REF!</definedName>
    <definedName name="MOISTRUE_PROTECTION___DAMPROOFING_WORK" localSheetId="7">#REF!</definedName>
    <definedName name="MOISTRUE_PROTECTION___DAMPROOFING_WORK" localSheetId="6">#REF!</definedName>
    <definedName name="MOISTRUE_PROTECTION___DAMPROOFING_WORK" localSheetId="4">#REF!</definedName>
    <definedName name="MOISTRUE_PROTECTION___DAMPROOFING_WORK">#REF!</definedName>
    <definedName name="MONEY" localSheetId="2">#REF!,#REF!</definedName>
    <definedName name="MONEY" localSheetId="7">#REF!,#REF!</definedName>
    <definedName name="MONEY" localSheetId="6">#REF!,#REF!</definedName>
    <definedName name="MONEY" localSheetId="4">#REF!,#REF!</definedName>
    <definedName name="MONEY">#REF!,#REF!</definedName>
    <definedName name="MOTOR" localSheetId="2">#REF!</definedName>
    <definedName name="MOTOR" localSheetId="7">#REF!</definedName>
    <definedName name="MOTOR" localSheetId="6">#REF!</definedName>
    <definedName name="MOTOR" localSheetId="4">#REF!</definedName>
    <definedName name="MOTOR">#REF!</definedName>
    <definedName name="MOTOR__농형_전폐" localSheetId="2">#REF!</definedName>
    <definedName name="MOTOR__농형_전폐" localSheetId="7">#REF!</definedName>
    <definedName name="MOTOR__농형_전폐" localSheetId="6">#REF!</definedName>
    <definedName name="MOTOR__농형_전폐" localSheetId="4">#REF!</definedName>
    <definedName name="MOTOR__농형_전폐">#REF!</definedName>
    <definedName name="MP" localSheetId="2">#REF!</definedName>
    <definedName name="MP" localSheetId="7">#REF!</definedName>
    <definedName name="MP" localSheetId="6">#REF!</definedName>
    <definedName name="MP" localSheetId="4">#REF!</definedName>
    <definedName name="MP">#REF!</definedName>
    <definedName name="MPRIC" localSheetId="2">#REF!</definedName>
    <definedName name="MPRIC" localSheetId="7">#REF!</definedName>
    <definedName name="MPRIC" localSheetId="6">#REF!</definedName>
    <definedName name="MPRIC" localSheetId="4">#REF!</definedName>
    <definedName name="MPRIC">#REF!</definedName>
    <definedName name="MV" localSheetId="2">#REF!</definedName>
    <definedName name="MV" localSheetId="7">#REF!</definedName>
    <definedName name="MV" localSheetId="6">#REF!</definedName>
    <definedName name="MV" localSheetId="4">#REF!</definedName>
    <definedName name="MV">#REF!</definedName>
    <definedName name="N">#N/A</definedName>
    <definedName name="NA" localSheetId="2">#REF!</definedName>
    <definedName name="NA" localSheetId="7">#REF!</definedName>
    <definedName name="NA" localSheetId="6">#REF!</definedName>
    <definedName name="NA" localSheetId="4">#REF!</definedName>
    <definedName name="NA">#REF!</definedName>
    <definedName name="NAK" localSheetId="2">#REF!</definedName>
    <definedName name="NAK" localSheetId="7">#REF!</definedName>
    <definedName name="NAK" localSheetId="6">#REF!</definedName>
    <definedName name="NAK" localSheetId="4">#REF!</definedName>
    <definedName name="NAK">#REF!</definedName>
    <definedName name="NAM_1" localSheetId="2">#REF!</definedName>
    <definedName name="NAM_1" localSheetId="7">#REF!</definedName>
    <definedName name="NAM_1" localSheetId="6">#REF!</definedName>
    <definedName name="NAM_1" localSheetId="4">#REF!</definedName>
    <definedName name="NAM_1">#REF!</definedName>
    <definedName name="NAME" localSheetId="2">#REF!</definedName>
    <definedName name="NAME" localSheetId="7">#REF!</definedName>
    <definedName name="NAME" localSheetId="6">#REF!</definedName>
    <definedName name="NAME" localSheetId="3">#N/A</definedName>
    <definedName name="NAME" localSheetId="4">#REF!</definedName>
    <definedName name="NAME">#REF!</definedName>
    <definedName name="NEW" localSheetId="2">#REF!</definedName>
    <definedName name="NEW" localSheetId="7">#REF!</definedName>
    <definedName name="NEW" localSheetId="6">#REF!</definedName>
    <definedName name="NEW" localSheetId="4">#REF!</definedName>
    <definedName name="NEW">#REF!</definedName>
    <definedName name="NEWNAME" hidden="1">{#N/A,#N/A,FALSE,"CCTV"}</definedName>
    <definedName name="NEXT" localSheetId="2">#REF!</definedName>
    <definedName name="NEXT" localSheetId="7">#REF!</definedName>
    <definedName name="NEXT" localSheetId="6">#REF!</definedName>
    <definedName name="NEXT" localSheetId="4">#REF!</definedName>
    <definedName name="NEXT">#REF!</definedName>
    <definedName name="nnnnnnnnnnnnnnnn" localSheetId="2">#REF!</definedName>
    <definedName name="nnnnnnnnnnnnnnnn" localSheetId="7">#REF!</definedName>
    <definedName name="nnnnnnnnnnnnnnnn" localSheetId="6">#REF!</definedName>
    <definedName name="nnnnnnnnnnnnnnnn" localSheetId="4">#REF!</definedName>
    <definedName name="nnnnnnnnnnnnnnnn">#REF!</definedName>
    <definedName name="NO" localSheetId="2">#REF!</definedName>
    <definedName name="NO" localSheetId="7">#REF!</definedName>
    <definedName name="NO" localSheetId="6">#REF!</definedName>
    <definedName name="NO" localSheetId="4">#REF!</definedName>
    <definedName name="NO">#REF!</definedName>
    <definedName name="NOMUBY" localSheetId="2">#REF!</definedName>
    <definedName name="NOMUBY" localSheetId="7">#REF!</definedName>
    <definedName name="NOMUBY" localSheetId="6">#REF!</definedName>
    <definedName name="NOMUBY" localSheetId="4">#REF!</definedName>
    <definedName name="NOMUBY">#REF!</definedName>
    <definedName name="NS" localSheetId="2">#REF!</definedName>
    <definedName name="NS" localSheetId="7">#REF!</definedName>
    <definedName name="NS" localSheetId="6">#REF!</definedName>
    <definedName name="NS" localSheetId="4">#REF!</definedName>
    <definedName name="NS">#REF!</definedName>
    <definedName name="O" localSheetId="2">#REF!</definedName>
    <definedName name="O" localSheetId="7">#REF!</definedName>
    <definedName name="O" localSheetId="6">#REF!</definedName>
    <definedName name="O" localSheetId="4">#REF!</definedName>
    <definedName name="O">#REF!</definedName>
    <definedName name="ocf" localSheetId="2" hidden="1">#REF!</definedName>
    <definedName name="ocf" localSheetId="7" hidden="1">#REF!</definedName>
    <definedName name="ocf" localSheetId="6" hidden="1">#REF!</definedName>
    <definedName name="ocf" localSheetId="4" hidden="1">#REF!</definedName>
    <definedName name="ocf" hidden="1">#REF!</definedName>
    <definedName name="ODD" localSheetId="2">#REF!,#REF!,#REF!,#REF!,#REF!,#REF!,#REF!,#REF!,#REF!,#REF!,#REF!,#REF!,#REF!,#REF!,#REF!,#REF!,#REF!,#REF!</definedName>
    <definedName name="ODD" localSheetId="7">#REF!,#REF!,#REF!,#REF!,#REF!,#REF!,#REF!,#REF!,#REF!,#REF!,#REF!,#REF!,#REF!,#REF!,#REF!,#REF!,#REF!,#REF!</definedName>
    <definedName name="ODD" localSheetId="6">#REF!,#REF!,#REF!,#REF!,#REF!,#REF!,#REF!,#REF!,#REF!,#REF!,#REF!,#REF!,#REF!,#REF!,#REF!,#REF!,#REF!,#REF!</definedName>
    <definedName name="ODD" localSheetId="4">#REF!,#REF!,#REF!,#REF!,#REF!,#REF!,#REF!,#REF!,#REF!,#REF!,#REF!,#REF!,#REF!,#REF!,#REF!,#REF!,#REF!,#REF!</definedName>
    <definedName name="ODD">#REF!,#REF!,#REF!,#REF!,#REF!,#REF!,#REF!,#REF!,#REF!,#REF!,#REF!,#REF!,#REF!,#REF!,#REF!,#REF!,#REF!,#REF!</definedName>
    <definedName name="oiy" hidden="1">{#N/A,#N/A,FALSE,"포장2"}</definedName>
    <definedName name="olp" hidden="1">{"AJD",#N/A,TRUE,"Summary";"AJD",#N/A,TRUE,"CFCONC-outputs";"AJD",#N/A,TRUE,"P&amp;LCONC-outputs";"AJD",#N/A,TRUE,"BSCONC-outputs";"AJD",#N/A,TRUE,"FSCONC-outputs"}</definedName>
    <definedName name="ONP" localSheetId="2" hidden="1">#REF!</definedName>
    <definedName name="ONP" localSheetId="7" hidden="1">#REF!</definedName>
    <definedName name="ONP" localSheetId="6" hidden="1">#REF!</definedName>
    <definedName name="ONP" localSheetId="4" hidden="1">#REF!</definedName>
    <definedName name="ONP" hidden="1">#REF!</definedName>
    <definedName name="OOO" localSheetId="2">#REF!</definedName>
    <definedName name="OOO" localSheetId="7">#REF!</definedName>
    <definedName name="OOO" localSheetId="6">#REF!</definedName>
    <definedName name="OOO" localSheetId="4">#REF!</definedName>
    <definedName name="OOO">#REF!</definedName>
    <definedName name="opo" hidden="1">{#N/A,#N/A,FALSE,"지침";#N/A,#N/A,FALSE,"환경분석";#N/A,#N/A,FALSE,"Sheet16"}</definedName>
    <definedName name="Out_of_Scope" localSheetId="2">#REF!</definedName>
    <definedName name="Out_of_Scope" localSheetId="7">#REF!</definedName>
    <definedName name="Out_of_Scope" localSheetId="6">#REF!</definedName>
    <definedName name="Out_of_Scope" localSheetId="4">#REF!</definedName>
    <definedName name="Out_of_Scope">#REF!</definedName>
    <definedName name="P" localSheetId="2" hidden="1">#REF!</definedName>
    <definedName name="P" localSheetId="7" hidden="1">#REF!</definedName>
    <definedName name="P" localSheetId="6" hidden="1">#REF!</definedName>
    <definedName name="P" localSheetId="4" hidden="1">#REF!</definedName>
    <definedName name="P" hidden="1">#REF!</definedName>
    <definedName name="P.R.D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PAGE1" localSheetId="2">#REF!</definedName>
    <definedName name="PAGE1" localSheetId="7">#REF!</definedName>
    <definedName name="PAGE1" localSheetId="6">#REF!</definedName>
    <definedName name="PAGE1" localSheetId="4">#REF!</definedName>
    <definedName name="PAGE1">#REF!</definedName>
    <definedName name="PAGE2" localSheetId="2">#REF!</definedName>
    <definedName name="PAGE2" localSheetId="7">#REF!</definedName>
    <definedName name="PAGE2" localSheetId="6">#REF!</definedName>
    <definedName name="PAGE2" localSheetId="4">#REF!</definedName>
    <definedName name="PAGE2">#REF!</definedName>
    <definedName name="PAGE3" localSheetId="2">#REF!</definedName>
    <definedName name="PAGE3" localSheetId="7">#REF!</definedName>
    <definedName name="PAGE3" localSheetId="6">#REF!</definedName>
    <definedName name="PAGE3" localSheetId="4">#REF!</definedName>
    <definedName name="PAGE3">#REF!</definedName>
    <definedName name="pai" localSheetId="2">#REF!</definedName>
    <definedName name="pai" localSheetId="7">#REF!</definedName>
    <definedName name="pai" localSheetId="6">#REF!</definedName>
    <definedName name="pai" localSheetId="4">#REF!</definedName>
    <definedName name="pai">#REF!</definedName>
    <definedName name="PAINTING_WORK" localSheetId="2">#REF!</definedName>
    <definedName name="PAINTING_WORK" localSheetId="7">#REF!</definedName>
    <definedName name="PAINTING_WORK" localSheetId="6">#REF!</definedName>
    <definedName name="PAINTING_WORK" localSheetId="4">#REF!</definedName>
    <definedName name="PAINTING_WORK">#REF!</definedName>
    <definedName name="PARTIAL" localSheetId="2">#REF!</definedName>
    <definedName name="PARTIAL" localSheetId="7">#REF!</definedName>
    <definedName name="PARTIAL" localSheetId="6">#REF!</definedName>
    <definedName name="PARTIAL" localSheetId="4">#REF!</definedName>
    <definedName name="PARTIAL">#REF!</definedName>
    <definedName name="PARTITION_WORK" localSheetId="2">#REF!</definedName>
    <definedName name="PARTITION_WORK" localSheetId="7">#REF!</definedName>
    <definedName name="PARTITION_WORK" localSheetId="6">#REF!</definedName>
    <definedName name="PARTITION_WORK" localSheetId="4">#REF!</definedName>
    <definedName name="PARTITION_WORK">#REF!</definedName>
    <definedName name="PE" localSheetId="2">#REF!</definedName>
    <definedName name="PE" localSheetId="7">#REF!</definedName>
    <definedName name="PE" localSheetId="6">#REF!</definedName>
    <definedName name="PE" localSheetId="4">#REF!</definedName>
    <definedName name="PE">#REF!</definedName>
    <definedName name="Period_Const" localSheetId="2">#REF!</definedName>
    <definedName name="Period_Const" localSheetId="7">#REF!</definedName>
    <definedName name="Period_Const" localSheetId="6">#REF!</definedName>
    <definedName name="Period_Const" localSheetId="4">#REF!</definedName>
    <definedName name="Period_Const">#REF!</definedName>
    <definedName name="PH" localSheetId="2">#REF!</definedName>
    <definedName name="PH" localSheetId="7">#REF!</definedName>
    <definedName name="PH" localSheetId="6">#REF!</definedName>
    <definedName name="PH" localSheetId="4">#REF!</definedName>
    <definedName name="PH">#REF!</definedName>
    <definedName name="PIPE1" localSheetId="2">#REF!</definedName>
    <definedName name="PIPE1" localSheetId="7">#REF!</definedName>
    <definedName name="PIPE1" localSheetId="6">#REF!</definedName>
    <definedName name="PIPE1" localSheetId="4">#REF!</definedName>
    <definedName name="PIPE1">#REF!</definedName>
    <definedName name="PIPE40" localSheetId="2">#REF!</definedName>
    <definedName name="PIPE40" localSheetId="7">#REF!</definedName>
    <definedName name="PIPE40" localSheetId="6">#REF!</definedName>
    <definedName name="PIPE40" localSheetId="4">#REF!</definedName>
    <definedName name="PIPE40">#REF!</definedName>
    <definedName name="PJT" localSheetId="2">#REF!</definedName>
    <definedName name="PJT" localSheetId="7">#REF!</definedName>
    <definedName name="PJT" localSheetId="6">#REF!</definedName>
    <definedName name="PJT" localSheetId="4">#REF!</definedName>
    <definedName name="PJT">#REF!</definedName>
    <definedName name="PL" localSheetId="2">#REF!</definedName>
    <definedName name="PL" localSheetId="7">#REF!</definedName>
    <definedName name="PL" localSheetId="6">#REF!</definedName>
    <definedName name="PL" localSheetId="4">#REF!</definedName>
    <definedName name="PL">#REF!</definedName>
    <definedName name="PLASTERING_WORK" localSheetId="2">#REF!</definedName>
    <definedName name="PLASTERING_WORK" localSheetId="7">#REF!</definedName>
    <definedName name="PLASTERING_WORK" localSheetId="6">#REF!</definedName>
    <definedName name="PLASTERING_WORK" localSheetId="4">#REF!</definedName>
    <definedName name="PLASTERING_WORK">#REF!</definedName>
    <definedName name="PNAME" localSheetId="2">#REF!</definedName>
    <definedName name="PNAME" localSheetId="7">#REF!</definedName>
    <definedName name="PNAME" localSheetId="6">#REF!</definedName>
    <definedName name="PNAME" localSheetId="4">#REF!</definedName>
    <definedName name="PNAME">#REF!</definedName>
    <definedName name="PNLW10" localSheetId="2">#REF!</definedName>
    <definedName name="PNLW10" localSheetId="7">#REF!</definedName>
    <definedName name="PNLW10" localSheetId="6">#REF!</definedName>
    <definedName name="PNLW10" localSheetId="4">#REF!</definedName>
    <definedName name="PNLW10">#REF!</definedName>
    <definedName name="PNLW8" localSheetId="2">#REF!</definedName>
    <definedName name="PNLW8" localSheetId="7">#REF!</definedName>
    <definedName name="PNLW8" localSheetId="6">#REF!</definedName>
    <definedName name="PNLW8" localSheetId="4">#REF!</definedName>
    <definedName name="PNLW8">#REF!</definedName>
    <definedName name="pp" localSheetId="2">#REF!,#REF!</definedName>
    <definedName name="pp" localSheetId="7">#REF!,#REF!</definedName>
    <definedName name="pp" localSheetId="6">#REF!,#REF!</definedName>
    <definedName name="pp" localSheetId="4">#REF!,#REF!</definedName>
    <definedName name="pp">#REF!,#REF!</definedName>
    <definedName name="ppppp" hidden="1">{#N/A,#N/A,FALSE,"지침";#N/A,#N/A,FALSE,"환경분석";#N/A,#N/A,FALSE,"Sheet16"}</definedName>
    <definedName name="PRICE" localSheetId="2">#REF!</definedName>
    <definedName name="PRICE" localSheetId="7">#REF!</definedName>
    <definedName name="PRICE" localSheetId="6">#REF!</definedName>
    <definedName name="PRICE" localSheetId="4">#REF!</definedName>
    <definedName name="PRICE">#REF!</definedName>
    <definedName name="_xlnm.Print_Area" localSheetId="0">날인!$A$1:$K$19</definedName>
    <definedName name="_xlnm.Print_Area" localSheetId="2">내역서표지!$A$1:$O$28</definedName>
    <definedName name="_xlnm.Print_Area" localSheetId="12">단가조사표!$C$1:$Z$53</definedName>
    <definedName name="_xlnm.Print_Area" localSheetId="11">단가조사표표지!$A$1:$O$28</definedName>
    <definedName name="_xlnm.Print_Area" localSheetId="7">수량산출서!$A$1:$H$73</definedName>
    <definedName name="_xlnm.Print_Area" localSheetId="6">수량산출서표지!$A$1:$O$28</definedName>
    <definedName name="_xlnm.Print_Area" localSheetId="3">'원가계산 서'!$A$1:$F$32</definedName>
    <definedName name="_xlnm.Print_Area" localSheetId="1">원가계산서!$A$1:$K$26</definedName>
    <definedName name="_xlnm.Print_Area" localSheetId="5">인테리어내역서!$A$1:$O$93</definedName>
    <definedName name="_xlnm.Print_Area" localSheetId="10">'일위대가 '!$C$1:$M$550</definedName>
    <definedName name="_xlnm.Print_Area" localSheetId="9">일위대가집계표!$A$1:$M$29</definedName>
    <definedName name="_xlnm.Print_Area" localSheetId="8">일위대가표지!$A$1:$O$28</definedName>
    <definedName name="_xlnm.Print_Area" localSheetId="4">집계표!$A$1:$O$41</definedName>
    <definedName name="_xlnm.Print_Area">#REF!</definedName>
    <definedName name="Print_Area_MI">#N/A</definedName>
    <definedName name="PRINT_AREA_MI1" localSheetId="2">#REF!</definedName>
    <definedName name="PRINT_AREA_MI1" localSheetId="7">#REF!</definedName>
    <definedName name="PRINT_AREA_MI1" localSheetId="6">#REF!</definedName>
    <definedName name="PRINT_AREA_MI1" localSheetId="4">#REF!</definedName>
    <definedName name="PRINT_AREA_MI1">#REF!</definedName>
    <definedName name="Print_Area1" localSheetId="2">#REF!</definedName>
    <definedName name="Print_Area1" localSheetId="7">#REF!</definedName>
    <definedName name="Print_Area1" localSheetId="6">#REF!</definedName>
    <definedName name="Print_Area1" localSheetId="4">#REF!</definedName>
    <definedName name="Print_Area1">#REF!</definedName>
    <definedName name="PRINT_TILTES" localSheetId="2">#REF!</definedName>
    <definedName name="PRINT_TILTES" localSheetId="7">#REF!</definedName>
    <definedName name="PRINT_TILTES" localSheetId="6">#REF!</definedName>
    <definedName name="PRINT_TILTES" localSheetId="4">#REF!</definedName>
    <definedName name="PRINT_TILTES">#REF!</definedName>
    <definedName name="print_tital" localSheetId="2">#REF!</definedName>
    <definedName name="print_tital" localSheetId="7">#REF!</definedName>
    <definedName name="print_tital" localSheetId="6">#REF!</definedName>
    <definedName name="print_tital" localSheetId="4">#REF!</definedName>
    <definedName name="print_tital">#REF!</definedName>
    <definedName name="print_titels" localSheetId="2">#REF!</definedName>
    <definedName name="print_titels" localSheetId="7">#REF!</definedName>
    <definedName name="print_titels" localSheetId="6">#REF!</definedName>
    <definedName name="print_titels" localSheetId="4">#REF!</definedName>
    <definedName name="print_titels">#REF!</definedName>
    <definedName name="print_titiles" localSheetId="2">#REF!</definedName>
    <definedName name="print_titiles" localSheetId="7">#REF!</definedName>
    <definedName name="print_titiles" localSheetId="6">#REF!</definedName>
    <definedName name="print_titiles" localSheetId="4">#REF!</definedName>
    <definedName name="print_titiles">#REF!</definedName>
    <definedName name="print_title" localSheetId="2">#REF!</definedName>
    <definedName name="print_title" localSheetId="7">#REF!</definedName>
    <definedName name="print_title" localSheetId="6">#REF!</definedName>
    <definedName name="print_title" localSheetId="4">#REF!</definedName>
    <definedName name="print_title">#REF!</definedName>
    <definedName name="PRINT_TITLEES" localSheetId="2">#REF!</definedName>
    <definedName name="PRINT_TITLEES" localSheetId="7">#REF!</definedName>
    <definedName name="PRINT_TITLEES" localSheetId="6">#REF!</definedName>
    <definedName name="PRINT_TITLEES" localSheetId="4">#REF!</definedName>
    <definedName name="PRINT_TITLEES">#REF!</definedName>
    <definedName name="_xlnm.Print_Titles" localSheetId="2">#REF!</definedName>
    <definedName name="_xlnm.Print_Titles" localSheetId="12">단가조사표!$1:$5</definedName>
    <definedName name="_xlnm.Print_Titles" localSheetId="7">수량산출서!$1:$2</definedName>
    <definedName name="_xlnm.Print_Titles" localSheetId="6">#REF!</definedName>
    <definedName name="_xlnm.Print_Titles" localSheetId="5">인테리어내역서!$1:$2</definedName>
    <definedName name="_xlnm.Print_Titles" localSheetId="9">일위대가집계표!$1:$3</definedName>
    <definedName name="_xlnm.Print_Titles" localSheetId="4">집계표!$1:$2</definedName>
    <definedName name="_xlnm.Print_Titles">#REF!</definedName>
    <definedName name="Print_Titles_MI" localSheetId="2">#REF!</definedName>
    <definedName name="Print_Titles_MI" localSheetId="7">#REF!</definedName>
    <definedName name="Print_Titles_MI" localSheetId="6">#REF!</definedName>
    <definedName name="Print_Titles_MI" localSheetId="4">#REF!</definedName>
    <definedName name="Print_Titles_MI">#REF!</definedName>
    <definedName name="PRINT_TITLES_MI1" localSheetId="2">#REF!</definedName>
    <definedName name="PRINT_TITLES_MI1" localSheetId="7">#REF!</definedName>
    <definedName name="PRINT_TITLES_MI1" localSheetId="6">#REF!</definedName>
    <definedName name="PRINT_TITLES_MI1" localSheetId="4">#REF!</definedName>
    <definedName name="PRINT_TITLES_MI1">#REF!</definedName>
    <definedName name="PRINT_TITLESS" localSheetId="2">#REF!</definedName>
    <definedName name="PRINT_TITLESS" localSheetId="7">#REF!</definedName>
    <definedName name="PRINT_TITLESS" localSheetId="6">#REF!</definedName>
    <definedName name="PRINT_TITLESS" localSheetId="4">#REF!</definedName>
    <definedName name="PRINT_TITLESS">#REF!</definedName>
    <definedName name="printer" localSheetId="2">#REF!</definedName>
    <definedName name="printer" localSheetId="7">#REF!</definedName>
    <definedName name="printer" localSheetId="6">#REF!</definedName>
    <definedName name="printer" localSheetId="4">#REF!</definedName>
    <definedName name="printer">#REF!</definedName>
    <definedName name="PRINTER_AREA" localSheetId="2">#REF!</definedName>
    <definedName name="PRINTER_AREA" localSheetId="7">#REF!</definedName>
    <definedName name="PRINTER_AREA" localSheetId="6">#REF!</definedName>
    <definedName name="PRINTER_AREA" localSheetId="4">#REF!</definedName>
    <definedName name="PRINTER_AREA">#REF!</definedName>
    <definedName name="printer_Titles" localSheetId="2">#REF!</definedName>
    <definedName name="printer_Titles" localSheetId="7">#REF!</definedName>
    <definedName name="printer_Titles" localSheetId="6">#REF!</definedName>
    <definedName name="printer_Titles" localSheetId="4">#REF!</definedName>
    <definedName name="printer_Titles">#REF!</definedName>
    <definedName name="printer_ttitle" localSheetId="2">#REF!</definedName>
    <definedName name="printer_ttitle" localSheetId="7">#REF!</definedName>
    <definedName name="printer_ttitle" localSheetId="6">#REF!</definedName>
    <definedName name="printer_ttitle" localSheetId="4">#REF!</definedName>
    <definedName name="printer_ttitle">#REF!</definedName>
    <definedName name="prn_compa" localSheetId="2">#REF!</definedName>
    <definedName name="prn_compa" localSheetId="7">#REF!</definedName>
    <definedName name="prn_compa" localSheetId="6">#REF!</definedName>
    <definedName name="prn_compa" localSheetId="4">#REF!</definedName>
    <definedName name="prn_compa">#REF!</definedName>
    <definedName name="PRN_T" localSheetId="2">#REF!</definedName>
    <definedName name="PRN_T" localSheetId="7">#REF!</definedName>
    <definedName name="PRN_T" localSheetId="6">#REF!</definedName>
    <definedName name="PRN_T" localSheetId="4">#REF!</definedName>
    <definedName name="PRN_T">#REF!</definedName>
    <definedName name="PROJECT" localSheetId="2">#REF!</definedName>
    <definedName name="PROJECT" localSheetId="7">#REF!</definedName>
    <definedName name="PROJECT" localSheetId="6">#REF!</definedName>
    <definedName name="PROJECT" localSheetId="4">#REF!</definedName>
    <definedName name="PROJECT">#REF!</definedName>
    <definedName name="PROJNAME" localSheetId="2">#REF!</definedName>
    <definedName name="PROJNAME" localSheetId="7">#REF!</definedName>
    <definedName name="PROJNAME" localSheetId="6">#REF!</definedName>
    <definedName name="PROJNAME" localSheetId="4">#REF!</definedName>
    <definedName name="PROJNAME">#REF!</definedName>
    <definedName name="Prop_Matl" localSheetId="2">#REF!</definedName>
    <definedName name="Prop_Matl" localSheetId="7">#REF!</definedName>
    <definedName name="Prop_Matl" localSheetId="6">#REF!</definedName>
    <definedName name="Prop_Matl" localSheetId="4">#REF!</definedName>
    <definedName name="Prop_Matl">#REF!</definedName>
    <definedName name="Prop_MD" localSheetId="2">#REF!</definedName>
    <definedName name="Prop_MD" localSheetId="7">#REF!</definedName>
    <definedName name="Prop_MD" localSheetId="6">#REF!</definedName>
    <definedName name="Prop_MD" localSheetId="4">#REF!</definedName>
    <definedName name="Prop_MD">#REF!</definedName>
    <definedName name="Prop_Total_Matl" localSheetId="2">#REF!</definedName>
    <definedName name="Prop_Total_Matl" localSheetId="7">#REF!</definedName>
    <definedName name="Prop_Total_Matl" localSheetId="6">#REF!</definedName>
    <definedName name="Prop_Total_Matl" localSheetId="4">#REF!</definedName>
    <definedName name="Prop_Total_Matl">#REF!</definedName>
    <definedName name="Prop_Total_MD" localSheetId="2">#REF!</definedName>
    <definedName name="Prop_Total_MD" localSheetId="7">#REF!</definedName>
    <definedName name="Prop_Total_MD" localSheetId="6">#REF!</definedName>
    <definedName name="Prop_Total_MD" localSheetId="4">#REF!</definedName>
    <definedName name="Prop_Total_MD">#REF!</definedName>
    <definedName name="ptint_titles" localSheetId="2">#REF!</definedName>
    <definedName name="ptint_titles" localSheetId="7">#REF!</definedName>
    <definedName name="ptint_titles" localSheetId="6">#REF!</definedName>
    <definedName name="ptint_titles" localSheetId="4">#REF!</definedName>
    <definedName name="ptint_titles">#REF!</definedName>
    <definedName name="PUMP" localSheetId="2">#REF!</definedName>
    <definedName name="PUMP" localSheetId="7">#REF!</definedName>
    <definedName name="PUMP" localSheetId="6">#REF!</definedName>
    <definedName name="PUMP" localSheetId="4">#REF!</definedName>
    <definedName name="PUMP">#REF!</definedName>
    <definedName name="PY" localSheetId="2">#REF!</definedName>
    <definedName name="PY" localSheetId="7">#REF!</definedName>
    <definedName name="PY" localSheetId="6">#REF!</definedName>
    <definedName name="PY" localSheetId="4">#REF!</definedName>
    <definedName name="PY">#REF!</definedName>
    <definedName name="Q" localSheetId="2">#REF!</definedName>
    <definedName name="Q" localSheetId="7">#REF!</definedName>
    <definedName name="Q" localSheetId="6">#REF!</definedName>
    <definedName name="Q" localSheetId="4">#REF!</definedName>
    <definedName name="Q">#REF!</definedName>
    <definedName name="qedgagsd" localSheetId="2" hidden="1">#REF!</definedName>
    <definedName name="qedgagsd" localSheetId="7" hidden="1">#REF!</definedName>
    <definedName name="qedgagsd" localSheetId="6" hidden="1">#REF!</definedName>
    <definedName name="qedgagsd" localSheetId="5" hidden="1">#REF!</definedName>
    <definedName name="qedgagsd" localSheetId="4" hidden="1">#REF!</definedName>
    <definedName name="qedgagsd" hidden="1">#REF!</definedName>
    <definedName name="QPRO" localSheetId="2">#REF!</definedName>
    <definedName name="QPRO" localSheetId="7">#REF!</definedName>
    <definedName name="QPRO" localSheetId="6">#REF!</definedName>
    <definedName name="QPRO" localSheetId="4">#REF!</definedName>
    <definedName name="QPRO">#REF!</definedName>
    <definedName name="QQ" localSheetId="2">#REF!</definedName>
    <definedName name="qq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" localSheetId="6">#REF!</definedName>
    <definedName name="qq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">#REF!</definedName>
    <definedName name="QQQ" localSheetId="2">#REF!</definedName>
    <definedName name="qqq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Q" localSheetId="6">#REF!</definedName>
    <definedName name="qqq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q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QQQ">#REF!</definedName>
    <definedName name="qrqer" localSheetId="2" hidden="1">#REF!</definedName>
    <definedName name="qrqer" localSheetId="7" hidden="1">#REF!</definedName>
    <definedName name="qrqer" localSheetId="6" hidden="1">#REF!</definedName>
    <definedName name="qrqer" localSheetId="5" hidden="1">#REF!</definedName>
    <definedName name="qrqer" localSheetId="4" hidden="1">#REF!</definedName>
    <definedName name="qrqer" hidden="1">#REF!</definedName>
    <definedName name="QTY" localSheetId="2">#REF!</definedName>
    <definedName name="QTY" localSheetId="7">#REF!</definedName>
    <definedName name="QTY" localSheetId="6">#REF!</definedName>
    <definedName name="QTY" localSheetId="4">#REF!</definedName>
    <definedName name="QTY">#REF!</definedName>
    <definedName name="Qty_1" localSheetId="2">#REF!</definedName>
    <definedName name="Qty_1" localSheetId="7">#REF!</definedName>
    <definedName name="Qty_1" localSheetId="6">#REF!</definedName>
    <definedName name="Qty_1" localSheetId="4">#REF!</definedName>
    <definedName name="Qty_1">#REF!</definedName>
    <definedName name="qwert" localSheetId="2">#REF!,#REF!,#REF!</definedName>
    <definedName name="qwert" localSheetId="7">#REF!,#REF!,#REF!</definedName>
    <definedName name="qwert" localSheetId="6">#REF!,#REF!,#REF!</definedName>
    <definedName name="qwert" localSheetId="4">#REF!,#REF!,#REF!</definedName>
    <definedName name="qwert">#REF!,#REF!,#REF!</definedName>
    <definedName name="R_" localSheetId="2">#REF!</definedName>
    <definedName name="R_" localSheetId="7">#REF!</definedName>
    <definedName name="R_" localSheetId="6">#REF!</definedName>
    <definedName name="R_" localSheetId="4">#REF!</definedName>
    <definedName name="R_">#REF!</definedName>
    <definedName name="rake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수량산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ker토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ATE" localSheetId="2">#REF!</definedName>
    <definedName name="RATE" localSheetId="7">#REF!</definedName>
    <definedName name="RATE" localSheetId="6">#REF!</definedName>
    <definedName name="RATE" localSheetId="4">#REF!</definedName>
    <definedName name="RATE">#REF!</definedName>
    <definedName name="RE2WERT" localSheetId="2">BlankMacro1</definedName>
    <definedName name="RE2WERT" localSheetId="7">BlankMacro1</definedName>
    <definedName name="RE2WERT" localSheetId="6">BlankMacro1</definedName>
    <definedName name="RE2WERT" localSheetId="4">BlankMacro1</definedName>
    <definedName name="RE2WERT">BlankMacro1</definedName>
    <definedName name="_xlnm.Recorder" localSheetId="2">#REF!</definedName>
    <definedName name="_xlnm.Recorder" localSheetId="7">#REF!</definedName>
    <definedName name="_xlnm.Recorder" localSheetId="6">#REF!</definedName>
    <definedName name="_xlnm.Recorder" localSheetId="4">#REF!</definedName>
    <definedName name="_xlnm.Recorder">#REF!</definedName>
    <definedName name="REM" localSheetId="2">#REF!</definedName>
    <definedName name="REM" localSheetId="7">#REF!</definedName>
    <definedName name="REM" localSheetId="6">#REF!</definedName>
    <definedName name="REM" localSheetId="4">#REF!</definedName>
    <definedName name="REM">#REF!</definedName>
    <definedName name="REMK" localSheetId="2">#REF!</definedName>
    <definedName name="REMK" localSheetId="7">#REF!</definedName>
    <definedName name="REMK" localSheetId="6">#REF!</definedName>
    <definedName name="REMK" localSheetId="4">#REF!</definedName>
    <definedName name="REMK">#REF!</definedName>
    <definedName name="REMOVAL_WORK" localSheetId="2">#REF!</definedName>
    <definedName name="REMOVAL_WORK" localSheetId="7">#REF!</definedName>
    <definedName name="REMOVAL_WORK" localSheetId="6">#REF!</definedName>
    <definedName name="REMOVAL_WORK" localSheetId="4">#REF!</definedName>
    <definedName name="REMOVAL_WORK">#REF!</definedName>
    <definedName name="RH" hidden="1">{#N/A,#N/A,FALSE,"주간공정";#N/A,#N/A,FALSE,"주간보고";#N/A,#N/A,FALSE,"주간공정표"}</definedName>
    <definedName name="RJJRJR" hidden="1">{#N/A,#N/A,FALSE,"주간공정";#N/A,#N/A,FALSE,"주간보고";#N/A,#N/A,FALSE,"주간공정표"}</definedName>
    <definedName name="RKQWL" localSheetId="2">#REF!</definedName>
    <definedName name="RKQWL" localSheetId="7">#REF!</definedName>
    <definedName name="RKQWL" localSheetId="6">#REF!</definedName>
    <definedName name="RKQWL" localSheetId="4">#REF!</definedName>
    <definedName name="RKQWL">#REF!</definedName>
    <definedName name="RKRKRKRK" hidden="1">{#N/A,#N/A,FALSE,"주간공정";#N/A,#N/A,FALSE,"주간보고";#N/A,#N/A,FALSE,"주간공정표"}</definedName>
    <definedName name="ROOF_AND_DRAIN_WORKS" localSheetId="2">#REF!</definedName>
    <definedName name="ROOF_AND_DRAIN_WORKS" localSheetId="7">#REF!</definedName>
    <definedName name="ROOF_AND_DRAIN_WORKS" localSheetId="6">#REF!</definedName>
    <definedName name="ROOF_AND_DRAIN_WORKS" localSheetId="4">#REF!</definedName>
    <definedName name="ROOF_AND_DRAIN_WORKS">#REF!</definedName>
    <definedName name="ROTAT" localSheetId="2">#REF!</definedName>
    <definedName name="ROTAT" localSheetId="7">#REF!</definedName>
    <definedName name="ROTAT" localSheetId="6">#REF!</definedName>
    <definedName name="ROTAT" localSheetId="4">#REF!</definedName>
    <definedName name="ROTAT">#REF!</definedName>
    <definedName name="ROTAT1" localSheetId="2">#REF!</definedName>
    <definedName name="ROTAT1" localSheetId="7">#REF!</definedName>
    <definedName name="ROTAT1" localSheetId="6">#REF!</definedName>
    <definedName name="ROTAT1" localSheetId="4">#REF!</definedName>
    <definedName name="ROTAT1">#REF!</definedName>
    <definedName name="ROTAT2" localSheetId="2">#REF!</definedName>
    <definedName name="ROTAT2" localSheetId="7">#REF!</definedName>
    <definedName name="ROTAT2" localSheetId="6">#REF!</definedName>
    <definedName name="ROTAT2" localSheetId="4">#REF!</definedName>
    <definedName name="ROTAT2">#REF!</definedName>
    <definedName name="ROTAT3" localSheetId="2">#REF!</definedName>
    <definedName name="ROTAT3" localSheetId="7">#REF!</definedName>
    <definedName name="ROTAT3" localSheetId="6">#REF!</definedName>
    <definedName name="ROTAT3" localSheetId="4">#REF!</definedName>
    <definedName name="ROTAT3">#REF!</definedName>
    <definedName name="ROTAT4" localSheetId="2">#REF!</definedName>
    <definedName name="ROTAT4" localSheetId="7">#REF!</definedName>
    <definedName name="ROTAT4" localSheetId="6">#REF!</definedName>
    <definedName name="ROTAT4" localSheetId="4">#REF!</definedName>
    <definedName name="ROTAT4">#REF!</definedName>
    <definedName name="rrr" hidden="1">{#N/A,#N/A,TRUE,"토적및재료집계";#N/A,#N/A,TRUE,"토적및재료집계";#N/A,#N/A,TRUE,"단위량"}</definedName>
    <definedName name="rrrr12" localSheetId="2">#REF!</definedName>
    <definedName name="rrrr12" localSheetId="7">#REF!</definedName>
    <definedName name="rrrr12" localSheetId="6">#REF!</definedName>
    <definedName name="rrrr12" localSheetId="4">#REF!</definedName>
    <definedName name="rrrr12">#REF!</definedName>
    <definedName name="rrrr13" localSheetId="2">#REF!</definedName>
    <definedName name="rrrr13" localSheetId="7">#REF!</definedName>
    <definedName name="rrrr13" localSheetId="6">#REF!</definedName>
    <definedName name="rrrr13" localSheetId="4">#REF!</definedName>
    <definedName name="rrrr13">#REF!</definedName>
    <definedName name="rrrr14" localSheetId="2">#REF!</definedName>
    <definedName name="rrrr14" localSheetId="7">#REF!</definedName>
    <definedName name="rrrr14" localSheetId="6">#REF!</definedName>
    <definedName name="rrrr14" localSheetId="4">#REF!</definedName>
    <definedName name="rrrr14">#REF!</definedName>
    <definedName name="rrrr15" localSheetId="2">#REF!</definedName>
    <definedName name="rrrr15" localSheetId="7">#REF!</definedName>
    <definedName name="rrrr15" localSheetId="6">#REF!</definedName>
    <definedName name="rrrr15" localSheetId="4">#REF!</definedName>
    <definedName name="rrrr15">#REF!</definedName>
    <definedName name="RRRRR" localSheetId="2">#REF!</definedName>
    <definedName name="RRRRR" localSheetId="7">#REF!</definedName>
    <definedName name="RRRRR" localSheetId="6">#REF!</definedName>
    <definedName name="RRRRR" localSheetId="4">#REF!</definedName>
    <definedName name="RRRRR">#REF!</definedName>
    <definedName name="RYANG" localSheetId="2">#REF!</definedName>
    <definedName name="RYANG" localSheetId="7">#REF!</definedName>
    <definedName name="RYANG" localSheetId="6">#REF!</definedName>
    <definedName name="RYANG" localSheetId="4">#REF!</definedName>
    <definedName name="RYANG">#REF!</definedName>
    <definedName name="S" localSheetId="2">#REF!</definedName>
    <definedName name="S" localSheetId="7">#REF!</definedName>
    <definedName name="S" localSheetId="6">#REF!</definedName>
    <definedName name="S" localSheetId="4">#REF!</definedName>
    <definedName name="S">#REF!</definedName>
    <definedName name="SA" localSheetId="2">#REF!</definedName>
    <definedName name="SA" localSheetId="7">#REF!</definedName>
    <definedName name="SA" localSheetId="6">#REF!</definedName>
    <definedName name="SA" localSheetId="4">#REF!</definedName>
    <definedName name="SA">#REF!</definedName>
    <definedName name="sample" localSheetId="2">#REF!</definedName>
    <definedName name="sample" localSheetId="7">#REF!</definedName>
    <definedName name="sample" localSheetId="6">#REF!</definedName>
    <definedName name="sample" localSheetId="4">#REF!</definedName>
    <definedName name="sample">#REF!</definedName>
    <definedName name="SCODE" localSheetId="2">#REF!</definedName>
    <definedName name="SCODE" localSheetId="7">#REF!</definedName>
    <definedName name="SCODE" localSheetId="6">#REF!</definedName>
    <definedName name="SCODE" localSheetId="4">#REF!</definedName>
    <definedName name="SCODE">#REF!</definedName>
    <definedName name="sdg" localSheetId="2" hidden="1">#REF!</definedName>
    <definedName name="sdg" localSheetId="7" hidden="1">#REF!</definedName>
    <definedName name="sdg" localSheetId="6" hidden="1">#REF!</definedName>
    <definedName name="sdg" localSheetId="4" hidden="1">#REF!</definedName>
    <definedName name="sdg" hidden="1">#REF!</definedName>
    <definedName name="SDGASD">#N/A</definedName>
    <definedName name="sdsss" localSheetId="2">#REF!</definedName>
    <definedName name="sdsss" localSheetId="7">#REF!</definedName>
    <definedName name="sdsss" localSheetId="6">#REF!</definedName>
    <definedName name="sdsss" localSheetId="4">#REF!</definedName>
    <definedName name="sdsss">#REF!</definedName>
    <definedName name="SELECT" localSheetId="2">#REF!</definedName>
    <definedName name="SELECT" localSheetId="7">#REF!</definedName>
    <definedName name="SELECT" localSheetId="6">#REF!</definedName>
    <definedName name="SELECT" localSheetId="4">#REF!</definedName>
    <definedName name="SELECT">#REF!</definedName>
    <definedName name="SEQU" localSheetId="2">#REF!</definedName>
    <definedName name="SEQU" localSheetId="7">#REF!</definedName>
    <definedName name="SEQU" localSheetId="6">#REF!</definedName>
    <definedName name="SEQU" localSheetId="4">#REF!</definedName>
    <definedName name="SEQU">#REF!</definedName>
    <definedName name="SEXP" localSheetId="2">#REF!</definedName>
    <definedName name="SEXP" localSheetId="7">#REF!</definedName>
    <definedName name="SEXP" localSheetId="6">#REF!</definedName>
    <definedName name="SEXP" localSheetId="4">#REF!</definedName>
    <definedName name="SEXP">#REF!</definedName>
    <definedName name="sf" localSheetId="2">#REF!</definedName>
    <definedName name="sf" localSheetId="7">#REF!</definedName>
    <definedName name="sf" localSheetId="6">#REF!</definedName>
    <definedName name="sf" localSheetId="4">#REF!</definedName>
    <definedName name="sf">#REF!</definedName>
    <definedName name="SFSDFS" localSheetId="2">#REF!</definedName>
    <definedName name="SFSDFS" localSheetId="7">#REF!</definedName>
    <definedName name="SFSDFS" localSheetId="6">#REF!</definedName>
    <definedName name="SFSDFS" localSheetId="4">#REF!</definedName>
    <definedName name="SFSDFS">#REF!</definedName>
    <definedName name="sgdgd" localSheetId="2">#REF!</definedName>
    <definedName name="sgdgd" localSheetId="7">#REF!</definedName>
    <definedName name="sgdgd" localSheetId="6">#REF!</definedName>
    <definedName name="sgdgd" localSheetId="4">#REF!</definedName>
    <definedName name="sgdgd">#REF!</definedName>
    <definedName name="SHEET100" localSheetId="2" hidden="1">#REF!</definedName>
    <definedName name="SHEET100" localSheetId="7" hidden="1">#REF!</definedName>
    <definedName name="SHEET100" localSheetId="6" hidden="1">#REF!</definedName>
    <definedName name="SHEET100" localSheetId="4" hidden="1">#REF!</definedName>
    <definedName name="SHEET100" hidden="1">#REF!</definedName>
    <definedName name="SIZE" localSheetId="2">#REF!</definedName>
    <definedName name="SIZE" localSheetId="7">#REF!</definedName>
    <definedName name="SIZE" localSheetId="6">#REF!</definedName>
    <definedName name="SIZE" localSheetId="4">#REF!</definedName>
    <definedName name="SIZE">#REF!</definedName>
    <definedName name="sj" localSheetId="2" hidden="1">#REF!</definedName>
    <definedName name="sj" localSheetId="7" hidden="1">#REF!</definedName>
    <definedName name="sj" localSheetId="6" hidden="1">#REF!</definedName>
    <definedName name="sj" localSheetId="4" hidden="1">#REF!</definedName>
    <definedName name="sj" hidden="1">#REF!</definedName>
    <definedName name="skskksksks" hidden="1">{#N/A,#N/A,FALSE,"주간공정";#N/A,#N/A,FALSE,"주간보고";#N/A,#N/A,FALSE,"주간공정표"}</definedName>
    <definedName name="SL" hidden="1">{#N/A,#N/A,FALSE,"주간공정";#N/A,#N/A,FALSE,"주간보고";#N/A,#N/A,FALSE,"주간공정표"}</definedName>
    <definedName name="SLAB" localSheetId="2">#REF!</definedName>
    <definedName name="SLAB" localSheetId="7">#REF!</definedName>
    <definedName name="SLAB" localSheetId="6">#REF!</definedName>
    <definedName name="SLAB" localSheetId="4">#REF!</definedName>
    <definedName name="SLAB">#REF!</definedName>
    <definedName name="SLAB11" localSheetId="2">#REF!</definedName>
    <definedName name="SLAB11" localSheetId="7">#REF!</definedName>
    <definedName name="SLAB11" localSheetId="6">#REF!</definedName>
    <definedName name="SLAB11" localSheetId="4">#REF!</definedName>
    <definedName name="SLAB11">#REF!</definedName>
    <definedName name="SMAT" localSheetId="2">#REF!</definedName>
    <definedName name="SMAT" localSheetId="7">#REF!</definedName>
    <definedName name="SMAT" localSheetId="6">#REF!</definedName>
    <definedName name="SMAT" localSheetId="4">#REF!</definedName>
    <definedName name="SMAT">#REF!</definedName>
    <definedName name="SMHR" localSheetId="2">#REF!</definedName>
    <definedName name="SMHR" localSheetId="7">#REF!</definedName>
    <definedName name="SMHR" localSheetId="6">#REF!</definedName>
    <definedName name="SMHR" localSheetId="4">#REF!</definedName>
    <definedName name="SMHR">#REF!</definedName>
    <definedName name="SORT" localSheetId="2" hidden="1">#REF!</definedName>
    <definedName name="SORT" localSheetId="7" hidden="1">#REF!</definedName>
    <definedName name="SORT" localSheetId="6" hidden="1">#REF!</definedName>
    <definedName name="SORT" localSheetId="4" hidden="1">#REF!</definedName>
    <definedName name="SORT" hidden="1">#REF!</definedName>
    <definedName name="SORTCODE" localSheetId="2">#REF!</definedName>
    <definedName name="SORTCODE" localSheetId="7">#REF!</definedName>
    <definedName name="SORTCODE" localSheetId="6">#REF!</definedName>
    <definedName name="SORTCODE" localSheetId="4">#REF!</definedName>
    <definedName name="SORTCODE">#REF!</definedName>
    <definedName name="sp.sys" localSheetId="2">#REF!</definedName>
    <definedName name="sp.sys" localSheetId="7">#REF!</definedName>
    <definedName name="sp.sys" localSheetId="6">#REF!</definedName>
    <definedName name="sp.sys" localSheetId="4">#REF!</definedName>
    <definedName name="sp.sys">#REF!</definedName>
    <definedName name="SPEC" localSheetId="2">#REF!</definedName>
    <definedName name="SPEC" localSheetId="7">#REF!</definedName>
    <definedName name="SPEC" localSheetId="6">#REF!</definedName>
    <definedName name="SPEC" localSheetId="4">#REF!</definedName>
    <definedName name="SPEC">#REF!</definedName>
    <definedName name="SPECI" localSheetId="2">#REF!</definedName>
    <definedName name="SPECI" localSheetId="7">#REF!</definedName>
    <definedName name="SPECI" localSheetId="6">#REF!</definedName>
    <definedName name="SPECI" localSheetId="4">#REF!</definedName>
    <definedName name="SPECI">#REF!</definedName>
    <definedName name="ss" localSheetId="2">#REF!</definedName>
    <definedName name="ss" localSheetId="7">#REF!</definedName>
    <definedName name="ss" localSheetId="6">#REF!</definedName>
    <definedName name="ss" localSheetId="4">#REF!</definedName>
    <definedName name="ss">#REF!</definedName>
    <definedName name="sss" localSheetId="2">#REF!</definedName>
    <definedName name="sss" localSheetId="7">#REF!</definedName>
    <definedName name="sss" localSheetId="6">#REF!</definedName>
    <definedName name="sss" localSheetId="4">#REF!</definedName>
    <definedName name="sss">#REF!</definedName>
    <definedName name="SSSS" localSheetId="2">#REF!</definedName>
    <definedName name="SSSS" localSheetId="7">#REF!</definedName>
    <definedName name="SSSS" localSheetId="6">#REF!</definedName>
    <definedName name="SSSS" localSheetId="4">#REF!</definedName>
    <definedName name="SSSS">#REF!</definedName>
    <definedName name="STAR1" localSheetId="2">#REF!</definedName>
    <definedName name="STAR1" localSheetId="7">#REF!</definedName>
    <definedName name="STAR1" localSheetId="6">#REF!</definedName>
    <definedName name="STAR1" localSheetId="4">#REF!</definedName>
    <definedName name="STAR1">#REF!</definedName>
    <definedName name="STAR3" localSheetId="2">#REF!</definedName>
    <definedName name="STAR3" localSheetId="7">#REF!</definedName>
    <definedName name="STAR3" localSheetId="6">#REF!</definedName>
    <definedName name="STAR3" localSheetId="4">#REF!</definedName>
    <definedName name="STAR3">#REF!</definedName>
    <definedName name="START" localSheetId="2">#REF!</definedName>
    <definedName name="START" localSheetId="7">#REF!</definedName>
    <definedName name="START" localSheetId="6">#REF!</definedName>
    <definedName name="START" localSheetId="4">#REF!</definedName>
    <definedName name="START">#REF!</definedName>
    <definedName name="START1" localSheetId="2">#REF!</definedName>
    <definedName name="START1" localSheetId="7">#REF!</definedName>
    <definedName name="START1" localSheetId="6">#REF!</definedName>
    <definedName name="START1" localSheetId="4">#REF!</definedName>
    <definedName name="START1">#REF!</definedName>
    <definedName name="START2" localSheetId="2">#REF!</definedName>
    <definedName name="START2" localSheetId="7">#REF!</definedName>
    <definedName name="START2" localSheetId="6">#REF!</definedName>
    <definedName name="START2" localSheetId="4">#REF!</definedName>
    <definedName name="START2">#REF!</definedName>
    <definedName name="START3" localSheetId="2">#REF!</definedName>
    <definedName name="START3" localSheetId="7">#REF!</definedName>
    <definedName name="START3" localSheetId="6">#REF!</definedName>
    <definedName name="START3" localSheetId="4">#REF!</definedName>
    <definedName name="START3">#REF!</definedName>
    <definedName name="START4" localSheetId="2">#REF!</definedName>
    <definedName name="START4" localSheetId="7">#REF!</definedName>
    <definedName name="START4" localSheetId="6">#REF!</definedName>
    <definedName name="START4" localSheetId="4">#REF!</definedName>
    <definedName name="START4">#REF!</definedName>
    <definedName name="STEEL_STRUCTURE_WORK" localSheetId="2">#REF!</definedName>
    <definedName name="STEEL_STRUCTURE_WORK" localSheetId="7">#REF!</definedName>
    <definedName name="STEEL_STRUCTURE_WORK" localSheetId="6">#REF!</definedName>
    <definedName name="STEEL_STRUCTURE_WORK" localSheetId="4">#REF!</definedName>
    <definedName name="STEEL_STRUCTURE_WORK">#REF!</definedName>
    <definedName name="STOP" localSheetId="2">#REF!</definedName>
    <definedName name="STOP" localSheetId="7">#REF!</definedName>
    <definedName name="STOP" localSheetId="6">#REF!</definedName>
    <definedName name="STOP" localSheetId="4">#REF!</definedName>
    <definedName name="STOP">#REF!</definedName>
    <definedName name="STOP1" localSheetId="2">#REF!</definedName>
    <definedName name="STOP1" localSheetId="7">#REF!</definedName>
    <definedName name="STOP1" localSheetId="6">#REF!</definedName>
    <definedName name="STOP1" localSheetId="4">#REF!</definedName>
    <definedName name="STOP1">#REF!</definedName>
    <definedName name="Story_Total" localSheetId="2">#REF!</definedName>
    <definedName name="Story_Total" localSheetId="7">#REF!</definedName>
    <definedName name="Story_Total" localSheetId="6">#REF!</definedName>
    <definedName name="Story_Total" localSheetId="4">#REF!</definedName>
    <definedName name="Story_Total">#REF!</definedName>
    <definedName name="Struct_Type" localSheetId="2">#REF!</definedName>
    <definedName name="Struct_Type" localSheetId="7">#REF!</definedName>
    <definedName name="Struct_Type" localSheetId="6">#REF!</definedName>
    <definedName name="Struct_Type" localSheetId="4">#REF!</definedName>
    <definedName name="Struct_Type">#REF!</definedName>
    <definedName name="SUB" localSheetId="2">#REF!</definedName>
    <definedName name="SUB" localSheetId="7">#REF!</definedName>
    <definedName name="SUB" localSheetId="6">#REF!</definedName>
    <definedName name="SUB" localSheetId="4">#REF!</definedName>
    <definedName name="SUB">#REF!</definedName>
    <definedName name="SubDic" localSheetId="2">#REF!</definedName>
    <definedName name="SubDic" localSheetId="7">#REF!</definedName>
    <definedName name="SubDic" localSheetId="6">#REF!</definedName>
    <definedName name="SubDic" localSheetId="4">#REF!</definedName>
    <definedName name="SubDic">#REF!</definedName>
    <definedName name="sum" localSheetId="2">#REF!</definedName>
    <definedName name="sum" localSheetId="7">#REF!</definedName>
    <definedName name="sum" localSheetId="6">#REF!</definedName>
    <definedName name="sum" localSheetId="4">#REF!</definedName>
    <definedName name="sum">#REF!</definedName>
    <definedName name="sung">#N/A</definedName>
    <definedName name="SUP" localSheetId="2">#REF!</definedName>
    <definedName name="SUP" localSheetId="7">#REF!</definedName>
    <definedName name="SUP" localSheetId="6">#REF!</definedName>
    <definedName name="SUP" localSheetId="4">#REF!</definedName>
    <definedName name="SUP">#REF!</definedName>
    <definedName name="SUPP" localSheetId="2">#REF!</definedName>
    <definedName name="SUPP" localSheetId="7">#REF!</definedName>
    <definedName name="SUPP" localSheetId="6">#REF!</definedName>
    <definedName name="SUPP" localSheetId="4">#REF!</definedName>
    <definedName name="SUPP">#REF!</definedName>
    <definedName name="SUYO" localSheetId="2">#REF!</definedName>
    <definedName name="SUYO" localSheetId="7">#REF!</definedName>
    <definedName name="SUYO" localSheetId="6">#REF!</definedName>
    <definedName name="SUYO" localSheetId="4">#REF!</definedName>
    <definedName name="SUYO">#REF!</definedName>
    <definedName name="SV" localSheetId="2">#REF!</definedName>
    <definedName name="SV" localSheetId="7">#REF!</definedName>
    <definedName name="SV" localSheetId="6">#REF!</definedName>
    <definedName name="SV" localSheetId="4">#REF!</definedName>
    <definedName name="SV">#REF!</definedName>
    <definedName name="SWS" localSheetId="2">#REF!</definedName>
    <definedName name="SWS" localSheetId="7">#REF!</definedName>
    <definedName name="SWS" localSheetId="6">#REF!</definedName>
    <definedName name="SWS" localSheetId="4">#REF!</definedName>
    <definedName name="SWS">#REF!</definedName>
    <definedName name="swㅗ" hidden="1">{#N/A,#N/A,FALSE,"집계표"}</definedName>
    <definedName name="T" localSheetId="2">#REF!</definedName>
    <definedName name="T" localSheetId="7">#REF!</definedName>
    <definedName name="T" localSheetId="6">#REF!</definedName>
    <definedName name="T" localSheetId="4">#REF!</definedName>
    <definedName name="T">#REF!</definedName>
    <definedName name="T_AMOUNT" localSheetId="2">#REF!</definedName>
    <definedName name="T_AMOUNT" localSheetId="7">#REF!</definedName>
    <definedName name="T_AMOUNT" localSheetId="6">#REF!</definedName>
    <definedName name="T_AMOUNT" localSheetId="4">#REF!</definedName>
    <definedName name="T_AMOUNT">#REF!</definedName>
    <definedName name="T_UPRICE" localSheetId="2">#REF!</definedName>
    <definedName name="T_UPRICE" localSheetId="7">#REF!</definedName>
    <definedName name="T_UPRICE" localSheetId="6">#REF!</definedName>
    <definedName name="T_UPRICE" localSheetId="4">#REF!</definedName>
    <definedName name="T_UPRICE">#REF!</definedName>
    <definedName name="T0" localSheetId="2">#REF!</definedName>
    <definedName name="T0" localSheetId="7">#REF!</definedName>
    <definedName name="T0" localSheetId="6">#REF!</definedName>
    <definedName name="T0" localSheetId="4">#REF!</definedName>
    <definedName name="T0">#REF!</definedName>
    <definedName name="TANK" hidden="1">{#N/A,#N/A,FALSE,"CCTV"}</definedName>
    <definedName name="tc" localSheetId="2">#REF!</definedName>
    <definedName name="tc" localSheetId="7">#REF!</definedName>
    <definedName name="tc" localSheetId="6">#REF!</definedName>
    <definedName name="tc" localSheetId="4">#REF!</definedName>
    <definedName name="tc">#REF!</definedName>
    <definedName name="tdrutru" hidden="1">{#N/A,#N/A,FALSE,"Sheet6"}</definedName>
    <definedName name="temporary" hidden="1">{#N/A,#N/A,FALSE,"CCTV"}</definedName>
    <definedName name="TEMPORARY_WORKS" localSheetId="2">#REF!</definedName>
    <definedName name="TEMPORARY_WORKS" localSheetId="7">#REF!</definedName>
    <definedName name="TEMPORARY_WORKS" localSheetId="6">#REF!</definedName>
    <definedName name="TEMPORARY_WORKS" localSheetId="4">#REF!</definedName>
    <definedName name="TEMPORARY_WORKS">#REF!</definedName>
    <definedName name="test" localSheetId="2">#REF!</definedName>
    <definedName name="test" localSheetId="7">#REF!</definedName>
    <definedName name="test" localSheetId="6">#REF!</definedName>
    <definedName name="test" localSheetId="4">#REF!</definedName>
    <definedName name="test">#REF!</definedName>
    <definedName name="TEST_1" localSheetId="2">#REF!</definedName>
    <definedName name="TEST_1" localSheetId="7">#REF!</definedName>
    <definedName name="TEST_1" localSheetId="6">#REF!</definedName>
    <definedName name="TEST_1" localSheetId="4">#REF!</definedName>
    <definedName name="TEST_1">#REF!</definedName>
    <definedName name="TEST_2" localSheetId="2">#REF!</definedName>
    <definedName name="TEST_2" localSheetId="7">#REF!</definedName>
    <definedName name="TEST_2" localSheetId="6">#REF!</definedName>
    <definedName name="TEST_2" localSheetId="4">#REF!</definedName>
    <definedName name="TEST_2">#REF!</definedName>
    <definedName name="TEST_A" localSheetId="2">#REF!</definedName>
    <definedName name="TEST_A" localSheetId="7">#REF!</definedName>
    <definedName name="TEST_A" localSheetId="6">#REF!</definedName>
    <definedName name="TEST_A" localSheetId="4">#REF!</definedName>
    <definedName name="TEST_A">#REF!</definedName>
    <definedName name="TEST_A1" localSheetId="2">#REF!</definedName>
    <definedName name="TEST_A1" localSheetId="7">#REF!</definedName>
    <definedName name="TEST_A1" localSheetId="6">#REF!</definedName>
    <definedName name="TEST_A1" localSheetId="4">#REF!</definedName>
    <definedName name="TEST_A1">#REF!</definedName>
    <definedName name="TEST_A2" localSheetId="2">#REF!</definedName>
    <definedName name="TEST_A2" localSheetId="7">#REF!</definedName>
    <definedName name="TEST_A2" localSheetId="6">#REF!</definedName>
    <definedName name="TEST_A2" localSheetId="4">#REF!</definedName>
    <definedName name="TEST_A2">#REF!</definedName>
    <definedName name="TEST_A3" localSheetId="2">#REF!</definedName>
    <definedName name="TEST_A3" localSheetId="7">#REF!</definedName>
    <definedName name="TEST_A3" localSheetId="6">#REF!</definedName>
    <definedName name="TEST_A3" localSheetId="4">#REF!</definedName>
    <definedName name="TEST_A3">#REF!</definedName>
    <definedName name="TEST_B" localSheetId="2">#REF!</definedName>
    <definedName name="TEST_B" localSheetId="7">#REF!</definedName>
    <definedName name="TEST_B" localSheetId="6">#REF!</definedName>
    <definedName name="TEST_B" localSheetId="4">#REF!</definedName>
    <definedName name="TEST_B">#REF!</definedName>
    <definedName name="TEST_B1" localSheetId="2">#REF!</definedName>
    <definedName name="TEST_B1" localSheetId="7">#REF!</definedName>
    <definedName name="TEST_B1" localSheetId="6">#REF!</definedName>
    <definedName name="TEST_B1" localSheetId="4">#REF!</definedName>
    <definedName name="TEST_B1">#REF!</definedName>
    <definedName name="TEST_B2" localSheetId="2">#REF!</definedName>
    <definedName name="TEST_B2" localSheetId="7">#REF!</definedName>
    <definedName name="TEST_B2" localSheetId="6">#REF!</definedName>
    <definedName name="TEST_B2" localSheetId="4">#REF!</definedName>
    <definedName name="TEST_B2">#REF!</definedName>
    <definedName name="TEST_B3" localSheetId="2">#REF!</definedName>
    <definedName name="TEST_B3" localSheetId="7">#REF!</definedName>
    <definedName name="TEST_B3" localSheetId="6">#REF!</definedName>
    <definedName name="TEST_B3" localSheetId="4">#REF!</definedName>
    <definedName name="TEST_B3">#REF!</definedName>
    <definedName name="TEST_C" localSheetId="2">#REF!</definedName>
    <definedName name="TEST_C" localSheetId="7">#REF!</definedName>
    <definedName name="TEST_C" localSheetId="6">#REF!</definedName>
    <definedName name="TEST_C" localSheetId="4">#REF!</definedName>
    <definedName name="TEST_C">#REF!</definedName>
    <definedName name="TEST_C1" localSheetId="2">#REF!</definedName>
    <definedName name="TEST_C1" localSheetId="7">#REF!</definedName>
    <definedName name="TEST_C1" localSheetId="6">#REF!</definedName>
    <definedName name="TEST_C1" localSheetId="4">#REF!</definedName>
    <definedName name="TEST_C1">#REF!</definedName>
    <definedName name="TEST_C2" localSheetId="2">#REF!</definedName>
    <definedName name="TEST_C2" localSheetId="7">#REF!</definedName>
    <definedName name="TEST_C2" localSheetId="6">#REF!</definedName>
    <definedName name="TEST_C2" localSheetId="4">#REF!</definedName>
    <definedName name="TEST_C2">#REF!</definedName>
    <definedName name="TEST_C3" localSheetId="2">#REF!</definedName>
    <definedName name="TEST_C3" localSheetId="7">#REF!</definedName>
    <definedName name="TEST_C3" localSheetId="6">#REF!</definedName>
    <definedName name="TEST_C3" localSheetId="4">#REF!</definedName>
    <definedName name="TEST_C3">#REF!</definedName>
    <definedName name="TEST_D" localSheetId="2">#REF!</definedName>
    <definedName name="TEST_D" localSheetId="7">#REF!</definedName>
    <definedName name="TEST_D" localSheetId="6">#REF!</definedName>
    <definedName name="TEST_D" localSheetId="4">#REF!</definedName>
    <definedName name="TEST_D">#REF!</definedName>
    <definedName name="TEST_D1" localSheetId="2">#REF!</definedName>
    <definedName name="TEST_D1" localSheetId="7">#REF!</definedName>
    <definedName name="TEST_D1" localSheetId="6">#REF!</definedName>
    <definedName name="TEST_D1" localSheetId="4">#REF!</definedName>
    <definedName name="TEST_D1">#REF!</definedName>
    <definedName name="TEST_D2" localSheetId="2">#REF!</definedName>
    <definedName name="TEST_D2" localSheetId="7">#REF!</definedName>
    <definedName name="TEST_D2" localSheetId="6">#REF!</definedName>
    <definedName name="TEST_D2" localSheetId="4">#REF!</definedName>
    <definedName name="TEST_D2">#REF!</definedName>
    <definedName name="TEST_D3" localSheetId="2">#REF!</definedName>
    <definedName name="TEST_D3" localSheetId="7">#REF!</definedName>
    <definedName name="TEST_D3" localSheetId="6">#REF!</definedName>
    <definedName name="TEST_D3" localSheetId="4">#REF!</definedName>
    <definedName name="TEST_D3">#REF!</definedName>
    <definedName name="TEST_E" localSheetId="2">#REF!</definedName>
    <definedName name="TEST_E" localSheetId="7">#REF!</definedName>
    <definedName name="TEST_E" localSheetId="6">#REF!</definedName>
    <definedName name="TEST_E" localSheetId="4">#REF!</definedName>
    <definedName name="TEST_E">#REF!</definedName>
    <definedName name="TEST_E1" localSheetId="2">#REF!</definedName>
    <definedName name="TEST_E1" localSheetId="7">#REF!</definedName>
    <definedName name="TEST_E1" localSheetId="6">#REF!</definedName>
    <definedName name="TEST_E1" localSheetId="4">#REF!</definedName>
    <definedName name="TEST_E1">#REF!</definedName>
    <definedName name="TEST_E2" localSheetId="2">#REF!</definedName>
    <definedName name="TEST_E2" localSheetId="7">#REF!</definedName>
    <definedName name="TEST_E2" localSheetId="6">#REF!</definedName>
    <definedName name="TEST_E2" localSheetId="4">#REF!</definedName>
    <definedName name="TEST_E2">#REF!</definedName>
    <definedName name="TEST_E3" localSheetId="2">#REF!</definedName>
    <definedName name="TEST_E3" localSheetId="7">#REF!</definedName>
    <definedName name="TEST_E3" localSheetId="6">#REF!</definedName>
    <definedName name="TEST_E3" localSheetId="4">#REF!</definedName>
    <definedName name="TEST_E3">#REF!</definedName>
    <definedName name="TEST_F" localSheetId="2">#REF!</definedName>
    <definedName name="TEST_F" localSheetId="7">#REF!</definedName>
    <definedName name="TEST_F" localSheetId="6">#REF!</definedName>
    <definedName name="TEST_F" localSheetId="4">#REF!</definedName>
    <definedName name="TEST_F">#REF!</definedName>
    <definedName name="TEST_F1" localSheetId="2">#REF!</definedName>
    <definedName name="TEST_F1" localSheetId="7">#REF!</definedName>
    <definedName name="TEST_F1" localSheetId="6">#REF!</definedName>
    <definedName name="TEST_F1" localSheetId="4">#REF!</definedName>
    <definedName name="TEST_F1">#REF!</definedName>
    <definedName name="TEST_F2" localSheetId="2">#REF!</definedName>
    <definedName name="TEST_F2" localSheetId="7">#REF!</definedName>
    <definedName name="TEST_F2" localSheetId="6">#REF!</definedName>
    <definedName name="TEST_F2" localSheetId="4">#REF!</definedName>
    <definedName name="TEST_F2">#REF!</definedName>
    <definedName name="TEST_F3" localSheetId="2">#REF!</definedName>
    <definedName name="TEST_F3" localSheetId="7">#REF!</definedName>
    <definedName name="TEST_F3" localSheetId="6">#REF!</definedName>
    <definedName name="TEST_F3" localSheetId="4">#REF!</definedName>
    <definedName name="TEST_F3">#REF!</definedName>
    <definedName name="TEST_G" localSheetId="2">#REF!</definedName>
    <definedName name="TEST_G" localSheetId="7">#REF!</definedName>
    <definedName name="TEST_G" localSheetId="6">#REF!</definedName>
    <definedName name="TEST_G" localSheetId="4">#REF!</definedName>
    <definedName name="TEST_G">#REF!</definedName>
    <definedName name="TEST_G1" localSheetId="2">#REF!</definedName>
    <definedName name="TEST_G1" localSheetId="7">#REF!</definedName>
    <definedName name="TEST_G1" localSheetId="6">#REF!</definedName>
    <definedName name="TEST_G1" localSheetId="4">#REF!</definedName>
    <definedName name="TEST_G1">#REF!</definedName>
    <definedName name="TEST_G2" localSheetId="2">#REF!</definedName>
    <definedName name="TEST_G2" localSheetId="7">#REF!</definedName>
    <definedName name="TEST_G2" localSheetId="6">#REF!</definedName>
    <definedName name="TEST_G2" localSheetId="4">#REF!</definedName>
    <definedName name="TEST_G2">#REF!</definedName>
    <definedName name="TEST_G3" localSheetId="2">#REF!</definedName>
    <definedName name="TEST_G3" localSheetId="7">#REF!</definedName>
    <definedName name="TEST_G3" localSheetId="6">#REF!</definedName>
    <definedName name="TEST_G3" localSheetId="4">#REF!</definedName>
    <definedName name="TEST_G3">#REF!</definedName>
    <definedName name="TEST_H" localSheetId="2">#REF!</definedName>
    <definedName name="TEST_H" localSheetId="7">#REF!</definedName>
    <definedName name="TEST_H" localSheetId="6">#REF!</definedName>
    <definedName name="TEST_H" localSheetId="4">#REF!</definedName>
    <definedName name="TEST_H">#REF!</definedName>
    <definedName name="TEST_H1" localSheetId="2">#REF!</definedName>
    <definedName name="TEST_H1" localSheetId="7">#REF!</definedName>
    <definedName name="TEST_H1" localSheetId="6">#REF!</definedName>
    <definedName name="TEST_H1" localSheetId="4">#REF!</definedName>
    <definedName name="TEST_H1">#REF!</definedName>
    <definedName name="TEST_H2" localSheetId="2">#REF!</definedName>
    <definedName name="TEST_H2" localSheetId="7">#REF!</definedName>
    <definedName name="TEST_H2" localSheetId="6">#REF!</definedName>
    <definedName name="TEST_H2" localSheetId="4">#REF!</definedName>
    <definedName name="TEST_H2">#REF!</definedName>
    <definedName name="TEST_H3" localSheetId="2">#REF!</definedName>
    <definedName name="TEST_H3" localSheetId="7">#REF!</definedName>
    <definedName name="TEST_H3" localSheetId="6">#REF!</definedName>
    <definedName name="TEST_H3" localSheetId="4">#REF!</definedName>
    <definedName name="TEST_H3">#REF!</definedName>
    <definedName name="TEST_I" localSheetId="2">#REF!</definedName>
    <definedName name="TEST_I" localSheetId="7">#REF!</definedName>
    <definedName name="TEST_I" localSheetId="6">#REF!</definedName>
    <definedName name="TEST_I" localSheetId="4">#REF!</definedName>
    <definedName name="TEST_I">#REF!</definedName>
    <definedName name="TEST_I1" localSheetId="2">#REF!</definedName>
    <definedName name="TEST_I1" localSheetId="7">#REF!</definedName>
    <definedName name="TEST_I1" localSheetId="6">#REF!</definedName>
    <definedName name="TEST_I1" localSheetId="4">#REF!</definedName>
    <definedName name="TEST_I1">#REF!</definedName>
    <definedName name="TEST_I2" localSheetId="2">#REF!</definedName>
    <definedName name="TEST_I2" localSheetId="7">#REF!</definedName>
    <definedName name="TEST_I2" localSheetId="6">#REF!</definedName>
    <definedName name="TEST_I2" localSheetId="4">#REF!</definedName>
    <definedName name="TEST_I2">#REF!</definedName>
    <definedName name="TEST_I3" localSheetId="2">#REF!</definedName>
    <definedName name="TEST_I3" localSheetId="7">#REF!</definedName>
    <definedName name="TEST_I3" localSheetId="6">#REF!</definedName>
    <definedName name="TEST_I3" localSheetId="4">#REF!</definedName>
    <definedName name="TEST_I3">#REF!</definedName>
    <definedName name="TEST_J" localSheetId="2">#REF!</definedName>
    <definedName name="TEST_J" localSheetId="7">#REF!</definedName>
    <definedName name="TEST_J" localSheetId="6">#REF!</definedName>
    <definedName name="TEST_J" localSheetId="4">#REF!</definedName>
    <definedName name="TEST_J">#REF!</definedName>
    <definedName name="TEST_J1" localSheetId="2">#REF!</definedName>
    <definedName name="TEST_J1" localSheetId="7">#REF!</definedName>
    <definedName name="TEST_J1" localSheetId="6">#REF!</definedName>
    <definedName name="TEST_J1" localSheetId="4">#REF!</definedName>
    <definedName name="TEST_J1">#REF!</definedName>
    <definedName name="TEST_J2" localSheetId="2">#REF!</definedName>
    <definedName name="TEST_J2" localSheetId="7">#REF!</definedName>
    <definedName name="TEST_J2" localSheetId="6">#REF!</definedName>
    <definedName name="TEST_J2" localSheetId="4">#REF!</definedName>
    <definedName name="TEST_J2">#REF!</definedName>
    <definedName name="TEST_J3" localSheetId="2">#REF!</definedName>
    <definedName name="TEST_J3" localSheetId="7">#REF!</definedName>
    <definedName name="TEST_J3" localSheetId="6">#REF!</definedName>
    <definedName name="TEST_J3" localSheetId="4">#REF!</definedName>
    <definedName name="TEST_J3">#REF!</definedName>
    <definedName name="TEST_K" localSheetId="2">#REF!</definedName>
    <definedName name="TEST_K" localSheetId="7">#REF!</definedName>
    <definedName name="TEST_K" localSheetId="6">#REF!</definedName>
    <definedName name="TEST_K" localSheetId="4">#REF!</definedName>
    <definedName name="TEST_K">#REF!</definedName>
    <definedName name="TEST_K1" localSheetId="2">#REF!</definedName>
    <definedName name="TEST_K1" localSheetId="7">#REF!</definedName>
    <definedName name="TEST_K1" localSheetId="6">#REF!</definedName>
    <definedName name="TEST_K1" localSheetId="4">#REF!</definedName>
    <definedName name="TEST_K1">#REF!</definedName>
    <definedName name="TEST_K2" localSheetId="2">#REF!</definedName>
    <definedName name="TEST_K2" localSheetId="7">#REF!</definedName>
    <definedName name="TEST_K2" localSheetId="6">#REF!</definedName>
    <definedName name="TEST_K2" localSheetId="4">#REF!</definedName>
    <definedName name="TEST_K2">#REF!</definedName>
    <definedName name="TEST_K3" localSheetId="2">#REF!</definedName>
    <definedName name="TEST_K3" localSheetId="7">#REF!</definedName>
    <definedName name="TEST_K3" localSheetId="6">#REF!</definedName>
    <definedName name="TEST_K3" localSheetId="4">#REF!</definedName>
    <definedName name="TEST_K3">#REF!</definedName>
    <definedName name="TEST_L2" localSheetId="2">#REF!</definedName>
    <definedName name="TEST_L2" localSheetId="7">#REF!</definedName>
    <definedName name="TEST_L2" localSheetId="6">#REF!</definedName>
    <definedName name="TEST_L2" localSheetId="4">#REF!</definedName>
    <definedName name="TEST_L2">#REF!</definedName>
    <definedName name="TEST_L3" localSheetId="2">#REF!</definedName>
    <definedName name="TEST_L3" localSheetId="7">#REF!</definedName>
    <definedName name="TEST_L3" localSheetId="6">#REF!</definedName>
    <definedName name="TEST_L3" localSheetId="4">#REF!</definedName>
    <definedName name="TEST_L3">#REF!</definedName>
    <definedName name="TEST_M2" localSheetId="2">#REF!</definedName>
    <definedName name="TEST_M2" localSheetId="7">#REF!</definedName>
    <definedName name="TEST_M2" localSheetId="6">#REF!</definedName>
    <definedName name="TEST_M2" localSheetId="4">#REF!</definedName>
    <definedName name="TEST_M2">#REF!</definedName>
    <definedName name="TEST_M3" localSheetId="2">#REF!</definedName>
    <definedName name="TEST_M3" localSheetId="7">#REF!</definedName>
    <definedName name="TEST_M3" localSheetId="6">#REF!</definedName>
    <definedName name="TEST_M3" localSheetId="4">#REF!</definedName>
    <definedName name="TEST_M3">#REF!</definedName>
    <definedName name="TEST_N2" localSheetId="2">#REF!</definedName>
    <definedName name="TEST_N2" localSheetId="7">#REF!</definedName>
    <definedName name="TEST_N2" localSheetId="6">#REF!</definedName>
    <definedName name="TEST_N2" localSheetId="4">#REF!</definedName>
    <definedName name="TEST_N2">#REF!</definedName>
    <definedName name="TEST_N3" localSheetId="2">#REF!</definedName>
    <definedName name="TEST_N3" localSheetId="7">#REF!</definedName>
    <definedName name="TEST_N3" localSheetId="6">#REF!</definedName>
    <definedName name="TEST_N3" localSheetId="4">#REF!</definedName>
    <definedName name="TEST_N3">#REF!</definedName>
    <definedName name="TEST_O2" localSheetId="2">#REF!</definedName>
    <definedName name="TEST_O2" localSheetId="7">#REF!</definedName>
    <definedName name="TEST_O2" localSheetId="6">#REF!</definedName>
    <definedName name="TEST_O2" localSheetId="4">#REF!</definedName>
    <definedName name="TEST_O2">#REF!</definedName>
    <definedName name="TEST_O3" localSheetId="2">#REF!</definedName>
    <definedName name="TEST_O3" localSheetId="7">#REF!</definedName>
    <definedName name="TEST_O3" localSheetId="6">#REF!</definedName>
    <definedName name="TEST_O3" localSheetId="4">#REF!</definedName>
    <definedName name="TEST_O3">#REF!</definedName>
    <definedName name="TEST_P2" localSheetId="2">#REF!</definedName>
    <definedName name="TEST_P2" localSheetId="7">#REF!</definedName>
    <definedName name="TEST_P2" localSheetId="6">#REF!</definedName>
    <definedName name="TEST_P2" localSheetId="4">#REF!</definedName>
    <definedName name="TEST_P2">#REF!</definedName>
    <definedName name="TEST_P3" localSheetId="2">#REF!</definedName>
    <definedName name="TEST_P3" localSheetId="7">#REF!</definedName>
    <definedName name="TEST_P3" localSheetId="6">#REF!</definedName>
    <definedName name="TEST_P3" localSheetId="4">#REF!</definedName>
    <definedName name="TEST_P3">#REF!</definedName>
    <definedName name="TEST_Q2" localSheetId="2">#REF!</definedName>
    <definedName name="TEST_Q2" localSheetId="7">#REF!</definedName>
    <definedName name="TEST_Q2" localSheetId="6">#REF!</definedName>
    <definedName name="TEST_Q2" localSheetId="4">#REF!</definedName>
    <definedName name="TEST_Q2">#REF!</definedName>
    <definedName name="TEST_Q3" localSheetId="2">#REF!</definedName>
    <definedName name="TEST_Q3" localSheetId="7">#REF!</definedName>
    <definedName name="TEST_Q3" localSheetId="6">#REF!</definedName>
    <definedName name="TEST_Q3" localSheetId="4">#REF!</definedName>
    <definedName name="TEST_Q3">#REF!</definedName>
    <definedName name="TEST_R2" localSheetId="2">#REF!</definedName>
    <definedName name="TEST_R2" localSheetId="7">#REF!</definedName>
    <definedName name="TEST_R2" localSheetId="6">#REF!</definedName>
    <definedName name="TEST_R2" localSheetId="4">#REF!</definedName>
    <definedName name="TEST_R2">#REF!</definedName>
    <definedName name="TEST_R3" localSheetId="2">#REF!</definedName>
    <definedName name="TEST_R3" localSheetId="7">#REF!</definedName>
    <definedName name="TEST_R3" localSheetId="6">#REF!</definedName>
    <definedName name="TEST_R3" localSheetId="4">#REF!</definedName>
    <definedName name="TEST_R3">#REF!</definedName>
    <definedName name="TEST_S3" localSheetId="2">#REF!</definedName>
    <definedName name="TEST_S3" localSheetId="7">#REF!</definedName>
    <definedName name="TEST_S3" localSheetId="6">#REF!</definedName>
    <definedName name="TEST_S3" localSheetId="4">#REF!</definedName>
    <definedName name="TEST_S3">#REF!</definedName>
    <definedName name="TEST_T3" localSheetId="2">#REF!</definedName>
    <definedName name="TEST_T3" localSheetId="7">#REF!</definedName>
    <definedName name="TEST_T3" localSheetId="6">#REF!</definedName>
    <definedName name="TEST_T3" localSheetId="4">#REF!</definedName>
    <definedName name="TEST_T3">#REF!</definedName>
    <definedName name="TEST_U3" localSheetId="2">#REF!</definedName>
    <definedName name="TEST_U3" localSheetId="7">#REF!</definedName>
    <definedName name="TEST_U3" localSheetId="6">#REF!</definedName>
    <definedName name="TEST_U3" localSheetId="4">#REF!</definedName>
    <definedName name="TEST_U3">#REF!</definedName>
    <definedName name="TEST_V3" localSheetId="2">#REF!</definedName>
    <definedName name="TEST_V3" localSheetId="7">#REF!</definedName>
    <definedName name="TEST_V3" localSheetId="6">#REF!</definedName>
    <definedName name="TEST_V3" localSheetId="4">#REF!</definedName>
    <definedName name="TEST_V3">#REF!</definedName>
    <definedName name="TEST_W3" localSheetId="2">#REF!</definedName>
    <definedName name="TEST_W3" localSheetId="7">#REF!</definedName>
    <definedName name="TEST_W3" localSheetId="6">#REF!</definedName>
    <definedName name="TEST_W3" localSheetId="4">#REF!</definedName>
    <definedName name="TEST_W3">#REF!</definedName>
    <definedName name="TEST_X3" localSheetId="2">#REF!</definedName>
    <definedName name="TEST_X3" localSheetId="7">#REF!</definedName>
    <definedName name="TEST_X3" localSheetId="6">#REF!</definedName>
    <definedName name="TEST_X3" localSheetId="4">#REF!</definedName>
    <definedName name="TEST_X3">#REF!</definedName>
    <definedName name="TEST_Y3" localSheetId="2">#REF!</definedName>
    <definedName name="TEST_Y3" localSheetId="7">#REF!</definedName>
    <definedName name="TEST_Y3" localSheetId="6">#REF!</definedName>
    <definedName name="TEST_Y3" localSheetId="4">#REF!</definedName>
    <definedName name="TEST_Y3">#REF!</definedName>
    <definedName name="TEST_Z3" localSheetId="2">#REF!</definedName>
    <definedName name="TEST_Z3" localSheetId="7">#REF!</definedName>
    <definedName name="TEST_Z3" localSheetId="6">#REF!</definedName>
    <definedName name="TEST_Z3" localSheetId="4">#REF!</definedName>
    <definedName name="TEST_Z3">#REF!</definedName>
    <definedName name="tg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ILING_Work" localSheetId="2">#REF!</definedName>
    <definedName name="TILING_Work" localSheetId="7">#REF!</definedName>
    <definedName name="TILING_Work" localSheetId="6">#REF!</definedName>
    <definedName name="TILING_Work" localSheetId="4">#REF!</definedName>
    <definedName name="TILING_Work">#REF!</definedName>
    <definedName name="TIT" localSheetId="2">#REF!</definedName>
    <definedName name="TIT" localSheetId="7">#REF!</definedName>
    <definedName name="TIT" localSheetId="6">#REF!</definedName>
    <definedName name="TIT" localSheetId="4">#REF!</definedName>
    <definedName name="TIT">#REF!</definedName>
    <definedName name="TITLE" localSheetId="2">#REF!</definedName>
    <definedName name="TITLE" localSheetId="7">#REF!</definedName>
    <definedName name="TITLE" localSheetId="6">#REF!</definedName>
    <definedName name="TITLE" localSheetId="4">#REF!</definedName>
    <definedName name="TITLE">#REF!</definedName>
    <definedName name="TO" localSheetId="2">#REF!</definedName>
    <definedName name="TO" localSheetId="7">#REF!</definedName>
    <definedName name="TO" localSheetId="6">#REF!</definedName>
    <definedName name="TO" localSheetId="4">#REF!</definedName>
    <definedName name="TO">#REF!</definedName>
    <definedName name="TOO" localSheetId="2">#REF!</definedName>
    <definedName name="TOO" localSheetId="7">#REF!</definedName>
    <definedName name="TOO" localSheetId="6">#REF!</definedName>
    <definedName name="TOO" localSheetId="4">#REF!</definedName>
    <definedName name="TOO">#REF!</definedName>
    <definedName name="TOTAL" localSheetId="2">#REF!</definedName>
    <definedName name="TOTAL" localSheetId="7">#REF!</definedName>
    <definedName name="TOTAL" localSheetId="6">#REF!</definedName>
    <definedName name="TOTAL" localSheetId="4">#REF!</definedName>
    <definedName name="TOTAL">#REF!</definedName>
    <definedName name="Total_Floor_Area" localSheetId="2">#REF!</definedName>
    <definedName name="Total_Floor_Area" localSheetId="7">#REF!</definedName>
    <definedName name="Total_Floor_Area" localSheetId="6">#REF!</definedName>
    <definedName name="Total_Floor_Area" localSheetId="4">#REF!</definedName>
    <definedName name="Total_Floor_Area">#REF!</definedName>
    <definedName name="TOTAL1" localSheetId="2">#REF!</definedName>
    <definedName name="TOTAL1" localSheetId="7">#REF!</definedName>
    <definedName name="TOTAL1" localSheetId="6">#REF!</definedName>
    <definedName name="TOTAL1" localSheetId="4">#REF!</definedName>
    <definedName name="TOTAL1">#REF!</definedName>
    <definedName name="TOTAL2" localSheetId="2">#REF!</definedName>
    <definedName name="TOTAL2" localSheetId="7">#REF!</definedName>
    <definedName name="TOTAL2" localSheetId="6">#REF!</definedName>
    <definedName name="TOTAL2" localSheetId="4">#REF!</definedName>
    <definedName name="TOTAL2">#REF!</definedName>
    <definedName name="TOTAL3" localSheetId="2">#REF!</definedName>
    <definedName name="TOTAL3" localSheetId="7">#REF!</definedName>
    <definedName name="TOTAL3" localSheetId="6">#REF!</definedName>
    <definedName name="TOTAL3" localSheetId="4">#REF!</definedName>
    <definedName name="TOTAL3">#REF!</definedName>
    <definedName name="TOTAL4" localSheetId="2">#REF!</definedName>
    <definedName name="TOTAL4" localSheetId="7">#REF!</definedName>
    <definedName name="TOTAL4" localSheetId="6">#REF!</definedName>
    <definedName name="TOTAL4" localSheetId="4">#REF!</definedName>
    <definedName name="TOTAL4">#REF!</definedName>
    <definedName name="TRHEE" hidden="1">{#N/A,#N/A,FALSE,"Sheet6"}</definedName>
    <definedName name="trhr" hidden="1">{#N/A,#N/A,FALSE,"Sheet6"}</definedName>
    <definedName name="TT" localSheetId="2">ROUND(#REF!*#REF!,0)</definedName>
    <definedName name="TT" localSheetId="7">ROUND(#REF!*#REF!,0)</definedName>
    <definedName name="TT" localSheetId="6">ROUND(#REF!*#REF!,0)</definedName>
    <definedName name="TT" localSheetId="4">ROUND(#REF!*#REF!,0)</definedName>
    <definedName name="TT">ROUND(#REF!*#REF!,0)</definedName>
    <definedName name="ttr" hidden="1">{#N/A,#N/A,FALSE,"Sheet6"}</definedName>
    <definedName name="ttttt" hidden="1">{#N/A,#N/A,FALSE,"지침";#N/A,#N/A,FALSE,"환경분석";#N/A,#N/A,FALSE,"Sheet16"}</definedName>
    <definedName name="tyiutyui" hidden="1">{#N/A,#N/A,FALSE,"Sheet6"}</definedName>
    <definedName name="TYPE" localSheetId="2">#REF!</definedName>
    <definedName name="TYPE" localSheetId="7">#REF!</definedName>
    <definedName name="TYPE" localSheetId="6">#REF!</definedName>
    <definedName name="TYPE" localSheetId="4">#REF!</definedName>
    <definedName name="TYPE">#REF!</definedName>
    <definedName name="TYPEEA" localSheetId="2">#REF!</definedName>
    <definedName name="TYPEEA" localSheetId="7">#REF!</definedName>
    <definedName name="TYPEEA" localSheetId="6">#REF!</definedName>
    <definedName name="TYPEEA" localSheetId="4">#REF!</definedName>
    <definedName name="TYPEEA">#REF!</definedName>
    <definedName name="U19042704" localSheetId="2">#REF!</definedName>
    <definedName name="U19042704" localSheetId="7">#REF!</definedName>
    <definedName name="U19042704" localSheetId="6">#REF!</definedName>
    <definedName name="U19042704" localSheetId="4">#REF!</definedName>
    <definedName name="U19042704">#REF!</definedName>
    <definedName name="ukj" hidden="1">{#N/A,#N/A,FALSE,"전력간선"}</definedName>
    <definedName name="UNIT" localSheetId="2">#REF!</definedName>
    <definedName name="UNIT" localSheetId="7">#REF!</definedName>
    <definedName name="UNIT" localSheetId="6">#REF!</definedName>
    <definedName name="UNIT" localSheetId="4">#REF!</definedName>
    <definedName name="UNIT">#REF!</definedName>
    <definedName name="UNITA" localSheetId="2">#REF!</definedName>
    <definedName name="UNITA" localSheetId="7">#REF!</definedName>
    <definedName name="UNITA" localSheetId="6">#REF!</definedName>
    <definedName name="UNITA" localSheetId="4">#REF!</definedName>
    <definedName name="UNITA">#REF!</definedName>
    <definedName name="UNITAA" localSheetId="2">#REF!</definedName>
    <definedName name="UNITAA" localSheetId="7">#REF!</definedName>
    <definedName name="UNITAA" localSheetId="6">#REF!</definedName>
    <definedName name="UNITAA" localSheetId="4">#REF!</definedName>
    <definedName name="UNITAA">#REF!</definedName>
    <definedName name="UNITB" localSheetId="2">#REF!</definedName>
    <definedName name="UNITB" localSheetId="7">#REF!</definedName>
    <definedName name="UNITB" localSheetId="6">#REF!</definedName>
    <definedName name="UNITB" localSheetId="4">#REF!</definedName>
    <definedName name="UNITB">#REF!</definedName>
    <definedName name="UNITBB" localSheetId="2">#REF!</definedName>
    <definedName name="UNITBB" localSheetId="7">#REF!</definedName>
    <definedName name="UNITBB" localSheetId="6">#REF!</definedName>
    <definedName name="UNITBB" localSheetId="4">#REF!</definedName>
    <definedName name="UNITBB">#REF!</definedName>
    <definedName name="UNITC" localSheetId="2">#REF!</definedName>
    <definedName name="UNITC" localSheetId="7">#REF!</definedName>
    <definedName name="UNITC" localSheetId="6">#REF!</definedName>
    <definedName name="UNITC" localSheetId="4">#REF!</definedName>
    <definedName name="UNITC">#REF!</definedName>
    <definedName name="UNITC1" localSheetId="2">#REF!</definedName>
    <definedName name="UNITC1" localSheetId="7">#REF!</definedName>
    <definedName name="UNITC1" localSheetId="6">#REF!</definedName>
    <definedName name="UNITC1" localSheetId="4">#REF!</definedName>
    <definedName name="UNITC1">#REF!</definedName>
    <definedName name="UNITCA" localSheetId="2">#REF!</definedName>
    <definedName name="UNITCA" localSheetId="7">#REF!</definedName>
    <definedName name="UNITCA" localSheetId="6">#REF!</definedName>
    <definedName name="UNITCA" localSheetId="4">#REF!</definedName>
    <definedName name="UNITCA">#REF!</definedName>
    <definedName name="UNITD" localSheetId="2">#REF!</definedName>
    <definedName name="UNITD" localSheetId="7">#REF!</definedName>
    <definedName name="UNITD" localSheetId="6">#REF!</definedName>
    <definedName name="UNITD" localSheetId="4">#REF!</definedName>
    <definedName name="UNITD">#REF!</definedName>
    <definedName name="UNITDA" localSheetId="2">#REF!</definedName>
    <definedName name="UNITDA" localSheetId="7">#REF!</definedName>
    <definedName name="UNITDA" localSheetId="6">#REF!</definedName>
    <definedName name="UNITDA" localSheetId="4">#REF!</definedName>
    <definedName name="UNITDA">#REF!</definedName>
    <definedName name="up" hidden="1">{#N/A,#N/A,FALSE,"지침";#N/A,#N/A,FALSE,"환경분석";#N/A,#N/A,FALSE,"Sheet16"}</definedName>
    <definedName name="UPSR" localSheetId="2">#REF!</definedName>
    <definedName name="UPSR" localSheetId="7">#REF!</definedName>
    <definedName name="UPSR" localSheetId="6">#REF!</definedName>
    <definedName name="UPSR" localSheetId="4">#REF!</definedName>
    <definedName name="UPSR">#REF!</definedName>
    <definedName name="uuuu" hidden="1">{#N/A,#N/A,FALSE,"단가표지"}</definedName>
    <definedName name="uyteyj" localSheetId="2" hidden="1">#REF!</definedName>
    <definedName name="uyteyj" localSheetId="7" hidden="1">#REF!</definedName>
    <definedName name="uyteyj" localSheetId="6" hidden="1">#REF!</definedName>
    <definedName name="uyteyj" localSheetId="4" hidden="1">#REF!</definedName>
    <definedName name="uyteyj" hidden="1">#REF!</definedName>
    <definedName name="V" localSheetId="2">#REF!</definedName>
    <definedName name="V" localSheetId="7">#REF!</definedName>
    <definedName name="V" localSheetId="6">#REF!</definedName>
    <definedName name="V" localSheetId="4">#REF!</definedName>
    <definedName name="V">#REF!</definedName>
    <definedName name="VAFP" localSheetId="2">#REF!</definedName>
    <definedName name="VAFP" localSheetId="7">#REF!</definedName>
    <definedName name="VAFP" localSheetId="6">#REF!</definedName>
    <definedName name="VAFP" localSheetId="4">#REF!</definedName>
    <definedName name="VAFP">#REF!</definedName>
    <definedName name="vbnhj" hidden="1">{#N/A,#N/A,FALSE,"Sheet6"}</definedName>
    <definedName name="VBV" localSheetId="2">#REF!</definedName>
    <definedName name="VBV" localSheetId="7">#REF!</definedName>
    <definedName name="VBV" localSheetId="6">#REF!</definedName>
    <definedName name="VBV" localSheetId="4">#REF!</definedName>
    <definedName name="VBV">#REF!</definedName>
    <definedName name="vcc" hidden="1">{#N/A,#N/A,FALSE,"구조1"}</definedName>
    <definedName name="VCR" localSheetId="2">#REF!</definedName>
    <definedName name="VCR" localSheetId="7">#REF!</definedName>
    <definedName name="VCR" localSheetId="6">#REF!</definedName>
    <definedName name="VCR" localSheetId="4">#REF!</definedName>
    <definedName name="VCR">#REF!</definedName>
    <definedName name="VDSVP" localSheetId="2">#REF!</definedName>
    <definedName name="VDSVP" localSheetId="7">#REF!</definedName>
    <definedName name="VDSVP" localSheetId="6">#REF!</definedName>
    <definedName name="VDSVP" localSheetId="4">#REF!</definedName>
    <definedName name="VDSVP">#REF!</definedName>
    <definedName name="VHAF" localSheetId="2">#REF!</definedName>
    <definedName name="VHAF" localSheetId="7">#REF!</definedName>
    <definedName name="VHAF" localSheetId="6">#REF!</definedName>
    <definedName name="VHAF" localSheetId="4">#REF!</definedName>
    <definedName name="VHAF">#REF!</definedName>
    <definedName name="VHMF" localSheetId="2">#REF!</definedName>
    <definedName name="VHMF" localSheetId="7">#REF!</definedName>
    <definedName name="VHMF" localSheetId="6">#REF!</definedName>
    <definedName name="VHMF" localSheetId="4">#REF!</definedName>
    <definedName name="VHMF">#REF!</definedName>
    <definedName name="VMF" localSheetId="2">#REF!</definedName>
    <definedName name="VMF" localSheetId="7">#REF!</definedName>
    <definedName name="VMF" localSheetId="6">#REF!</definedName>
    <definedName name="VMF" localSheetId="4">#REF!</definedName>
    <definedName name="VMF">#REF!</definedName>
    <definedName name="VMOTOR" localSheetId="2">#REF!</definedName>
    <definedName name="VMOTOR" localSheetId="7">#REF!</definedName>
    <definedName name="VMOTOR" localSheetId="6">#REF!</definedName>
    <definedName name="VMOTOR" localSheetId="4">#REF!</definedName>
    <definedName name="VMOTOR">#REF!</definedName>
    <definedName name="VPUMP" localSheetId="2">#REF!</definedName>
    <definedName name="VPUMP" localSheetId="7">#REF!</definedName>
    <definedName name="VPUMP" localSheetId="6">#REF!</definedName>
    <definedName name="VPUMP" localSheetId="4">#REF!</definedName>
    <definedName name="VPUMP">#REF!</definedName>
    <definedName name="VS" localSheetId="2">#REF!</definedName>
    <definedName name="VS" localSheetId="7">#REF!</definedName>
    <definedName name="VS" localSheetId="6">#REF!</definedName>
    <definedName name="VS" localSheetId="4">#REF!</definedName>
    <definedName name="VS">#REF!</definedName>
    <definedName name="VSV" localSheetId="2">#REF!</definedName>
    <definedName name="VSV" localSheetId="7">#REF!</definedName>
    <definedName name="VSV" localSheetId="6">#REF!</definedName>
    <definedName name="VSV" localSheetId="4">#REF!</definedName>
    <definedName name="VSV">#REF!</definedName>
    <definedName name="VVAFP" localSheetId="2">#REF!</definedName>
    <definedName name="VVAFP" localSheetId="7">#REF!</definedName>
    <definedName name="VVAFP" localSheetId="6">#REF!</definedName>
    <definedName name="VVAFP" localSheetId="4">#REF!</definedName>
    <definedName name="VVAFP">#REF!</definedName>
    <definedName name="VVMF" localSheetId="2">#REF!</definedName>
    <definedName name="VVMF" localSheetId="7">#REF!</definedName>
    <definedName name="VVMF" localSheetId="6">#REF!</definedName>
    <definedName name="VVMF" localSheetId="4">#REF!</definedName>
    <definedName name="VVMF">#REF!</definedName>
    <definedName name="VVV" localSheetId="2">#REF!</definedName>
    <definedName name="VVV" localSheetId="7">#REF!</definedName>
    <definedName name="VVV" localSheetId="6">#REF!</definedName>
    <definedName name="VVV" localSheetId="4">#REF!</definedName>
    <definedName name="VVV">#REF!</definedName>
    <definedName name="VWEI" localSheetId="2">#REF!</definedName>
    <definedName name="VWEI" localSheetId="7">#REF!</definedName>
    <definedName name="VWEI" localSheetId="6">#REF!</definedName>
    <definedName name="VWEI" localSheetId="4">#REF!</definedName>
    <definedName name="VWEI">#REF!</definedName>
    <definedName name="w" localSheetId="2">#REF!</definedName>
    <definedName name="w" localSheetId="7">#REF!</definedName>
    <definedName name="w" localSheetId="6">#REF!</definedName>
    <definedName name="w" localSheetId="4">#REF!</definedName>
    <definedName name="w">#REF!</definedName>
    <definedName name="WE" localSheetId="2">#REF!</definedName>
    <definedName name="WE" localSheetId="7">#REF!</definedName>
    <definedName name="WE" localSheetId="6">#REF!</definedName>
    <definedName name="WE" localSheetId="4">#REF!</definedName>
    <definedName name="WE">#REF!</definedName>
    <definedName name="WEI" localSheetId="2">#REF!</definedName>
    <definedName name="WEI" localSheetId="7">#REF!</definedName>
    <definedName name="WEI" localSheetId="6">#REF!</definedName>
    <definedName name="WEI" localSheetId="4">#REF!</definedName>
    <definedName name="WEI">#REF!</definedName>
    <definedName name="weq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ER">#N/A</definedName>
    <definedName name="wjsr" localSheetId="2" hidden="1">#REF!</definedName>
    <definedName name="wjsr" localSheetId="7" hidden="1">#REF!</definedName>
    <definedName name="wjsr" localSheetId="6" hidden="1">#REF!</definedName>
    <definedName name="wjsr" localSheetId="4" hidden="1">#REF!</definedName>
    <definedName name="wjsr" hidden="1">#REF!</definedName>
    <definedName name="wkqcjf" localSheetId="2">#REF!</definedName>
    <definedName name="wkqcjf" localSheetId="7">#REF!</definedName>
    <definedName name="wkqcjf" localSheetId="6">#REF!</definedName>
    <definedName name="wkqcjf" localSheetId="4">#REF!</definedName>
    <definedName name="wkqcjf">#REF!</definedName>
    <definedName name="wm.조골재1" hidden="1">{#N/A,#N/A,FALSE,"조골재"}</definedName>
    <definedName name="WOOD_WORK" localSheetId="2">#REF!</definedName>
    <definedName name="WOOD_WORK" localSheetId="7">#REF!</definedName>
    <definedName name="WOOD_WORK" localSheetId="6">#REF!</definedName>
    <definedName name="WOOD_WORK" localSheetId="4">#REF!</definedName>
    <definedName name="WOOD_WORK">#REF!</definedName>
    <definedName name="WPWPPW" hidden="1">{#N/A,#N/A,FALSE,"주간공정";#N/A,#N/A,FALSE,"주간보고";#N/A,#N/A,FALSE,"주간공정표"}</definedName>
    <definedName name="WRITE" hidden="1">{#N/A,#N/A,FALSE,"CCTV"}</definedName>
    <definedName name="wrn.0812ESC.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wrn.2번." hidden="1">{#N/A,#N/A,FALSE,"2~8번"}</definedName>
    <definedName name="wrn.34건물기초.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wrn.97." hidden="1">{#N/A,#N/A,FALSE,"지침";#N/A,#N/A,FALSE,"환경분석";#N/A,#N/A,FALSE,"Sheet16"}</definedName>
    <definedName name="wrn.97년._.사업계획._.및._.예산지침." hidden="1">{#N/A,#N/A,TRUE,"1";#N/A,#N/A,TRUE,"2";#N/A,#N/A,TRUE,"3";#N/A,#N/A,TRUE,"4";#N/A,#N/A,TRUE,"5";#N/A,#N/A,TRUE,"6";#N/A,#N/A,TRUE,"7"}</definedName>
    <definedName name="wrn.ac30prn.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wrn.AJDSuite." hidden="1">{"AJD",#N/A,TRUE,"Summary";"AJD",#N/A,TRUE,"CFCONC-outputs";"AJD",#N/A,TRUE,"P&amp;LCONC-outputs";"AJD",#N/A,TRUE,"BSCONC-outputs";"AJD",#N/A,TRUE,"FSCONC-outputs"}</definedName>
    <definedName name="wrn.BM." hidden="1">{#N/A,#N/A,FALSE,"CCTV"}</definedName>
    <definedName name="wrn.Construction._.Costs." hidden="1">{"Const Costs Dev",#N/A,FALSE,"Construction Cost Inputs";"Const Costs orig ccy",#N/A,FALSE,"Construction Cost Inputs";"Const Costs USD",#N/A,FALSE,"Construction Cost Inputs"}</definedName>
    <definedName name="wrn.Financing._.Inputs." hidden="1">{"BuildIn 2 Funding Assump",#N/A,FALSE,"Building Inputs";"BuildIn Capex plus Extras",#N/A,FALSE,"Building Inputs"}</definedName>
    <definedName name="wrn.OpCostIn." hidden="1">{"OpCostIn Technical",#N/A,FALSE,"Operations Cost Inputs";"OpCostIn V plus F",#N/A,FALSE,"Operations Cost Inputs";"OpCostIn Maint",#N/A,FALSE,"Operations Cost Inputs";"OpCostIn LDs Add Cost",#N/A,FALSE,"Operations Cost Inputs"}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7" hidden="1">{#N/A,#N/A,FALSE,"사업총괄";#N/A,#N/A,FALSE,"장비사업";#N/A,#N/A,FALSE,"철구사업";#N/A,#N/A,FALSE,"준설사업"}</definedName>
    <definedName name="wrn.건설기계사업소._.상반기보고." localSheetId="5" hidden="1">{#N/A,#N/A,FALSE,"사업총괄";#N/A,#N/A,FALSE,"장비사업";#N/A,#N/A,FALSE,"철구사업";#N/A,#N/A,FALSE,"준설사업"}</definedName>
    <definedName name="wrn.건설기계사업소._.상반기보고." localSheetId="4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고희석." localSheetId="7" hidden="1">{#N/A,#N/A,FALSE,"교리2"}</definedName>
    <definedName name="wrn.고희석." localSheetId="5" hidden="1">{#N/A,#N/A,FALSE,"교리2"}</definedName>
    <definedName name="wrn.고희석." localSheetId="4" hidden="1">{#N/A,#N/A,FALSE,"교리2"}</definedName>
    <definedName name="wrn.고희석." hidden="1">{#N/A,#N/A,FALSE,"교리2"}</definedName>
    <definedName name="wrn.골재소요량." hidden="1">{#N/A,#N/A,FALSE,"골재소요량";#N/A,#N/A,FALSE,"골재소요량"}</definedName>
    <definedName name="wrn.교육청." hidden="1">{#N/A,#N/A,FALSE,"전력간선"}</definedName>
    <definedName name="wrn.구조2." localSheetId="7" hidden="1">{#N/A,#N/A,FALSE,"구조2"}</definedName>
    <definedName name="wrn.구조2." localSheetId="5" hidden="1">{#N/A,#N/A,FALSE,"구조2"}</definedName>
    <definedName name="wrn.구조2." localSheetId="4" hidden="1">{#N/A,#N/A,FALSE,"구조2"}</definedName>
    <definedName name="wrn.구조2." hidden="1">{#N/A,#N/A,FALSE,"구조2"}</definedName>
    <definedName name="wrn.기성." hidden="1">{#N/A,#N/A,FALSE,"신청통보";#N/A,#N/A,FALSE,"기성확인서";#N/A,#N/A,FALSE,"기성내역서"}</definedName>
    <definedName name="wrn.기초." hidden="1">{#N/A,#N/A,FALSE,"터빈집계";#N/A,#N/A,FALSE,"터빈내역";#N/A,#N/A,FALSE,"보일러집계";#N/A,#N/A,FALSE,"보일러내역"}</definedName>
    <definedName name="wrn.단가표지." hidden="1">{#N/A,#N/A,FALSE,"단가표지"}</definedName>
    <definedName name="wrn.리스현황." hidden="1">{#N/A,#N/A,FALSE,"집계표"}</definedName>
    <definedName name="wrn.배수1." localSheetId="7" hidden="1">{#N/A,#N/A,FALSE,"배수1"}</definedName>
    <definedName name="wrn.배수1." localSheetId="5" hidden="1">{#N/A,#N/A,FALSE,"배수1"}</definedName>
    <definedName name="wrn.배수1." localSheetId="4" hidden="1">{#N/A,#N/A,FALSE,"배수1"}</definedName>
    <definedName name="wrn.배수1." hidden="1">{#N/A,#N/A,FALSE,"배수1"}</definedName>
    <definedName name="wrn.배수2." localSheetId="7" hidden="1">{#N/A,#N/A,FALSE,"배수2"}</definedName>
    <definedName name="wrn.배수2." localSheetId="5" hidden="1">{#N/A,#N/A,FALSE,"배수2"}</definedName>
    <definedName name="wrn.배수2." localSheetId="4" hidden="1">{#N/A,#N/A,FALSE,"배수2"}</definedName>
    <definedName name="wrn.배수2." hidden="1">{#N/A,#N/A,FALSE,"배수2"}</definedName>
    <definedName name="wrn.변경예산." localSheetId="7" hidden="1">{#N/A,#N/A,FALSE,"변경관리예산";#N/A,#N/A,FALSE,"변경장비예산";#N/A,#N/A,FALSE,"변경준설예산";#N/A,#N/A,FALSE,"변경철구예산"}</definedName>
    <definedName name="wrn.변경예산." localSheetId="5" hidden="1">{#N/A,#N/A,FALSE,"변경관리예산";#N/A,#N/A,FALSE,"변경장비예산";#N/A,#N/A,FALSE,"변경준설예산";#N/A,#N/A,FALSE,"변경철구예산"}</definedName>
    <definedName name="wrn.변경예산." localSheetId="4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보일러마감." hidden="1">{#N/A,#N/A,FALSE,"물가변동 (2)";#N/A,#N/A,FALSE,"공사비";#N/A,#N/A,FALSE,"사급";#N/A,#N/A,FALSE,"도급집계";#N/A,#N/A,FALSE,"재료비";#N/A,#N/A,FALSE,"노무비";#N/A,#N/A,FALSE,"경비"}</definedName>
    <definedName name="wrn.부대1." localSheetId="7" hidden="1">{#N/A,#N/A,FALSE,"부대1"}</definedName>
    <definedName name="wrn.부대1." localSheetId="5" hidden="1">{#N/A,#N/A,FALSE,"부대1"}</definedName>
    <definedName name="wrn.부대1." localSheetId="4" hidden="1">{#N/A,#N/A,FALSE,"부대1"}</definedName>
    <definedName name="wrn.부대1." hidden="1">{#N/A,#N/A,FALSE,"부대1"}</definedName>
    <definedName name="wrn.부대2." localSheetId="7" hidden="1">{#N/A,#N/A,FALSE,"부대2"}</definedName>
    <definedName name="wrn.부대2." localSheetId="5" hidden="1">{#N/A,#N/A,FALSE,"부대2"}</definedName>
    <definedName name="wrn.부대2." localSheetId="4" hidden="1">{#N/A,#N/A,FALSE,"부대2"}</definedName>
    <definedName name="wrn.부대2." hidden="1">{#N/A,#N/A,FALSE,"부대2"}</definedName>
    <definedName name="wrn.부산주경기장.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사업현황." localSheetId="7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localSheetId="5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localSheetId="4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7" hidden="1">{#N/A,#N/A,FALSE,"속도"}</definedName>
    <definedName name="wrn.속도." localSheetId="5" hidden="1">{#N/A,#N/A,FALSE,"속도"}</definedName>
    <definedName name="wrn.속도." localSheetId="4" hidden="1">{#N/A,#N/A,FALSE,"속도"}</definedName>
    <definedName name="wrn.속도." hidden="1">{#N/A,#N/A,FALSE,"속도"}</definedName>
    <definedName name="wrn.손익보고.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송변전공종단가.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시행결의." hidden="1">{#N/A,#N/A,FALSE,"도급대비시행율";#N/A,#N/A,FALSE,"결의서";#N/A,#N/A,FALSE,"내역서";#N/A,#N/A,FALSE,"도급예상"}</definedName>
    <definedName name="wrn.신용찬." hidden="1">{#N/A,#N/A,TRUE,"토적및재료집계";#N/A,#N/A,TRUE,"토적및재료집계";#N/A,#N/A,TRUE,"단위량"}</definedName>
    <definedName name="wrn.업체별._.견적공사명." hidden="1">{"SJ - 기본 보기",#N/A,FALSE,"공사별 외주견적"}</definedName>
    <definedName name="wrn.예상손익." localSheetId="7" hidden="1">{#N/A,#N/A,FALSE,"예상손익";#N/A,#N/A,FALSE,"관리분석";#N/A,#N/A,FALSE,"장비분석";#N/A,#N/A,FALSE,"준설분석";#N/A,#N/A,FALSE,"철구분석"}</definedName>
    <definedName name="wrn.예상손익." localSheetId="5" hidden="1">{#N/A,#N/A,FALSE,"예상손익";#N/A,#N/A,FALSE,"관리분석";#N/A,#N/A,FALSE,"장비분석";#N/A,#N/A,FALSE,"준설분석";#N/A,#N/A,FALSE,"철구분석"}</definedName>
    <definedName name="wrn.예상손익." localSheetId="4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외주기성." hidden="1">{#N/A,#N/A,FALSE,"신청통보";#N/A,#N/A,FALSE,"기성확인서";#N/A,#N/A,FALSE,"기성내역서"}</definedName>
    <definedName name="wrn.운반시간." hidden="1">{#N/A,#N/A,FALSE,"운반시간"}</definedName>
    <definedName name="wrn.이정표." localSheetId="7" hidden="1">{#N/A,#N/A,FALSE,"이정표"}</definedName>
    <definedName name="wrn.이정표." localSheetId="5" hidden="1">{#N/A,#N/A,FALSE,"이정표"}</definedName>
    <definedName name="wrn.이정표." localSheetId="4" hidden="1">{#N/A,#N/A,FALSE,"이정표"}</definedName>
    <definedName name="wrn.이정표." hidden="1">{#N/A,#N/A,FALSE,"이정표"}</definedName>
    <definedName name="wrn.조골재." hidden="1">{#N/A,#N/A,FALSE,"조골재"}</definedName>
    <definedName name="wrn.종점1" hidden="1">{#N/A,#N/A,FALSE,"이정표"}</definedName>
    <definedName name="wrn.주간보고." hidden="1">{#N/A,#N/A,FALSE,"주간공정";#N/A,#N/A,FALSE,"주간보고";#N/A,#N/A,FALSE,"주간공정표"}</definedName>
    <definedName name="wrn.지수1.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wrn.집기비품보고서._.품목별._.및._.현장별._.집계표." hidden="1">{#N/A,#N/A,FALSE,"Sheet6"}</definedName>
    <definedName name="wrn.철골집계표._.5칸." localSheetId="7" hidden="1">{#N/A,#N/A,FALSE,"Sheet1"}</definedName>
    <definedName name="wrn.철골집계표._.5칸." localSheetId="5" hidden="1">{#N/A,#N/A,FALSE,"Sheet1"}</definedName>
    <definedName name="wrn.철골집계표._.5칸." localSheetId="4" hidden="1">{#N/A,#N/A,FALSE,"Sheet1"}</definedName>
    <definedName name="wrn.철골집계표._.5칸." hidden="1">{#N/A,#N/A,FALSE,"Sheet1"}</definedName>
    <definedName name="wrn.토공1." localSheetId="7" hidden="1">{#N/A,#N/A,FALSE,"구조1"}</definedName>
    <definedName name="wrn.토공1." localSheetId="5" hidden="1">{#N/A,#N/A,FALSE,"구조1"}</definedName>
    <definedName name="wrn.토공1." localSheetId="4" hidden="1">{#N/A,#N/A,FALSE,"구조1"}</definedName>
    <definedName name="wrn.토공1." hidden="1">{#N/A,#N/A,FALSE,"구조1"}</definedName>
    <definedName name="wrn.토공2." localSheetId="7" hidden="1">{#N/A,#N/A,FALSE,"토공2"}</definedName>
    <definedName name="wrn.토공2." localSheetId="5" hidden="1">{#N/A,#N/A,FALSE,"토공2"}</definedName>
    <definedName name="wrn.토공2." localSheetId="4" hidden="1">{#N/A,#N/A,FALSE,"토공2"}</definedName>
    <definedName name="wrn.토공2." hidden="1">{#N/A,#N/A,FALSE,"토공2"}</definedName>
    <definedName name="wrn.통신지." hidden="1">{#N/A,#N/A,FALSE,"기안지";#N/A,#N/A,FALSE,"통신지"}</definedName>
    <definedName name="wrn.포장1." localSheetId="7" hidden="1">{#N/A,#N/A,FALSE,"포장1";#N/A,#N/A,FALSE,"포장1"}</definedName>
    <definedName name="wrn.포장1." localSheetId="5" hidden="1">{#N/A,#N/A,FALSE,"포장1";#N/A,#N/A,FALSE,"포장1"}</definedName>
    <definedName name="wrn.포장1." localSheetId="4" hidden="1">{#N/A,#N/A,FALSE,"포장1";#N/A,#N/A,FALSE,"포장1"}</definedName>
    <definedName name="wrn.포장1." hidden="1">{#N/A,#N/A,FALSE,"포장1";#N/A,#N/A,FALSE,"포장1"}</definedName>
    <definedName name="wrn.포장2." localSheetId="7" hidden="1">{#N/A,#N/A,FALSE,"포장2"}</definedName>
    <definedName name="wrn.포장2." localSheetId="5" hidden="1">{#N/A,#N/A,FALSE,"포장2"}</definedName>
    <definedName name="wrn.포장2." localSheetId="4" hidden="1">{#N/A,#N/A,FALSE,"포장2"}</definedName>
    <definedName name="wrn.포장2." hidden="1">{#N/A,#N/A,FALSE,"포장2"}</definedName>
    <definedName name="wrn.포장단가." hidden="1">{#N/A,#N/A,FALSE,"포장단가"}</definedName>
    <definedName name="wrn.표준공종단가.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n.표지." hidden="1">{#N/A,#N/A,FALSE,"표지"}</definedName>
    <definedName name="wrn.표지목차." hidden="1">{#N/A,#N/A,FALSE,"표지목차"}</definedName>
    <definedName name="wrn.현장._.IDEA._.공모." hidden="1">{#N/A,#N/A,FALSE,"현장IDEA공모"}</definedName>
    <definedName name="wrn.현장._.NCR._.분석." hidden="1">{#N/A,#N/A,FALSE,"현장 NCR 분석";#N/A,#N/A,FALSE,"현장품질감사";#N/A,#N/A,FALSE,"현장품질감사"}</definedName>
    <definedName name="wrn.혼합골재." hidden="1">{#N/A,#N/A,FALSE,"혼합골재"}</definedName>
    <definedName name="WW" localSheetId="2">#REF!</definedName>
    <definedName name="WW" localSheetId="7">#REF!</definedName>
    <definedName name="WW" localSheetId="6">#REF!</definedName>
    <definedName name="WW" localSheetId="4">#REF!</definedName>
    <definedName name="WW">#REF!</definedName>
    <definedName name="wwww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WWWW" localSheetId="2">#REF!</definedName>
    <definedName name="WWWWW" localSheetId="7">#REF!</definedName>
    <definedName name="WWWWW" localSheetId="6">#REF!</definedName>
    <definedName name="WWWWW" localSheetId="4">#REF!</definedName>
    <definedName name="WWWWW">#REF!</definedName>
    <definedName name="X" localSheetId="2">#REF!</definedName>
    <definedName name="X" localSheetId="7">#REF!</definedName>
    <definedName name="X" localSheetId="6">#REF!</definedName>
    <definedName name="X" localSheetId="4">#REF!</definedName>
    <definedName name="X">#REF!</definedName>
    <definedName name="X9701D_일위대가_List" localSheetId="2">#REF!</definedName>
    <definedName name="X9701D_일위대가_List" localSheetId="7">#REF!</definedName>
    <definedName name="X9701D_일위대가_List" localSheetId="6">#REF!</definedName>
    <definedName name="X9701D_일위대가_List" localSheetId="4">#REF!</definedName>
    <definedName name="X9701D_일위대가_List">#REF!</definedName>
    <definedName name="XCB" hidden="1">{#N/A,#N/A,FALSE,"Sheet6"}</definedName>
    <definedName name="xcvc" localSheetId="2" hidden="1">#REF!</definedName>
    <definedName name="xcvc" localSheetId="7" hidden="1">#REF!</definedName>
    <definedName name="xcvc" localSheetId="6" hidden="1">#REF!</definedName>
    <definedName name="xcvc" localSheetId="4" hidden="1">#REF!</definedName>
    <definedName name="xcvc" hidden="1">#REF!</definedName>
    <definedName name="xf" hidden="1">{#N/A,#N/A,FALSE,"Sheet6"}</definedName>
    <definedName name="XlDlg">1</definedName>
    <definedName name="xx" localSheetId="2">#REF!</definedName>
    <definedName name="xx" localSheetId="7">#REF!</definedName>
    <definedName name="xx" localSheetId="6">#REF!</definedName>
    <definedName name="xx" localSheetId="4">#REF!</definedName>
    <definedName name="xx">#REF!</definedName>
    <definedName name="xxx" localSheetId="2">#REF!</definedName>
    <definedName name="xxx" localSheetId="7">#REF!</definedName>
    <definedName name="xxx" localSheetId="6">#REF!</definedName>
    <definedName name="xxx" localSheetId="4">#REF!</definedName>
    <definedName name="xxx">#REF!</definedName>
    <definedName name="Y.S.KIM" localSheetId="2">#REF!,#REF!,#REF!,#REF!,#REF!,#REF!,#REF!,#REF!,#REF!,#REF!,#REF!,#REF!,#REF!,#REF!,#REF!,#REF!,#REF!,#REF!,#REF!</definedName>
    <definedName name="Y.S.KIM" localSheetId="7">#REF!,#REF!,#REF!,#REF!,#REF!,#REF!,#REF!,#REF!,#REF!,#REF!,#REF!,#REF!,#REF!,#REF!,#REF!,#REF!,#REF!,#REF!,#REF!</definedName>
    <definedName name="Y.S.KIM" localSheetId="6">#REF!,#REF!,#REF!,#REF!,#REF!,#REF!,#REF!,#REF!,#REF!,#REF!,#REF!,#REF!,#REF!,#REF!,#REF!,#REF!,#REF!,#REF!,#REF!</definedName>
    <definedName name="Y.S.KIM" localSheetId="4">#REF!,#REF!,#REF!,#REF!,#REF!,#REF!,#REF!,#REF!,#REF!,#REF!,#REF!,#REF!,#REF!,#REF!,#REF!,#REF!,#REF!,#REF!,#REF!</definedName>
    <definedName name="Y.S.KIM">#REF!,#REF!,#REF!,#REF!,#REF!,#REF!,#REF!,#REF!,#REF!,#REF!,#REF!,#REF!,#REF!,#REF!,#REF!,#REF!,#REF!,#REF!,#REF!</definedName>
    <definedName name="YE" localSheetId="2">#REF!</definedName>
    <definedName name="YE" localSheetId="7">#REF!</definedName>
    <definedName name="YE" localSheetId="6">#REF!</definedName>
    <definedName name="YE" localSheetId="4">#REF!</definedName>
    <definedName name="YE">#REF!</definedName>
    <definedName name="YEKA" localSheetId="2">#REF!</definedName>
    <definedName name="YEKA" localSheetId="7">#REF!</definedName>
    <definedName name="YEKA" localSheetId="6">#REF!</definedName>
    <definedName name="YEKA" localSheetId="4">#REF!</definedName>
    <definedName name="YEKA">#REF!</definedName>
    <definedName name="YN" localSheetId="2">#REF!</definedName>
    <definedName name="YN" localSheetId="7">#REF!</definedName>
    <definedName name="YN" localSheetId="6">#REF!</definedName>
    <definedName name="YN" localSheetId="4">#REF!</definedName>
    <definedName name="YN">#REF!</definedName>
    <definedName name="yoo10" localSheetId="2">#REF!</definedName>
    <definedName name="yoo10" localSheetId="7">#REF!</definedName>
    <definedName name="yoo10" localSheetId="6">#REF!</definedName>
    <definedName name="yoo10" localSheetId="4">#REF!</definedName>
    <definedName name="yoo10">#REF!</definedName>
    <definedName name="yoo2" localSheetId="2">#REF!</definedName>
    <definedName name="yoo2" localSheetId="7">#REF!</definedName>
    <definedName name="yoo2" localSheetId="6">#REF!</definedName>
    <definedName name="yoo2" localSheetId="4">#REF!</definedName>
    <definedName name="yoo2">#REF!</definedName>
    <definedName name="yoo3" localSheetId="2">#REF!</definedName>
    <definedName name="yoo3" localSheetId="7">#REF!</definedName>
    <definedName name="yoo3" localSheetId="6">#REF!</definedName>
    <definedName name="yoo3" localSheetId="4">#REF!</definedName>
    <definedName name="yoo3">#REF!</definedName>
    <definedName name="yoo4" localSheetId="2">#REF!</definedName>
    <definedName name="yoo4" localSheetId="7">#REF!</definedName>
    <definedName name="yoo4" localSheetId="6">#REF!</definedName>
    <definedName name="yoo4" localSheetId="4">#REF!</definedName>
    <definedName name="yoo4">#REF!</definedName>
    <definedName name="yoo8" localSheetId="2">#REF!</definedName>
    <definedName name="yoo8" localSheetId="7">#REF!</definedName>
    <definedName name="yoo8" localSheetId="6">#REF!</definedName>
    <definedName name="yoo8" localSheetId="4">#REF!</definedName>
    <definedName name="yoo8">#REF!</definedName>
    <definedName name="YSB" localSheetId="2">#REF!</definedName>
    <definedName name="YSB" localSheetId="7">#REF!</definedName>
    <definedName name="YSB" localSheetId="6">#REF!</definedName>
    <definedName name="YSB" localSheetId="4">#REF!</definedName>
    <definedName name="YSB">#REF!</definedName>
    <definedName name="ytrytwyt" localSheetId="2" hidden="1">#REF!</definedName>
    <definedName name="ytrytwyt" localSheetId="7" hidden="1">#REF!</definedName>
    <definedName name="ytrytwyt" localSheetId="6" hidden="1">#REF!</definedName>
    <definedName name="ytrytwyt" localSheetId="5" hidden="1">#REF!</definedName>
    <definedName name="ytrytwyt" localSheetId="4" hidden="1">#REF!</definedName>
    <definedName name="ytrytwyt" hidden="1">#REF!</definedName>
    <definedName name="yu" hidden="1">{#N/A,#N/A,FALSE,"Sheet6"}</definedName>
    <definedName name="yuj" hidden="1">{#N/A,#N/A,TRUE,"1";#N/A,#N/A,TRUE,"2";#N/A,#N/A,TRUE,"3";#N/A,#N/A,TRUE,"4";#N/A,#N/A,TRUE,"5";#N/A,#N/A,TRUE,"6";#N/A,#N/A,TRUE,"7"}</definedName>
    <definedName name="YUTY" hidden="1">{#N/A,#N/A,FALSE,"Sheet6"}</definedName>
    <definedName name="YYY" localSheetId="2">#REF!</definedName>
    <definedName name="YYY" localSheetId="7">#REF!</definedName>
    <definedName name="YYY" localSheetId="6">#REF!</definedName>
    <definedName name="YYY" localSheetId="4">#REF!</definedName>
    <definedName name="YYY">#REF!</definedName>
    <definedName name="yyyyy" hidden="1">{#N/A,#N/A,FALSE,"이정표"}</definedName>
    <definedName name="Z_1F713D72_E6F4_11D3_8E1E_00A0244E179B_.wvu.Cols" localSheetId="2" hidden="1">#REF!</definedName>
    <definedName name="Z_1F713D72_E6F4_11D3_8E1E_00A0244E179B_.wvu.Cols" localSheetId="7" hidden="1">#REF!</definedName>
    <definedName name="Z_1F713D72_E6F4_11D3_8E1E_00A0244E179B_.wvu.Cols" localSheetId="6" hidden="1">#REF!</definedName>
    <definedName name="Z_1F713D72_E6F4_11D3_8E1E_00A0244E179B_.wvu.Cols" localSheetId="4" hidden="1">#REF!</definedName>
    <definedName name="Z_1F713D72_E6F4_11D3_8E1E_00A0244E179B_.wvu.Cols" hidden="1">#REF!</definedName>
    <definedName name="Z_1F713D72_E6F4_11D3_8E1E_00A0244E179B_.wvu.PrintArea" localSheetId="2" hidden="1">#REF!</definedName>
    <definedName name="Z_1F713D72_E6F4_11D3_8E1E_00A0244E179B_.wvu.PrintArea" localSheetId="7" hidden="1">#REF!</definedName>
    <definedName name="Z_1F713D72_E6F4_11D3_8E1E_00A0244E179B_.wvu.PrintArea" localSheetId="6" hidden="1">#REF!</definedName>
    <definedName name="Z_1F713D72_E6F4_11D3_8E1E_00A0244E179B_.wvu.PrintArea" localSheetId="4" hidden="1">#REF!</definedName>
    <definedName name="Z_1F713D72_E6F4_11D3_8E1E_00A0244E179B_.wvu.PrintArea" hidden="1">#REF!</definedName>
    <definedName name="Z_BFEEB821_E6AD_11D3_88E4_00E09870C276_.wvu.PrintArea" localSheetId="2" hidden="1">#REF!</definedName>
    <definedName name="Z_BFEEB821_E6AD_11D3_88E4_00E09870C276_.wvu.PrintArea" localSheetId="7" hidden="1">#REF!</definedName>
    <definedName name="Z_BFEEB821_E6AD_11D3_88E4_00E09870C276_.wvu.PrintArea" localSheetId="6" hidden="1">#REF!</definedName>
    <definedName name="Z_BFEEB821_E6AD_11D3_88E4_00E09870C276_.wvu.PrintArea" localSheetId="4" hidden="1">#REF!</definedName>
    <definedName name="Z_BFEEB821_E6AD_11D3_88E4_00E09870C276_.wvu.PrintArea" hidden="1">#REF!</definedName>
    <definedName name="Z_F6AB6A24_E5D5_11D3_B573_00104BA1686B_.wvu.Cols" localSheetId="2" hidden="1">#REF!,#REF!,#REF!</definedName>
    <definedName name="Z_F6AB6A24_E5D5_11D3_B573_00104BA1686B_.wvu.Cols" localSheetId="7" hidden="1">#REF!,#REF!,#REF!</definedName>
    <definedName name="Z_F6AB6A24_E5D5_11D3_B573_00104BA1686B_.wvu.Cols" localSheetId="6" hidden="1">#REF!,#REF!,#REF!</definedName>
    <definedName name="Z_F6AB6A24_E5D5_11D3_B573_00104BA1686B_.wvu.Cols" localSheetId="4" hidden="1">#REF!,#REF!,#REF!</definedName>
    <definedName name="Z_F6AB6A24_E5D5_11D3_B573_00104BA1686B_.wvu.Cols" hidden="1">#REF!,#REF!,#REF!</definedName>
    <definedName name="ZP" localSheetId="2">#REF!</definedName>
    <definedName name="ZP" localSheetId="7">#REF!</definedName>
    <definedName name="ZP" localSheetId="6">#REF!</definedName>
    <definedName name="ZP" localSheetId="4">#REF!</definedName>
    <definedName name="ZP">#REF!</definedName>
    <definedName name="ZZ" localSheetId="2">#REF!</definedName>
    <definedName name="ZZ" localSheetId="7">#REF!</definedName>
    <definedName name="ZZ" localSheetId="6">#REF!</definedName>
    <definedName name="ZZ" localSheetId="4">#REF!</definedName>
    <definedName name="ZZ">#REF!</definedName>
    <definedName name="ㄱ" hidden="1">{#N/A,#N/A,FALSE,"기안지";#N/A,#N/A,FALSE,"통신지"}</definedName>
    <definedName name="ㄱㄱㄱ" localSheetId="2">#REF!</definedName>
    <definedName name="ㄱㄱㄱ" localSheetId="7">#REF!</definedName>
    <definedName name="ㄱㄱㄱ" localSheetId="6">#REF!</definedName>
    <definedName name="ㄱㄱㄱ" localSheetId="4">#REF!</definedName>
    <definedName name="ㄱㄱㄱ">#REF!</definedName>
    <definedName name="ㄱㄱㄱㄱ" hidden="1">{#N/A,#N/A,FALSE,"지침";#N/A,#N/A,FALSE,"환경분석";#N/A,#N/A,FALSE,"Sheet16"}</definedName>
    <definedName name="ㄱㄱㄱㄱㄱ" localSheetId="7" hidden="1">{#N/A,#N/A,FALSE,"교리2"}</definedName>
    <definedName name="ㄱㄱㄱㄱㄱ" localSheetId="5" hidden="1">{#N/A,#N/A,FALSE,"교리2"}</definedName>
    <definedName name="ㄱㄱㄱㄱㄱ" localSheetId="4" hidden="1">{#N/A,#N/A,FALSE,"교리2"}</definedName>
    <definedName name="ㄱㄱㄱㄱㄱ" hidden="1">{#N/A,#N/A,FALSE,"교리2"}</definedName>
    <definedName name="ㄱㄱㄱㅎ" hidden="1">{#N/A,#N/A,FALSE,"Sheet6"}</definedName>
    <definedName name="ㄱㄱㄷ" hidden="1">{#N/A,#N/A,TRUE,"토적및재료집계";#N/A,#N/A,TRUE,"토적및재료집계";#N/A,#N/A,TRUE,"단위량"}</definedName>
    <definedName name="ㄱㄷㄱ" hidden="1">{#N/A,#N/A,FALSE,"Sheet6"}</definedName>
    <definedName name="ㄱㄷㄱㄷㄱ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ㄷㅅ" hidden="1">{#N/A,#N/A,FALSE,"Sheet6"}</definedName>
    <definedName name="ㄱㄷㅈㄱㄷㅈㄱㅈㄷ" hidden="1">{#N/A,#N/A,FALSE,"혼합골재"}</definedName>
    <definedName name="ㄱㄹ홍ㄱ호" hidden="1">{#N/A,#N/A,FALSE,"Sheet6"}</definedName>
    <definedName name="ㄱ서ㅗㅇ" hidden="1">{#N/A,#N/A,FALSE,"집계표"}</definedName>
    <definedName name="ㄱ솧" hidden="1">{#N/A,#N/A,FALSE,"집계표"}</definedName>
    <definedName name="ㄱ쇽" hidden="1">{#N/A,#N/A,FALSE,"Sheet6"}</definedName>
    <definedName name="ㄱㅈㅎ" localSheetId="2" hidden="1">#REF!</definedName>
    <definedName name="ㄱㅈㅎ" localSheetId="7" hidden="1">#REF!</definedName>
    <definedName name="ㄱㅈㅎ" localSheetId="6" hidden="1">#REF!</definedName>
    <definedName name="ㄱㅈㅎ" localSheetId="4" hidden="1">#REF!</definedName>
    <definedName name="ㄱㅈㅎ" hidden="1">#REF!</definedName>
    <definedName name="가" localSheetId="2">#REF!</definedName>
    <definedName name="가" localSheetId="7">#REF!</definedName>
    <definedName name="가" localSheetId="6">#REF!</definedName>
    <definedName name="가" localSheetId="4">#REF!</definedName>
    <definedName name="가">#REF!</definedName>
    <definedName name="가.건축공사">#N/A</definedName>
    <definedName name="가.공원시설물공">#N/A</definedName>
    <definedName name="가1" localSheetId="2">#REF!</definedName>
    <definedName name="가1" localSheetId="7">#REF!</definedName>
    <definedName name="가1" localSheetId="6">#REF!</definedName>
    <definedName name="가1" localSheetId="4">#REF!</definedName>
    <definedName name="가1">#REF!</definedName>
    <definedName name="가건물손료" localSheetId="2">#REF!</definedName>
    <definedName name="가건물손료" localSheetId="7">#REF!</definedName>
    <definedName name="가건물손료" localSheetId="6">#REF!</definedName>
    <definedName name="가건물손료" localSheetId="4">#REF!</definedName>
    <definedName name="가건물손료">#REF!</definedName>
    <definedName name="가구" localSheetId="2">#REF!</definedName>
    <definedName name="가구" localSheetId="7">#REF!</definedName>
    <definedName name="가구" localSheetId="6">#REF!</definedName>
    <definedName name="가구" localSheetId="4">#REF!</definedName>
    <definedName name="가구">#REF!</definedName>
    <definedName name="가구별도" localSheetId="2">#REF!</definedName>
    <definedName name="가구별도" localSheetId="7">#REF!</definedName>
    <definedName name="가구별도" localSheetId="6">#REF!</definedName>
    <definedName name="가구별도" localSheetId="4">#REF!</definedName>
    <definedName name="가구별도">#REF!</definedName>
    <definedName name="가노" localSheetId="2">#REF!</definedName>
    <definedName name="가노" localSheetId="7">#REF!</definedName>
    <definedName name="가노" localSheetId="6">#REF!</definedName>
    <definedName name="가노" localSheetId="4">#REF!</definedName>
    <definedName name="가노">#REF!</definedName>
    <definedName name="가로" localSheetId="2">#REF!</definedName>
    <definedName name="가로" localSheetId="7">#REF!</definedName>
    <definedName name="가로" localSheetId="6">#REF!</definedName>
    <definedName name="가로" localSheetId="4">#REF!</definedName>
    <definedName name="가로">#REF!</definedName>
    <definedName name="가로갑지" localSheetId="2">#REF!</definedName>
    <definedName name="가로갑지" localSheetId="7">#REF!</definedName>
    <definedName name="가로갑지" localSheetId="6">#REF!</definedName>
    <definedName name="가로갑지" localSheetId="4">#REF!</definedName>
    <definedName name="가로갑지">#REF!</definedName>
    <definedName name="가로등부표2" localSheetId="2">#REF!,#REF!</definedName>
    <definedName name="가로등부표2" localSheetId="7">#REF!,#REF!</definedName>
    <definedName name="가로등부표2" localSheetId="6">#REF!,#REF!</definedName>
    <definedName name="가로등부표2" localSheetId="4">#REF!,#REF!</definedName>
    <definedName name="가로등부표2">#REF!,#REF!</definedName>
    <definedName name="가로등주" localSheetId="2">#REF!</definedName>
    <definedName name="가로등주" localSheetId="7">#REF!</definedName>
    <definedName name="가로등주" localSheetId="6">#REF!</definedName>
    <definedName name="가로등주" localSheetId="4">#REF!</definedName>
    <definedName name="가로등주">#REF!</definedName>
    <definedName name="가설" localSheetId="2">#REF!</definedName>
    <definedName name="가설" localSheetId="7">#REF!</definedName>
    <definedName name="가설" localSheetId="6">#REF!</definedName>
    <definedName name="가설" localSheetId="4">#REF!</definedName>
    <definedName name="가설">#REF!</definedName>
    <definedName name="가설건물면적" localSheetId="2">#REF!</definedName>
    <definedName name="가설건물면적" localSheetId="7">#REF!</definedName>
    <definedName name="가설건물면적" localSheetId="6">#REF!</definedName>
    <definedName name="가설건물면적" localSheetId="4">#REF!</definedName>
    <definedName name="가설건물면적">#REF!</definedName>
    <definedName name="가설건물면적산정" hidden="1">{#N/A,#N/A,FALSE,"사업총괄";#N/A,#N/A,FALSE,"장비사업";#N/A,#N/A,FALSE,"철구사업";#N/A,#N/A,FALSE,"준설사업"}</definedName>
    <definedName name="가설공사비" localSheetId="2">#REF!</definedName>
    <definedName name="가설공사비" localSheetId="7">#REF!</definedName>
    <definedName name="가설공사비" localSheetId="6">#REF!</definedName>
    <definedName name="가설공사비" localSheetId="4">#REF!</definedName>
    <definedName name="가설공사비">#REF!</definedName>
    <definedName name="가설사무실" localSheetId="2">#REF!</definedName>
    <definedName name="가설사무실" localSheetId="7">#REF!</definedName>
    <definedName name="가설사무실" localSheetId="6">#REF!</definedName>
    <definedName name="가설사무실" localSheetId="4">#REF!</definedName>
    <definedName name="가설사무실">#REF!</definedName>
    <definedName name="가시나무R4" localSheetId="2">#REF!</definedName>
    <definedName name="가시나무R4" localSheetId="7">#REF!</definedName>
    <definedName name="가시나무R4" localSheetId="6">#REF!</definedName>
    <definedName name="가시나무R4" localSheetId="4">#REF!</definedName>
    <definedName name="가시나무R4">#REF!</definedName>
    <definedName name="가시나무R5" localSheetId="2">#REF!</definedName>
    <definedName name="가시나무R5" localSheetId="7">#REF!</definedName>
    <definedName name="가시나무R5" localSheetId="6">#REF!</definedName>
    <definedName name="가시나무R5" localSheetId="4">#REF!</definedName>
    <definedName name="가시나무R5">#REF!</definedName>
    <definedName name="가시나무R6" localSheetId="2">#REF!</definedName>
    <definedName name="가시나무R6" localSheetId="7">#REF!</definedName>
    <definedName name="가시나무R6" localSheetId="6">#REF!</definedName>
    <definedName name="가시나무R6" localSheetId="4">#REF!</definedName>
    <definedName name="가시나무R6">#REF!</definedName>
    <definedName name="가시나무R8" localSheetId="2">#REF!</definedName>
    <definedName name="가시나무R8" localSheetId="7">#REF!</definedName>
    <definedName name="가시나무R8" localSheetId="6">#REF!</definedName>
    <definedName name="가시나무R8" localSheetId="4">#REF!</definedName>
    <definedName name="가시나무R8">#REF!</definedName>
    <definedName name="가실행" localSheetId="2">#REF!</definedName>
    <definedName name="가실행" localSheetId="7">#REF!</definedName>
    <definedName name="가실행" localSheetId="6">#REF!</definedName>
    <definedName name="가실행" localSheetId="4">#REF!</definedName>
    <definedName name="가실행">#REF!</definedName>
    <definedName name="가실행1" hidden="1">{#N/A,#N/A,FALSE,"배수1"}</definedName>
    <definedName name="가이즈까향1204" localSheetId="2">#REF!</definedName>
    <definedName name="가이즈까향1204" localSheetId="7">#REF!</definedName>
    <definedName name="가이즈까향1204" localSheetId="6">#REF!</definedName>
    <definedName name="가이즈까향1204" localSheetId="4">#REF!</definedName>
    <definedName name="가이즈까향1204">#REF!</definedName>
    <definedName name="가이즈까향1505" localSheetId="2">#REF!</definedName>
    <definedName name="가이즈까향1505" localSheetId="7">#REF!</definedName>
    <definedName name="가이즈까향1505" localSheetId="6">#REF!</definedName>
    <definedName name="가이즈까향1505" localSheetId="4">#REF!</definedName>
    <definedName name="가이즈까향1505">#REF!</definedName>
    <definedName name="가이즈까향2006" localSheetId="2">#REF!</definedName>
    <definedName name="가이즈까향2006" localSheetId="7">#REF!</definedName>
    <definedName name="가이즈까향2006" localSheetId="6">#REF!</definedName>
    <definedName name="가이즈까향2006" localSheetId="4">#REF!</definedName>
    <definedName name="가이즈까향2006">#REF!</definedName>
    <definedName name="가이즈까향2008" localSheetId="2">#REF!</definedName>
    <definedName name="가이즈까향2008" localSheetId="7">#REF!</definedName>
    <definedName name="가이즈까향2008" localSheetId="6">#REF!</definedName>
    <definedName name="가이즈까향2008" localSheetId="4">#REF!</definedName>
    <definedName name="가이즈까향2008">#REF!</definedName>
    <definedName name="가이즈까향2510" localSheetId="2">#REF!</definedName>
    <definedName name="가이즈까향2510" localSheetId="7">#REF!</definedName>
    <definedName name="가이즈까향2510" localSheetId="6">#REF!</definedName>
    <definedName name="가이즈까향2510" localSheetId="4">#REF!</definedName>
    <definedName name="가이즈까향2510">#REF!</definedName>
    <definedName name="가재가시설" hidden="1">{#N/A,#N/A,FALSE,"Sheet6"}</definedName>
    <definedName name="가중나무B10" localSheetId="2">#REF!</definedName>
    <definedName name="가중나무B10" localSheetId="7">#REF!</definedName>
    <definedName name="가중나무B10" localSheetId="6">#REF!</definedName>
    <definedName name="가중나무B10" localSheetId="4">#REF!</definedName>
    <definedName name="가중나무B10">#REF!</definedName>
    <definedName name="가중나무B4" localSheetId="2">#REF!</definedName>
    <definedName name="가중나무B4" localSheetId="7">#REF!</definedName>
    <definedName name="가중나무B4" localSheetId="6">#REF!</definedName>
    <definedName name="가중나무B4" localSheetId="4">#REF!</definedName>
    <definedName name="가중나무B4">#REF!</definedName>
    <definedName name="가중나무B5" localSheetId="2">#REF!</definedName>
    <definedName name="가중나무B5" localSheetId="7">#REF!</definedName>
    <definedName name="가중나무B5" localSheetId="6">#REF!</definedName>
    <definedName name="가중나무B5" localSheetId="4">#REF!</definedName>
    <definedName name="가중나무B5">#REF!</definedName>
    <definedName name="가중나무B6" localSheetId="2">#REF!</definedName>
    <definedName name="가중나무B6" localSheetId="7">#REF!</definedName>
    <definedName name="가중나무B6" localSheetId="6">#REF!</definedName>
    <definedName name="가중나무B6" localSheetId="4">#REF!</definedName>
    <definedName name="가중나무B6">#REF!</definedName>
    <definedName name="가중나무B8" localSheetId="2">#REF!</definedName>
    <definedName name="가중나무B8" localSheetId="7">#REF!</definedName>
    <definedName name="가중나무B8" localSheetId="6">#REF!</definedName>
    <definedName name="가중나무B8" localSheetId="4">#REF!</definedName>
    <definedName name="가중나무B8">#REF!</definedName>
    <definedName name="간노" localSheetId="2">#REF!</definedName>
    <definedName name="간노" localSheetId="7">#REF!</definedName>
    <definedName name="간노" localSheetId="6">#REF!</definedName>
    <definedName name="간노" localSheetId="4">#REF!</definedName>
    <definedName name="간노">#REF!</definedName>
    <definedName name="간접" localSheetId="2">#REF!</definedName>
    <definedName name="간접" localSheetId="7">#REF!</definedName>
    <definedName name="간접" localSheetId="6">#REF!</definedName>
    <definedName name="간접" localSheetId="4">#REF!</definedName>
    <definedName name="간접">#REF!</definedName>
    <definedName name="간접경비" localSheetId="2" hidden="1">#REF!</definedName>
    <definedName name="간접경비" localSheetId="7" hidden="1">#REF!</definedName>
    <definedName name="간접경비" localSheetId="6" hidden="1">#REF!</definedName>
    <definedName name="간접경비" localSheetId="4" hidden="1">#REF!</definedName>
    <definedName name="간접경비" hidden="1">#REF!</definedName>
    <definedName name="간접경비2" localSheetId="2">#REF!</definedName>
    <definedName name="간접경비2" localSheetId="7">#REF!</definedName>
    <definedName name="간접경비2" localSheetId="6">#REF!</definedName>
    <definedName name="간접경비2" localSheetId="4">#REF!</definedName>
    <definedName name="간접경비2">#REF!</definedName>
    <definedName name="간접노무비" localSheetId="2">#REF!</definedName>
    <definedName name="간접노무비" localSheetId="7">#REF!</definedName>
    <definedName name="간접노무비" localSheetId="6">#REF!</definedName>
    <definedName name="간접노무비" localSheetId="4">#REF!</definedName>
    <definedName name="간접노무비">#REF!</definedName>
    <definedName name="간접율" localSheetId="2">#REF!</definedName>
    <definedName name="간접율" localSheetId="7">#REF!</definedName>
    <definedName name="간접율" localSheetId="6">#REF!</definedName>
    <definedName name="간접율" localSheetId="4">#REF!</definedName>
    <definedName name="간접율">#REF!</definedName>
    <definedName name="간접재료비" localSheetId="2">#REF!</definedName>
    <definedName name="간접재료비" localSheetId="7">#REF!</definedName>
    <definedName name="간접재료비" localSheetId="6">#REF!</definedName>
    <definedName name="간접재료비" localSheetId="4">#REF!</definedName>
    <definedName name="간접재료비">#REF!</definedName>
    <definedName name="간지" localSheetId="2">#REF!</definedName>
    <definedName name="간지" localSheetId="7">#REF!</definedName>
    <definedName name="간지" localSheetId="6">#REF!</definedName>
    <definedName name="간지" localSheetId="4">#REF!</definedName>
    <definedName name="간지">#REF!</definedName>
    <definedName name="갈빌1호" localSheetId="2">#REF!</definedName>
    <definedName name="갈빌1호" localSheetId="7">#REF!</definedName>
    <definedName name="갈빌1호" localSheetId="6">#REF!</definedName>
    <definedName name="갈빌1호" localSheetId="4">#REF!</definedName>
    <definedName name="갈빌1호">#REF!</definedName>
    <definedName name="갈빌2호" localSheetId="2">#REF!</definedName>
    <definedName name="갈빌2호" localSheetId="7">#REF!</definedName>
    <definedName name="갈빌2호" localSheetId="6">#REF!</definedName>
    <definedName name="갈빌2호" localSheetId="4">#REF!</definedName>
    <definedName name="갈빌2호">#REF!</definedName>
    <definedName name="갈빌3호" localSheetId="2">#REF!</definedName>
    <definedName name="갈빌3호" localSheetId="7">#REF!</definedName>
    <definedName name="갈빌3호" localSheetId="6">#REF!</definedName>
    <definedName name="갈빌3호" localSheetId="4">#REF!</definedName>
    <definedName name="갈빌3호">#REF!</definedName>
    <definedName name="감R10" localSheetId="2">#REF!</definedName>
    <definedName name="감R10" localSheetId="7">#REF!</definedName>
    <definedName name="감R10" localSheetId="6">#REF!</definedName>
    <definedName name="감R10" localSheetId="4">#REF!</definedName>
    <definedName name="감R10">#REF!</definedName>
    <definedName name="감R12" localSheetId="2">#REF!</definedName>
    <definedName name="감R12" localSheetId="7">#REF!</definedName>
    <definedName name="감R12" localSheetId="6">#REF!</definedName>
    <definedName name="감R12" localSheetId="4">#REF!</definedName>
    <definedName name="감R12">#REF!</definedName>
    <definedName name="감R15" localSheetId="2">#REF!</definedName>
    <definedName name="감R15" localSheetId="7">#REF!</definedName>
    <definedName name="감R15" localSheetId="6">#REF!</definedName>
    <definedName name="감R15" localSheetId="4">#REF!</definedName>
    <definedName name="감R15">#REF!</definedName>
    <definedName name="감R5" localSheetId="2">#REF!</definedName>
    <definedName name="감R5" localSheetId="7">#REF!</definedName>
    <definedName name="감R5" localSheetId="6">#REF!</definedName>
    <definedName name="감R5" localSheetId="4">#REF!</definedName>
    <definedName name="감R5">#REF!</definedName>
    <definedName name="감R6" localSheetId="2">#REF!</definedName>
    <definedName name="감R6" localSheetId="7">#REF!</definedName>
    <definedName name="감R6" localSheetId="6">#REF!</definedName>
    <definedName name="감R6" localSheetId="4">#REF!</definedName>
    <definedName name="감R6">#REF!</definedName>
    <definedName name="감R7" localSheetId="2">#REF!</definedName>
    <definedName name="감R7" localSheetId="7">#REF!</definedName>
    <definedName name="감R7" localSheetId="6">#REF!</definedName>
    <definedName name="감R7" localSheetId="4">#REF!</definedName>
    <definedName name="감R7">#REF!</definedName>
    <definedName name="감R8" localSheetId="2">#REF!</definedName>
    <definedName name="감R8" localSheetId="7">#REF!</definedName>
    <definedName name="감R8" localSheetId="6">#REF!</definedName>
    <definedName name="감R8" localSheetId="4">#REF!</definedName>
    <definedName name="감R8">#REF!</definedName>
    <definedName name="감복만" localSheetId="7" hidden="1">{#N/A,#N/A,FALSE,"교리2"}</definedName>
    <definedName name="감복만" localSheetId="5" hidden="1">{#N/A,#N/A,FALSE,"교리2"}</definedName>
    <definedName name="감복만" localSheetId="4" hidden="1">{#N/A,#N/A,FALSE,"교리2"}</definedName>
    <definedName name="감복만" hidden="1">{#N/A,#N/A,FALSE,"교리2"}</definedName>
    <definedName name="감승주" localSheetId="7" hidden="1">{#N/A,#N/A,FALSE,"교리2"}</definedName>
    <definedName name="감승주" localSheetId="5" hidden="1">{#N/A,#N/A,FALSE,"교리2"}</definedName>
    <definedName name="감승주" localSheetId="4" hidden="1">{#N/A,#N/A,FALSE,"교리2"}</definedName>
    <definedName name="감승주" hidden="1">{#N/A,#N/A,FALSE,"교리2"}</definedName>
    <definedName name="갑03" localSheetId="2">#REF!</definedName>
    <definedName name="갑03" localSheetId="7">#REF!</definedName>
    <definedName name="갑03" localSheetId="6">#REF!</definedName>
    <definedName name="갑03" localSheetId="4">#REF!</definedName>
    <definedName name="갑03">#REF!</definedName>
    <definedName name="갑지" localSheetId="2" hidden="1">#REF!</definedName>
    <definedName name="갑지" localSheetId="7" hidden="1">#REF!</definedName>
    <definedName name="갑지" localSheetId="6" hidden="1">#REF!</definedName>
    <definedName name="갑지" localSheetId="5" hidden="1">#REF!</definedName>
    <definedName name="갑지" localSheetId="4" hidden="1">#REF!</definedName>
    <definedName name="갑지" hidden="1">#REF!</definedName>
    <definedName name="갑지02" hidden="1">{#N/A,#N/A,FALSE,"Sheet6"}</definedName>
    <definedName name="강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강관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강종식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개나리12" localSheetId="2">#REF!</definedName>
    <definedName name="개나리12" localSheetId="7">#REF!</definedName>
    <definedName name="개나리12" localSheetId="6">#REF!</definedName>
    <definedName name="개나리12" localSheetId="4">#REF!</definedName>
    <definedName name="개나리12">#REF!</definedName>
    <definedName name="개나리3" localSheetId="2">#REF!</definedName>
    <definedName name="개나리3" localSheetId="7">#REF!</definedName>
    <definedName name="개나리3" localSheetId="6">#REF!</definedName>
    <definedName name="개나리3" localSheetId="4">#REF!</definedName>
    <definedName name="개나리3">#REF!</definedName>
    <definedName name="개나리5" localSheetId="2">#REF!</definedName>
    <definedName name="개나리5" localSheetId="7">#REF!</definedName>
    <definedName name="개나리5" localSheetId="6">#REF!</definedName>
    <definedName name="개나리5" localSheetId="4">#REF!</definedName>
    <definedName name="개나리5">#REF!</definedName>
    <definedName name="개나리7" localSheetId="2">#REF!</definedName>
    <definedName name="개나리7" localSheetId="7">#REF!</definedName>
    <definedName name="개나리7" localSheetId="6">#REF!</definedName>
    <definedName name="개나리7" localSheetId="4">#REF!</definedName>
    <definedName name="개나리7">#REF!</definedName>
    <definedName name="개나리9" localSheetId="2">#REF!</definedName>
    <definedName name="개나리9" localSheetId="7">#REF!</definedName>
    <definedName name="개나리9" localSheetId="6">#REF!</definedName>
    <definedName name="개나리9" localSheetId="4">#REF!</definedName>
    <definedName name="개나리9">#REF!</definedName>
    <definedName name="개보수" localSheetId="2">#REF!</definedName>
    <definedName name="개보수" localSheetId="7">#REF!</definedName>
    <definedName name="개보수" localSheetId="6">#REF!</definedName>
    <definedName name="개보수" localSheetId="4">#REF!</definedName>
    <definedName name="개보수">#REF!</definedName>
    <definedName name="개수" localSheetId="2">#REF!</definedName>
    <definedName name="개수" localSheetId="7">#REF!</definedName>
    <definedName name="개수" localSheetId="6">#REF!</definedName>
    <definedName name="개수" localSheetId="4">#REF!</definedName>
    <definedName name="개수">#REF!</definedName>
    <definedName name="개쉬땅1204" localSheetId="2">#REF!</definedName>
    <definedName name="개쉬땅1204" localSheetId="7">#REF!</definedName>
    <definedName name="개쉬땅1204" localSheetId="6">#REF!</definedName>
    <definedName name="개쉬땅1204" localSheetId="4">#REF!</definedName>
    <definedName name="개쉬땅1204">#REF!</definedName>
    <definedName name="개쉬땅1506" localSheetId="2">#REF!</definedName>
    <definedName name="개쉬땅1506" localSheetId="7">#REF!</definedName>
    <definedName name="개쉬땅1506" localSheetId="6">#REF!</definedName>
    <definedName name="개쉬땅1506" localSheetId="4">#REF!</definedName>
    <definedName name="개쉬땅1506">#REF!</definedName>
    <definedName name="갸" hidden="1">{#N/A,#N/A,FALSE,"예상손익";#N/A,#N/A,FALSE,"관리분석";#N/A,#N/A,FALSE,"장비분석";#N/A,#N/A,FALSE,"준설분석";#N/A,#N/A,FALSE,"철구분석"}</definedName>
    <definedName name="거소" hidden="1">{#N/A,#N/A,FALSE,"집계표"}</definedName>
    <definedName name="건" hidden="1">{#N/A,#N/A,FALSE,"기안지";#N/A,#N/A,FALSE,"통신지"}</definedName>
    <definedName name="건축" hidden="1">{#N/A,#N/A,TRUE,"토적및재료집계";#N/A,#N/A,TRUE,"토적및재료집계";#N/A,#N/A,TRUE,"단위량"}</definedName>
    <definedName name="건축내역2" hidden="1">{#N/A,#N/A,FALSE,"기안지";#N/A,#N/A,FALSE,"통신지"}</definedName>
    <definedName name="건축면적" localSheetId="2">#REF!</definedName>
    <definedName name="건축면적" localSheetId="7">#REF!</definedName>
    <definedName name="건축면적" localSheetId="6">#REF!</definedName>
    <definedName name="건축면적" localSheetId="4">#REF!</definedName>
    <definedName name="건축면적">#REF!</definedName>
    <definedName name="건축목공" localSheetId="2">#REF!</definedName>
    <definedName name="건축목공" localSheetId="7">#REF!</definedName>
    <definedName name="건축목공" localSheetId="6">#REF!</definedName>
    <definedName name="건축목공" localSheetId="4">#REF!</definedName>
    <definedName name="건축목공">#REF!</definedName>
    <definedName name="건축토공" hidden="1">{#N/A,#N/A,FALSE,"기안지";#N/A,#N/A,FALSE,"통신지"}</definedName>
    <definedName name="건축토공2" hidden="1">{#N/A,#N/A,FALSE,"기안지";#N/A,#N/A,FALSE,"통신지"}</definedName>
    <definedName name="건축팀별" hidden="1">{#N/A,#N/A,FALSE,"지침";#N/A,#N/A,FALSE,"환경분석";#N/A,#N/A,FALSE,"Sheet16"}</definedName>
    <definedName name="견" localSheetId="2">#REF!,#REF!</definedName>
    <definedName name="견" localSheetId="7">#REF!,#REF!</definedName>
    <definedName name="견" localSheetId="6">#REF!,#REF!</definedName>
    <definedName name="견" localSheetId="4">#REF!,#REF!</definedName>
    <definedName name="견">#REF!,#REF!</definedName>
    <definedName name="견__적__결__과___대__비__표" localSheetId="2">#REF!</definedName>
    <definedName name="견__적__결__과___대__비__표" localSheetId="7">#REF!</definedName>
    <definedName name="견__적__결__과___대__비__표" localSheetId="6">#REF!</definedName>
    <definedName name="견__적__결__과___대__비__표" localSheetId="4">#REF!</definedName>
    <definedName name="견__적__결__과___대__비__표">#REF!</definedName>
    <definedName name="견본갑을" hidden="1">{#N/A,#N/A,FALSE,"Sheet1"}</definedName>
    <definedName name="견적" localSheetId="2">#REF!</definedName>
    <definedName name="견적" localSheetId="7">#REF!</definedName>
    <definedName name="견적" localSheetId="6">#REF!</definedName>
    <definedName name="견적" localSheetId="4">#REF!</definedName>
    <definedName name="견적">#REF!</definedName>
    <definedName name="견적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1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SHEET" hidden="1">{#N/A,#N/A,FALSE,"CCTV"}</definedName>
    <definedName name="견적갑" localSheetId="2">#REF!</definedName>
    <definedName name="견적갑" localSheetId="7">#REF!</definedName>
    <definedName name="견적갑" localSheetId="6">#REF!</definedName>
    <definedName name="견적갑" localSheetId="4">#REF!</definedName>
    <definedName name="견적갑">#REF!</definedName>
    <definedName name="견적검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결과보고서" localSheetId="2">#REF!</definedName>
    <definedName name="견적결과보고서" localSheetId="7">#REF!</definedName>
    <definedName name="견적결과보고서" localSheetId="6">#REF!</definedName>
    <definedName name="견적결과보고서" localSheetId="4">#REF!</definedName>
    <definedName name="견적결과보고서">#REF!</definedName>
    <definedName name="견적금액">#N/A</definedName>
    <definedName name="견적기준" localSheetId="2">#REF!</definedName>
    <definedName name="견적기준" localSheetId="7">#REF!</definedName>
    <definedName name="견적기준" localSheetId="6">#REF!</definedName>
    <definedName name="견적기준" localSheetId="4">#REF!</definedName>
    <definedName name="견적기준">#REF!</definedName>
    <definedName name="견적대비표" localSheetId="2" hidden="1">#REF!</definedName>
    <definedName name="견적대비표" localSheetId="7" hidden="1">#REF!</definedName>
    <definedName name="견적대비표" localSheetId="6" hidden="1">#REF!</definedName>
    <definedName name="견적대비표" localSheetId="4" hidden="1">#REF!</definedName>
    <definedName name="견적대비표" hidden="1">#REF!</definedName>
    <definedName name="견적서" localSheetId="7" hidden="1">{#N/A,#N/A,FALSE,"구조2"}</definedName>
    <definedName name="견적서" localSheetId="5" hidden="1">{#N/A,#N/A,FALSE,"구조2"}</definedName>
    <definedName name="견적서" localSheetId="4" hidden="1">{#N/A,#N/A,FALSE,"구조2"}</definedName>
    <definedName name="견적서" hidden="1">{#N/A,#N/A,FALSE,"구조2"}</definedName>
    <definedName name="견적예가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예가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예가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예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제출보고서" localSheetId="2">#REF!</definedName>
    <definedName name="견적제출보고서" localSheetId="7">#REF!</definedName>
    <definedName name="견적제출보고서" localSheetId="6">#REF!</definedName>
    <definedName name="견적제출보고서" localSheetId="4">#REF!</definedName>
    <definedName name="견적제출보고서">#REF!</definedName>
    <definedName name="견적품의" localSheetId="2">#REF!</definedName>
    <definedName name="견적품의" localSheetId="7">#REF!</definedName>
    <definedName name="견적품의" localSheetId="6">#REF!</definedName>
    <definedName name="견적품의" localSheetId="4">#REF!</definedName>
    <definedName name="견적품의">#REF!</definedName>
    <definedName name="견적협력업체3" localSheetId="2">#REF!,#REF!,#REF!,#REF!,#REF!,#REF!,#REF!,#REF!,#REF!,#REF!,#REF!,#REF!,#REF!,#REF!,#REF!,#REF!,#REF!,#REF!,#REF!</definedName>
    <definedName name="견적협력업체3" localSheetId="7">#REF!,#REF!,#REF!,#REF!,#REF!,#REF!,#REF!,#REF!,#REF!,#REF!,#REF!,#REF!,#REF!,#REF!,#REF!,#REF!,#REF!,#REF!,#REF!</definedName>
    <definedName name="견적협력업체3" localSheetId="6">#REF!,#REF!,#REF!,#REF!,#REF!,#REF!,#REF!,#REF!,#REF!,#REF!,#REF!,#REF!,#REF!,#REF!,#REF!,#REF!,#REF!,#REF!,#REF!</definedName>
    <definedName name="견적협력업체3" localSheetId="4">#REF!,#REF!,#REF!,#REF!,#REF!,#REF!,#REF!,#REF!,#REF!,#REF!,#REF!,#REF!,#REF!,#REF!,#REF!,#REF!,#REF!,#REF!,#REF!</definedName>
    <definedName name="견적협력업체3">#REF!,#REF!,#REF!,#REF!,#REF!,#REF!,#REF!,#REF!,#REF!,#REF!,#REF!,#REF!,#REF!,#REF!,#REF!,#REF!,#REF!,#REF!,#REF!</definedName>
    <definedName name="결제">#N/A</definedName>
    <definedName name="결제금액">#N/A</definedName>
    <definedName name="겹동백1002" localSheetId="2">#REF!</definedName>
    <definedName name="겹동백1002" localSheetId="7">#REF!</definedName>
    <definedName name="겹동백1002" localSheetId="6">#REF!</definedName>
    <definedName name="겹동백1002" localSheetId="4">#REF!</definedName>
    <definedName name="겹동백1002">#REF!</definedName>
    <definedName name="겹동백1204" localSheetId="2">#REF!</definedName>
    <definedName name="겹동백1204" localSheetId="7">#REF!</definedName>
    <definedName name="겹동백1204" localSheetId="6">#REF!</definedName>
    <definedName name="겹동백1204" localSheetId="4">#REF!</definedName>
    <definedName name="겹동백1204">#REF!</definedName>
    <definedName name="겹동백1506" localSheetId="2">#REF!</definedName>
    <definedName name="겹동백1506" localSheetId="7">#REF!</definedName>
    <definedName name="겹동백1506" localSheetId="6">#REF!</definedName>
    <definedName name="겹동백1506" localSheetId="4">#REF!</definedName>
    <definedName name="겹동백1506">#REF!</definedName>
    <definedName name="겹벗R6" localSheetId="2">#REF!</definedName>
    <definedName name="겹벗R6" localSheetId="7">#REF!</definedName>
    <definedName name="겹벗R6" localSheetId="6">#REF!</definedName>
    <definedName name="겹벗R6" localSheetId="4">#REF!</definedName>
    <definedName name="겹벗R6">#REF!</definedName>
    <definedName name="겹벗R8" localSheetId="2">#REF!</definedName>
    <definedName name="겹벗R8" localSheetId="7">#REF!</definedName>
    <definedName name="겹벗R8" localSheetId="6">#REF!</definedName>
    <definedName name="겹벗R8" localSheetId="4">#REF!</definedName>
    <definedName name="겹벗R8">#REF!</definedName>
    <definedName name="겹철쭉0304" localSheetId="2">#REF!</definedName>
    <definedName name="겹철쭉0304" localSheetId="7">#REF!</definedName>
    <definedName name="겹철쭉0304" localSheetId="6">#REF!</definedName>
    <definedName name="겹철쭉0304" localSheetId="4">#REF!</definedName>
    <definedName name="겹철쭉0304">#REF!</definedName>
    <definedName name="겹철쭉0506" localSheetId="2">#REF!</definedName>
    <definedName name="겹철쭉0506" localSheetId="7">#REF!</definedName>
    <definedName name="겹철쭉0506" localSheetId="6">#REF!</definedName>
    <definedName name="겹철쭉0506" localSheetId="4">#REF!</definedName>
    <definedName name="겹철쭉0506">#REF!</definedName>
    <definedName name="겹철쭉0608" localSheetId="2">#REF!</definedName>
    <definedName name="겹철쭉0608" localSheetId="7">#REF!</definedName>
    <definedName name="겹철쭉0608" localSheetId="6">#REF!</definedName>
    <definedName name="겹철쭉0608" localSheetId="4">#REF!</definedName>
    <definedName name="겹철쭉0608">#REF!</definedName>
    <definedName name="겹철쭉0810" localSheetId="2">#REF!</definedName>
    <definedName name="겹철쭉0810" localSheetId="7">#REF!</definedName>
    <definedName name="겹철쭉0810" localSheetId="6">#REF!</definedName>
    <definedName name="겹철쭉0810" localSheetId="4">#REF!</definedName>
    <definedName name="겹철쭉0810">#REF!</definedName>
    <definedName name="겹철쭉0812" localSheetId="2">#REF!</definedName>
    <definedName name="겹철쭉0812" localSheetId="7">#REF!</definedName>
    <definedName name="겹철쭉0812" localSheetId="6">#REF!</definedName>
    <definedName name="겹철쭉0812" localSheetId="4">#REF!</definedName>
    <definedName name="겹철쭉0812">#REF!</definedName>
    <definedName name="경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0907003" localSheetId="2">#REF!</definedName>
    <definedName name="경0907003" localSheetId="7">#REF!</definedName>
    <definedName name="경0907003" localSheetId="6">#REF!</definedName>
    <definedName name="경0907003" localSheetId="4">#REF!</definedName>
    <definedName name="경0907003">#REF!</definedName>
    <definedName name="경6907001" localSheetId="2">#REF!</definedName>
    <definedName name="경6907001" localSheetId="7">#REF!</definedName>
    <definedName name="경6907001" localSheetId="6">#REF!</definedName>
    <definedName name="경6907001" localSheetId="4">#REF!</definedName>
    <definedName name="경6907001">#REF!</definedName>
    <definedName name="경6907004" localSheetId="2">#REF!</definedName>
    <definedName name="경6907004" localSheetId="7">#REF!</definedName>
    <definedName name="경6907004" localSheetId="6">#REF!</definedName>
    <definedName name="경6907004" localSheetId="4">#REF!</definedName>
    <definedName name="경6907004">#REF!</definedName>
    <definedName name="경6907005" localSheetId="2">#REF!</definedName>
    <definedName name="경6907005" localSheetId="7">#REF!</definedName>
    <definedName name="경6907005" localSheetId="6">#REF!</definedName>
    <definedName name="경6907005" localSheetId="4">#REF!</definedName>
    <definedName name="경6907005">#REF!</definedName>
    <definedName name="경6907006" localSheetId="2">#REF!</definedName>
    <definedName name="경6907006" localSheetId="7">#REF!</definedName>
    <definedName name="경6907006" localSheetId="6">#REF!</definedName>
    <definedName name="경6907006" localSheetId="4">#REF!</definedName>
    <definedName name="경6907006">#REF!</definedName>
    <definedName name="경6907007" localSheetId="2">#REF!</definedName>
    <definedName name="경6907007" localSheetId="7">#REF!</definedName>
    <definedName name="경6907007" localSheetId="6">#REF!</definedName>
    <definedName name="경6907007" localSheetId="4">#REF!</definedName>
    <definedName name="경6907007">#REF!</definedName>
    <definedName name="경6907008" localSheetId="2">#REF!</definedName>
    <definedName name="경6907008" localSheetId="7">#REF!</definedName>
    <definedName name="경6907008" localSheetId="6">#REF!</definedName>
    <definedName name="경6907008" localSheetId="4">#REF!</definedName>
    <definedName name="경6907008">#REF!</definedName>
    <definedName name="경6907009" localSheetId="2">#REF!</definedName>
    <definedName name="경6907009" localSheetId="7">#REF!</definedName>
    <definedName name="경6907009" localSheetId="6">#REF!</definedName>
    <definedName name="경6907009" localSheetId="4">#REF!</definedName>
    <definedName name="경6907009">#REF!</definedName>
    <definedName name="경6907010" localSheetId="2">#REF!</definedName>
    <definedName name="경6907010" localSheetId="7">#REF!</definedName>
    <definedName name="경6907010" localSheetId="6">#REF!</definedName>
    <definedName name="경6907010" localSheetId="4">#REF!</definedName>
    <definedName name="경6907010">#REF!</definedName>
    <definedName name="경6907011" localSheetId="2">#REF!</definedName>
    <definedName name="경6907011" localSheetId="7">#REF!</definedName>
    <definedName name="경6907011" localSheetId="6">#REF!</definedName>
    <definedName name="경6907011" localSheetId="4">#REF!</definedName>
    <definedName name="경6907011">#REF!</definedName>
    <definedName name="경6907012" localSheetId="2">#REF!</definedName>
    <definedName name="경6907012" localSheetId="7">#REF!</definedName>
    <definedName name="경6907012" localSheetId="6">#REF!</definedName>
    <definedName name="경6907012" localSheetId="4">#REF!</definedName>
    <definedName name="경6907012">#REF!</definedName>
    <definedName name="경6907013" localSheetId="2">#REF!</definedName>
    <definedName name="경6907013" localSheetId="7">#REF!</definedName>
    <definedName name="경6907013" localSheetId="6">#REF!</definedName>
    <definedName name="경6907013" localSheetId="4">#REF!</definedName>
    <definedName name="경6907013">#REF!</definedName>
    <definedName name="경6907014" localSheetId="2">#REF!</definedName>
    <definedName name="경6907014" localSheetId="7">#REF!</definedName>
    <definedName name="경6907014" localSheetId="6">#REF!</definedName>
    <definedName name="경6907014" localSheetId="4">#REF!</definedName>
    <definedName name="경6907014">#REF!</definedName>
    <definedName name="경6908002" localSheetId="2">#REF!</definedName>
    <definedName name="경6908002" localSheetId="7">#REF!</definedName>
    <definedName name="경6908002" localSheetId="6">#REF!</definedName>
    <definedName name="경6908002" localSheetId="4">#REF!</definedName>
    <definedName name="경6908002">#REF!</definedName>
    <definedName name="경6908003" localSheetId="2">#REF!</definedName>
    <definedName name="경6908003" localSheetId="7">#REF!</definedName>
    <definedName name="경6908003" localSheetId="6">#REF!</definedName>
    <definedName name="경6908003" localSheetId="4">#REF!</definedName>
    <definedName name="경6908003">#REF!</definedName>
    <definedName name="경6908004" localSheetId="2">#REF!</definedName>
    <definedName name="경6908004" localSheetId="7">#REF!</definedName>
    <definedName name="경6908004" localSheetId="6">#REF!</definedName>
    <definedName name="경6908004" localSheetId="4">#REF!</definedName>
    <definedName name="경6908004">#REF!</definedName>
    <definedName name="경6908005" localSheetId="2">#REF!</definedName>
    <definedName name="경6908005" localSheetId="7">#REF!</definedName>
    <definedName name="경6908005" localSheetId="6">#REF!</definedName>
    <definedName name="경6908005" localSheetId="4">#REF!</definedName>
    <definedName name="경6908005">#REF!</definedName>
    <definedName name="경6908006" localSheetId="2">#REF!</definedName>
    <definedName name="경6908006" localSheetId="7">#REF!</definedName>
    <definedName name="경6908006" localSheetId="6">#REF!</definedName>
    <definedName name="경6908006" localSheetId="4">#REF!</definedName>
    <definedName name="경6908006">#REF!</definedName>
    <definedName name="경6908007" localSheetId="2">#REF!</definedName>
    <definedName name="경6908007" localSheetId="7">#REF!</definedName>
    <definedName name="경6908007" localSheetId="6">#REF!</definedName>
    <definedName name="경6908007" localSheetId="4">#REF!</definedName>
    <definedName name="경6908007">#REF!</definedName>
    <definedName name="경6908008" localSheetId="2">#REF!</definedName>
    <definedName name="경6908008" localSheetId="7">#REF!</definedName>
    <definedName name="경6908008" localSheetId="6">#REF!</definedName>
    <definedName name="경6908008" localSheetId="4">#REF!</definedName>
    <definedName name="경6908008">#REF!</definedName>
    <definedName name="경6908009" localSheetId="2">#REF!</definedName>
    <definedName name="경6908009" localSheetId="7">#REF!</definedName>
    <definedName name="경6908009" localSheetId="6">#REF!</definedName>
    <definedName name="경6908009" localSheetId="4">#REF!</definedName>
    <definedName name="경6908009">#REF!</definedName>
    <definedName name="경6908031" localSheetId="2">#REF!</definedName>
    <definedName name="경6908031" localSheetId="7">#REF!</definedName>
    <definedName name="경6908031" localSheetId="6">#REF!</definedName>
    <definedName name="경6908031" localSheetId="4">#REF!</definedName>
    <definedName name="경6908031">#REF!</definedName>
    <definedName name="경6908032" localSheetId="2">#REF!</definedName>
    <definedName name="경6908032" localSheetId="7">#REF!</definedName>
    <definedName name="경6908032" localSheetId="6">#REF!</definedName>
    <definedName name="경6908032" localSheetId="4">#REF!</definedName>
    <definedName name="경6908032">#REF!</definedName>
    <definedName name="경6908033" localSheetId="2">#REF!</definedName>
    <definedName name="경6908033" localSheetId="7">#REF!</definedName>
    <definedName name="경6908033" localSheetId="6">#REF!</definedName>
    <definedName name="경6908033" localSheetId="4">#REF!</definedName>
    <definedName name="경6908033">#REF!</definedName>
    <definedName name="경6908034" localSheetId="2">#REF!</definedName>
    <definedName name="경6908034" localSheetId="7">#REF!</definedName>
    <definedName name="경6908034" localSheetId="6">#REF!</definedName>
    <definedName name="경6908034" localSheetId="4">#REF!</definedName>
    <definedName name="경6908034">#REF!</definedName>
    <definedName name="경6908035" localSheetId="2">#REF!</definedName>
    <definedName name="경6908035" localSheetId="7">#REF!</definedName>
    <definedName name="경6908035" localSheetId="6">#REF!</definedName>
    <definedName name="경6908035" localSheetId="4">#REF!</definedName>
    <definedName name="경6908035">#REF!</definedName>
    <definedName name="경6908036" localSheetId="2">#REF!</definedName>
    <definedName name="경6908036" localSheetId="7">#REF!</definedName>
    <definedName name="경6908036" localSheetId="6">#REF!</definedName>
    <definedName name="경6908036" localSheetId="4">#REF!</definedName>
    <definedName name="경6908036">#REF!</definedName>
    <definedName name="경6908037" localSheetId="2">#REF!</definedName>
    <definedName name="경6908037" localSheetId="7">#REF!</definedName>
    <definedName name="경6908037" localSheetId="6">#REF!</definedName>
    <definedName name="경6908037" localSheetId="4">#REF!</definedName>
    <definedName name="경6908037">#REF!</definedName>
    <definedName name="경6908038" localSheetId="2">#REF!</definedName>
    <definedName name="경6908038" localSheetId="7">#REF!</definedName>
    <definedName name="경6908038" localSheetId="6">#REF!</definedName>
    <definedName name="경6908038" localSheetId="4">#REF!</definedName>
    <definedName name="경6908038">#REF!</definedName>
    <definedName name="경6910002" localSheetId="2">#REF!</definedName>
    <definedName name="경6910002" localSheetId="7">#REF!</definedName>
    <definedName name="경6910002" localSheetId="6">#REF!</definedName>
    <definedName name="경6910002" localSheetId="4">#REF!</definedName>
    <definedName name="경6910002">#REF!</definedName>
    <definedName name="경6910004" localSheetId="2">#REF!</definedName>
    <definedName name="경6910004" localSheetId="7">#REF!</definedName>
    <definedName name="경6910004" localSheetId="6">#REF!</definedName>
    <definedName name="경6910004" localSheetId="4">#REF!</definedName>
    <definedName name="경6910004">#REF!</definedName>
    <definedName name="경6910006" localSheetId="2">#REF!</definedName>
    <definedName name="경6910006" localSheetId="7">#REF!</definedName>
    <definedName name="경6910006" localSheetId="6">#REF!</definedName>
    <definedName name="경6910006" localSheetId="4">#REF!</definedName>
    <definedName name="경6910006">#REF!</definedName>
    <definedName name="경6910007" localSheetId="2">#REF!</definedName>
    <definedName name="경6910007" localSheetId="7">#REF!</definedName>
    <definedName name="경6910007" localSheetId="6">#REF!</definedName>
    <definedName name="경6910007" localSheetId="4">#REF!</definedName>
    <definedName name="경6910007">#REF!</definedName>
    <definedName name="경6910008" localSheetId="2">#REF!</definedName>
    <definedName name="경6910008" localSheetId="7">#REF!</definedName>
    <definedName name="경6910008" localSheetId="6">#REF!</definedName>
    <definedName name="경6910008" localSheetId="4">#REF!</definedName>
    <definedName name="경6910008">#REF!</definedName>
    <definedName name="경6910009" localSheetId="2">#REF!</definedName>
    <definedName name="경6910009" localSheetId="7">#REF!</definedName>
    <definedName name="경6910009" localSheetId="6">#REF!</definedName>
    <definedName name="경6910009" localSheetId="4">#REF!</definedName>
    <definedName name="경6910009">#REF!</definedName>
    <definedName name="경6910010" localSheetId="2">#REF!</definedName>
    <definedName name="경6910010" localSheetId="7">#REF!</definedName>
    <definedName name="경6910010" localSheetId="6">#REF!</definedName>
    <definedName name="경6910010" localSheetId="4">#REF!</definedName>
    <definedName name="경6910010">#REF!</definedName>
    <definedName name="경6910011" localSheetId="2">#REF!</definedName>
    <definedName name="경6910011" localSheetId="7">#REF!</definedName>
    <definedName name="경6910011" localSheetId="6">#REF!</definedName>
    <definedName name="경6910011" localSheetId="4">#REF!</definedName>
    <definedName name="경6910011">#REF!</definedName>
    <definedName name="경6910012" localSheetId="2">#REF!</definedName>
    <definedName name="경6910012" localSheetId="7">#REF!</definedName>
    <definedName name="경6910012" localSheetId="6">#REF!</definedName>
    <definedName name="경6910012" localSheetId="4">#REF!</definedName>
    <definedName name="경6910012">#REF!</definedName>
    <definedName name="경6911002" localSheetId="2">#REF!</definedName>
    <definedName name="경6911002" localSheetId="7">#REF!</definedName>
    <definedName name="경6911002" localSheetId="6">#REF!</definedName>
    <definedName name="경6911002" localSheetId="4">#REF!</definedName>
    <definedName name="경6911002">#REF!</definedName>
    <definedName name="경6912008" localSheetId="2">#REF!</definedName>
    <definedName name="경6912008" localSheetId="7">#REF!</definedName>
    <definedName name="경6912008" localSheetId="6">#REF!</definedName>
    <definedName name="경6912008" localSheetId="4">#REF!</definedName>
    <definedName name="경6912008">#REF!</definedName>
    <definedName name="경6912009" localSheetId="2">#REF!</definedName>
    <definedName name="경6912009" localSheetId="7">#REF!</definedName>
    <definedName name="경6912009" localSheetId="6">#REF!</definedName>
    <definedName name="경6912009" localSheetId="4">#REF!</definedName>
    <definedName name="경6912009">#REF!</definedName>
    <definedName name="경6912010" localSheetId="2">#REF!</definedName>
    <definedName name="경6912010" localSheetId="7">#REF!</definedName>
    <definedName name="경6912010" localSheetId="6">#REF!</definedName>
    <definedName name="경6912010" localSheetId="4">#REF!</definedName>
    <definedName name="경6912010">#REF!</definedName>
    <definedName name="경6912011" localSheetId="2">#REF!</definedName>
    <definedName name="경6912011" localSheetId="7">#REF!</definedName>
    <definedName name="경6912011" localSheetId="6">#REF!</definedName>
    <definedName name="경6912011" localSheetId="4">#REF!</definedName>
    <definedName name="경6912011">#REF!</definedName>
    <definedName name="경6912012" localSheetId="2">#REF!</definedName>
    <definedName name="경6912012" localSheetId="7">#REF!</definedName>
    <definedName name="경6912012" localSheetId="6">#REF!</definedName>
    <definedName name="경6912012" localSheetId="4">#REF!</definedName>
    <definedName name="경6912012">#REF!</definedName>
    <definedName name="경6912013" localSheetId="2">#REF!</definedName>
    <definedName name="경6912013" localSheetId="7">#REF!</definedName>
    <definedName name="경6912013" localSheetId="6">#REF!</definedName>
    <definedName name="경6912013" localSheetId="4">#REF!</definedName>
    <definedName name="경6912013">#REF!</definedName>
    <definedName name="경6912014" localSheetId="2">#REF!</definedName>
    <definedName name="경6912014" localSheetId="7">#REF!</definedName>
    <definedName name="경6912014" localSheetId="6">#REF!</definedName>
    <definedName name="경6912014" localSheetId="4">#REF!</definedName>
    <definedName name="경6912014">#REF!</definedName>
    <definedName name="경6912016" localSheetId="2">#REF!</definedName>
    <definedName name="경6912016" localSheetId="7">#REF!</definedName>
    <definedName name="경6912016" localSheetId="6">#REF!</definedName>
    <definedName name="경6912016" localSheetId="4">#REF!</definedName>
    <definedName name="경6912016">#REF!</definedName>
    <definedName name="경6914001" localSheetId="2">#REF!</definedName>
    <definedName name="경6914001" localSheetId="7">#REF!</definedName>
    <definedName name="경6914001" localSheetId="6">#REF!</definedName>
    <definedName name="경6914001" localSheetId="4">#REF!</definedName>
    <definedName name="경6914001">#REF!</definedName>
    <definedName name="경6917001" localSheetId="2">#REF!</definedName>
    <definedName name="경6917001" localSheetId="7">#REF!</definedName>
    <definedName name="경6917001" localSheetId="6">#REF!</definedName>
    <definedName name="경6917001" localSheetId="4">#REF!</definedName>
    <definedName name="경6917001">#REF!</definedName>
    <definedName name="경6917002" localSheetId="2">#REF!</definedName>
    <definedName name="경6917002" localSheetId="7">#REF!</definedName>
    <definedName name="경6917002" localSheetId="6">#REF!</definedName>
    <definedName name="경6917002" localSheetId="4">#REF!</definedName>
    <definedName name="경6917002">#REF!</definedName>
    <definedName name="경6917003" localSheetId="2">#REF!</definedName>
    <definedName name="경6917003" localSheetId="7">#REF!</definedName>
    <definedName name="경6917003" localSheetId="6">#REF!</definedName>
    <definedName name="경6917003" localSheetId="4">#REF!</definedName>
    <definedName name="경6917003">#REF!</definedName>
    <definedName name="경6917004" localSheetId="2">#REF!</definedName>
    <definedName name="경6917004" localSheetId="7">#REF!</definedName>
    <definedName name="경6917004" localSheetId="6">#REF!</definedName>
    <definedName name="경6917004" localSheetId="4">#REF!</definedName>
    <definedName name="경6917004">#REF!</definedName>
    <definedName name="경6917005" localSheetId="2">#REF!</definedName>
    <definedName name="경6917005" localSheetId="7">#REF!</definedName>
    <definedName name="경6917005" localSheetId="6">#REF!</definedName>
    <definedName name="경6917005" localSheetId="4">#REF!</definedName>
    <definedName name="경6917005">#REF!</definedName>
    <definedName name="경6917308" localSheetId="2">#REF!</definedName>
    <definedName name="경6917308" localSheetId="7">#REF!</definedName>
    <definedName name="경6917308" localSheetId="6">#REF!</definedName>
    <definedName name="경6917308" localSheetId="4">#REF!</definedName>
    <definedName name="경6917308">#REF!</definedName>
    <definedName name="경6917309" localSheetId="2">#REF!</definedName>
    <definedName name="경6917309" localSheetId="7">#REF!</definedName>
    <definedName name="경6917309" localSheetId="6">#REF!</definedName>
    <definedName name="경6917309" localSheetId="4">#REF!</definedName>
    <definedName name="경6917309">#REF!</definedName>
    <definedName name="경6917310" localSheetId="2">#REF!</definedName>
    <definedName name="경6917310" localSheetId="7">#REF!</definedName>
    <definedName name="경6917310" localSheetId="6">#REF!</definedName>
    <definedName name="경6917310" localSheetId="4">#REF!</definedName>
    <definedName name="경6917310">#REF!</definedName>
    <definedName name="경6917311" localSheetId="2">#REF!</definedName>
    <definedName name="경6917311" localSheetId="7">#REF!</definedName>
    <definedName name="경6917311" localSheetId="6">#REF!</definedName>
    <definedName name="경6917311" localSheetId="4">#REF!</definedName>
    <definedName name="경6917311">#REF!</definedName>
    <definedName name="경6917312" localSheetId="2">#REF!</definedName>
    <definedName name="경6917312" localSheetId="7">#REF!</definedName>
    <definedName name="경6917312" localSheetId="6">#REF!</definedName>
    <definedName name="경6917312" localSheetId="4">#REF!</definedName>
    <definedName name="경6917312">#REF!</definedName>
    <definedName name="경6918003" localSheetId="2">#REF!</definedName>
    <definedName name="경6918003" localSheetId="7">#REF!</definedName>
    <definedName name="경6918003" localSheetId="6">#REF!</definedName>
    <definedName name="경6918003" localSheetId="4">#REF!</definedName>
    <definedName name="경6918003">#REF!</definedName>
    <definedName name="경6918004" localSheetId="2">#REF!</definedName>
    <definedName name="경6918004" localSheetId="7">#REF!</definedName>
    <definedName name="경6918004" localSheetId="6">#REF!</definedName>
    <definedName name="경6918004" localSheetId="4">#REF!</definedName>
    <definedName name="경6918004">#REF!</definedName>
    <definedName name="경6918005" localSheetId="2">#REF!</definedName>
    <definedName name="경6918005" localSheetId="7">#REF!</definedName>
    <definedName name="경6918005" localSheetId="6">#REF!</definedName>
    <definedName name="경6918005" localSheetId="4">#REF!</definedName>
    <definedName name="경6918005">#REF!</definedName>
    <definedName name="경6918006" localSheetId="2">#REF!</definedName>
    <definedName name="경6918006" localSheetId="7">#REF!</definedName>
    <definedName name="경6918006" localSheetId="6">#REF!</definedName>
    <definedName name="경6918006" localSheetId="4">#REF!</definedName>
    <definedName name="경6918006">#REF!</definedName>
    <definedName name="경6918007" localSheetId="2">#REF!</definedName>
    <definedName name="경6918007" localSheetId="7">#REF!</definedName>
    <definedName name="경6918007" localSheetId="6">#REF!</definedName>
    <definedName name="경6918007" localSheetId="4">#REF!</definedName>
    <definedName name="경6918007">#REF!</definedName>
    <definedName name="경6918008" localSheetId="2">#REF!</definedName>
    <definedName name="경6918008" localSheetId="7">#REF!</definedName>
    <definedName name="경6918008" localSheetId="6">#REF!</definedName>
    <definedName name="경6918008" localSheetId="4">#REF!</definedName>
    <definedName name="경6918008">#REF!</definedName>
    <definedName name="경6918009" localSheetId="2">#REF!</definedName>
    <definedName name="경6918009" localSheetId="7">#REF!</definedName>
    <definedName name="경6918009" localSheetId="6">#REF!</definedName>
    <definedName name="경6918009" localSheetId="4">#REF!</definedName>
    <definedName name="경6918009">#REF!</definedName>
    <definedName name="경6918010" localSheetId="2">#REF!</definedName>
    <definedName name="경6918010" localSheetId="7">#REF!</definedName>
    <definedName name="경6918010" localSheetId="6">#REF!</definedName>
    <definedName name="경6918010" localSheetId="4">#REF!</definedName>
    <definedName name="경6918010">#REF!</definedName>
    <definedName name="경6918011" localSheetId="2">#REF!</definedName>
    <definedName name="경6918011" localSheetId="7">#REF!</definedName>
    <definedName name="경6918011" localSheetId="6">#REF!</definedName>
    <definedName name="경6918011" localSheetId="4">#REF!</definedName>
    <definedName name="경6918011">#REF!</definedName>
    <definedName name="경6918012" localSheetId="2">#REF!</definedName>
    <definedName name="경6918012" localSheetId="7">#REF!</definedName>
    <definedName name="경6918012" localSheetId="6">#REF!</definedName>
    <definedName name="경6918012" localSheetId="4">#REF!</definedName>
    <definedName name="경6918012">#REF!</definedName>
    <definedName name="경6918013" localSheetId="2">#REF!</definedName>
    <definedName name="경6918013" localSheetId="7">#REF!</definedName>
    <definedName name="경6918013" localSheetId="6">#REF!</definedName>
    <definedName name="경6918013" localSheetId="4">#REF!</definedName>
    <definedName name="경6918013">#REF!</definedName>
    <definedName name="경6918014" localSheetId="2">#REF!</definedName>
    <definedName name="경6918014" localSheetId="7">#REF!</definedName>
    <definedName name="경6918014" localSheetId="6">#REF!</definedName>
    <definedName name="경6918014" localSheetId="4">#REF!</definedName>
    <definedName name="경6918014">#REF!</definedName>
    <definedName name="경6918102" localSheetId="2">#REF!</definedName>
    <definedName name="경6918102" localSheetId="7">#REF!</definedName>
    <definedName name="경6918102" localSheetId="6">#REF!</definedName>
    <definedName name="경6918102" localSheetId="4">#REF!</definedName>
    <definedName name="경6918102">#REF!</definedName>
    <definedName name="경6918103" localSheetId="2">#REF!</definedName>
    <definedName name="경6918103" localSheetId="7">#REF!</definedName>
    <definedName name="경6918103" localSheetId="6">#REF!</definedName>
    <definedName name="경6918103" localSheetId="4">#REF!</definedName>
    <definedName name="경6918103">#REF!</definedName>
    <definedName name="경6918104" localSheetId="2">#REF!</definedName>
    <definedName name="경6918104" localSheetId="7">#REF!</definedName>
    <definedName name="경6918104" localSheetId="6">#REF!</definedName>
    <definedName name="경6918104" localSheetId="4">#REF!</definedName>
    <definedName name="경6918104">#REF!</definedName>
    <definedName name="경6918105" localSheetId="2">#REF!</definedName>
    <definedName name="경6918105" localSheetId="7">#REF!</definedName>
    <definedName name="경6918105" localSheetId="6">#REF!</definedName>
    <definedName name="경6918105" localSheetId="4">#REF!</definedName>
    <definedName name="경6918105">#REF!</definedName>
    <definedName name="경6918106" localSheetId="2">#REF!</definedName>
    <definedName name="경6918106" localSheetId="7">#REF!</definedName>
    <definedName name="경6918106" localSheetId="6">#REF!</definedName>
    <definedName name="경6918106" localSheetId="4">#REF!</definedName>
    <definedName name="경6918106">#REF!</definedName>
    <definedName name="경6918107" localSheetId="2">#REF!</definedName>
    <definedName name="경6918107" localSheetId="7">#REF!</definedName>
    <definedName name="경6918107" localSheetId="6">#REF!</definedName>
    <definedName name="경6918107" localSheetId="4">#REF!</definedName>
    <definedName name="경6918107">#REF!</definedName>
    <definedName name="경6918108" localSheetId="2">#REF!</definedName>
    <definedName name="경6918108" localSheetId="7">#REF!</definedName>
    <definedName name="경6918108" localSheetId="6">#REF!</definedName>
    <definedName name="경6918108" localSheetId="4">#REF!</definedName>
    <definedName name="경6918108">#REF!</definedName>
    <definedName name="경6918109" localSheetId="2">#REF!</definedName>
    <definedName name="경6918109" localSheetId="7">#REF!</definedName>
    <definedName name="경6918109" localSheetId="6">#REF!</definedName>
    <definedName name="경6918109" localSheetId="4">#REF!</definedName>
    <definedName name="경6918109">#REF!</definedName>
    <definedName name="경6919007" localSheetId="2">#REF!</definedName>
    <definedName name="경6919007" localSheetId="7">#REF!</definedName>
    <definedName name="경6919007" localSheetId="6">#REF!</definedName>
    <definedName name="경6919007" localSheetId="4">#REF!</definedName>
    <definedName name="경6919007">#REF!</definedName>
    <definedName name="경6919008" localSheetId="2">#REF!</definedName>
    <definedName name="경6919008" localSheetId="7">#REF!</definedName>
    <definedName name="경6919008" localSheetId="6">#REF!</definedName>
    <definedName name="경6919008" localSheetId="4">#REF!</definedName>
    <definedName name="경6919008">#REF!</definedName>
    <definedName name="경6919009" localSheetId="2">#REF!</definedName>
    <definedName name="경6919009" localSheetId="7">#REF!</definedName>
    <definedName name="경6919009" localSheetId="6">#REF!</definedName>
    <definedName name="경6919009" localSheetId="4">#REF!</definedName>
    <definedName name="경6919009">#REF!</definedName>
    <definedName name="경6919010" localSheetId="2">#REF!</definedName>
    <definedName name="경6919010" localSheetId="7">#REF!</definedName>
    <definedName name="경6919010" localSheetId="6">#REF!</definedName>
    <definedName name="경6919010" localSheetId="4">#REF!</definedName>
    <definedName name="경6919010">#REF!</definedName>
    <definedName name="경6919011" localSheetId="2">#REF!</definedName>
    <definedName name="경6919011" localSheetId="7">#REF!</definedName>
    <definedName name="경6919011" localSheetId="6">#REF!</definedName>
    <definedName name="경6919011" localSheetId="4">#REF!</definedName>
    <definedName name="경6919011">#REF!</definedName>
    <definedName name="경6919012" localSheetId="2">#REF!</definedName>
    <definedName name="경6919012" localSheetId="7">#REF!</definedName>
    <definedName name="경6919012" localSheetId="6">#REF!</definedName>
    <definedName name="경6919012" localSheetId="4">#REF!</definedName>
    <definedName name="경6919012">#REF!</definedName>
    <definedName name="경6922002" localSheetId="2">#REF!</definedName>
    <definedName name="경6922002" localSheetId="7">#REF!</definedName>
    <definedName name="경6922002" localSheetId="6">#REF!</definedName>
    <definedName name="경6922002" localSheetId="4">#REF!</definedName>
    <definedName name="경6922002">#REF!</definedName>
    <definedName name="경6922004" localSheetId="2">#REF!</definedName>
    <definedName name="경6922004" localSheetId="7">#REF!</definedName>
    <definedName name="경6922004" localSheetId="6">#REF!</definedName>
    <definedName name="경6922004" localSheetId="4">#REF!</definedName>
    <definedName name="경6922004">#REF!</definedName>
    <definedName name="경6922006" localSheetId="2">#REF!</definedName>
    <definedName name="경6922006" localSheetId="7">#REF!</definedName>
    <definedName name="경6922006" localSheetId="6">#REF!</definedName>
    <definedName name="경6922006" localSheetId="4">#REF!</definedName>
    <definedName name="경6922006">#REF!</definedName>
    <definedName name="경6922007" localSheetId="2">#REF!</definedName>
    <definedName name="경6922007" localSheetId="7">#REF!</definedName>
    <definedName name="경6922007" localSheetId="6">#REF!</definedName>
    <definedName name="경6922007" localSheetId="4">#REF!</definedName>
    <definedName name="경6922007">#REF!</definedName>
    <definedName name="경6922008" localSheetId="2">#REF!</definedName>
    <definedName name="경6922008" localSheetId="7">#REF!</definedName>
    <definedName name="경6922008" localSheetId="6">#REF!</definedName>
    <definedName name="경6922008" localSheetId="4">#REF!</definedName>
    <definedName name="경6922008">#REF!</definedName>
    <definedName name="경6922009" localSheetId="2">#REF!</definedName>
    <definedName name="경6922009" localSheetId="7">#REF!</definedName>
    <definedName name="경6922009" localSheetId="6">#REF!</definedName>
    <definedName name="경6922009" localSheetId="4">#REF!</definedName>
    <definedName name="경6922009">#REF!</definedName>
    <definedName name="경6922010" localSheetId="2">#REF!</definedName>
    <definedName name="경6922010" localSheetId="7">#REF!</definedName>
    <definedName name="경6922010" localSheetId="6">#REF!</definedName>
    <definedName name="경6922010" localSheetId="4">#REF!</definedName>
    <definedName name="경6922010">#REF!</definedName>
    <definedName name="경6922140" localSheetId="2">#REF!</definedName>
    <definedName name="경6922140" localSheetId="7">#REF!</definedName>
    <definedName name="경6922140" localSheetId="6">#REF!</definedName>
    <definedName name="경6922140" localSheetId="4">#REF!</definedName>
    <definedName name="경6922140">#REF!</definedName>
    <definedName name="경6922142" localSheetId="2">#REF!</definedName>
    <definedName name="경6922142" localSheetId="7">#REF!</definedName>
    <definedName name="경6922142" localSheetId="6">#REF!</definedName>
    <definedName name="경6922142" localSheetId="4">#REF!</definedName>
    <definedName name="경6922142">#REF!</definedName>
    <definedName name="경6922143" localSheetId="2">#REF!</definedName>
    <definedName name="경6922143" localSheetId="7">#REF!</definedName>
    <definedName name="경6922143" localSheetId="6">#REF!</definedName>
    <definedName name="경6922143" localSheetId="4">#REF!</definedName>
    <definedName name="경6922143">#REF!</definedName>
    <definedName name="경6922144" localSheetId="2">#REF!</definedName>
    <definedName name="경6922144" localSheetId="7">#REF!</definedName>
    <definedName name="경6922144" localSheetId="6">#REF!</definedName>
    <definedName name="경6922144" localSheetId="4">#REF!</definedName>
    <definedName name="경6922144">#REF!</definedName>
    <definedName name="경6923007" localSheetId="2">#REF!</definedName>
    <definedName name="경6923007" localSheetId="7">#REF!</definedName>
    <definedName name="경6923007" localSheetId="6">#REF!</definedName>
    <definedName name="경6923007" localSheetId="4">#REF!</definedName>
    <definedName name="경6923007">#REF!</definedName>
    <definedName name="경6923008" localSheetId="2">#REF!</definedName>
    <definedName name="경6923008" localSheetId="7">#REF!</definedName>
    <definedName name="경6923008" localSheetId="6">#REF!</definedName>
    <definedName name="경6923008" localSheetId="4">#REF!</definedName>
    <definedName name="경6923008">#REF!</definedName>
    <definedName name="경6923009" localSheetId="2">#REF!</definedName>
    <definedName name="경6923009" localSheetId="7">#REF!</definedName>
    <definedName name="경6923009" localSheetId="6">#REF!</definedName>
    <definedName name="경6923009" localSheetId="4">#REF!</definedName>
    <definedName name="경6923009">#REF!</definedName>
    <definedName name="경6923010" localSheetId="2">#REF!</definedName>
    <definedName name="경6923010" localSheetId="7">#REF!</definedName>
    <definedName name="경6923010" localSheetId="6">#REF!</definedName>
    <definedName name="경6923010" localSheetId="4">#REF!</definedName>
    <definedName name="경6923010">#REF!</definedName>
    <definedName name="경6923011" localSheetId="2">#REF!</definedName>
    <definedName name="경6923011" localSheetId="7">#REF!</definedName>
    <definedName name="경6923011" localSheetId="6">#REF!</definedName>
    <definedName name="경6923011" localSheetId="4">#REF!</definedName>
    <definedName name="경6923011">#REF!</definedName>
    <definedName name="경6926003" localSheetId="2">#REF!</definedName>
    <definedName name="경6926003" localSheetId="7">#REF!</definedName>
    <definedName name="경6926003" localSheetId="6">#REF!</definedName>
    <definedName name="경6926003" localSheetId="4">#REF!</definedName>
    <definedName name="경6926003">#REF!</definedName>
    <definedName name="경6926004" localSheetId="2">#REF!</definedName>
    <definedName name="경6926004" localSheetId="7">#REF!</definedName>
    <definedName name="경6926004" localSheetId="6">#REF!</definedName>
    <definedName name="경6926004" localSheetId="4">#REF!</definedName>
    <definedName name="경6926004">#REF!</definedName>
    <definedName name="경6926005" localSheetId="2">#REF!</definedName>
    <definedName name="경6926005" localSheetId="7">#REF!</definedName>
    <definedName name="경6926005" localSheetId="6">#REF!</definedName>
    <definedName name="경6926005" localSheetId="4">#REF!</definedName>
    <definedName name="경6926005">#REF!</definedName>
    <definedName name="경6926006" localSheetId="2">#REF!</definedName>
    <definedName name="경6926006" localSheetId="7">#REF!</definedName>
    <definedName name="경6926006" localSheetId="6">#REF!</definedName>
    <definedName name="경6926006" localSheetId="4">#REF!</definedName>
    <definedName name="경6926006">#REF!</definedName>
    <definedName name="경6926007" localSheetId="2">#REF!</definedName>
    <definedName name="경6926007" localSheetId="7">#REF!</definedName>
    <definedName name="경6926007" localSheetId="6">#REF!</definedName>
    <definedName name="경6926007" localSheetId="4">#REF!</definedName>
    <definedName name="경6926007">#REF!</definedName>
    <definedName name="경6926008" localSheetId="2">#REF!</definedName>
    <definedName name="경6926008" localSheetId="7">#REF!</definedName>
    <definedName name="경6926008" localSheetId="6">#REF!</definedName>
    <definedName name="경6926008" localSheetId="4">#REF!</definedName>
    <definedName name="경6926008">#REF!</definedName>
    <definedName name="경6926009" localSheetId="2">#REF!</definedName>
    <definedName name="경6926009" localSheetId="7">#REF!</definedName>
    <definedName name="경6926009" localSheetId="6">#REF!</definedName>
    <definedName name="경6926009" localSheetId="4">#REF!</definedName>
    <definedName name="경6926009">#REF!</definedName>
    <definedName name="경6926010" localSheetId="2">#REF!</definedName>
    <definedName name="경6926010" localSheetId="7">#REF!</definedName>
    <definedName name="경6926010" localSheetId="6">#REF!</definedName>
    <definedName name="경6926010" localSheetId="4">#REF!</definedName>
    <definedName name="경6926010">#REF!</definedName>
    <definedName name="경6926011" localSheetId="2">#REF!</definedName>
    <definedName name="경6926011" localSheetId="7">#REF!</definedName>
    <definedName name="경6926011" localSheetId="6">#REF!</definedName>
    <definedName name="경6926011" localSheetId="4">#REF!</definedName>
    <definedName name="경6926011">#REF!</definedName>
    <definedName name="경6926012" localSheetId="2">#REF!</definedName>
    <definedName name="경6926012" localSheetId="7">#REF!</definedName>
    <definedName name="경6926012" localSheetId="6">#REF!</definedName>
    <definedName name="경6926012" localSheetId="4">#REF!</definedName>
    <definedName name="경6926012">#REF!</definedName>
    <definedName name="경6926030" localSheetId="2">#REF!</definedName>
    <definedName name="경6926030" localSheetId="7">#REF!</definedName>
    <definedName name="경6926030" localSheetId="6">#REF!</definedName>
    <definedName name="경6926030" localSheetId="4">#REF!</definedName>
    <definedName name="경6926030">#REF!</definedName>
    <definedName name="경6926032" localSheetId="2">#REF!</definedName>
    <definedName name="경6926032" localSheetId="7">#REF!</definedName>
    <definedName name="경6926032" localSheetId="6">#REF!</definedName>
    <definedName name="경6926032" localSheetId="4">#REF!</definedName>
    <definedName name="경6926032">#REF!</definedName>
    <definedName name="경6926033" localSheetId="2">#REF!</definedName>
    <definedName name="경6926033" localSheetId="7">#REF!</definedName>
    <definedName name="경6926033" localSheetId="6">#REF!</definedName>
    <definedName name="경6926033" localSheetId="4">#REF!</definedName>
    <definedName name="경6926033">#REF!</definedName>
    <definedName name="경6926034" localSheetId="2">#REF!</definedName>
    <definedName name="경6926034" localSheetId="7">#REF!</definedName>
    <definedName name="경6926034" localSheetId="6">#REF!</definedName>
    <definedName name="경6926034" localSheetId="4">#REF!</definedName>
    <definedName name="경6926034">#REF!</definedName>
    <definedName name="경6926035" localSheetId="2">#REF!</definedName>
    <definedName name="경6926035" localSheetId="7">#REF!</definedName>
    <definedName name="경6926035" localSheetId="6">#REF!</definedName>
    <definedName name="경6926035" localSheetId="4">#REF!</definedName>
    <definedName name="경6926035">#REF!</definedName>
    <definedName name="경6926036" localSheetId="2">#REF!</definedName>
    <definedName name="경6926036" localSheetId="7">#REF!</definedName>
    <definedName name="경6926036" localSheetId="6">#REF!</definedName>
    <definedName name="경6926036" localSheetId="4">#REF!</definedName>
    <definedName name="경6926036">#REF!</definedName>
    <definedName name="경6926038" localSheetId="2">#REF!</definedName>
    <definedName name="경6926038" localSheetId="7">#REF!</definedName>
    <definedName name="경6926038" localSheetId="6">#REF!</definedName>
    <definedName name="경6926038" localSheetId="4">#REF!</definedName>
    <definedName name="경6926038">#REF!</definedName>
    <definedName name="경6926050" localSheetId="2">#REF!</definedName>
    <definedName name="경6926050" localSheetId="7">#REF!</definedName>
    <definedName name="경6926050" localSheetId="6">#REF!</definedName>
    <definedName name="경6926050" localSheetId="4">#REF!</definedName>
    <definedName name="경6926050">#REF!</definedName>
    <definedName name="경6926052" localSheetId="2">#REF!</definedName>
    <definedName name="경6926052" localSheetId="7">#REF!</definedName>
    <definedName name="경6926052" localSheetId="6">#REF!</definedName>
    <definedName name="경6926052" localSheetId="4">#REF!</definedName>
    <definedName name="경6926052">#REF!</definedName>
    <definedName name="경6926053" localSheetId="2">#REF!</definedName>
    <definedName name="경6926053" localSheetId="7">#REF!</definedName>
    <definedName name="경6926053" localSheetId="6">#REF!</definedName>
    <definedName name="경6926053" localSheetId="4">#REF!</definedName>
    <definedName name="경6926053">#REF!</definedName>
    <definedName name="경6926054" localSheetId="2">#REF!</definedName>
    <definedName name="경6926054" localSheetId="7">#REF!</definedName>
    <definedName name="경6926054" localSheetId="6">#REF!</definedName>
    <definedName name="경6926054" localSheetId="4">#REF!</definedName>
    <definedName name="경6926054">#REF!</definedName>
    <definedName name="경6926055" localSheetId="2">#REF!</definedName>
    <definedName name="경6926055" localSheetId="7">#REF!</definedName>
    <definedName name="경6926055" localSheetId="6">#REF!</definedName>
    <definedName name="경6926055" localSheetId="4">#REF!</definedName>
    <definedName name="경6926055">#REF!</definedName>
    <definedName name="경6927001" localSheetId="2">#REF!</definedName>
    <definedName name="경6927001" localSheetId="7">#REF!</definedName>
    <definedName name="경6927001" localSheetId="6">#REF!</definedName>
    <definedName name="경6927001" localSheetId="4">#REF!</definedName>
    <definedName name="경6927001">#REF!</definedName>
    <definedName name="경6927002" localSheetId="2">#REF!</definedName>
    <definedName name="경6927002" localSheetId="7">#REF!</definedName>
    <definedName name="경6927002" localSheetId="6">#REF!</definedName>
    <definedName name="경6927002" localSheetId="4">#REF!</definedName>
    <definedName name="경6927002">#REF!</definedName>
    <definedName name="경6927003" localSheetId="2">#REF!</definedName>
    <definedName name="경6927003" localSheetId="7">#REF!</definedName>
    <definedName name="경6927003" localSheetId="6">#REF!</definedName>
    <definedName name="경6927003" localSheetId="4">#REF!</definedName>
    <definedName name="경6927003">#REF!</definedName>
    <definedName name="경6927004" localSheetId="2">#REF!</definedName>
    <definedName name="경6927004" localSheetId="7">#REF!</definedName>
    <definedName name="경6927004" localSheetId="6">#REF!</definedName>
    <definedName name="경6927004" localSheetId="4">#REF!</definedName>
    <definedName name="경6927004">#REF!</definedName>
    <definedName name="경6927005" localSheetId="2">#REF!</definedName>
    <definedName name="경6927005" localSheetId="7">#REF!</definedName>
    <definedName name="경6927005" localSheetId="6">#REF!</definedName>
    <definedName name="경6927005" localSheetId="4">#REF!</definedName>
    <definedName name="경6927005">#REF!</definedName>
    <definedName name="경6927006" localSheetId="2">#REF!</definedName>
    <definedName name="경6927006" localSheetId="7">#REF!</definedName>
    <definedName name="경6927006" localSheetId="6">#REF!</definedName>
    <definedName name="경6927006" localSheetId="4">#REF!</definedName>
    <definedName name="경6927006">#REF!</definedName>
    <definedName name="경6927007" localSheetId="2">#REF!</definedName>
    <definedName name="경6927007" localSheetId="7">#REF!</definedName>
    <definedName name="경6927007" localSheetId="6">#REF!</definedName>
    <definedName name="경6927007" localSheetId="4">#REF!</definedName>
    <definedName name="경6927007">#REF!</definedName>
    <definedName name="경6927008" localSheetId="2">#REF!</definedName>
    <definedName name="경6927008" localSheetId="7">#REF!</definedName>
    <definedName name="경6927008" localSheetId="6">#REF!</definedName>
    <definedName name="경6927008" localSheetId="4">#REF!</definedName>
    <definedName name="경6927008">#REF!</definedName>
    <definedName name="경6927009" localSheetId="2">#REF!</definedName>
    <definedName name="경6927009" localSheetId="7">#REF!</definedName>
    <definedName name="경6927009" localSheetId="6">#REF!</definedName>
    <definedName name="경6927009" localSheetId="4">#REF!</definedName>
    <definedName name="경6927009">#REF!</definedName>
    <definedName name="경6927010" localSheetId="2">#REF!</definedName>
    <definedName name="경6927010" localSheetId="7">#REF!</definedName>
    <definedName name="경6927010" localSheetId="6">#REF!</definedName>
    <definedName name="경6927010" localSheetId="4">#REF!</definedName>
    <definedName name="경6927010">#REF!</definedName>
    <definedName name="경6933006" localSheetId="2">#REF!</definedName>
    <definedName name="경6933006" localSheetId="7">#REF!</definedName>
    <definedName name="경6933006" localSheetId="6">#REF!</definedName>
    <definedName name="경6933006" localSheetId="4">#REF!</definedName>
    <definedName name="경6933006">#REF!</definedName>
    <definedName name="경6933007" localSheetId="2">#REF!</definedName>
    <definedName name="경6933007" localSheetId="7">#REF!</definedName>
    <definedName name="경6933007" localSheetId="6">#REF!</definedName>
    <definedName name="경6933007" localSheetId="4">#REF!</definedName>
    <definedName name="경6933007">#REF!</definedName>
    <definedName name="경6933008" localSheetId="2">#REF!</definedName>
    <definedName name="경6933008" localSheetId="7">#REF!</definedName>
    <definedName name="경6933008" localSheetId="6">#REF!</definedName>
    <definedName name="경6933008" localSheetId="4">#REF!</definedName>
    <definedName name="경6933008">#REF!</definedName>
    <definedName name="경6933009" localSheetId="2">#REF!</definedName>
    <definedName name="경6933009" localSheetId="7">#REF!</definedName>
    <definedName name="경6933009" localSheetId="6">#REF!</definedName>
    <definedName name="경6933009" localSheetId="4">#REF!</definedName>
    <definedName name="경6933009">#REF!</definedName>
    <definedName name="경6933010" localSheetId="2">#REF!</definedName>
    <definedName name="경6933010" localSheetId="7">#REF!</definedName>
    <definedName name="경6933010" localSheetId="6">#REF!</definedName>
    <definedName name="경6933010" localSheetId="4">#REF!</definedName>
    <definedName name="경6933010">#REF!</definedName>
    <definedName name="경6933011" localSheetId="2">#REF!</definedName>
    <definedName name="경6933011" localSheetId="7">#REF!</definedName>
    <definedName name="경6933011" localSheetId="6">#REF!</definedName>
    <definedName name="경6933011" localSheetId="4">#REF!</definedName>
    <definedName name="경6933011">#REF!</definedName>
    <definedName name="경6933012" localSheetId="2">#REF!</definedName>
    <definedName name="경6933012" localSheetId="7">#REF!</definedName>
    <definedName name="경6933012" localSheetId="6">#REF!</definedName>
    <definedName name="경6933012" localSheetId="4">#REF!</definedName>
    <definedName name="경6933012">#REF!</definedName>
    <definedName name="경6933014" localSheetId="2">#REF!</definedName>
    <definedName name="경6933014" localSheetId="7">#REF!</definedName>
    <definedName name="경6933014" localSheetId="6">#REF!</definedName>
    <definedName name="경6933014" localSheetId="4">#REF!</definedName>
    <definedName name="경6933014">#REF!</definedName>
    <definedName name="경6934006" localSheetId="2">#REF!</definedName>
    <definedName name="경6934006" localSheetId="7">#REF!</definedName>
    <definedName name="경6934006" localSheetId="6">#REF!</definedName>
    <definedName name="경6934006" localSheetId="4">#REF!</definedName>
    <definedName name="경6934006">#REF!</definedName>
    <definedName name="경6934007" localSheetId="2">#REF!</definedName>
    <definedName name="경6934007" localSheetId="7">#REF!</definedName>
    <definedName name="경6934007" localSheetId="6">#REF!</definedName>
    <definedName name="경6934007" localSheetId="4">#REF!</definedName>
    <definedName name="경6934007">#REF!</definedName>
    <definedName name="경6934008" localSheetId="2">#REF!</definedName>
    <definedName name="경6934008" localSheetId="7">#REF!</definedName>
    <definedName name="경6934008" localSheetId="6">#REF!</definedName>
    <definedName name="경6934008" localSheetId="4">#REF!</definedName>
    <definedName name="경6934008">#REF!</definedName>
    <definedName name="경6934009" localSheetId="2">#REF!</definedName>
    <definedName name="경6934009" localSheetId="7">#REF!</definedName>
    <definedName name="경6934009" localSheetId="6">#REF!</definedName>
    <definedName name="경6934009" localSheetId="4">#REF!</definedName>
    <definedName name="경6934009">#REF!</definedName>
    <definedName name="경6934010" localSheetId="2">#REF!</definedName>
    <definedName name="경6934010" localSheetId="7">#REF!</definedName>
    <definedName name="경6934010" localSheetId="6">#REF!</definedName>
    <definedName name="경6934010" localSheetId="4">#REF!</definedName>
    <definedName name="경6934010">#REF!</definedName>
    <definedName name="경6934011" localSheetId="2">#REF!</definedName>
    <definedName name="경6934011" localSheetId="7">#REF!</definedName>
    <definedName name="경6934011" localSheetId="6">#REF!</definedName>
    <definedName name="경6934011" localSheetId="4">#REF!</definedName>
    <definedName name="경6934011">#REF!</definedName>
    <definedName name="경6934012" localSheetId="2">#REF!</definedName>
    <definedName name="경6934012" localSheetId="7">#REF!</definedName>
    <definedName name="경6934012" localSheetId="6">#REF!</definedName>
    <definedName name="경6934012" localSheetId="4">#REF!</definedName>
    <definedName name="경6934012">#REF!</definedName>
    <definedName name="경6934014" localSheetId="2">#REF!</definedName>
    <definedName name="경6934014" localSheetId="7">#REF!</definedName>
    <definedName name="경6934014" localSheetId="6">#REF!</definedName>
    <definedName name="경6934014" localSheetId="4">#REF!</definedName>
    <definedName name="경6934014">#REF!</definedName>
    <definedName name="경6935012" localSheetId="2">#REF!</definedName>
    <definedName name="경6935012" localSheetId="7">#REF!</definedName>
    <definedName name="경6935012" localSheetId="6">#REF!</definedName>
    <definedName name="경6935012" localSheetId="4">#REF!</definedName>
    <definedName name="경6935012">#REF!</definedName>
    <definedName name="경6936009" localSheetId="2">#REF!</definedName>
    <definedName name="경6936009" localSheetId="7">#REF!</definedName>
    <definedName name="경6936009" localSheetId="6">#REF!</definedName>
    <definedName name="경6936009" localSheetId="4">#REF!</definedName>
    <definedName name="경6936009">#REF!</definedName>
    <definedName name="경6936010" localSheetId="2">#REF!</definedName>
    <definedName name="경6936010" localSheetId="7">#REF!</definedName>
    <definedName name="경6936010" localSheetId="6">#REF!</definedName>
    <definedName name="경6936010" localSheetId="4">#REF!</definedName>
    <definedName name="경6936010">#REF!</definedName>
    <definedName name="경6936012" localSheetId="2">#REF!</definedName>
    <definedName name="경6936012" localSheetId="7">#REF!</definedName>
    <definedName name="경6936012" localSheetId="6">#REF!</definedName>
    <definedName name="경6936012" localSheetId="4">#REF!</definedName>
    <definedName name="경6936012">#REF!</definedName>
    <definedName name="경6943101" localSheetId="2">#REF!</definedName>
    <definedName name="경6943101" localSheetId="7">#REF!</definedName>
    <definedName name="경6943101" localSheetId="6">#REF!</definedName>
    <definedName name="경6943101" localSheetId="4">#REF!</definedName>
    <definedName name="경6943101">#REF!</definedName>
    <definedName name="경6943102" localSheetId="2">#REF!</definedName>
    <definedName name="경6943102" localSheetId="7">#REF!</definedName>
    <definedName name="경6943102" localSheetId="6">#REF!</definedName>
    <definedName name="경6943102" localSheetId="4">#REF!</definedName>
    <definedName name="경6943102">#REF!</definedName>
    <definedName name="경6943103" localSheetId="2">#REF!</definedName>
    <definedName name="경6943103" localSheetId="7">#REF!</definedName>
    <definedName name="경6943103" localSheetId="6">#REF!</definedName>
    <definedName name="경6943103" localSheetId="4">#REF!</definedName>
    <definedName name="경6943103">#REF!</definedName>
    <definedName name="경6943104" localSheetId="2">#REF!</definedName>
    <definedName name="경6943104" localSheetId="7">#REF!</definedName>
    <definedName name="경6943104" localSheetId="6">#REF!</definedName>
    <definedName name="경6943104" localSheetId="4">#REF!</definedName>
    <definedName name="경6943104">#REF!</definedName>
    <definedName name="경6943105" localSheetId="2">#REF!</definedName>
    <definedName name="경6943105" localSheetId="7">#REF!</definedName>
    <definedName name="경6943105" localSheetId="6">#REF!</definedName>
    <definedName name="경6943105" localSheetId="4">#REF!</definedName>
    <definedName name="경6943105">#REF!</definedName>
    <definedName name="경6943106" localSheetId="2">#REF!</definedName>
    <definedName name="경6943106" localSheetId="7">#REF!</definedName>
    <definedName name="경6943106" localSheetId="6">#REF!</definedName>
    <definedName name="경6943106" localSheetId="4">#REF!</definedName>
    <definedName name="경6943106">#REF!</definedName>
    <definedName name="경6943107" localSheetId="2">#REF!</definedName>
    <definedName name="경6943107" localSheetId="7">#REF!</definedName>
    <definedName name="경6943107" localSheetId="6">#REF!</definedName>
    <definedName name="경6943107" localSheetId="4">#REF!</definedName>
    <definedName name="경6943107">#REF!</definedName>
    <definedName name="경6946141" localSheetId="2">#REF!</definedName>
    <definedName name="경6946141" localSheetId="7">#REF!</definedName>
    <definedName name="경6946141" localSheetId="6">#REF!</definedName>
    <definedName name="경6946141" localSheetId="4">#REF!</definedName>
    <definedName name="경6946141">#REF!</definedName>
    <definedName name="경6946142" localSheetId="2">#REF!</definedName>
    <definedName name="경6946142" localSheetId="7">#REF!</definedName>
    <definedName name="경6946142" localSheetId="6">#REF!</definedName>
    <definedName name="경6946142" localSheetId="4">#REF!</definedName>
    <definedName name="경6946142">#REF!</definedName>
    <definedName name="경6946143" localSheetId="2">#REF!</definedName>
    <definedName name="경6946143" localSheetId="7">#REF!</definedName>
    <definedName name="경6946143" localSheetId="6">#REF!</definedName>
    <definedName name="경6946143" localSheetId="4">#REF!</definedName>
    <definedName name="경6946143">#REF!</definedName>
    <definedName name="경6946144" localSheetId="2">#REF!</definedName>
    <definedName name="경6946144" localSheetId="7">#REF!</definedName>
    <definedName name="경6946144" localSheetId="6">#REF!</definedName>
    <definedName name="경6946144" localSheetId="4">#REF!</definedName>
    <definedName name="경6946144">#REF!</definedName>
    <definedName name="경6946145" localSheetId="2">#REF!</definedName>
    <definedName name="경6946145" localSheetId="7">#REF!</definedName>
    <definedName name="경6946145" localSheetId="6">#REF!</definedName>
    <definedName name="경6946145" localSheetId="4">#REF!</definedName>
    <definedName name="경6946145">#REF!</definedName>
    <definedName name="경6946146" localSheetId="2">#REF!</definedName>
    <definedName name="경6946146" localSheetId="7">#REF!</definedName>
    <definedName name="경6946146" localSheetId="6">#REF!</definedName>
    <definedName name="경6946146" localSheetId="4">#REF!</definedName>
    <definedName name="경6946146">#REF!</definedName>
    <definedName name="경6946147" localSheetId="2">#REF!</definedName>
    <definedName name="경6946147" localSheetId="7">#REF!</definedName>
    <definedName name="경6946147" localSheetId="6">#REF!</definedName>
    <definedName name="경6946147" localSheetId="4">#REF!</definedName>
    <definedName name="경6946147">#REF!</definedName>
    <definedName name="경6946148" localSheetId="2">#REF!</definedName>
    <definedName name="경6946148" localSheetId="7">#REF!</definedName>
    <definedName name="경6946148" localSheetId="6">#REF!</definedName>
    <definedName name="경6946148" localSheetId="4">#REF!</definedName>
    <definedName name="경6946148">#REF!</definedName>
    <definedName name="경6946149" localSheetId="2">#REF!</definedName>
    <definedName name="경6946149" localSheetId="7">#REF!</definedName>
    <definedName name="경6946149" localSheetId="6">#REF!</definedName>
    <definedName name="경6946149" localSheetId="4">#REF!</definedName>
    <definedName name="경6946149">#REF!</definedName>
    <definedName name="경6946150" localSheetId="2">#REF!</definedName>
    <definedName name="경6946150" localSheetId="7">#REF!</definedName>
    <definedName name="경6946150" localSheetId="6">#REF!</definedName>
    <definedName name="경6946150" localSheetId="4">#REF!</definedName>
    <definedName name="경6946150">#REF!</definedName>
    <definedName name="경6946189" localSheetId="2">#REF!</definedName>
    <definedName name="경6946189" localSheetId="7">#REF!</definedName>
    <definedName name="경6946189" localSheetId="6">#REF!</definedName>
    <definedName name="경6946189" localSheetId="4">#REF!</definedName>
    <definedName name="경6946189">#REF!</definedName>
    <definedName name="경6946190" localSheetId="2">#REF!</definedName>
    <definedName name="경6946190" localSheetId="7">#REF!</definedName>
    <definedName name="경6946190" localSheetId="6">#REF!</definedName>
    <definedName name="경6946190" localSheetId="4">#REF!</definedName>
    <definedName name="경6946190">#REF!</definedName>
    <definedName name="경6946192" localSheetId="2">#REF!</definedName>
    <definedName name="경6946192" localSheetId="7">#REF!</definedName>
    <definedName name="경6946192" localSheetId="6">#REF!</definedName>
    <definedName name="경6946192" localSheetId="4">#REF!</definedName>
    <definedName name="경6946192">#REF!</definedName>
    <definedName name="경6946342" localSheetId="2">#REF!</definedName>
    <definedName name="경6946342" localSheetId="7">#REF!</definedName>
    <definedName name="경6946342" localSheetId="6">#REF!</definedName>
    <definedName name="경6946342" localSheetId="4">#REF!</definedName>
    <definedName name="경6946342">#REF!</definedName>
    <definedName name="경6946343" localSheetId="2">#REF!</definedName>
    <definedName name="경6946343" localSheetId="7">#REF!</definedName>
    <definedName name="경6946343" localSheetId="6">#REF!</definedName>
    <definedName name="경6946343" localSheetId="4">#REF!</definedName>
    <definedName name="경6946343">#REF!</definedName>
    <definedName name="경6946344" localSheetId="2">#REF!</definedName>
    <definedName name="경6946344" localSheetId="7">#REF!</definedName>
    <definedName name="경6946344" localSheetId="6">#REF!</definedName>
    <definedName name="경6946344" localSheetId="4">#REF!</definedName>
    <definedName name="경6946344">#REF!</definedName>
    <definedName name="경6946345" localSheetId="2">#REF!</definedName>
    <definedName name="경6946345" localSheetId="7">#REF!</definedName>
    <definedName name="경6946345" localSheetId="6">#REF!</definedName>
    <definedName name="경6946345" localSheetId="4">#REF!</definedName>
    <definedName name="경6946345">#REF!</definedName>
    <definedName name="경6946346" localSheetId="2">#REF!</definedName>
    <definedName name="경6946346" localSheetId="7">#REF!</definedName>
    <definedName name="경6946346" localSheetId="6">#REF!</definedName>
    <definedName name="경6946346" localSheetId="4">#REF!</definedName>
    <definedName name="경6946346">#REF!</definedName>
    <definedName name="경6946347" localSheetId="2">#REF!</definedName>
    <definedName name="경6946347" localSheetId="7">#REF!</definedName>
    <definedName name="경6946347" localSheetId="6">#REF!</definedName>
    <definedName name="경6946347" localSheetId="4">#REF!</definedName>
    <definedName name="경6946347">#REF!</definedName>
    <definedName name="경6946348" localSheetId="2">#REF!</definedName>
    <definedName name="경6946348" localSheetId="7">#REF!</definedName>
    <definedName name="경6946348" localSheetId="6">#REF!</definedName>
    <definedName name="경6946348" localSheetId="4">#REF!</definedName>
    <definedName name="경6946348">#REF!</definedName>
    <definedName name="경6946349" localSheetId="2">#REF!</definedName>
    <definedName name="경6946349" localSheetId="7">#REF!</definedName>
    <definedName name="경6946349" localSheetId="6">#REF!</definedName>
    <definedName name="경6946349" localSheetId="4">#REF!</definedName>
    <definedName name="경6946349">#REF!</definedName>
    <definedName name="경6946387" localSheetId="2">#REF!</definedName>
    <definedName name="경6946387" localSheetId="7">#REF!</definedName>
    <definedName name="경6946387" localSheetId="6">#REF!</definedName>
    <definedName name="경6946387" localSheetId="4">#REF!</definedName>
    <definedName name="경6946387">#REF!</definedName>
    <definedName name="경6946388" localSheetId="2">#REF!</definedName>
    <definedName name="경6946388" localSheetId="7">#REF!</definedName>
    <definedName name="경6946388" localSheetId="6">#REF!</definedName>
    <definedName name="경6946388" localSheetId="4">#REF!</definedName>
    <definedName name="경6946388">#REF!</definedName>
    <definedName name="경6946389" localSheetId="2">#REF!</definedName>
    <definedName name="경6946389" localSheetId="7">#REF!</definedName>
    <definedName name="경6946389" localSheetId="6">#REF!</definedName>
    <definedName name="경6946389" localSheetId="4">#REF!</definedName>
    <definedName name="경6946389">#REF!</definedName>
    <definedName name="경6946390" localSheetId="2">#REF!</definedName>
    <definedName name="경6946390" localSheetId="7">#REF!</definedName>
    <definedName name="경6946390" localSheetId="6">#REF!</definedName>
    <definedName name="경6946390" localSheetId="4">#REF!</definedName>
    <definedName name="경6946390">#REF!</definedName>
    <definedName name="경6946391" localSheetId="2">#REF!</definedName>
    <definedName name="경6946391" localSheetId="7">#REF!</definedName>
    <definedName name="경6946391" localSheetId="6">#REF!</definedName>
    <definedName name="경6946391" localSheetId="4">#REF!</definedName>
    <definedName name="경6946391">#REF!</definedName>
    <definedName name="경6946392" localSheetId="2">#REF!</definedName>
    <definedName name="경6946392" localSheetId="7">#REF!</definedName>
    <definedName name="경6946392" localSheetId="6">#REF!</definedName>
    <definedName name="경6946392" localSheetId="4">#REF!</definedName>
    <definedName name="경6946392">#REF!</definedName>
    <definedName name="경6946393" localSheetId="2">#REF!</definedName>
    <definedName name="경6946393" localSheetId="7">#REF!</definedName>
    <definedName name="경6946393" localSheetId="6">#REF!</definedName>
    <definedName name="경6946393" localSheetId="4">#REF!</definedName>
    <definedName name="경6946393">#REF!</definedName>
    <definedName name="경6946394" localSheetId="2">#REF!</definedName>
    <definedName name="경6946394" localSheetId="7">#REF!</definedName>
    <definedName name="경6946394" localSheetId="6">#REF!</definedName>
    <definedName name="경6946394" localSheetId="4">#REF!</definedName>
    <definedName name="경6946394">#REF!</definedName>
    <definedName name="경6946395" localSheetId="2">#REF!</definedName>
    <definedName name="경6946395" localSheetId="7">#REF!</definedName>
    <definedName name="경6946395" localSheetId="6">#REF!</definedName>
    <definedName name="경6946395" localSheetId="4">#REF!</definedName>
    <definedName name="경6946395">#REF!</definedName>
    <definedName name="경6946397" localSheetId="2">#REF!</definedName>
    <definedName name="경6946397" localSheetId="7">#REF!</definedName>
    <definedName name="경6946397" localSheetId="6">#REF!</definedName>
    <definedName name="경6946397" localSheetId="4">#REF!</definedName>
    <definedName name="경6946397">#REF!</definedName>
    <definedName name="경6946491" localSheetId="2">#REF!</definedName>
    <definedName name="경6946491" localSheetId="7">#REF!</definedName>
    <definedName name="경6946491" localSheetId="6">#REF!</definedName>
    <definedName name="경6946491" localSheetId="4">#REF!</definedName>
    <definedName name="경6946491">#REF!</definedName>
    <definedName name="경6946590" localSheetId="2">#REF!</definedName>
    <definedName name="경6946590" localSheetId="7">#REF!</definedName>
    <definedName name="경6946590" localSheetId="6">#REF!</definedName>
    <definedName name="경6946590" localSheetId="4">#REF!</definedName>
    <definedName name="경6946590">#REF!</definedName>
    <definedName name="경6946591" localSheetId="2">#REF!</definedName>
    <definedName name="경6946591" localSheetId="7">#REF!</definedName>
    <definedName name="경6946591" localSheetId="6">#REF!</definedName>
    <definedName name="경6946591" localSheetId="4">#REF!</definedName>
    <definedName name="경6946591">#REF!</definedName>
    <definedName name="경6946592" localSheetId="2">#REF!</definedName>
    <definedName name="경6946592" localSheetId="7">#REF!</definedName>
    <definedName name="경6946592" localSheetId="6">#REF!</definedName>
    <definedName name="경6946592" localSheetId="4">#REF!</definedName>
    <definedName name="경6946592">#REF!</definedName>
    <definedName name="경6947109" localSheetId="2">#REF!</definedName>
    <definedName name="경6947109" localSheetId="7">#REF!</definedName>
    <definedName name="경6947109" localSheetId="6">#REF!</definedName>
    <definedName name="경6947109" localSheetId="4">#REF!</definedName>
    <definedName name="경6947109">#REF!</definedName>
    <definedName name="경6947111" localSheetId="2">#REF!</definedName>
    <definedName name="경6947111" localSheetId="7">#REF!</definedName>
    <definedName name="경6947111" localSheetId="6">#REF!</definedName>
    <definedName name="경6947111" localSheetId="4">#REF!</definedName>
    <definedName name="경6947111">#REF!</definedName>
    <definedName name="경6948001" localSheetId="2">#REF!</definedName>
    <definedName name="경6948001" localSheetId="7">#REF!</definedName>
    <definedName name="경6948001" localSheetId="6">#REF!</definedName>
    <definedName name="경6948001" localSheetId="4">#REF!</definedName>
    <definedName name="경6948001">#REF!</definedName>
    <definedName name="경6949200" localSheetId="2">#REF!</definedName>
    <definedName name="경6949200" localSheetId="7">#REF!</definedName>
    <definedName name="경6949200" localSheetId="6">#REF!</definedName>
    <definedName name="경6949200" localSheetId="4">#REF!</definedName>
    <definedName name="경6949200">#REF!</definedName>
    <definedName name="경6949201" localSheetId="2">#REF!</definedName>
    <definedName name="경6949201" localSheetId="7">#REF!</definedName>
    <definedName name="경6949201" localSheetId="6">#REF!</definedName>
    <definedName name="경6949201" localSheetId="4">#REF!</definedName>
    <definedName name="경6949201">#REF!</definedName>
    <definedName name="경6949202" localSheetId="2">#REF!</definedName>
    <definedName name="경6949202" localSheetId="7">#REF!</definedName>
    <definedName name="경6949202" localSheetId="6">#REF!</definedName>
    <definedName name="경6949202" localSheetId="4">#REF!</definedName>
    <definedName name="경6949202">#REF!</definedName>
    <definedName name="경6949203" localSheetId="2">#REF!</definedName>
    <definedName name="경6949203" localSheetId="7">#REF!</definedName>
    <definedName name="경6949203" localSheetId="6">#REF!</definedName>
    <definedName name="경6949203" localSheetId="4">#REF!</definedName>
    <definedName name="경6949203">#REF!</definedName>
    <definedName name="경6949204" localSheetId="2">#REF!</definedName>
    <definedName name="경6949204" localSheetId="7">#REF!</definedName>
    <definedName name="경6949204" localSheetId="6">#REF!</definedName>
    <definedName name="경6949204" localSheetId="4">#REF!</definedName>
    <definedName name="경6949204">#REF!</definedName>
    <definedName name="경6949205" localSheetId="2">#REF!</definedName>
    <definedName name="경6949205" localSheetId="7">#REF!</definedName>
    <definedName name="경6949205" localSheetId="6">#REF!</definedName>
    <definedName name="경6949205" localSheetId="4">#REF!</definedName>
    <definedName name="경6949205">#REF!</definedName>
    <definedName name="경6949206" localSheetId="2">#REF!</definedName>
    <definedName name="경6949206" localSheetId="7">#REF!</definedName>
    <definedName name="경6949206" localSheetId="6">#REF!</definedName>
    <definedName name="경6949206" localSheetId="4">#REF!</definedName>
    <definedName name="경6949206">#REF!</definedName>
    <definedName name="경6949207" localSheetId="2">#REF!</definedName>
    <definedName name="경6949207" localSheetId="7">#REF!</definedName>
    <definedName name="경6949207" localSheetId="6">#REF!</definedName>
    <definedName name="경6949207" localSheetId="4">#REF!</definedName>
    <definedName name="경6949207">#REF!</definedName>
    <definedName name="경6949208" localSheetId="2">#REF!</definedName>
    <definedName name="경6949208" localSheetId="7">#REF!</definedName>
    <definedName name="경6949208" localSheetId="6">#REF!</definedName>
    <definedName name="경6949208" localSheetId="4">#REF!</definedName>
    <definedName name="경6949208">#REF!</definedName>
    <definedName name="경6953069" localSheetId="2">#REF!</definedName>
    <definedName name="경6953069" localSheetId="7">#REF!</definedName>
    <definedName name="경6953069" localSheetId="6">#REF!</definedName>
    <definedName name="경6953069" localSheetId="4">#REF!</definedName>
    <definedName name="경6953069">#REF!</definedName>
    <definedName name="경6953070" localSheetId="2">#REF!</definedName>
    <definedName name="경6953070" localSheetId="7">#REF!</definedName>
    <definedName name="경6953070" localSheetId="6">#REF!</definedName>
    <definedName name="경6953070" localSheetId="4">#REF!</definedName>
    <definedName name="경6953070">#REF!</definedName>
    <definedName name="경6953071" localSheetId="2">#REF!</definedName>
    <definedName name="경6953071" localSheetId="7">#REF!</definedName>
    <definedName name="경6953071" localSheetId="6">#REF!</definedName>
    <definedName name="경6953071" localSheetId="4">#REF!</definedName>
    <definedName name="경6953071">#REF!</definedName>
    <definedName name="경6954146" localSheetId="2">#REF!</definedName>
    <definedName name="경6954146" localSheetId="7">#REF!</definedName>
    <definedName name="경6954146" localSheetId="6">#REF!</definedName>
    <definedName name="경6954146" localSheetId="4">#REF!</definedName>
    <definedName name="경6954146">#REF!</definedName>
    <definedName name="경6954147" localSheetId="2">#REF!</definedName>
    <definedName name="경6954147" localSheetId="7">#REF!</definedName>
    <definedName name="경6954147" localSheetId="6">#REF!</definedName>
    <definedName name="경6954147" localSheetId="4">#REF!</definedName>
    <definedName name="경6954147">#REF!</definedName>
    <definedName name="경6954148" localSheetId="2">#REF!</definedName>
    <definedName name="경6954148" localSheetId="7">#REF!</definedName>
    <definedName name="경6954148" localSheetId="6">#REF!</definedName>
    <definedName name="경6954148" localSheetId="4">#REF!</definedName>
    <definedName name="경6954148">#REF!</definedName>
    <definedName name="경6956119" localSheetId="2">#REF!</definedName>
    <definedName name="경6956119" localSheetId="7">#REF!</definedName>
    <definedName name="경6956119" localSheetId="6">#REF!</definedName>
    <definedName name="경6956119" localSheetId="4">#REF!</definedName>
    <definedName name="경6956119">#REF!</definedName>
    <definedName name="경6956120" localSheetId="2">#REF!</definedName>
    <definedName name="경6956120" localSheetId="7">#REF!</definedName>
    <definedName name="경6956120" localSheetId="6">#REF!</definedName>
    <definedName name="경6956120" localSheetId="4">#REF!</definedName>
    <definedName name="경6956120">#REF!</definedName>
    <definedName name="경6956121" localSheetId="2">#REF!</definedName>
    <definedName name="경6956121" localSheetId="7">#REF!</definedName>
    <definedName name="경6956121" localSheetId="6">#REF!</definedName>
    <definedName name="경6956121" localSheetId="4">#REF!</definedName>
    <definedName name="경6956121">#REF!</definedName>
    <definedName name="경6959002" localSheetId="2">#REF!</definedName>
    <definedName name="경6959002" localSheetId="7">#REF!</definedName>
    <definedName name="경6959002" localSheetId="6">#REF!</definedName>
    <definedName name="경6959002" localSheetId="4">#REF!</definedName>
    <definedName name="경6959002">#REF!</definedName>
    <definedName name="경6959003" localSheetId="2">#REF!</definedName>
    <definedName name="경6959003" localSheetId="7">#REF!</definedName>
    <definedName name="경6959003" localSheetId="6">#REF!</definedName>
    <definedName name="경6959003" localSheetId="4">#REF!</definedName>
    <definedName name="경6959003">#REF!</definedName>
    <definedName name="경6959004" localSheetId="2">#REF!</definedName>
    <definedName name="경6959004" localSheetId="7">#REF!</definedName>
    <definedName name="경6959004" localSheetId="6">#REF!</definedName>
    <definedName name="경6959004" localSheetId="4">#REF!</definedName>
    <definedName name="경6959004">#REF!</definedName>
    <definedName name="경6959005" localSheetId="2">#REF!</definedName>
    <definedName name="경6959005" localSheetId="7">#REF!</definedName>
    <definedName name="경6959005" localSheetId="6">#REF!</definedName>
    <definedName name="경6959005" localSheetId="4">#REF!</definedName>
    <definedName name="경6959005">#REF!</definedName>
    <definedName name="경6960009" localSheetId="2">#REF!</definedName>
    <definedName name="경6960009" localSheetId="7">#REF!</definedName>
    <definedName name="경6960009" localSheetId="6">#REF!</definedName>
    <definedName name="경6960009" localSheetId="4">#REF!</definedName>
    <definedName name="경6960009">#REF!</definedName>
    <definedName name="경6960203" localSheetId="2">#REF!</definedName>
    <definedName name="경6960203" localSheetId="7">#REF!</definedName>
    <definedName name="경6960203" localSheetId="6">#REF!</definedName>
    <definedName name="경6960203" localSheetId="4">#REF!</definedName>
    <definedName name="경6960203">#REF!</definedName>
    <definedName name="경6962021" localSheetId="2">#REF!</definedName>
    <definedName name="경6962021" localSheetId="7">#REF!</definedName>
    <definedName name="경6962021" localSheetId="6">#REF!</definedName>
    <definedName name="경6962021" localSheetId="4">#REF!</definedName>
    <definedName name="경6962021">#REF!</definedName>
    <definedName name="경6962058" localSheetId="2">#REF!</definedName>
    <definedName name="경6962058" localSheetId="7">#REF!</definedName>
    <definedName name="경6962058" localSheetId="6">#REF!</definedName>
    <definedName name="경6962058" localSheetId="4">#REF!</definedName>
    <definedName name="경6962058">#REF!</definedName>
    <definedName name="경6962104" localSheetId="2">#REF!</definedName>
    <definedName name="경6962104" localSheetId="7">#REF!</definedName>
    <definedName name="경6962104" localSheetId="6">#REF!</definedName>
    <definedName name="경6962104" localSheetId="4">#REF!</definedName>
    <definedName name="경6962104">#REF!</definedName>
    <definedName name="경6962106" localSheetId="2">#REF!</definedName>
    <definedName name="경6962106" localSheetId="7">#REF!</definedName>
    <definedName name="경6962106" localSheetId="6">#REF!</definedName>
    <definedName name="경6962106" localSheetId="4">#REF!</definedName>
    <definedName name="경6962106">#REF!</definedName>
    <definedName name="경6962107" localSheetId="2">#REF!</definedName>
    <definedName name="경6962107" localSheetId="7">#REF!</definedName>
    <definedName name="경6962107" localSheetId="6">#REF!</definedName>
    <definedName name="경6962107" localSheetId="4">#REF!</definedName>
    <definedName name="경6962107">#REF!</definedName>
    <definedName name="경6962201" localSheetId="2">#REF!</definedName>
    <definedName name="경6962201" localSheetId="7">#REF!</definedName>
    <definedName name="경6962201" localSheetId="6">#REF!</definedName>
    <definedName name="경6962201" localSheetId="4">#REF!</definedName>
    <definedName name="경6962201">#REF!</definedName>
    <definedName name="경6962202" localSheetId="2">#REF!</definedName>
    <definedName name="경6962202" localSheetId="7">#REF!</definedName>
    <definedName name="경6962202" localSheetId="6">#REF!</definedName>
    <definedName name="경6962202" localSheetId="4">#REF!</definedName>
    <definedName name="경6962202">#REF!</definedName>
    <definedName name="경6962203" localSheetId="2">#REF!</definedName>
    <definedName name="경6962203" localSheetId="7">#REF!</definedName>
    <definedName name="경6962203" localSheetId="6">#REF!</definedName>
    <definedName name="경6962203" localSheetId="4">#REF!</definedName>
    <definedName name="경6962203">#REF!</definedName>
    <definedName name="경6962204" localSheetId="2">#REF!</definedName>
    <definedName name="경6962204" localSheetId="7">#REF!</definedName>
    <definedName name="경6962204" localSheetId="6">#REF!</definedName>
    <definedName name="경6962204" localSheetId="4">#REF!</definedName>
    <definedName name="경6962204">#REF!</definedName>
    <definedName name="경6962205" localSheetId="2">#REF!</definedName>
    <definedName name="경6962205" localSheetId="7">#REF!</definedName>
    <definedName name="경6962205" localSheetId="6">#REF!</definedName>
    <definedName name="경6962205" localSheetId="4">#REF!</definedName>
    <definedName name="경6962205">#REF!</definedName>
    <definedName name="경6962408" localSheetId="2">#REF!</definedName>
    <definedName name="경6962408" localSheetId="7">#REF!</definedName>
    <definedName name="경6962408" localSheetId="6">#REF!</definedName>
    <definedName name="경6962408" localSheetId="4">#REF!</definedName>
    <definedName name="경6962408">#REF!</definedName>
    <definedName name="경6962409" localSheetId="2">#REF!</definedName>
    <definedName name="경6962409" localSheetId="7">#REF!</definedName>
    <definedName name="경6962409" localSheetId="6">#REF!</definedName>
    <definedName name="경6962409" localSheetId="4">#REF!</definedName>
    <definedName name="경6962409">#REF!</definedName>
    <definedName name="경6963000" localSheetId="2">#REF!</definedName>
    <definedName name="경6963000" localSheetId="7">#REF!</definedName>
    <definedName name="경6963000" localSheetId="6">#REF!</definedName>
    <definedName name="경6963000" localSheetId="4">#REF!</definedName>
    <definedName name="경6963000">#REF!</definedName>
    <definedName name="경6963001" localSheetId="2">#REF!</definedName>
    <definedName name="경6963001" localSheetId="7">#REF!</definedName>
    <definedName name="경6963001" localSheetId="6">#REF!</definedName>
    <definedName name="경6963001" localSheetId="4">#REF!</definedName>
    <definedName name="경6963001">#REF!</definedName>
    <definedName name="경6963004" localSheetId="2">#REF!</definedName>
    <definedName name="경6963004" localSheetId="7">#REF!</definedName>
    <definedName name="경6963004" localSheetId="6">#REF!</definedName>
    <definedName name="경6963004" localSheetId="4">#REF!</definedName>
    <definedName name="경6963004">#REF!</definedName>
    <definedName name="경6963011" localSheetId="2">#REF!</definedName>
    <definedName name="경6963011" localSheetId="7">#REF!</definedName>
    <definedName name="경6963011" localSheetId="6">#REF!</definedName>
    <definedName name="경6963011" localSheetId="4">#REF!</definedName>
    <definedName name="경6963011">#REF!</definedName>
    <definedName name="경6965002" localSheetId="2">#REF!</definedName>
    <definedName name="경6965002" localSheetId="7">#REF!</definedName>
    <definedName name="경6965002" localSheetId="6">#REF!</definedName>
    <definedName name="경6965002" localSheetId="4">#REF!</definedName>
    <definedName name="경6965002">#REF!</definedName>
    <definedName name="경6967001" localSheetId="2">#REF!</definedName>
    <definedName name="경6967001" localSheetId="7">#REF!</definedName>
    <definedName name="경6967001" localSheetId="6">#REF!</definedName>
    <definedName name="경6967001" localSheetId="4">#REF!</definedName>
    <definedName name="경6967001">#REF!</definedName>
    <definedName name="경6968002" localSheetId="2">#REF!</definedName>
    <definedName name="경6968002" localSheetId="7">#REF!</definedName>
    <definedName name="경6968002" localSheetId="6">#REF!</definedName>
    <definedName name="경6968002" localSheetId="4">#REF!</definedName>
    <definedName name="경6968002">#REF!</definedName>
    <definedName name="경6968004" localSheetId="2">#REF!</definedName>
    <definedName name="경6968004" localSheetId="7">#REF!</definedName>
    <definedName name="경6968004" localSheetId="6">#REF!</definedName>
    <definedName name="경6968004" localSheetId="4">#REF!</definedName>
    <definedName name="경6968004">#REF!</definedName>
    <definedName name="경6968020" localSheetId="2">#REF!</definedName>
    <definedName name="경6968020" localSheetId="7">#REF!</definedName>
    <definedName name="경6968020" localSheetId="6">#REF!</definedName>
    <definedName name="경6968020" localSheetId="4">#REF!</definedName>
    <definedName name="경6968020">#REF!</definedName>
    <definedName name="경6969003" localSheetId="2">#REF!</definedName>
    <definedName name="경6969003" localSheetId="7">#REF!</definedName>
    <definedName name="경6969003" localSheetId="6">#REF!</definedName>
    <definedName name="경6969003" localSheetId="4">#REF!</definedName>
    <definedName name="경6969003">#REF!</definedName>
    <definedName name="경6969004" localSheetId="2">#REF!</definedName>
    <definedName name="경6969004" localSheetId="7">#REF!</definedName>
    <definedName name="경6969004" localSheetId="6">#REF!</definedName>
    <definedName name="경6969004" localSheetId="4">#REF!</definedName>
    <definedName name="경6969004">#REF!</definedName>
    <definedName name="경6969168" localSheetId="2">#REF!</definedName>
    <definedName name="경6969168" localSheetId="7">#REF!</definedName>
    <definedName name="경6969168" localSheetId="6">#REF!</definedName>
    <definedName name="경6969168" localSheetId="4">#REF!</definedName>
    <definedName name="경6969168">#REF!</definedName>
    <definedName name="경6970004" localSheetId="2">#REF!</definedName>
    <definedName name="경6970004" localSheetId="7">#REF!</definedName>
    <definedName name="경6970004" localSheetId="6">#REF!</definedName>
    <definedName name="경6970004" localSheetId="4">#REF!</definedName>
    <definedName name="경6970004">#REF!</definedName>
    <definedName name="경6970013" localSheetId="2">#REF!</definedName>
    <definedName name="경6970013" localSheetId="7">#REF!</definedName>
    <definedName name="경6970013" localSheetId="6">#REF!</definedName>
    <definedName name="경6970013" localSheetId="4">#REF!</definedName>
    <definedName name="경6970013">#REF!</definedName>
    <definedName name="경6970014" localSheetId="2">#REF!</definedName>
    <definedName name="경6970014" localSheetId="7">#REF!</definedName>
    <definedName name="경6970014" localSheetId="6">#REF!</definedName>
    <definedName name="경6970014" localSheetId="4">#REF!</definedName>
    <definedName name="경6970014">#REF!</definedName>
    <definedName name="경6971200" localSheetId="2">#REF!</definedName>
    <definedName name="경6971200" localSheetId="7">#REF!</definedName>
    <definedName name="경6971200" localSheetId="6">#REF!</definedName>
    <definedName name="경6971200" localSheetId="4">#REF!</definedName>
    <definedName name="경6971200">#REF!</definedName>
    <definedName name="경6971204" localSheetId="2">#REF!</definedName>
    <definedName name="경6971204" localSheetId="7">#REF!</definedName>
    <definedName name="경6971204" localSheetId="6">#REF!</definedName>
    <definedName name="경6971204" localSheetId="4">#REF!</definedName>
    <definedName name="경6971204">#REF!</definedName>
    <definedName name="경6974505" localSheetId="2">#REF!</definedName>
    <definedName name="경6974505" localSheetId="7">#REF!</definedName>
    <definedName name="경6974505" localSheetId="6">#REF!</definedName>
    <definedName name="경6974505" localSheetId="4">#REF!</definedName>
    <definedName name="경6974505">#REF!</definedName>
    <definedName name="경6982006" localSheetId="2">#REF!</definedName>
    <definedName name="경6982006" localSheetId="7">#REF!</definedName>
    <definedName name="경6982006" localSheetId="6">#REF!</definedName>
    <definedName name="경6982006" localSheetId="4">#REF!</definedName>
    <definedName name="경6982006">#REF!</definedName>
    <definedName name="경6982007" localSheetId="2">#REF!</definedName>
    <definedName name="경6982007" localSheetId="7">#REF!</definedName>
    <definedName name="경6982007" localSheetId="6">#REF!</definedName>
    <definedName name="경6982007" localSheetId="4">#REF!</definedName>
    <definedName name="경6982007">#REF!</definedName>
    <definedName name="경6982008" localSheetId="2">#REF!</definedName>
    <definedName name="경6982008" localSheetId="7">#REF!</definedName>
    <definedName name="경6982008" localSheetId="6">#REF!</definedName>
    <definedName name="경6982008" localSheetId="4">#REF!</definedName>
    <definedName name="경6982008">#REF!</definedName>
    <definedName name="경6982009" localSheetId="2">#REF!</definedName>
    <definedName name="경6982009" localSheetId="7">#REF!</definedName>
    <definedName name="경6982009" localSheetId="6">#REF!</definedName>
    <definedName name="경6982009" localSheetId="4">#REF!</definedName>
    <definedName name="경6982009">#REF!</definedName>
    <definedName name="경6982010" localSheetId="2">#REF!</definedName>
    <definedName name="경6982010" localSheetId="7">#REF!</definedName>
    <definedName name="경6982010" localSheetId="6">#REF!</definedName>
    <definedName name="경6982010" localSheetId="4">#REF!</definedName>
    <definedName name="경6982010">#REF!</definedName>
    <definedName name="경6982012" localSheetId="2">#REF!</definedName>
    <definedName name="경6982012" localSheetId="7">#REF!</definedName>
    <definedName name="경6982012" localSheetId="6">#REF!</definedName>
    <definedName name="경6982012" localSheetId="4">#REF!</definedName>
    <definedName name="경6982012">#REF!</definedName>
    <definedName name="경6982081" localSheetId="2">#REF!</definedName>
    <definedName name="경6982081" localSheetId="7">#REF!</definedName>
    <definedName name="경6982081" localSheetId="6">#REF!</definedName>
    <definedName name="경6982081" localSheetId="4">#REF!</definedName>
    <definedName name="경6982081">#REF!</definedName>
    <definedName name="경6982082" localSheetId="2">#REF!</definedName>
    <definedName name="경6982082" localSheetId="7">#REF!</definedName>
    <definedName name="경6982082" localSheetId="6">#REF!</definedName>
    <definedName name="경6982082" localSheetId="4">#REF!</definedName>
    <definedName name="경6982082">#REF!</definedName>
    <definedName name="경6982083" localSheetId="2">#REF!</definedName>
    <definedName name="경6982083" localSheetId="7">#REF!</definedName>
    <definedName name="경6982083" localSheetId="6">#REF!</definedName>
    <definedName name="경6982083" localSheetId="4">#REF!</definedName>
    <definedName name="경6982083">#REF!</definedName>
    <definedName name="경6982084" localSheetId="2">#REF!</definedName>
    <definedName name="경6982084" localSheetId="7">#REF!</definedName>
    <definedName name="경6982084" localSheetId="6">#REF!</definedName>
    <definedName name="경6982084" localSheetId="4">#REF!</definedName>
    <definedName name="경6982084">#REF!</definedName>
    <definedName name="경6982085" localSheetId="2">#REF!</definedName>
    <definedName name="경6982085" localSheetId="7">#REF!</definedName>
    <definedName name="경6982085" localSheetId="6">#REF!</definedName>
    <definedName name="경6982085" localSheetId="4">#REF!</definedName>
    <definedName name="경6982085">#REF!</definedName>
    <definedName name="경6982086" localSheetId="2">#REF!</definedName>
    <definedName name="경6982086" localSheetId="7">#REF!</definedName>
    <definedName name="경6982086" localSheetId="6">#REF!</definedName>
    <definedName name="경6982086" localSheetId="4">#REF!</definedName>
    <definedName name="경6982086">#REF!</definedName>
    <definedName name="경6982087" localSheetId="2">#REF!</definedName>
    <definedName name="경6982087" localSheetId="7">#REF!</definedName>
    <definedName name="경6982087" localSheetId="6">#REF!</definedName>
    <definedName name="경6982087" localSheetId="4">#REF!</definedName>
    <definedName name="경6982087">#REF!</definedName>
    <definedName name="경6982088" localSheetId="2">#REF!</definedName>
    <definedName name="경6982088" localSheetId="7">#REF!</definedName>
    <definedName name="경6982088" localSheetId="6">#REF!</definedName>
    <definedName name="경6982088" localSheetId="4">#REF!</definedName>
    <definedName name="경6982088">#REF!</definedName>
    <definedName name="경6982089" localSheetId="2">#REF!</definedName>
    <definedName name="경6982089" localSheetId="7">#REF!</definedName>
    <definedName name="경6982089" localSheetId="6">#REF!</definedName>
    <definedName name="경6982089" localSheetId="4">#REF!</definedName>
    <definedName name="경6982089">#REF!</definedName>
    <definedName name="경6982090" localSheetId="2">#REF!</definedName>
    <definedName name="경6982090" localSheetId="7">#REF!</definedName>
    <definedName name="경6982090" localSheetId="6">#REF!</definedName>
    <definedName name="경6982090" localSheetId="4">#REF!</definedName>
    <definedName name="경6982090">#REF!</definedName>
    <definedName name="경6982091" localSheetId="2">#REF!</definedName>
    <definedName name="경6982091" localSheetId="7">#REF!</definedName>
    <definedName name="경6982091" localSheetId="6">#REF!</definedName>
    <definedName name="경6982091" localSheetId="4">#REF!</definedName>
    <definedName name="경6982091">#REF!</definedName>
    <definedName name="경6982092" localSheetId="2">#REF!</definedName>
    <definedName name="경6982092" localSheetId="7">#REF!</definedName>
    <definedName name="경6982092" localSheetId="6">#REF!</definedName>
    <definedName name="경6982092" localSheetId="4">#REF!</definedName>
    <definedName name="경6982092">#REF!</definedName>
    <definedName name="경6982165" localSheetId="2">#REF!</definedName>
    <definedName name="경6982165" localSheetId="7">#REF!</definedName>
    <definedName name="경6982165" localSheetId="6">#REF!</definedName>
    <definedName name="경6982165" localSheetId="4">#REF!</definedName>
    <definedName name="경6982165">#REF!</definedName>
    <definedName name="경6982166" localSheetId="2">#REF!</definedName>
    <definedName name="경6982166" localSheetId="7">#REF!</definedName>
    <definedName name="경6982166" localSheetId="6">#REF!</definedName>
    <definedName name="경6982166" localSheetId="4">#REF!</definedName>
    <definedName name="경6982166">#REF!</definedName>
    <definedName name="경6982167" localSheetId="2">#REF!</definedName>
    <definedName name="경6982167" localSheetId="7">#REF!</definedName>
    <definedName name="경6982167" localSheetId="6">#REF!</definedName>
    <definedName name="경6982167" localSheetId="4">#REF!</definedName>
    <definedName name="경6982167">#REF!</definedName>
    <definedName name="경6982168" localSheetId="2">#REF!</definedName>
    <definedName name="경6982168" localSheetId="7">#REF!</definedName>
    <definedName name="경6982168" localSheetId="6">#REF!</definedName>
    <definedName name="경6982168" localSheetId="4">#REF!</definedName>
    <definedName name="경6982168">#REF!</definedName>
    <definedName name="경6982174" localSheetId="2">#REF!</definedName>
    <definedName name="경6982174" localSheetId="7">#REF!</definedName>
    <definedName name="경6982174" localSheetId="6">#REF!</definedName>
    <definedName name="경6982174" localSheetId="4">#REF!</definedName>
    <definedName name="경6982174">#REF!</definedName>
    <definedName name="경6982175" localSheetId="2">#REF!</definedName>
    <definedName name="경6982175" localSheetId="7">#REF!</definedName>
    <definedName name="경6982175" localSheetId="6">#REF!</definedName>
    <definedName name="경6982175" localSheetId="4">#REF!</definedName>
    <definedName name="경6982175">#REF!</definedName>
    <definedName name="경6982176" localSheetId="2">#REF!</definedName>
    <definedName name="경6982176" localSheetId="7">#REF!</definedName>
    <definedName name="경6982176" localSheetId="6">#REF!</definedName>
    <definedName name="경6982176" localSheetId="4">#REF!</definedName>
    <definedName name="경6982176">#REF!</definedName>
    <definedName name="경6982177" localSheetId="2">#REF!</definedName>
    <definedName name="경6982177" localSheetId="7">#REF!</definedName>
    <definedName name="경6982177" localSheetId="6">#REF!</definedName>
    <definedName name="경6982177" localSheetId="4">#REF!</definedName>
    <definedName name="경6982177">#REF!</definedName>
    <definedName name="경6982178" localSheetId="2">#REF!</definedName>
    <definedName name="경6982178" localSheetId="7">#REF!</definedName>
    <definedName name="경6982178" localSheetId="6">#REF!</definedName>
    <definedName name="경6982178" localSheetId="4">#REF!</definedName>
    <definedName name="경6982178">#REF!</definedName>
    <definedName name="경6982179" localSheetId="2">#REF!</definedName>
    <definedName name="경6982179" localSheetId="7">#REF!</definedName>
    <definedName name="경6982179" localSheetId="6">#REF!</definedName>
    <definedName name="경6982179" localSheetId="4">#REF!</definedName>
    <definedName name="경6982179">#REF!</definedName>
    <definedName name="경6982180" localSheetId="2">#REF!</definedName>
    <definedName name="경6982180" localSheetId="7">#REF!</definedName>
    <definedName name="경6982180" localSheetId="6">#REF!</definedName>
    <definedName name="경6982180" localSheetId="4">#REF!</definedName>
    <definedName name="경6982180">#REF!</definedName>
    <definedName name="경6982181" localSheetId="2">#REF!</definedName>
    <definedName name="경6982181" localSheetId="7">#REF!</definedName>
    <definedName name="경6982181" localSheetId="6">#REF!</definedName>
    <definedName name="경6982181" localSheetId="4">#REF!</definedName>
    <definedName name="경6982181">#REF!</definedName>
    <definedName name="경6982182" localSheetId="2">#REF!</definedName>
    <definedName name="경6982182" localSheetId="7">#REF!</definedName>
    <definedName name="경6982182" localSheetId="6">#REF!</definedName>
    <definedName name="경6982182" localSheetId="4">#REF!</definedName>
    <definedName name="경6982182">#REF!</definedName>
    <definedName name="경6982185" localSheetId="2">#REF!</definedName>
    <definedName name="경6982185" localSheetId="7">#REF!</definedName>
    <definedName name="경6982185" localSheetId="6">#REF!</definedName>
    <definedName name="경6982185" localSheetId="4">#REF!</definedName>
    <definedName name="경6982185">#REF!</definedName>
    <definedName name="경6982186" localSheetId="2">#REF!</definedName>
    <definedName name="경6982186" localSheetId="7">#REF!</definedName>
    <definedName name="경6982186" localSheetId="6">#REF!</definedName>
    <definedName name="경6982186" localSheetId="4">#REF!</definedName>
    <definedName name="경6982186">#REF!</definedName>
    <definedName name="경6982260" localSheetId="2">#REF!</definedName>
    <definedName name="경6982260" localSheetId="7">#REF!</definedName>
    <definedName name="경6982260" localSheetId="6">#REF!</definedName>
    <definedName name="경6982260" localSheetId="4">#REF!</definedName>
    <definedName name="경6982260">#REF!</definedName>
    <definedName name="경6982261" localSheetId="2">#REF!</definedName>
    <definedName name="경6982261" localSheetId="7">#REF!</definedName>
    <definedName name="경6982261" localSheetId="6">#REF!</definedName>
    <definedName name="경6982261" localSheetId="4">#REF!</definedName>
    <definedName name="경6982261">#REF!</definedName>
    <definedName name="경6982265" localSheetId="2">#REF!</definedName>
    <definedName name="경6982265" localSheetId="7">#REF!</definedName>
    <definedName name="경6982265" localSheetId="6">#REF!</definedName>
    <definedName name="경6982265" localSheetId="4">#REF!</definedName>
    <definedName name="경6982265">#REF!</definedName>
    <definedName name="경6982266" localSheetId="2">#REF!</definedName>
    <definedName name="경6982266" localSheetId="7">#REF!</definedName>
    <definedName name="경6982266" localSheetId="6">#REF!</definedName>
    <definedName name="경6982266" localSheetId="4">#REF!</definedName>
    <definedName name="경6982266">#REF!</definedName>
    <definedName name="경6982267" localSheetId="2">#REF!</definedName>
    <definedName name="경6982267" localSheetId="7">#REF!</definedName>
    <definedName name="경6982267" localSheetId="6">#REF!</definedName>
    <definedName name="경6982267" localSheetId="4">#REF!</definedName>
    <definedName name="경6982267">#REF!</definedName>
    <definedName name="경6982268" localSheetId="2">#REF!</definedName>
    <definedName name="경6982268" localSheetId="7">#REF!</definedName>
    <definedName name="경6982268" localSheetId="6">#REF!</definedName>
    <definedName name="경6982268" localSheetId="4">#REF!</definedName>
    <definedName name="경6982268">#REF!</definedName>
    <definedName name="경6982269" localSheetId="2">#REF!</definedName>
    <definedName name="경6982269" localSheetId="7">#REF!</definedName>
    <definedName name="경6982269" localSheetId="6">#REF!</definedName>
    <definedName name="경6982269" localSheetId="4">#REF!</definedName>
    <definedName name="경6982269">#REF!</definedName>
    <definedName name="경6982270" localSheetId="2">#REF!</definedName>
    <definedName name="경6982270" localSheetId="7">#REF!</definedName>
    <definedName name="경6982270" localSheetId="6">#REF!</definedName>
    <definedName name="경6982270" localSheetId="4">#REF!</definedName>
    <definedName name="경6982270">#REF!</definedName>
    <definedName name="경6982272" localSheetId="2">#REF!</definedName>
    <definedName name="경6982272" localSheetId="7">#REF!</definedName>
    <definedName name="경6982272" localSheetId="6">#REF!</definedName>
    <definedName name="경6982272" localSheetId="4">#REF!</definedName>
    <definedName name="경6982272">#REF!</definedName>
    <definedName name="경6982294" localSheetId="2">#REF!</definedName>
    <definedName name="경6982294" localSheetId="7">#REF!</definedName>
    <definedName name="경6982294" localSheetId="6">#REF!</definedName>
    <definedName name="경6982294" localSheetId="4">#REF!</definedName>
    <definedName name="경6982294">#REF!</definedName>
    <definedName name="경6982295" localSheetId="2">#REF!</definedName>
    <definedName name="경6982295" localSheetId="7">#REF!</definedName>
    <definedName name="경6982295" localSheetId="6">#REF!</definedName>
    <definedName name="경6982295" localSheetId="4">#REF!</definedName>
    <definedName name="경6982295">#REF!</definedName>
    <definedName name="경6982296" localSheetId="2">#REF!</definedName>
    <definedName name="경6982296" localSheetId="7">#REF!</definedName>
    <definedName name="경6982296" localSheetId="6">#REF!</definedName>
    <definedName name="경6982296" localSheetId="4">#REF!</definedName>
    <definedName name="경6982296">#REF!</definedName>
    <definedName name="경6982297" localSheetId="2">#REF!</definedName>
    <definedName name="경6982297" localSheetId="7">#REF!</definedName>
    <definedName name="경6982297" localSheetId="6">#REF!</definedName>
    <definedName name="경6982297" localSheetId="4">#REF!</definedName>
    <definedName name="경6982297">#REF!</definedName>
    <definedName name="경6982299" localSheetId="2">#REF!</definedName>
    <definedName name="경6982299" localSheetId="7">#REF!</definedName>
    <definedName name="경6982299" localSheetId="6">#REF!</definedName>
    <definedName name="경6982299" localSheetId="4">#REF!</definedName>
    <definedName name="경6982299">#REF!</definedName>
    <definedName name="경6982303" localSheetId="2">#REF!</definedName>
    <definedName name="경6982303" localSheetId="7">#REF!</definedName>
    <definedName name="경6982303" localSheetId="6">#REF!</definedName>
    <definedName name="경6982303" localSheetId="4">#REF!</definedName>
    <definedName name="경6982303">#REF!</definedName>
    <definedName name="경6982304" localSheetId="2">#REF!</definedName>
    <definedName name="경6982304" localSheetId="7">#REF!</definedName>
    <definedName name="경6982304" localSheetId="6">#REF!</definedName>
    <definedName name="경6982304" localSheetId="4">#REF!</definedName>
    <definedName name="경6982304">#REF!</definedName>
    <definedName name="경6982320" localSheetId="2">#REF!</definedName>
    <definedName name="경6982320" localSheetId="7">#REF!</definedName>
    <definedName name="경6982320" localSheetId="6">#REF!</definedName>
    <definedName name="경6982320" localSheetId="4">#REF!</definedName>
    <definedName name="경6982320">#REF!</definedName>
    <definedName name="경6982321" localSheetId="2">#REF!</definedName>
    <definedName name="경6982321" localSheetId="7">#REF!</definedName>
    <definedName name="경6982321" localSheetId="6">#REF!</definedName>
    <definedName name="경6982321" localSheetId="4">#REF!</definedName>
    <definedName name="경6982321">#REF!</definedName>
    <definedName name="경6982322" localSheetId="2">#REF!</definedName>
    <definedName name="경6982322" localSheetId="7">#REF!</definedName>
    <definedName name="경6982322" localSheetId="6">#REF!</definedName>
    <definedName name="경6982322" localSheetId="4">#REF!</definedName>
    <definedName name="경6982322">#REF!</definedName>
    <definedName name="경6982323" localSheetId="2">#REF!</definedName>
    <definedName name="경6982323" localSheetId="7">#REF!</definedName>
    <definedName name="경6982323" localSheetId="6">#REF!</definedName>
    <definedName name="경6982323" localSheetId="4">#REF!</definedName>
    <definedName name="경6982323">#REF!</definedName>
    <definedName name="경6982324" localSheetId="2">#REF!</definedName>
    <definedName name="경6982324" localSheetId="7">#REF!</definedName>
    <definedName name="경6982324" localSheetId="6">#REF!</definedName>
    <definedName name="경6982324" localSheetId="4">#REF!</definedName>
    <definedName name="경6982324">#REF!</definedName>
    <definedName name="경6982325" localSheetId="2">#REF!</definedName>
    <definedName name="경6982325" localSheetId="7">#REF!</definedName>
    <definedName name="경6982325" localSheetId="6">#REF!</definedName>
    <definedName name="경6982325" localSheetId="4">#REF!</definedName>
    <definedName name="경6982325">#REF!</definedName>
    <definedName name="경6982326" localSheetId="2">#REF!</definedName>
    <definedName name="경6982326" localSheetId="7">#REF!</definedName>
    <definedName name="경6982326" localSheetId="6">#REF!</definedName>
    <definedName name="경6982326" localSheetId="4">#REF!</definedName>
    <definedName name="경6982326">#REF!</definedName>
    <definedName name="경6982328" localSheetId="2">#REF!</definedName>
    <definedName name="경6982328" localSheetId="7">#REF!</definedName>
    <definedName name="경6982328" localSheetId="6">#REF!</definedName>
    <definedName name="경6982328" localSheetId="4">#REF!</definedName>
    <definedName name="경6982328">#REF!</definedName>
    <definedName name="경6982487" localSheetId="2">#REF!</definedName>
    <definedName name="경6982487" localSheetId="7">#REF!</definedName>
    <definedName name="경6982487" localSheetId="6">#REF!</definedName>
    <definedName name="경6982487" localSheetId="4">#REF!</definedName>
    <definedName name="경6982487">#REF!</definedName>
    <definedName name="경6982488" localSheetId="2">#REF!</definedName>
    <definedName name="경6982488" localSheetId="7">#REF!</definedName>
    <definedName name="경6982488" localSheetId="6">#REF!</definedName>
    <definedName name="경6982488" localSheetId="4">#REF!</definedName>
    <definedName name="경6982488">#REF!</definedName>
    <definedName name="경6982489" localSheetId="2">#REF!</definedName>
    <definedName name="경6982489" localSheetId="7">#REF!</definedName>
    <definedName name="경6982489" localSheetId="6">#REF!</definedName>
    <definedName name="경6982489" localSheetId="4">#REF!</definedName>
    <definedName name="경6982489">#REF!</definedName>
    <definedName name="경6982490" localSheetId="2">#REF!</definedName>
    <definedName name="경6982490" localSheetId="7">#REF!</definedName>
    <definedName name="경6982490" localSheetId="6">#REF!</definedName>
    <definedName name="경6982490" localSheetId="4">#REF!</definedName>
    <definedName name="경6982490">#REF!</definedName>
    <definedName name="경6982491" localSheetId="2">#REF!</definedName>
    <definedName name="경6982491" localSheetId="7">#REF!</definedName>
    <definedName name="경6982491" localSheetId="6">#REF!</definedName>
    <definedName name="경6982491" localSheetId="4">#REF!</definedName>
    <definedName name="경6982491">#REF!</definedName>
    <definedName name="경6982492" localSheetId="2">#REF!</definedName>
    <definedName name="경6982492" localSheetId="7">#REF!</definedName>
    <definedName name="경6982492" localSheetId="6">#REF!</definedName>
    <definedName name="경6982492" localSheetId="4">#REF!</definedName>
    <definedName name="경6982492">#REF!</definedName>
    <definedName name="경6982501" localSheetId="2">#REF!</definedName>
    <definedName name="경6982501" localSheetId="7">#REF!</definedName>
    <definedName name="경6982501" localSheetId="6">#REF!</definedName>
    <definedName name="경6982501" localSheetId="4">#REF!</definedName>
    <definedName name="경6982501">#REF!</definedName>
    <definedName name="경6982502" localSheetId="2">#REF!</definedName>
    <definedName name="경6982502" localSheetId="7">#REF!</definedName>
    <definedName name="경6982502" localSheetId="6">#REF!</definedName>
    <definedName name="경6982502" localSheetId="4">#REF!</definedName>
    <definedName name="경6982502">#REF!</definedName>
    <definedName name="경6982503" localSheetId="2">#REF!</definedName>
    <definedName name="경6982503" localSheetId="7">#REF!</definedName>
    <definedName name="경6982503" localSheetId="6">#REF!</definedName>
    <definedName name="경6982503" localSheetId="4">#REF!</definedName>
    <definedName name="경6982503">#REF!</definedName>
    <definedName name="경6982504" localSheetId="2">#REF!</definedName>
    <definedName name="경6982504" localSheetId="7">#REF!</definedName>
    <definedName name="경6982504" localSheetId="6">#REF!</definedName>
    <definedName name="경6982504" localSheetId="4">#REF!</definedName>
    <definedName name="경6982504">#REF!</definedName>
    <definedName name="경6982505" localSheetId="2">#REF!</definedName>
    <definedName name="경6982505" localSheetId="7">#REF!</definedName>
    <definedName name="경6982505" localSheetId="6">#REF!</definedName>
    <definedName name="경6982505" localSheetId="4">#REF!</definedName>
    <definedName name="경6982505">#REF!</definedName>
    <definedName name="경6982506" localSheetId="2">#REF!</definedName>
    <definedName name="경6982506" localSheetId="7">#REF!</definedName>
    <definedName name="경6982506" localSheetId="6">#REF!</definedName>
    <definedName name="경6982506" localSheetId="4">#REF!</definedName>
    <definedName name="경6982506">#REF!</definedName>
    <definedName name="경6982512" localSheetId="2">#REF!</definedName>
    <definedName name="경6982512" localSheetId="7">#REF!</definedName>
    <definedName name="경6982512" localSheetId="6">#REF!</definedName>
    <definedName name="경6982512" localSheetId="4">#REF!</definedName>
    <definedName name="경6982512">#REF!</definedName>
    <definedName name="경6982513" localSheetId="2">#REF!</definedName>
    <definedName name="경6982513" localSheetId="7">#REF!</definedName>
    <definedName name="경6982513" localSheetId="6">#REF!</definedName>
    <definedName name="경6982513" localSheetId="4">#REF!</definedName>
    <definedName name="경6982513">#REF!</definedName>
    <definedName name="경6982514" localSheetId="2">#REF!</definedName>
    <definedName name="경6982514" localSheetId="7">#REF!</definedName>
    <definedName name="경6982514" localSheetId="6">#REF!</definedName>
    <definedName name="경6982514" localSheetId="4">#REF!</definedName>
    <definedName name="경6982514">#REF!</definedName>
    <definedName name="경6982515" localSheetId="2">#REF!</definedName>
    <definedName name="경6982515" localSheetId="7">#REF!</definedName>
    <definedName name="경6982515" localSheetId="6">#REF!</definedName>
    <definedName name="경6982515" localSheetId="4">#REF!</definedName>
    <definedName name="경6982515">#REF!</definedName>
    <definedName name="경6982516" localSheetId="2">#REF!</definedName>
    <definedName name="경6982516" localSheetId="7">#REF!</definedName>
    <definedName name="경6982516" localSheetId="6">#REF!</definedName>
    <definedName name="경6982516" localSheetId="4">#REF!</definedName>
    <definedName name="경6982516">#REF!</definedName>
    <definedName name="경6985001" localSheetId="2">#REF!</definedName>
    <definedName name="경6985001" localSheetId="7">#REF!</definedName>
    <definedName name="경6985001" localSheetId="6">#REF!</definedName>
    <definedName name="경6985001" localSheetId="4">#REF!</definedName>
    <definedName name="경6985001">#REF!</definedName>
    <definedName name="경6985003" localSheetId="2">#REF!</definedName>
    <definedName name="경6985003" localSheetId="7">#REF!</definedName>
    <definedName name="경6985003" localSheetId="6">#REF!</definedName>
    <definedName name="경6985003" localSheetId="4">#REF!</definedName>
    <definedName name="경6985003">#REF!</definedName>
    <definedName name="경6985004" localSheetId="2">#REF!</definedName>
    <definedName name="경6985004" localSheetId="7">#REF!</definedName>
    <definedName name="경6985004" localSheetId="6">#REF!</definedName>
    <definedName name="경6985004" localSheetId="4">#REF!</definedName>
    <definedName name="경6985004">#REF!</definedName>
    <definedName name="경6985006" localSheetId="2">#REF!</definedName>
    <definedName name="경6985006" localSheetId="7">#REF!</definedName>
    <definedName name="경6985006" localSheetId="6">#REF!</definedName>
    <definedName name="경6985006" localSheetId="4">#REF!</definedName>
    <definedName name="경6985006">#REF!</definedName>
    <definedName name="경6985007" localSheetId="2">#REF!</definedName>
    <definedName name="경6985007" localSheetId="7">#REF!</definedName>
    <definedName name="경6985007" localSheetId="6">#REF!</definedName>
    <definedName name="경6985007" localSheetId="4">#REF!</definedName>
    <definedName name="경6985007">#REF!</definedName>
    <definedName name="경6985008" localSheetId="2">#REF!</definedName>
    <definedName name="경6985008" localSheetId="7">#REF!</definedName>
    <definedName name="경6985008" localSheetId="6">#REF!</definedName>
    <definedName name="경6985008" localSheetId="4">#REF!</definedName>
    <definedName name="경6985008">#REF!</definedName>
    <definedName name="경6985009" localSheetId="2">#REF!</definedName>
    <definedName name="경6985009" localSheetId="7">#REF!</definedName>
    <definedName name="경6985009" localSheetId="6">#REF!</definedName>
    <definedName name="경6985009" localSheetId="4">#REF!</definedName>
    <definedName name="경6985009">#REF!</definedName>
    <definedName name="경6985010" localSheetId="2">#REF!</definedName>
    <definedName name="경6985010" localSheetId="7">#REF!</definedName>
    <definedName name="경6985010" localSheetId="6">#REF!</definedName>
    <definedName name="경6985010" localSheetId="4">#REF!</definedName>
    <definedName name="경6985010">#REF!</definedName>
    <definedName name="경6985011" localSheetId="2">#REF!</definedName>
    <definedName name="경6985011" localSheetId="7">#REF!</definedName>
    <definedName name="경6985011" localSheetId="6">#REF!</definedName>
    <definedName name="경6985011" localSheetId="4">#REF!</definedName>
    <definedName name="경6985011">#REF!</definedName>
    <definedName name="경6985012" localSheetId="2">#REF!</definedName>
    <definedName name="경6985012" localSheetId="7">#REF!</definedName>
    <definedName name="경6985012" localSheetId="6">#REF!</definedName>
    <definedName name="경6985012" localSheetId="4">#REF!</definedName>
    <definedName name="경6985012">#REF!</definedName>
    <definedName name="경6985015" localSheetId="2">#REF!</definedName>
    <definedName name="경6985015" localSheetId="7">#REF!</definedName>
    <definedName name="경6985015" localSheetId="6">#REF!</definedName>
    <definedName name="경6985015" localSheetId="4">#REF!</definedName>
    <definedName name="경6985015">#REF!</definedName>
    <definedName name="경6985016" localSheetId="2">#REF!</definedName>
    <definedName name="경6985016" localSheetId="7">#REF!</definedName>
    <definedName name="경6985016" localSheetId="6">#REF!</definedName>
    <definedName name="경6985016" localSheetId="4">#REF!</definedName>
    <definedName name="경6985016">#REF!</definedName>
    <definedName name="경6985017" localSheetId="2">#REF!</definedName>
    <definedName name="경6985017" localSheetId="7">#REF!</definedName>
    <definedName name="경6985017" localSheetId="6">#REF!</definedName>
    <definedName name="경6985017" localSheetId="4">#REF!</definedName>
    <definedName name="경6985017">#REF!</definedName>
    <definedName name="경6985018" localSheetId="2">#REF!</definedName>
    <definedName name="경6985018" localSheetId="7">#REF!</definedName>
    <definedName name="경6985018" localSheetId="6">#REF!</definedName>
    <definedName name="경6985018" localSheetId="4">#REF!</definedName>
    <definedName name="경6985018">#REF!</definedName>
    <definedName name="경6985019" localSheetId="2">#REF!</definedName>
    <definedName name="경6985019" localSheetId="7">#REF!</definedName>
    <definedName name="경6985019" localSheetId="6">#REF!</definedName>
    <definedName name="경6985019" localSheetId="4">#REF!</definedName>
    <definedName name="경6985019">#REF!</definedName>
    <definedName name="경6985020" localSheetId="2">#REF!</definedName>
    <definedName name="경6985020" localSheetId="7">#REF!</definedName>
    <definedName name="경6985020" localSheetId="6">#REF!</definedName>
    <definedName name="경6985020" localSheetId="4">#REF!</definedName>
    <definedName name="경6985020">#REF!</definedName>
    <definedName name="경6985021" localSheetId="2">#REF!</definedName>
    <definedName name="경6985021" localSheetId="7">#REF!</definedName>
    <definedName name="경6985021" localSheetId="6">#REF!</definedName>
    <definedName name="경6985021" localSheetId="4">#REF!</definedName>
    <definedName name="경6985021">#REF!</definedName>
    <definedName name="경6986011" localSheetId="2">#REF!</definedName>
    <definedName name="경6986011" localSheetId="7">#REF!</definedName>
    <definedName name="경6986011" localSheetId="6">#REF!</definedName>
    <definedName name="경6986011" localSheetId="4">#REF!</definedName>
    <definedName name="경6986011">#REF!</definedName>
    <definedName name="경6999050" localSheetId="2">#REF!</definedName>
    <definedName name="경6999050" localSheetId="7">#REF!</definedName>
    <definedName name="경6999050" localSheetId="6">#REF!</definedName>
    <definedName name="경6999050" localSheetId="4">#REF!</definedName>
    <definedName name="경6999050">#REF!</definedName>
    <definedName name="경6999051" localSheetId="2">#REF!</definedName>
    <definedName name="경6999051" localSheetId="7">#REF!</definedName>
    <definedName name="경6999051" localSheetId="6">#REF!</definedName>
    <definedName name="경6999051" localSheetId="4">#REF!</definedName>
    <definedName name="경6999051">#REF!</definedName>
    <definedName name="경6999053" localSheetId="2">#REF!</definedName>
    <definedName name="경6999053" localSheetId="7">#REF!</definedName>
    <definedName name="경6999053" localSheetId="6">#REF!</definedName>
    <definedName name="경6999053" localSheetId="4">#REF!</definedName>
    <definedName name="경6999053">#REF!</definedName>
    <definedName name="경6999054" localSheetId="2">#REF!</definedName>
    <definedName name="경6999054" localSheetId="7">#REF!</definedName>
    <definedName name="경6999054" localSheetId="6">#REF!</definedName>
    <definedName name="경6999054" localSheetId="4">#REF!</definedName>
    <definedName name="경6999054">#REF!</definedName>
    <definedName name="경6999055" localSheetId="2">#REF!</definedName>
    <definedName name="경6999055" localSheetId="7">#REF!</definedName>
    <definedName name="경6999055" localSheetId="6">#REF!</definedName>
    <definedName name="경6999055" localSheetId="4">#REF!</definedName>
    <definedName name="경6999055">#REF!</definedName>
    <definedName name="경6999056" localSheetId="2">#REF!</definedName>
    <definedName name="경6999056" localSheetId="7">#REF!</definedName>
    <definedName name="경6999056" localSheetId="6">#REF!</definedName>
    <definedName name="경6999056" localSheetId="4">#REF!</definedName>
    <definedName name="경6999056">#REF!</definedName>
    <definedName name="경6999057" localSheetId="2">#REF!</definedName>
    <definedName name="경6999057" localSheetId="7">#REF!</definedName>
    <definedName name="경6999057" localSheetId="6">#REF!</definedName>
    <definedName name="경6999057" localSheetId="4">#REF!</definedName>
    <definedName name="경6999057">#REF!</definedName>
    <definedName name="경6999058" localSheetId="2">#REF!</definedName>
    <definedName name="경6999058" localSheetId="7">#REF!</definedName>
    <definedName name="경6999058" localSheetId="6">#REF!</definedName>
    <definedName name="경6999058" localSheetId="4">#REF!</definedName>
    <definedName name="경6999058">#REF!</definedName>
    <definedName name="경6999059" localSheetId="2">#REF!</definedName>
    <definedName name="경6999059" localSheetId="7">#REF!</definedName>
    <definedName name="경6999059" localSheetId="6">#REF!</definedName>
    <definedName name="경6999059" localSheetId="4">#REF!</definedName>
    <definedName name="경6999059">#REF!</definedName>
    <definedName name="경6999060" localSheetId="2">#REF!</definedName>
    <definedName name="경6999060" localSheetId="7">#REF!</definedName>
    <definedName name="경6999060" localSheetId="6">#REF!</definedName>
    <definedName name="경6999060" localSheetId="4">#REF!</definedName>
    <definedName name="경6999060">#REF!</definedName>
    <definedName name="경6999061" localSheetId="2">#REF!</definedName>
    <definedName name="경6999061" localSheetId="7">#REF!</definedName>
    <definedName name="경6999061" localSheetId="6">#REF!</definedName>
    <definedName name="경6999061" localSheetId="4">#REF!</definedName>
    <definedName name="경6999061">#REF!</definedName>
    <definedName name="경6999062" localSheetId="2">#REF!</definedName>
    <definedName name="경6999062" localSheetId="7">#REF!</definedName>
    <definedName name="경6999062" localSheetId="6">#REF!</definedName>
    <definedName name="경6999062" localSheetId="4">#REF!</definedName>
    <definedName name="경6999062">#REF!</definedName>
    <definedName name="경6999063" localSheetId="2">#REF!</definedName>
    <definedName name="경6999063" localSheetId="7">#REF!</definedName>
    <definedName name="경6999063" localSheetId="6">#REF!</definedName>
    <definedName name="경6999063" localSheetId="4">#REF!</definedName>
    <definedName name="경6999063">#REF!</definedName>
    <definedName name="경6999066" localSheetId="2">#REF!</definedName>
    <definedName name="경6999066" localSheetId="7">#REF!</definedName>
    <definedName name="경6999066" localSheetId="6">#REF!</definedName>
    <definedName name="경6999066" localSheetId="4">#REF!</definedName>
    <definedName name="경6999066">#REF!</definedName>
    <definedName name="경6999067" localSheetId="2">#REF!</definedName>
    <definedName name="경6999067" localSheetId="7">#REF!</definedName>
    <definedName name="경6999067" localSheetId="6">#REF!</definedName>
    <definedName name="경6999067" localSheetId="4">#REF!</definedName>
    <definedName name="경6999067">#REF!</definedName>
    <definedName name="경6999068" localSheetId="2">#REF!</definedName>
    <definedName name="경6999068" localSheetId="7">#REF!</definedName>
    <definedName name="경6999068" localSheetId="6">#REF!</definedName>
    <definedName name="경6999068" localSheetId="4">#REF!</definedName>
    <definedName name="경6999068">#REF!</definedName>
    <definedName name="경6999069" localSheetId="2">#REF!</definedName>
    <definedName name="경6999069" localSheetId="7">#REF!</definedName>
    <definedName name="경6999069" localSheetId="6">#REF!</definedName>
    <definedName name="경6999069" localSheetId="4">#REF!</definedName>
    <definedName name="경6999069">#REF!</definedName>
    <definedName name="경6999070" localSheetId="2">#REF!</definedName>
    <definedName name="경6999070" localSheetId="7">#REF!</definedName>
    <definedName name="경6999070" localSheetId="6">#REF!</definedName>
    <definedName name="경6999070" localSheetId="4">#REF!</definedName>
    <definedName name="경6999070">#REF!</definedName>
    <definedName name="경6999071" localSheetId="2">#REF!</definedName>
    <definedName name="경6999071" localSheetId="7">#REF!</definedName>
    <definedName name="경6999071" localSheetId="6">#REF!</definedName>
    <definedName name="경6999071" localSheetId="4">#REF!</definedName>
    <definedName name="경6999071">#REF!</definedName>
    <definedName name="경6999072" localSheetId="2">#REF!</definedName>
    <definedName name="경6999072" localSheetId="7">#REF!</definedName>
    <definedName name="경6999072" localSheetId="6">#REF!</definedName>
    <definedName name="경6999072" localSheetId="4">#REF!</definedName>
    <definedName name="경6999072">#REF!</definedName>
    <definedName name="경6999073" localSheetId="2">#REF!</definedName>
    <definedName name="경6999073" localSheetId="7">#REF!</definedName>
    <definedName name="경6999073" localSheetId="6">#REF!</definedName>
    <definedName name="경6999073" localSheetId="4">#REF!</definedName>
    <definedName name="경6999073">#REF!</definedName>
    <definedName name="경6999074" localSheetId="2">#REF!</definedName>
    <definedName name="경6999074" localSheetId="7">#REF!</definedName>
    <definedName name="경6999074" localSheetId="6">#REF!</definedName>
    <definedName name="경6999074" localSheetId="4">#REF!</definedName>
    <definedName name="경6999074">#REF!</definedName>
    <definedName name="경6999076" localSheetId="2">#REF!</definedName>
    <definedName name="경6999076" localSheetId="7">#REF!</definedName>
    <definedName name="경6999076" localSheetId="6">#REF!</definedName>
    <definedName name="경6999076" localSheetId="4">#REF!</definedName>
    <definedName name="경6999076">#REF!</definedName>
    <definedName name="경6999078" localSheetId="2">#REF!</definedName>
    <definedName name="경6999078" localSheetId="7">#REF!</definedName>
    <definedName name="경6999078" localSheetId="6">#REF!</definedName>
    <definedName name="경6999078" localSheetId="4">#REF!</definedName>
    <definedName name="경6999078">#REF!</definedName>
    <definedName name="경6999079" localSheetId="2">#REF!</definedName>
    <definedName name="경6999079" localSheetId="7">#REF!</definedName>
    <definedName name="경6999079" localSheetId="6">#REF!</definedName>
    <definedName name="경6999079" localSheetId="4">#REF!</definedName>
    <definedName name="경6999079">#REF!</definedName>
    <definedName name="경6999080" localSheetId="2">#REF!</definedName>
    <definedName name="경6999080" localSheetId="7">#REF!</definedName>
    <definedName name="경6999080" localSheetId="6">#REF!</definedName>
    <definedName name="경6999080" localSheetId="4">#REF!</definedName>
    <definedName name="경6999080">#REF!</definedName>
    <definedName name="경6999081" localSheetId="2">#REF!</definedName>
    <definedName name="경6999081" localSheetId="7">#REF!</definedName>
    <definedName name="경6999081" localSheetId="6">#REF!</definedName>
    <definedName name="경6999081" localSheetId="4">#REF!</definedName>
    <definedName name="경6999081">#REF!</definedName>
    <definedName name="경6999082" localSheetId="2">#REF!</definedName>
    <definedName name="경6999082" localSheetId="7">#REF!</definedName>
    <definedName name="경6999082" localSheetId="6">#REF!</definedName>
    <definedName name="경6999082" localSheetId="4">#REF!</definedName>
    <definedName name="경6999082">#REF!</definedName>
    <definedName name="경6999083" localSheetId="2">#REF!</definedName>
    <definedName name="경6999083" localSheetId="7">#REF!</definedName>
    <definedName name="경6999083" localSheetId="6">#REF!</definedName>
    <definedName name="경6999083" localSheetId="4">#REF!</definedName>
    <definedName name="경6999083">#REF!</definedName>
    <definedName name="경6999084" localSheetId="2">#REF!</definedName>
    <definedName name="경6999084" localSheetId="7">#REF!</definedName>
    <definedName name="경6999084" localSheetId="6">#REF!</definedName>
    <definedName name="경6999084" localSheetId="4">#REF!</definedName>
    <definedName name="경6999084">#REF!</definedName>
    <definedName name="경6999085" localSheetId="2">#REF!</definedName>
    <definedName name="경6999085" localSheetId="7">#REF!</definedName>
    <definedName name="경6999085" localSheetId="6">#REF!</definedName>
    <definedName name="경6999085" localSheetId="4">#REF!</definedName>
    <definedName name="경6999085">#REF!</definedName>
    <definedName name="경6999086" localSheetId="2">#REF!</definedName>
    <definedName name="경6999086" localSheetId="7">#REF!</definedName>
    <definedName name="경6999086" localSheetId="6">#REF!</definedName>
    <definedName name="경6999086" localSheetId="4">#REF!</definedName>
    <definedName name="경6999086">#REF!</definedName>
    <definedName name="경6999088" localSheetId="2">#REF!</definedName>
    <definedName name="경6999088" localSheetId="7">#REF!</definedName>
    <definedName name="경6999088" localSheetId="6">#REF!</definedName>
    <definedName name="경6999088" localSheetId="4">#REF!</definedName>
    <definedName name="경6999088">#REF!</definedName>
    <definedName name="경6999089" localSheetId="2">#REF!</definedName>
    <definedName name="경6999089" localSheetId="7">#REF!</definedName>
    <definedName name="경6999089" localSheetId="6">#REF!</definedName>
    <definedName name="경6999089" localSheetId="4">#REF!</definedName>
    <definedName name="경6999089">#REF!</definedName>
    <definedName name="경6999090" localSheetId="2">#REF!</definedName>
    <definedName name="경6999090" localSheetId="7">#REF!</definedName>
    <definedName name="경6999090" localSheetId="6">#REF!</definedName>
    <definedName name="경6999090" localSheetId="4">#REF!</definedName>
    <definedName name="경6999090">#REF!</definedName>
    <definedName name="경6999091" localSheetId="2">#REF!</definedName>
    <definedName name="경6999091" localSheetId="7">#REF!</definedName>
    <definedName name="경6999091" localSheetId="6">#REF!</definedName>
    <definedName name="경6999091" localSheetId="4">#REF!</definedName>
    <definedName name="경6999091">#REF!</definedName>
    <definedName name="경6999092" localSheetId="2">#REF!</definedName>
    <definedName name="경6999092" localSheetId="7">#REF!</definedName>
    <definedName name="경6999092" localSheetId="6">#REF!</definedName>
    <definedName name="경6999092" localSheetId="4">#REF!</definedName>
    <definedName name="경6999092">#REF!</definedName>
    <definedName name="경6999093" localSheetId="2">#REF!</definedName>
    <definedName name="경6999093" localSheetId="7">#REF!</definedName>
    <definedName name="경6999093" localSheetId="6">#REF!</definedName>
    <definedName name="경6999093" localSheetId="4">#REF!</definedName>
    <definedName name="경6999093">#REF!</definedName>
    <definedName name="경6999094" localSheetId="2">#REF!</definedName>
    <definedName name="경6999094" localSheetId="7">#REF!</definedName>
    <definedName name="경6999094" localSheetId="6">#REF!</definedName>
    <definedName name="경6999094" localSheetId="4">#REF!</definedName>
    <definedName name="경6999094">#REF!</definedName>
    <definedName name="경6999095" localSheetId="2">#REF!</definedName>
    <definedName name="경6999095" localSheetId="7">#REF!</definedName>
    <definedName name="경6999095" localSheetId="6">#REF!</definedName>
    <definedName name="경6999095" localSheetId="4">#REF!</definedName>
    <definedName name="경6999095">#REF!</definedName>
    <definedName name="경6999096" localSheetId="2">#REF!</definedName>
    <definedName name="경6999096" localSheetId="7">#REF!</definedName>
    <definedName name="경6999096" localSheetId="6">#REF!</definedName>
    <definedName name="경6999096" localSheetId="4">#REF!</definedName>
    <definedName name="경6999096">#REF!</definedName>
    <definedName name="경6999098" localSheetId="2">#REF!</definedName>
    <definedName name="경6999098" localSheetId="7">#REF!</definedName>
    <definedName name="경6999098" localSheetId="6">#REF!</definedName>
    <definedName name="경6999098" localSheetId="4">#REF!</definedName>
    <definedName name="경6999098">#REF!</definedName>
    <definedName name="경6999099" localSheetId="2">#REF!</definedName>
    <definedName name="경6999099" localSheetId="7">#REF!</definedName>
    <definedName name="경6999099" localSheetId="6">#REF!</definedName>
    <definedName name="경6999099" localSheetId="4">#REF!</definedName>
    <definedName name="경6999099">#REF!</definedName>
    <definedName name="경6999100" localSheetId="2">#REF!</definedName>
    <definedName name="경6999100" localSheetId="7">#REF!</definedName>
    <definedName name="경6999100" localSheetId="6">#REF!</definedName>
    <definedName name="경6999100" localSheetId="4">#REF!</definedName>
    <definedName name="경6999100">#REF!</definedName>
    <definedName name="경6999101" localSheetId="2">#REF!</definedName>
    <definedName name="경6999101" localSheetId="7">#REF!</definedName>
    <definedName name="경6999101" localSheetId="6">#REF!</definedName>
    <definedName name="경6999101" localSheetId="4">#REF!</definedName>
    <definedName name="경6999101">#REF!</definedName>
    <definedName name="경6999102" localSheetId="2">#REF!</definedName>
    <definedName name="경6999102" localSheetId="7">#REF!</definedName>
    <definedName name="경6999102" localSheetId="6">#REF!</definedName>
    <definedName name="경6999102" localSheetId="4">#REF!</definedName>
    <definedName name="경6999102">#REF!</definedName>
    <definedName name="경6999104" localSheetId="2">#REF!</definedName>
    <definedName name="경6999104" localSheetId="7">#REF!</definedName>
    <definedName name="경6999104" localSheetId="6">#REF!</definedName>
    <definedName name="경6999104" localSheetId="4">#REF!</definedName>
    <definedName name="경6999104">#REF!</definedName>
    <definedName name="경6999105" localSheetId="2">#REF!</definedName>
    <definedName name="경6999105" localSheetId="7">#REF!</definedName>
    <definedName name="경6999105" localSheetId="6">#REF!</definedName>
    <definedName name="경6999105" localSheetId="4">#REF!</definedName>
    <definedName name="경6999105">#REF!</definedName>
    <definedName name="경6999106" localSheetId="2">#REF!</definedName>
    <definedName name="경6999106" localSheetId="7">#REF!</definedName>
    <definedName name="경6999106" localSheetId="6">#REF!</definedName>
    <definedName name="경6999106" localSheetId="4">#REF!</definedName>
    <definedName name="경6999106">#REF!</definedName>
    <definedName name="경6999107" localSheetId="2">#REF!</definedName>
    <definedName name="경6999107" localSheetId="7">#REF!</definedName>
    <definedName name="경6999107" localSheetId="6">#REF!</definedName>
    <definedName name="경6999107" localSheetId="4">#REF!</definedName>
    <definedName name="경6999107">#REF!</definedName>
    <definedName name="경6999108" localSheetId="2">#REF!</definedName>
    <definedName name="경6999108" localSheetId="7">#REF!</definedName>
    <definedName name="경6999108" localSheetId="6">#REF!</definedName>
    <definedName name="경6999108" localSheetId="4">#REF!</definedName>
    <definedName name="경6999108">#REF!</definedName>
    <definedName name="경6999110" localSheetId="2">#REF!</definedName>
    <definedName name="경6999110" localSheetId="7">#REF!</definedName>
    <definedName name="경6999110" localSheetId="6">#REF!</definedName>
    <definedName name="경6999110" localSheetId="4">#REF!</definedName>
    <definedName name="경6999110">#REF!</definedName>
    <definedName name="경6999111" localSheetId="2">#REF!</definedName>
    <definedName name="경6999111" localSheetId="7">#REF!</definedName>
    <definedName name="경6999111" localSheetId="6">#REF!</definedName>
    <definedName name="경6999111" localSheetId="4">#REF!</definedName>
    <definedName name="경6999111">#REF!</definedName>
    <definedName name="경6999112" localSheetId="2">#REF!</definedName>
    <definedName name="경6999112" localSheetId="7">#REF!</definedName>
    <definedName name="경6999112" localSheetId="6">#REF!</definedName>
    <definedName name="경6999112" localSheetId="4">#REF!</definedName>
    <definedName name="경6999112">#REF!</definedName>
    <definedName name="경6999113" localSheetId="2">#REF!</definedName>
    <definedName name="경6999113" localSheetId="7">#REF!</definedName>
    <definedName name="경6999113" localSheetId="6">#REF!</definedName>
    <definedName name="경6999113" localSheetId="4">#REF!</definedName>
    <definedName name="경6999113">#REF!</definedName>
    <definedName name="경6999114" localSheetId="2">#REF!</definedName>
    <definedName name="경6999114" localSheetId="7">#REF!</definedName>
    <definedName name="경6999114" localSheetId="6">#REF!</definedName>
    <definedName name="경6999114" localSheetId="4">#REF!</definedName>
    <definedName name="경6999114">#REF!</definedName>
    <definedName name="경6999115" localSheetId="2">#REF!</definedName>
    <definedName name="경6999115" localSheetId="7">#REF!</definedName>
    <definedName name="경6999115" localSheetId="6">#REF!</definedName>
    <definedName name="경6999115" localSheetId="4">#REF!</definedName>
    <definedName name="경6999115">#REF!</definedName>
    <definedName name="경6999116" localSheetId="2">#REF!</definedName>
    <definedName name="경6999116" localSheetId="7">#REF!</definedName>
    <definedName name="경6999116" localSheetId="6">#REF!</definedName>
    <definedName name="경6999116" localSheetId="4">#REF!</definedName>
    <definedName name="경6999116">#REF!</definedName>
    <definedName name="경6999117" localSheetId="2">#REF!</definedName>
    <definedName name="경6999117" localSheetId="7">#REF!</definedName>
    <definedName name="경6999117" localSheetId="6">#REF!</definedName>
    <definedName name="경6999117" localSheetId="4">#REF!</definedName>
    <definedName name="경6999117">#REF!</definedName>
    <definedName name="경6999118" localSheetId="2">#REF!</definedName>
    <definedName name="경6999118" localSheetId="7">#REF!</definedName>
    <definedName name="경6999118" localSheetId="6">#REF!</definedName>
    <definedName name="경6999118" localSheetId="4">#REF!</definedName>
    <definedName name="경6999118">#REF!</definedName>
    <definedName name="경6999119" localSheetId="2">#REF!</definedName>
    <definedName name="경6999119" localSheetId="7">#REF!</definedName>
    <definedName name="경6999119" localSheetId="6">#REF!</definedName>
    <definedName name="경6999119" localSheetId="4">#REF!</definedName>
    <definedName name="경6999119">#REF!</definedName>
    <definedName name="경6999120" localSheetId="2">#REF!</definedName>
    <definedName name="경6999120" localSheetId="7">#REF!</definedName>
    <definedName name="경6999120" localSheetId="6">#REF!</definedName>
    <definedName name="경6999120" localSheetId="4">#REF!</definedName>
    <definedName name="경6999120">#REF!</definedName>
    <definedName name="경6999121" localSheetId="2">#REF!</definedName>
    <definedName name="경6999121" localSheetId="7">#REF!</definedName>
    <definedName name="경6999121" localSheetId="6">#REF!</definedName>
    <definedName name="경6999121" localSheetId="4">#REF!</definedName>
    <definedName name="경6999121">#REF!</definedName>
    <definedName name="경6999122" localSheetId="2">#REF!</definedName>
    <definedName name="경6999122" localSheetId="7">#REF!</definedName>
    <definedName name="경6999122" localSheetId="6">#REF!</definedName>
    <definedName name="경6999122" localSheetId="4">#REF!</definedName>
    <definedName name="경6999122">#REF!</definedName>
    <definedName name="경과년수" localSheetId="2">#REF!</definedName>
    <definedName name="경과년수" localSheetId="7">#REF!</definedName>
    <definedName name="경과년수" localSheetId="6">#REF!</definedName>
    <definedName name="경과년수" localSheetId="4">#REF!</definedName>
    <definedName name="경과년수">#REF!</definedName>
    <definedName name="경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經費" localSheetId="2">#REF!</definedName>
    <definedName name="經費" localSheetId="7">#REF!</definedName>
    <definedName name="經費" localSheetId="6">#REF!</definedName>
    <definedName name="經費" localSheetId="4">#REF!</definedName>
    <definedName name="經費">#REF!</definedName>
    <definedName name="경비1" localSheetId="2" hidden="1">#REF!</definedName>
    <definedName name="경비1" localSheetId="7" hidden="1">#REF!</definedName>
    <definedName name="경비1" localSheetId="6" hidden="1">#REF!</definedName>
    <definedName name="경비1" localSheetId="4" hidden="1">#REF!</definedName>
    <definedName name="경비1" hidden="1">#REF!</definedName>
    <definedName name="경비율" localSheetId="2">#REF!</definedName>
    <definedName name="경비율" localSheetId="7">#REF!</definedName>
    <definedName name="경비율" localSheetId="6">#REF!</definedName>
    <definedName name="경비율" localSheetId="4">#REF!</definedName>
    <definedName name="경비율">#REF!</definedName>
    <definedName name="경상비1" localSheetId="2">#REF!</definedName>
    <definedName name="경상비1" localSheetId="7">#REF!</definedName>
    <definedName name="경상비1" localSheetId="6">#REF!</definedName>
    <definedName name="경상비1" localSheetId="4">#REF!</definedName>
    <definedName name="경상비1">#REF!</definedName>
    <definedName name="경수" hidden="1">{#N/A,#N/A,FALSE,"도급대비시행율";#N/A,#N/A,FALSE,"결의서";#N/A,#N/A,FALSE,"내역서";#N/A,#N/A,FALSE,"도급예상"}</definedName>
    <definedName name="경수을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계수B5" localSheetId="2">#REF!</definedName>
    <definedName name="계수B5" localSheetId="7">#REF!</definedName>
    <definedName name="계수B5" localSheetId="6">#REF!</definedName>
    <definedName name="계수B5" localSheetId="4">#REF!</definedName>
    <definedName name="계수B5">#REF!</definedName>
    <definedName name="계수B6" localSheetId="2">#REF!</definedName>
    <definedName name="계수B6" localSheetId="7">#REF!</definedName>
    <definedName name="계수B6" localSheetId="6">#REF!</definedName>
    <definedName name="계수B6" localSheetId="4">#REF!</definedName>
    <definedName name="계수B6">#REF!</definedName>
    <definedName name="계수B8" localSheetId="2">#REF!</definedName>
    <definedName name="계수B8" localSheetId="7">#REF!</definedName>
    <definedName name="계수B8" localSheetId="6">#REF!</definedName>
    <definedName name="계수B8" localSheetId="4">#REF!</definedName>
    <definedName name="계수B8">#REF!</definedName>
    <definedName name="계약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장공" localSheetId="2">#REF!</definedName>
    <definedName name="계장공" localSheetId="7">#REF!</definedName>
    <definedName name="계장공" localSheetId="6">#REF!</definedName>
    <definedName name="계장공" localSheetId="4">#REF!</definedName>
    <definedName name="계장공">#REF!</definedName>
    <definedName name="계전2" localSheetId="2" hidden="1">#REF!</definedName>
    <definedName name="계전2" localSheetId="7" hidden="1">#REF!</definedName>
    <definedName name="계전2" localSheetId="6" hidden="1">#REF!</definedName>
    <definedName name="계전2" localSheetId="4" hidden="1">#REF!</definedName>
    <definedName name="계전2" hidden="1">#REF!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획표" localSheetId="2">#REF!</definedName>
    <definedName name="계획표" localSheetId="7">#REF!</definedName>
    <definedName name="계획표" localSheetId="6">#REF!</definedName>
    <definedName name="계획표" localSheetId="4">#REF!</definedName>
    <definedName name="계획표">#REF!</definedName>
    <definedName name="고광3" localSheetId="2">#REF!</definedName>
    <definedName name="고광3" localSheetId="7">#REF!</definedName>
    <definedName name="고광3" localSheetId="6">#REF!</definedName>
    <definedName name="고광3" localSheetId="4">#REF!</definedName>
    <definedName name="고광3">#REF!</definedName>
    <definedName name="고광5" localSheetId="2">#REF!</definedName>
    <definedName name="고광5" localSheetId="7">#REF!</definedName>
    <definedName name="고광5" localSheetId="6">#REF!</definedName>
    <definedName name="고광5" localSheetId="4">#REF!</definedName>
    <definedName name="고광5">#REF!</definedName>
    <definedName name="고압케이블전공" localSheetId="2">#REF!</definedName>
    <definedName name="고압케이블전공" localSheetId="7">#REF!</definedName>
    <definedName name="고압케이블전공" localSheetId="6">#REF!</definedName>
    <definedName name="고압케이블전공" localSheetId="4">#REF!</definedName>
    <definedName name="고압케이블전공">#REF!</definedName>
    <definedName name="고용" localSheetId="2">#REF!</definedName>
    <definedName name="고용" localSheetId="7">#REF!</definedName>
    <definedName name="고용" localSheetId="6">#REF!</definedName>
    <definedName name="고용" localSheetId="4">#REF!</definedName>
    <definedName name="고용">#REF!</definedName>
    <definedName name="고재" localSheetId="2">#REF!</definedName>
    <definedName name="고재" localSheetId="7">#REF!</definedName>
    <definedName name="고재" localSheetId="6">#REF!</definedName>
    <definedName name="고재" localSheetId="4">#REF!</definedName>
    <definedName name="고재">#REF!</definedName>
    <definedName name="고층" localSheetId="2">#REF!</definedName>
    <definedName name="고층" localSheetId="7">#REF!</definedName>
    <definedName name="고층" localSheetId="6">#REF!</definedName>
    <definedName name="고층" localSheetId="4">#REF!</definedName>
    <definedName name="고층">#REF!</definedName>
    <definedName name="고케" localSheetId="2">#REF!</definedName>
    <definedName name="고케" localSheetId="7">#REF!</definedName>
    <definedName name="고케" localSheetId="6">#REF!</definedName>
    <definedName name="고케" localSheetId="4">#REF!</definedName>
    <definedName name="고케">#REF!</definedName>
    <definedName name="곧ㄱ" hidden="1">{#N/A,#N/A,FALSE,"Sheet6"}</definedName>
    <definedName name="골간접" localSheetId="2">#REF!</definedName>
    <definedName name="골간접" localSheetId="7">#REF!</definedName>
    <definedName name="골간접" localSheetId="6">#REF!</definedName>
    <definedName name="골간접" localSheetId="4">#REF!</definedName>
    <definedName name="골간접">#REF!</definedName>
    <definedName name="골건설" localSheetId="2">#REF!</definedName>
    <definedName name="골건설" localSheetId="7">#REF!</definedName>
    <definedName name="골건설" localSheetId="6">#REF!</definedName>
    <definedName name="골건설" localSheetId="4">#REF!</definedName>
    <definedName name="골건설">#REF!</definedName>
    <definedName name="골경비" localSheetId="2">#REF!</definedName>
    <definedName name="골경비" localSheetId="7">#REF!</definedName>
    <definedName name="골경비" localSheetId="6">#REF!</definedName>
    <definedName name="골경비" localSheetId="4">#REF!</definedName>
    <definedName name="골경비">#REF!</definedName>
    <definedName name="골관리" localSheetId="2">#REF!</definedName>
    <definedName name="골관리" localSheetId="7">#REF!</definedName>
    <definedName name="골관리" localSheetId="6">#REF!</definedName>
    <definedName name="골관리" localSheetId="4">#REF!</definedName>
    <definedName name="골관리">#REF!</definedName>
    <definedName name="골보험" localSheetId="2">#REF!</definedName>
    <definedName name="골보험" localSheetId="7">#REF!</definedName>
    <definedName name="골보험" localSheetId="6">#REF!</definedName>
    <definedName name="골보험" localSheetId="4">#REF!</definedName>
    <definedName name="골보험">#REF!</definedName>
    <definedName name="골부가" localSheetId="2">#REF!</definedName>
    <definedName name="골부가" localSheetId="7">#REF!</definedName>
    <definedName name="골부가" localSheetId="6">#REF!</definedName>
    <definedName name="골부가" localSheetId="4">#REF!</definedName>
    <definedName name="골부가">#REF!</definedName>
    <definedName name="골안전" localSheetId="2">#REF!</definedName>
    <definedName name="골안전" localSheetId="7">#REF!</definedName>
    <definedName name="골안전" localSheetId="6">#REF!</definedName>
    <definedName name="골안전" localSheetId="4">#REF!</definedName>
    <definedName name="골안전">#REF!</definedName>
    <definedName name="골이윤" localSheetId="2">#REF!</definedName>
    <definedName name="골이윤" localSheetId="7">#REF!</definedName>
    <definedName name="골이윤" localSheetId="6">#REF!</definedName>
    <definedName name="골이윤" localSheetId="4">#REF!</definedName>
    <definedName name="골이윤">#REF!</definedName>
    <definedName name="골조" localSheetId="2">#REF!</definedName>
    <definedName name="골조" localSheetId="7">#REF!</definedName>
    <definedName name="골조" localSheetId="6">#REF!</definedName>
    <definedName name="골조" localSheetId="4">#REF!</definedName>
    <definedName name="골조">#REF!</definedName>
    <definedName name="골조지급" localSheetId="2">#REF!</definedName>
    <definedName name="골조지급" localSheetId="7">#REF!</definedName>
    <definedName name="골조지급" localSheetId="6">#REF!</definedName>
    <definedName name="골조지급" localSheetId="4">#REF!</definedName>
    <definedName name="골조지급">#REF!</definedName>
    <definedName name="곰솔2508" localSheetId="2">#REF!</definedName>
    <definedName name="곰솔2508" localSheetId="7">#REF!</definedName>
    <definedName name="곰솔2508" localSheetId="6">#REF!</definedName>
    <definedName name="곰솔2508" localSheetId="4">#REF!</definedName>
    <definedName name="곰솔2508">#REF!</definedName>
    <definedName name="곰솔3010" localSheetId="2">#REF!</definedName>
    <definedName name="곰솔3010" localSheetId="7">#REF!</definedName>
    <definedName name="곰솔3010" localSheetId="6">#REF!</definedName>
    <definedName name="곰솔3010" localSheetId="4">#REF!</definedName>
    <definedName name="곰솔3010">#REF!</definedName>
    <definedName name="곰솔R10" localSheetId="2">#REF!</definedName>
    <definedName name="곰솔R10" localSheetId="7">#REF!</definedName>
    <definedName name="곰솔R10" localSheetId="6">#REF!</definedName>
    <definedName name="곰솔R10" localSheetId="4">#REF!</definedName>
    <definedName name="곰솔R10">#REF!</definedName>
    <definedName name="곰솔R12" localSheetId="2">#REF!</definedName>
    <definedName name="곰솔R12" localSheetId="7">#REF!</definedName>
    <definedName name="곰솔R12" localSheetId="6">#REF!</definedName>
    <definedName name="곰솔R12" localSheetId="4">#REF!</definedName>
    <definedName name="곰솔R12">#REF!</definedName>
    <definedName name="곰솔R15" localSheetId="2">#REF!</definedName>
    <definedName name="곰솔R15" localSheetId="7">#REF!</definedName>
    <definedName name="곰솔R15" localSheetId="6">#REF!</definedName>
    <definedName name="곰솔R15" localSheetId="4">#REF!</definedName>
    <definedName name="곰솔R15">#REF!</definedName>
    <definedName name="공" localSheetId="2">#REF!</definedName>
    <definedName name="공" localSheetId="7">#REF!</definedName>
    <definedName name="공" localSheetId="6">#REF!</definedName>
    <definedName name="공" localSheetId="4">#REF!</definedName>
    <definedName name="공">#REF!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기" localSheetId="2">#REF!</definedName>
    <definedName name="공기" localSheetId="7">#REF!</definedName>
    <definedName name="공기" localSheetId="6">#REF!</definedName>
    <definedName name="공기" localSheetId="4">#REF!</definedName>
    <definedName name="공기">#REF!</definedName>
    <definedName name="공내역ㅇ" hidden="1">{#N/A,#N/A,FALSE,"Sheet6"}</definedName>
    <definedName name="공동구토공" hidden="1">{#N/A,#N/A,FALSE,"기안지";#N/A,#N/A,FALSE,"통신지"}</definedName>
    <definedName name="공동구토공2" hidden="1">{#N/A,#N/A,FALSE,"기안지";#N/A,#N/A,FALSE,"통신지"}</definedName>
    <definedName name="공문" localSheetId="2">#REF!</definedName>
    <definedName name="공문" localSheetId="7">#REF!</definedName>
    <definedName name="공문" localSheetId="6">#REF!</definedName>
    <definedName name="공문" localSheetId="4">#REF!</definedName>
    <definedName name="공문">#REF!</definedName>
    <definedName name="공보" localSheetId="2">#REF!</definedName>
    <definedName name="공보" localSheetId="7">#REF!</definedName>
    <definedName name="공보" localSheetId="6">#REF!</definedName>
    <definedName name="공보" localSheetId="4">#REF!</definedName>
    <definedName name="공보">#REF!</definedName>
    <definedName name="공사">#N/A</definedName>
    <definedName name="공사내역서" localSheetId="2">#REF!</definedName>
    <definedName name="공사내역서" localSheetId="7">#REF!</definedName>
    <definedName name="공사내역서" localSheetId="6">#REF!</definedName>
    <definedName name="공사내역서" localSheetId="4">#REF!</definedName>
    <definedName name="공사내역서">#REF!</definedName>
    <definedName name="공사보험율" localSheetId="2">#REF!</definedName>
    <definedName name="공사보험율" localSheetId="7">#REF!</definedName>
    <definedName name="공사보험율" localSheetId="6">#REF!</definedName>
    <definedName name="공사보험율" localSheetId="4">#REF!</definedName>
    <definedName name="공사보험율">#REF!</definedName>
    <definedName name="공사비집" localSheetId="2">#REF!</definedName>
    <definedName name="공사비집" localSheetId="7">#REF!</definedName>
    <definedName name="공사비집" localSheetId="6">#REF!</definedName>
    <definedName name="공사비집" localSheetId="4">#REF!</definedName>
    <definedName name="공사비집">#REF!</definedName>
    <definedName name="공사원가" localSheetId="7">#REF!</definedName>
    <definedName name="공사원가" localSheetId="4">#REF!</definedName>
    <definedName name="공사원가">#REF!</definedName>
    <definedName name="공사원가계산서" hidden="1">{#N/A,#N/A,TRUE,"토적및재료집계";#N/A,#N/A,TRUE,"토적및재료집계";#N/A,#N/A,TRUE,"단위량"}</definedName>
    <definedName name="공사잔금">#N/A</definedName>
    <definedName name="공수1" localSheetId="2">BLCH</definedName>
    <definedName name="공수1" localSheetId="7">BLCH</definedName>
    <definedName name="공수1" localSheetId="6">BLCH</definedName>
    <definedName name="공수1" localSheetId="4">BLCH</definedName>
    <definedName name="공수1">BLCH</definedName>
    <definedName name="공양식" localSheetId="7" hidden="1">{#N/A,#N/A,FALSE,"교리2"}</definedName>
    <definedName name="공양식" localSheetId="5" hidden="1">{#N/A,#N/A,FALSE,"교리2"}</definedName>
    <definedName name="공양식" localSheetId="4" hidden="1">{#N/A,#N/A,FALSE,"교리2"}</definedName>
    <definedName name="공양식" hidden="1">{#N/A,#N/A,FALSE,"교리2"}</definedName>
    <definedName name="공원계산서" hidden="1">{#N/A,#N/A,TRUE,"토적및재료집계";#N/A,#N/A,TRUE,"토적및재료집계";#N/A,#N/A,TRUE,"단위량"}</definedName>
    <definedName name="공원식재공">#N/A</definedName>
    <definedName name="공일" localSheetId="2">#REF!</definedName>
    <definedName name="공일" localSheetId="7">#REF!</definedName>
    <definedName name="공일" localSheetId="6">#REF!</definedName>
    <definedName name="공일" localSheetId="4">#REF!</definedName>
    <definedName name="공일">#REF!</definedName>
    <definedName name="공장동" localSheetId="2" hidden="1">#REF!</definedName>
    <definedName name="공장동" localSheetId="7" hidden="1">#REF!</definedName>
    <definedName name="공장동" localSheetId="6" hidden="1">#REF!</definedName>
    <definedName name="공장동" localSheetId="4" hidden="1">#REF!</definedName>
    <definedName name="공장동" hidden="1">#REF!</definedName>
    <definedName name="공정" localSheetId="2">#REF!</definedName>
    <definedName name="공정" localSheetId="7">#REF!</definedName>
    <definedName name="공정" localSheetId="6">#REF!</definedName>
    <definedName name="공정" localSheetId="4">#REF!</definedName>
    <definedName name="공정">#REF!</definedName>
    <definedName name="공정량" localSheetId="2">#REF!</definedName>
    <definedName name="공정량" localSheetId="7">#REF!</definedName>
    <definedName name="공정량" localSheetId="6">#REF!</definedName>
    <definedName name="공정량" localSheetId="4">#REF!</definedName>
    <definedName name="공정량">#REF!</definedName>
    <definedName name="공정수량" localSheetId="2">#REF!</definedName>
    <definedName name="공정수량" localSheetId="7">#REF!</definedName>
    <definedName name="공정수량" localSheetId="6">#REF!</definedName>
    <definedName name="공정수량" localSheetId="4">#REF!</definedName>
    <definedName name="공정수량">#REF!</definedName>
    <definedName name="공정집계" localSheetId="2">#REF!</definedName>
    <definedName name="공정집계" localSheetId="7">#REF!</definedName>
    <definedName name="공정집계" localSheetId="6">#REF!</definedName>
    <definedName name="공정집계" localSheetId="4">#REF!</definedName>
    <definedName name="공정집계">#REF!</definedName>
    <definedName name="공조닥트" localSheetId="2">#REF!</definedName>
    <definedName name="공조닥트" localSheetId="7">#REF!</definedName>
    <definedName name="공조닥트" localSheetId="6">#REF!</definedName>
    <definedName name="공조닥트" localSheetId="4">#REF!</definedName>
    <definedName name="공조닥트">#REF!</definedName>
    <definedName name="공조닥트보온" localSheetId="2">#REF!</definedName>
    <definedName name="공조닥트보온" localSheetId="7">#REF!</definedName>
    <definedName name="공조닥트보온" localSheetId="6">#REF!</definedName>
    <definedName name="공조닥트보온" localSheetId="4">#REF!</definedName>
    <definedName name="공조닥트보온">#REF!</definedName>
    <definedName name="공종">#N/A</definedName>
    <definedName name="공종별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공통가설" localSheetId="2">#REF!</definedName>
    <definedName name="공통가설" localSheetId="7">#REF!</definedName>
    <definedName name="공통가설" localSheetId="6">#REF!</definedName>
    <definedName name="공통가설" localSheetId="4">#REF!</definedName>
    <definedName name="공통가설">#REF!</definedName>
    <definedName name="공통일위" localSheetId="2">#REF!</definedName>
    <definedName name="공통일위" localSheetId="7">#REF!</definedName>
    <definedName name="공통일위" localSheetId="6">#REF!</definedName>
    <definedName name="공통일위" localSheetId="4">#REF!</definedName>
    <definedName name="공통일위">#REF!</definedName>
    <definedName name="관갉" localSheetId="2">#REF!,#REF!,#REF!</definedName>
    <definedName name="관갉" localSheetId="7">#REF!,#REF!,#REF!</definedName>
    <definedName name="관갉" localSheetId="6">#REF!,#REF!,#REF!</definedName>
    <definedName name="관갉" localSheetId="4">#REF!,#REF!,#REF!</definedName>
    <definedName name="관갉">#REF!,#REF!,#REF!</definedName>
    <definedName name="관급" localSheetId="2">#REF!,#REF!,#REF!</definedName>
    <definedName name="관급" localSheetId="7">#REF!,#REF!,#REF!</definedName>
    <definedName name="관급" localSheetId="6">#REF!,#REF!,#REF!</definedName>
    <definedName name="관급" localSheetId="4">#REF!,#REF!,#REF!</definedName>
    <definedName name="관급">#REF!,#REF!,#REF!</definedName>
    <definedName name="관급1" localSheetId="2">#REF!,#REF!,#REF!</definedName>
    <definedName name="관급1" localSheetId="7">#REF!,#REF!,#REF!</definedName>
    <definedName name="관급1" localSheetId="6">#REF!,#REF!,#REF!</definedName>
    <definedName name="관급1" localSheetId="4">#REF!,#REF!,#REF!</definedName>
    <definedName name="관급1">#REF!,#REF!,#REF!</definedName>
    <definedName name="관급자재" localSheetId="2">#REF!</definedName>
    <definedName name="관급자재" localSheetId="7">#REF!</definedName>
    <definedName name="관급자재" localSheetId="6">#REF!</definedName>
    <definedName name="관급자재" localSheetId="4">#REF!</definedName>
    <definedName name="관급자재">#REF!</definedName>
    <definedName name="관급자재비" localSheetId="2">#REF!</definedName>
    <definedName name="관급자재비" localSheetId="7">#REF!</definedName>
    <definedName name="관급자재비" localSheetId="6">#REF!</definedName>
    <definedName name="관급자재비" localSheetId="4">#REF!</definedName>
    <definedName name="관급자재비">#REF!</definedName>
    <definedName name="관로공사" localSheetId="2">#REF!</definedName>
    <definedName name="관로공사" localSheetId="7">#REF!</definedName>
    <definedName name="관로공사" localSheetId="6">#REF!</definedName>
    <definedName name="관로공사" localSheetId="4">#REF!</definedName>
    <definedName name="관로공사">#REF!</definedName>
    <definedName name="관로연장거리" localSheetId="2">#REF!</definedName>
    <definedName name="관로연장거리" localSheetId="7">#REF!</definedName>
    <definedName name="관로연장거리" localSheetId="6">#REF!</definedName>
    <definedName name="관로연장거리" localSheetId="4">#REF!</definedName>
    <definedName name="관로연장거리">#REF!</definedName>
    <definedName name="관로총괄" localSheetId="2">#REF!</definedName>
    <definedName name="관로총괄" localSheetId="7">#REF!</definedName>
    <definedName name="관로총괄" localSheetId="6">#REF!</definedName>
    <definedName name="관로총괄" localSheetId="4">#REF!</definedName>
    <definedName name="관로총괄">#REF!</definedName>
    <definedName name="관리비" localSheetId="2" hidden="1">#REF!</definedName>
    <definedName name="관리비" localSheetId="7" hidden="1">#REF!</definedName>
    <definedName name="관리비" localSheetId="6" hidden="1">#REF!</definedName>
    <definedName name="관리비" localSheetId="4" hidden="1">#REF!</definedName>
    <definedName name="관리비" hidden="1">#REF!</definedName>
    <definedName name="관리율" localSheetId="2">#REF!</definedName>
    <definedName name="관리율" localSheetId="7">#REF!</definedName>
    <definedName name="관리율" localSheetId="6">#REF!</definedName>
    <definedName name="관리율" localSheetId="4">#REF!</definedName>
    <definedName name="관리율">#REF!</definedName>
    <definedName name="관정지반고" localSheetId="2">#REF!</definedName>
    <definedName name="관정지반고" localSheetId="7">#REF!</definedName>
    <definedName name="관정지반고" localSheetId="6">#REF!</definedName>
    <definedName name="관정지반고" localSheetId="4">#REF!</definedName>
    <definedName name="관정지반고">#REF!</definedName>
    <definedName name="광나무1003" localSheetId="2">#REF!</definedName>
    <definedName name="광나무1003" localSheetId="7">#REF!</definedName>
    <definedName name="광나무1003" localSheetId="6">#REF!</definedName>
    <definedName name="광나무1003" localSheetId="4">#REF!</definedName>
    <definedName name="광나무1003">#REF!</definedName>
    <definedName name="광나무1203" localSheetId="2">#REF!</definedName>
    <definedName name="광나무1203" localSheetId="7">#REF!</definedName>
    <definedName name="광나무1203" localSheetId="6">#REF!</definedName>
    <definedName name="광나무1203" localSheetId="4">#REF!</definedName>
    <definedName name="광나무1203">#REF!</definedName>
    <definedName name="광나무1506" localSheetId="2">#REF!</definedName>
    <definedName name="광나무1506" localSheetId="7">#REF!</definedName>
    <definedName name="광나무1506" localSheetId="6">#REF!</definedName>
    <definedName name="광나무1506" localSheetId="4">#REF!</definedName>
    <definedName name="광나무1506">#REF!</definedName>
    <definedName name="광편백0405" localSheetId="2">#REF!</definedName>
    <definedName name="광편백0405" localSheetId="7">#REF!</definedName>
    <definedName name="광편백0405" localSheetId="6">#REF!</definedName>
    <definedName name="광편백0405" localSheetId="4">#REF!</definedName>
    <definedName name="광편백0405">#REF!</definedName>
    <definedName name="광편백0507" localSheetId="2">#REF!</definedName>
    <definedName name="광편백0507" localSheetId="7">#REF!</definedName>
    <definedName name="광편백0507" localSheetId="6">#REF!</definedName>
    <definedName name="광편백0507" localSheetId="4">#REF!</definedName>
    <definedName name="광편백0507">#REF!</definedName>
    <definedName name="광편백0509" localSheetId="2">#REF!</definedName>
    <definedName name="광편백0509" localSheetId="7">#REF!</definedName>
    <definedName name="광편백0509" localSheetId="6">#REF!</definedName>
    <definedName name="광편백0509" localSheetId="4">#REF!</definedName>
    <definedName name="광편백0509">#REF!</definedName>
    <definedName name="교굑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통" localSheetId="2">#REF!</definedName>
    <definedName name="교통" localSheetId="7">#REF!</definedName>
    <definedName name="교통" localSheetId="6">#REF!</definedName>
    <definedName name="교통" localSheetId="4">#REF!</definedName>
    <definedName name="교통">#REF!</definedName>
    <definedName name="굗ㄱ" hidden="1">{#N/A,#N/A,FALSE,"Sheet6"}</definedName>
    <definedName name="구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구______분">#N/A</definedName>
    <definedName name="구매" localSheetId="2">#REF!</definedName>
    <definedName name="구매" localSheetId="7">#REF!</definedName>
    <definedName name="구매" localSheetId="6">#REF!</definedName>
    <definedName name="구매" localSheetId="4">#REF!</definedName>
    <definedName name="구매">#REF!</definedName>
    <definedName name="구본" hidden="1">{#N/A,#N/A,FALSE,"Sheet6"}</definedName>
    <definedName name="구분" localSheetId="2">BlankMacro1</definedName>
    <definedName name="구분" localSheetId="7">BlankMacro1</definedName>
    <definedName name="구분" localSheetId="6">BlankMacro1</definedName>
    <definedName name="구분" localSheetId="4">BlankMacro1</definedName>
    <definedName name="구분">BlankMacro1</definedName>
    <definedName name="구분1" localSheetId="2">BlankMacro1</definedName>
    <definedName name="구분1" localSheetId="7">BlankMacro1</definedName>
    <definedName name="구분1" localSheetId="6">BlankMacro1</definedName>
    <definedName name="구분1" localSheetId="4">BlankMacro1</definedName>
    <definedName name="구분1">BlankMacro1</definedName>
    <definedName name="구산갑지" localSheetId="2" hidden="1">#REF!</definedName>
    <definedName name="구산갑지" localSheetId="7" hidden="1">#REF!</definedName>
    <definedName name="구산갑지" localSheetId="6" hidden="1">#REF!</definedName>
    <definedName name="구산갑지" localSheetId="4" hidden="1">#REF!</definedName>
    <definedName name="구산갑지" hidden="1">#REF!</definedName>
    <definedName name="구상나무1505" localSheetId="2">#REF!</definedName>
    <definedName name="구상나무1505" localSheetId="7">#REF!</definedName>
    <definedName name="구상나무1505" localSheetId="6">#REF!</definedName>
    <definedName name="구상나무1505" localSheetId="4">#REF!</definedName>
    <definedName name="구상나무1505">#REF!</definedName>
    <definedName name="구상나무2008" localSheetId="2">#REF!</definedName>
    <definedName name="구상나무2008" localSheetId="7">#REF!</definedName>
    <definedName name="구상나무2008" localSheetId="6">#REF!</definedName>
    <definedName name="구상나무2008" localSheetId="4">#REF!</definedName>
    <definedName name="구상나무2008">#REF!</definedName>
    <definedName name="구상나무2510" localSheetId="2">#REF!</definedName>
    <definedName name="구상나무2510" localSheetId="7">#REF!</definedName>
    <definedName name="구상나무2510" localSheetId="6">#REF!</definedName>
    <definedName name="구상나무2510" localSheetId="4">#REF!</definedName>
    <definedName name="구상나무2510">#REF!</definedName>
    <definedName name="구상나무3012" localSheetId="2">#REF!</definedName>
    <definedName name="구상나무3012" localSheetId="7">#REF!</definedName>
    <definedName name="구상나무3012" localSheetId="6">#REF!</definedName>
    <definedName name="구상나무3012" localSheetId="4">#REF!</definedName>
    <definedName name="구상나무3012">#REF!</definedName>
    <definedName name="구자관" hidden="1">{#N/A,#N/A,FALSE,"신청통보";#N/A,#N/A,FALSE,"기성확인서";#N/A,#N/A,FALSE,"기성내역서"}</definedName>
    <definedName name="군유1" localSheetId="2">#REF!</definedName>
    <definedName name="군유1" localSheetId="7">#REF!</definedName>
    <definedName name="군유1" localSheetId="6">#REF!</definedName>
    <definedName name="군유1" localSheetId="4">#REF!</definedName>
    <definedName name="군유1">#REF!</definedName>
    <definedName name="군유2" localSheetId="2">#REF!</definedName>
    <definedName name="군유2" localSheetId="7">#REF!</definedName>
    <definedName name="군유2" localSheetId="6">#REF!</definedName>
    <definedName name="군유2" localSheetId="4">#REF!</definedName>
    <definedName name="군유2">#REF!</definedName>
    <definedName name="군유3" localSheetId="2">#REF!</definedName>
    <definedName name="군유3" localSheetId="7">#REF!</definedName>
    <definedName name="군유3" localSheetId="6">#REF!</definedName>
    <definedName name="군유3" localSheetId="4">#REF!</definedName>
    <definedName name="군유3">#REF!</definedName>
    <definedName name="군유4" localSheetId="2">#REF!</definedName>
    <definedName name="군유4" localSheetId="7">#REF!</definedName>
    <definedName name="군유4" localSheetId="6">#REF!</definedName>
    <definedName name="군유4" localSheetId="4">#REF!</definedName>
    <definedName name="군유4">#REF!</definedName>
    <definedName name="군유5" localSheetId="2">#REF!</definedName>
    <definedName name="군유5" localSheetId="7">#REF!</definedName>
    <definedName name="군유5" localSheetId="6">#REF!</definedName>
    <definedName name="군유5" localSheetId="4">#REF!</definedName>
    <definedName name="군유5">#REF!</definedName>
    <definedName name="군유6" localSheetId="2">#REF!</definedName>
    <definedName name="군유6" localSheetId="7">#REF!</definedName>
    <definedName name="군유6" localSheetId="6">#REF!</definedName>
    <definedName name="군유6" localSheetId="4">#REF!</definedName>
    <definedName name="군유6">#REF!</definedName>
    <definedName name="군유7" localSheetId="2">#REF!</definedName>
    <definedName name="군유7" localSheetId="7">#REF!</definedName>
    <definedName name="군유7" localSheetId="6">#REF!</definedName>
    <definedName name="군유7" localSheetId="4">#REF!</definedName>
    <definedName name="군유7">#REF!</definedName>
    <definedName name="굴취보통인부" localSheetId="2">#REF!</definedName>
    <definedName name="굴취보통인부" localSheetId="7">#REF!</definedName>
    <definedName name="굴취보통인부" localSheetId="6">#REF!</definedName>
    <definedName name="굴취보통인부" localSheetId="4">#REF!</definedName>
    <definedName name="굴취보통인부">#REF!</definedName>
    <definedName name="굴취조경공" localSheetId="2">#REF!</definedName>
    <definedName name="굴취조경공" localSheetId="7">#REF!</definedName>
    <definedName name="굴취조경공" localSheetId="6">#REF!</definedName>
    <definedName name="굴취조경공" localSheetId="4">#REF!</definedName>
    <definedName name="굴취조경공">#REF!</definedName>
    <definedName name="규_______">#N/A</definedName>
    <definedName name="규격">#N/A</definedName>
    <definedName name="규격수" localSheetId="2">#REF!</definedName>
    <definedName name="규격수" localSheetId="7">#REF!</definedName>
    <definedName name="규격수" localSheetId="6">#REF!</definedName>
    <definedName name="규격수" localSheetId="4">#REF!</definedName>
    <definedName name="규격수">#REF!</definedName>
    <definedName name="그레이더">350000</definedName>
    <definedName name="근원경" localSheetId="2">#REF!</definedName>
    <definedName name="근원경" localSheetId="7">#REF!</definedName>
    <definedName name="근원경" localSheetId="6">#REF!</definedName>
    <definedName name="근원경" localSheetId="4">#REF!</definedName>
    <definedName name="근원경">#REF!</definedName>
    <definedName name="금송1006" localSheetId="2">#REF!</definedName>
    <definedName name="금송1006" localSheetId="7">#REF!</definedName>
    <definedName name="금송1006" localSheetId="6">#REF!</definedName>
    <definedName name="금송1006" localSheetId="4">#REF!</definedName>
    <definedName name="금송1006">#REF!</definedName>
    <definedName name="금송1208" localSheetId="2">#REF!</definedName>
    <definedName name="금송1208" localSheetId="7">#REF!</definedName>
    <definedName name="금송1208" localSheetId="6">#REF!</definedName>
    <definedName name="금송1208" localSheetId="4">#REF!</definedName>
    <definedName name="금송1208">#REF!</definedName>
    <definedName name="금송1510" localSheetId="2">#REF!</definedName>
    <definedName name="금송1510" localSheetId="7">#REF!</definedName>
    <definedName name="금송1510" localSheetId="6">#REF!</definedName>
    <definedName name="금송1510" localSheetId="4">#REF!</definedName>
    <definedName name="금송1510">#REF!</definedName>
    <definedName name="금액대비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액대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급수급탕" localSheetId="2">#REF!</definedName>
    <definedName name="급수급탕" localSheetId="7">#REF!</definedName>
    <definedName name="급수급탕" localSheetId="6">#REF!</definedName>
    <definedName name="급수급탕" localSheetId="4">#REF!</definedName>
    <definedName name="급수급탕">#REF!</definedName>
    <definedName name="기계3" localSheetId="2">BlankMacro1</definedName>
    <definedName name="기계3" localSheetId="7">BlankMacro1</definedName>
    <definedName name="기계3" localSheetId="6">BlankMacro1</definedName>
    <definedName name="기계3" localSheetId="4">BlankMacro1</definedName>
    <definedName name="기계3">BlankMacro1</definedName>
    <definedName name="기계공" localSheetId="2">#REF!</definedName>
    <definedName name="기계공" localSheetId="7">#REF!</definedName>
    <definedName name="기계공" localSheetId="6">#REF!</definedName>
    <definedName name="기계공" localSheetId="4">#REF!</definedName>
    <definedName name="기계공">#REF!</definedName>
    <definedName name="기계설치공" localSheetId="2">#REF!</definedName>
    <definedName name="기계설치공" localSheetId="7">#REF!</definedName>
    <definedName name="기계설치공" localSheetId="6">#REF!</definedName>
    <definedName name="기계설치공" localSheetId="4">#REF!</definedName>
    <definedName name="기계설치공">#REF!</definedName>
    <definedName name="기계품질" localSheetId="2">#REF!</definedName>
    <definedName name="기계품질" localSheetId="7">#REF!</definedName>
    <definedName name="기계품질" localSheetId="6">#REF!</definedName>
    <definedName name="기계품질" localSheetId="4">#REF!</definedName>
    <definedName name="기계품질">#REF!</definedName>
    <definedName name="기기기" localSheetId="2" hidden="1">#REF!</definedName>
    <definedName name="기기기" localSheetId="7" hidden="1">#REF!</definedName>
    <definedName name="기기기" localSheetId="6" hidden="1">#REF!</definedName>
    <definedName name="기기기" localSheetId="4" hidden="1">#REF!</definedName>
    <definedName name="기기기" hidden="1">#REF!</definedName>
    <definedName name="기기신설" localSheetId="2">#REF!</definedName>
    <definedName name="기기신설" localSheetId="7">#REF!</definedName>
    <definedName name="기기신설" localSheetId="6">#REF!</definedName>
    <definedName name="기기신설" localSheetId="4">#REF!</definedName>
    <definedName name="기기신설">#REF!</definedName>
    <definedName name="기기철거" localSheetId="2">#REF!</definedName>
    <definedName name="기기철거" localSheetId="7">#REF!</definedName>
    <definedName name="기기철거" localSheetId="6">#REF!</definedName>
    <definedName name="기기철거" localSheetId="4">#REF!</definedName>
    <definedName name="기기철거">#REF!</definedName>
    <definedName name="기자재수량" localSheetId="2">#REF!</definedName>
    <definedName name="기자재수량" localSheetId="7">#REF!</definedName>
    <definedName name="기자재수량" localSheetId="6">#REF!</definedName>
    <definedName name="기자재수량" localSheetId="4">#REF!</definedName>
    <definedName name="기자재수량">#REF!</definedName>
    <definedName name="기전내역" localSheetId="2">내역서표지!StartSeller</definedName>
    <definedName name="기전내역" localSheetId="6">수량산출서표지!StartSeller</definedName>
    <definedName name="기전내역" localSheetId="4">집계표!StartSeller</definedName>
    <definedName name="기조일위대가">#N/A</definedName>
    <definedName name="기초데이타" localSheetId="2">#REF!</definedName>
    <definedName name="기초데이타" localSheetId="7">#REF!</definedName>
    <definedName name="기초데이타" localSheetId="6">#REF!</definedName>
    <definedName name="기초데이타" localSheetId="4">#REF!</definedName>
    <definedName name="기초데이타">#REF!</definedName>
    <definedName name="기초일위대가">#N/A</definedName>
    <definedName name="기타" localSheetId="2">#REF!</definedName>
    <definedName name="기타" localSheetId="7">#REF!</definedName>
    <definedName name="기타" localSheetId="6">#REF!</definedName>
    <definedName name="기타" localSheetId="4">#REF!</definedName>
    <definedName name="기타">#REF!</definedName>
    <definedName name="기타경비" hidden="1">{#N/A,#N/A,TRUE,"토적및재료집계";#N/A,#N/A,TRUE,"토적및재료집계";#N/A,#N/A,TRUE,"단위량"}</definedName>
    <definedName name="기포" localSheetId="2">#REF!</definedName>
    <definedName name="기포" localSheetId="7">#REF!</definedName>
    <definedName name="기포" localSheetId="6">#REF!</definedName>
    <definedName name="기포" localSheetId="4">#REF!</definedName>
    <definedName name="기포">#REF!</definedName>
    <definedName name="길화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길화건" hidden="1">{#N/A,#N/A,FALSE,"도급대비시행율";#N/A,#N/A,FALSE,"결의서";#N/A,#N/A,FALSE,"내역서";#N/A,#N/A,FALSE,"도급예상"}</definedName>
    <definedName name="길화건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김" localSheetId="2" hidden="1">#REF!</definedName>
    <definedName name="김" localSheetId="7" hidden="1">#REF!</definedName>
    <definedName name="김" localSheetId="6" hidden="1">#REF!</definedName>
    <definedName name="김" localSheetId="4" hidden="1">#REF!</definedName>
    <definedName name="김" hidden="1">#REF!</definedName>
    <definedName name="김병국임" hidden="1">{#N/A,#N/A,FALSE,"단가표지"}</definedName>
    <definedName name="김봉만" localSheetId="7" hidden="1">{#N/A,#N/A,FALSE,"교리2"}</definedName>
    <definedName name="김봉만" localSheetId="5" hidden="1">{#N/A,#N/A,FALSE,"교리2"}</definedName>
    <definedName name="김봉만" localSheetId="4" hidden="1">{#N/A,#N/A,FALSE,"교리2"}</definedName>
    <definedName name="김봉만" hidden="1">{#N/A,#N/A,FALSE,"교리2"}</definedName>
    <definedName name="김성혁" localSheetId="2">#REF!,#REF!,#REF!,#REF!,#REF!,#REF!,#REF!,#REF!,#REF!,#REF!,#REF!,#REF!,#REF!,#REF!</definedName>
    <definedName name="김성혁" localSheetId="7">#REF!,#REF!,#REF!,#REF!,#REF!,#REF!,#REF!,#REF!,#REF!,#REF!,#REF!,#REF!,#REF!,#REF!</definedName>
    <definedName name="김성혁" localSheetId="6">#REF!,#REF!,#REF!,#REF!,#REF!,#REF!,#REF!,#REF!,#REF!,#REF!,#REF!,#REF!,#REF!,#REF!</definedName>
    <definedName name="김성혁" localSheetId="4">#REF!,#REF!,#REF!,#REF!,#REF!,#REF!,#REF!,#REF!,#REF!,#REF!,#REF!,#REF!,#REF!,#REF!</definedName>
    <definedName name="김성혁">#REF!,#REF!,#REF!,#REF!,#REF!,#REF!,#REF!,#REF!,#REF!,#REF!,#REF!,#REF!,#REF!,#REF!</definedName>
    <definedName name="김승주" localSheetId="7" hidden="1">{#N/A,#N/A,FALSE,"교리2"}</definedName>
    <definedName name="김승주" localSheetId="5" hidden="1">{#N/A,#N/A,FALSE,"교리2"}</definedName>
    <definedName name="김승주" localSheetId="4" hidden="1">{#N/A,#N/A,FALSE,"교리2"}</definedName>
    <definedName name="김승주" hidden="1">{#N/A,#N/A,FALSE,"교리2"}</definedName>
    <definedName name="김양석" localSheetId="2">#REF!,#REF!,#REF!,#REF!,#REF!,#REF!,#REF!,#REF!,#REF!,#REF!,#REF!,#REF!,#REF!,#REF!,#REF!,#REF!,#REF!,#REF!,#REF!</definedName>
    <definedName name="김양석" localSheetId="7">#REF!,#REF!,#REF!,#REF!,#REF!,#REF!,#REF!,#REF!,#REF!,#REF!,#REF!,#REF!,#REF!,#REF!,#REF!,#REF!,#REF!,#REF!,#REF!</definedName>
    <definedName name="김양석" localSheetId="6">#REF!,#REF!,#REF!,#REF!,#REF!,#REF!,#REF!,#REF!,#REF!,#REF!,#REF!,#REF!,#REF!,#REF!,#REF!,#REF!,#REF!,#REF!,#REF!</definedName>
    <definedName name="김양석" localSheetId="4">#REF!,#REF!,#REF!,#REF!,#REF!,#REF!,#REF!,#REF!,#REF!,#REF!,#REF!,#REF!,#REF!,#REF!,#REF!,#REF!,#REF!,#REF!,#REF!</definedName>
    <definedName name="김양석">#REF!,#REF!,#REF!,#REF!,#REF!,#REF!,#REF!,#REF!,#REF!,#REF!,#REF!,#REF!,#REF!,#REF!,#REF!,#REF!,#REF!,#REF!,#REF!</definedName>
    <definedName name="김영훈" hidden="1">{#N/A,#N/A,FALSE,"변경관리예산";#N/A,#N/A,FALSE,"변경장비예산";#N/A,#N/A,FALSE,"변경준설예산";#N/A,#N/A,FALSE,"변경철구예산"}</definedName>
    <definedName name="꽃복숭아R3" localSheetId="2">#REF!</definedName>
    <definedName name="꽃복숭아R3" localSheetId="7">#REF!</definedName>
    <definedName name="꽃복숭아R3" localSheetId="6">#REF!</definedName>
    <definedName name="꽃복숭아R3" localSheetId="4">#REF!</definedName>
    <definedName name="꽃복숭아R3">#REF!</definedName>
    <definedName name="꽃복숭아R4" localSheetId="2">#REF!</definedName>
    <definedName name="꽃복숭아R4" localSheetId="7">#REF!</definedName>
    <definedName name="꽃복숭아R4" localSheetId="6">#REF!</definedName>
    <definedName name="꽃복숭아R4" localSheetId="4">#REF!</definedName>
    <definedName name="꽃복숭아R4">#REF!</definedName>
    <definedName name="꽃복숭아R5" localSheetId="2">#REF!</definedName>
    <definedName name="꽃복숭아R5" localSheetId="7">#REF!</definedName>
    <definedName name="꽃복숭아R5" localSheetId="6">#REF!</definedName>
    <definedName name="꽃복숭아R5" localSheetId="4">#REF!</definedName>
    <definedName name="꽃복숭아R5">#REF!</definedName>
    <definedName name="꽃사과R10" localSheetId="2">#REF!</definedName>
    <definedName name="꽃사과R10" localSheetId="7">#REF!</definedName>
    <definedName name="꽃사과R10" localSheetId="6">#REF!</definedName>
    <definedName name="꽃사과R10" localSheetId="4">#REF!</definedName>
    <definedName name="꽃사과R10">#REF!</definedName>
    <definedName name="꽃사과R4" localSheetId="2">#REF!</definedName>
    <definedName name="꽃사과R4" localSheetId="7">#REF!</definedName>
    <definedName name="꽃사과R4" localSheetId="6">#REF!</definedName>
    <definedName name="꽃사과R4" localSheetId="4">#REF!</definedName>
    <definedName name="꽃사과R4">#REF!</definedName>
    <definedName name="꽃사과R6" localSheetId="2">#REF!</definedName>
    <definedName name="꽃사과R6" localSheetId="7">#REF!</definedName>
    <definedName name="꽃사과R6" localSheetId="6">#REF!</definedName>
    <definedName name="꽃사과R6" localSheetId="4">#REF!</definedName>
    <definedName name="꽃사과R6">#REF!</definedName>
    <definedName name="꽃사과R8" localSheetId="2">#REF!</definedName>
    <definedName name="꽃사과R8" localSheetId="7">#REF!</definedName>
    <definedName name="꽃사과R8" localSheetId="6">#REF!</definedName>
    <definedName name="꽃사과R8" localSheetId="4">#REF!</definedName>
    <definedName name="꽃사과R8">#REF!</definedName>
    <definedName name="꽃아그배R10" localSheetId="2">#REF!</definedName>
    <definedName name="꽃아그배R10" localSheetId="7">#REF!</definedName>
    <definedName name="꽃아그배R10" localSheetId="6">#REF!</definedName>
    <definedName name="꽃아그배R10" localSheetId="4">#REF!</definedName>
    <definedName name="꽃아그배R10">#REF!</definedName>
    <definedName name="꽃아그배R4" localSheetId="2">#REF!</definedName>
    <definedName name="꽃아그배R4" localSheetId="7">#REF!</definedName>
    <definedName name="꽃아그배R4" localSheetId="6">#REF!</definedName>
    <definedName name="꽃아그배R4" localSheetId="4">#REF!</definedName>
    <definedName name="꽃아그배R4">#REF!</definedName>
    <definedName name="꽃아그배R6" localSheetId="2">#REF!</definedName>
    <definedName name="꽃아그배R6" localSheetId="7">#REF!</definedName>
    <definedName name="꽃아그배R6" localSheetId="6">#REF!</definedName>
    <definedName name="꽃아그배R6" localSheetId="4">#REF!</definedName>
    <definedName name="꽃아그배R6">#REF!</definedName>
    <definedName name="꽃아그배R8" localSheetId="2">#REF!</definedName>
    <definedName name="꽃아그배R8" localSheetId="7">#REF!</definedName>
    <definedName name="꽃아그배R8" localSheetId="6">#REF!</definedName>
    <definedName name="꽃아그배R8" localSheetId="4">#REF!</definedName>
    <definedName name="꽃아그배R8">#REF!</definedName>
    <definedName name="꽝꽝0304" localSheetId="2">#REF!</definedName>
    <definedName name="꽝꽝0304" localSheetId="7">#REF!</definedName>
    <definedName name="꽝꽝0304" localSheetId="6">#REF!</definedName>
    <definedName name="꽝꽝0304" localSheetId="4">#REF!</definedName>
    <definedName name="꽝꽝0304">#REF!</definedName>
    <definedName name="꽝꽝0406" localSheetId="2">#REF!</definedName>
    <definedName name="꽝꽝0406" localSheetId="7">#REF!</definedName>
    <definedName name="꽝꽝0406" localSheetId="6">#REF!</definedName>
    <definedName name="꽝꽝0406" localSheetId="4">#REF!</definedName>
    <definedName name="꽝꽝0406">#REF!</definedName>
    <definedName name="꽝꽝0508" localSheetId="2">#REF!</definedName>
    <definedName name="꽝꽝0508" localSheetId="7">#REF!</definedName>
    <definedName name="꽝꽝0508" localSheetId="6">#REF!</definedName>
    <definedName name="꽝꽝0508" localSheetId="4">#REF!</definedName>
    <definedName name="꽝꽝0508">#REF!</definedName>
    <definedName name="꽝꽝0610" localSheetId="2">#REF!</definedName>
    <definedName name="꽝꽝0610" localSheetId="7">#REF!</definedName>
    <definedName name="꽝꽝0610" localSheetId="6">#REF!</definedName>
    <definedName name="꽝꽝0610" localSheetId="4">#REF!</definedName>
    <definedName name="꽝꽝0610">#REF!</definedName>
    <definedName name="ㄳㄷ" hidden="1">{#N/A,#N/A,FALSE,"Sheet6"}</definedName>
    <definedName name="ㄴ" localSheetId="2">#REF!</definedName>
    <definedName name="ㄴ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" localSheetId="6">#REF!</definedName>
    <definedName name="ㄴ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">#REF!</definedName>
    <definedName name="ㄴㄱㄹ" localSheetId="2" hidden="1">#REF!</definedName>
    <definedName name="ㄴㄱㄹ" localSheetId="7" hidden="1">#REF!</definedName>
    <definedName name="ㄴㄱㄹ" localSheetId="6" hidden="1">#REF!</definedName>
    <definedName name="ㄴㄱㄹ" localSheetId="4" hidden="1">#REF!</definedName>
    <definedName name="ㄴㄱㄹ" hidden="1">#REF!</definedName>
    <definedName name="ㄴㄱ솥ㅀ" hidden="1">{#N/A,#N/A,FALSE,"집계표"}</definedName>
    <definedName name="ㄴㄴㄴ" localSheetId="2">#REF!</definedName>
    <definedName name="ㄴㄴㄴ" localSheetId="7">#REF!</definedName>
    <definedName name="ㄴㄴㄴ" localSheetId="6">#REF!</definedName>
    <definedName name="ㄴㄴㄴ" localSheetId="4">#REF!</definedName>
    <definedName name="ㄴㄴㄴ">#REF!</definedName>
    <definedName name="ㄴㄴㄴㄴ" localSheetId="2">#REF!</definedName>
    <definedName name="ㄴㄴㄴㄴ" localSheetId="7">#REF!</definedName>
    <definedName name="ㄴㄴㄴㄴ" localSheetId="6">#REF!</definedName>
    <definedName name="ㄴㄴㄴㄴ" localSheetId="4">#REF!</definedName>
    <definedName name="ㄴㄴㄴㄴ">#REF!</definedName>
    <definedName name="ㄴㄴㄴㄴㄴ" localSheetId="2">#REF!</definedName>
    <definedName name="ㄴㄴㄴㄴㄴ" localSheetId="7">#REF!</definedName>
    <definedName name="ㄴㄴㄴㄴㄴ" localSheetId="6">#REF!</definedName>
    <definedName name="ㄴㄴㄴㄴㄴ" localSheetId="4">#REF!</definedName>
    <definedName name="ㄴㄴㄴㄴㄴ">#REF!</definedName>
    <definedName name="ㄴㄴㅎ" hidden="1">{#N/A,#N/A,FALSE,"집계표"}</definedName>
    <definedName name="ㄴ너넌ㄱㅎ" hidden="1">{#N/A,#N/A,FALSE,"집계표"}</definedName>
    <definedName name="ㄴ눀너노" hidden="1">{#N/A,#N/A,FALSE,"집계표"}</definedName>
    <definedName name="ㄴㄶ" hidden="1">{#N/A,#N/A,FALSE,"집계표"}</definedName>
    <definedName name="ㄴㄷㄱㅈ" hidden="1">{#N/A,#N/A,FALSE,"Sheet6"}</definedName>
    <definedName name="ㄴㄹ" hidden="1">{#N/A,#N/A,FALSE,"집계표"}</definedName>
    <definedName name="ㄴㄹㅇ호" hidden="1">{#N/A,#N/A,FALSE,"집계표"}</definedName>
    <definedName name="ㄴㅁㄴㅇㄹ" hidden="1">{#N/A,#N/A,FALSE,"집계표"}</definedName>
    <definedName name="ㄴㅁㄹ아ㅣㅏ" hidden="1">{#N/A,#N/A,FALSE,"집계표"}</definedName>
    <definedName name="ㄴㅁㅇㄹ" hidden="1">{#N/A,#N/A,FALSE,"집계표"}</definedName>
    <definedName name="ㄴㅁㅇ라ㅓ" hidden="1">{#N/A,#N/A,FALSE,"집계표"}</definedName>
    <definedName name="ㄴㅁ아겈" hidden="1">{#N/A,#N/A,FALSE,"집계표"}</definedName>
    <definedName name="ㄴㅁ아ㅓ린ㅁ" hidden="1">{#N/A,#N/A,FALSE,"집계표"}</definedName>
    <definedName name="ㄴ마ㅓㅇㅎ리ㅏㅇㄴ" hidden="1">{#N/A,#N/A,FALSE,"집계표"}</definedName>
    <definedName name="ㄴ뫃ㄴ오" hidden="1">{#N/A,#N/A,FALSE,"집계표"}</definedName>
    <definedName name="ㄴㅇ다ㅓㅀㅌ" hidden="1">{#N/A,#N/A,FALSE,"집계표"}</definedName>
    <definedName name="ㄴㅇ닳ㅌ처" hidden="1">{#N/A,#N/A,FALSE,"집계표"}</definedName>
    <definedName name="ㄴㅇㄹ" localSheetId="2" hidden="1">#REF!</definedName>
    <definedName name="ㄴㅇㄹ" localSheetId="7" hidden="1">#REF!</definedName>
    <definedName name="ㄴㅇㄹ" localSheetId="6" hidden="1">#REF!</definedName>
    <definedName name="ㄴㅇㄹ" localSheetId="4" hidden="1">#REF!</definedName>
    <definedName name="ㄴㅇㄹ" hidden="1">#REF!</definedName>
    <definedName name="ㄴㅇㄹㄴ" hidden="1">{#N/A,#N/A,FALSE,"사업총괄";#N/A,#N/A,FALSE,"장비사업";#N/A,#N/A,FALSE,"철구사업";#N/A,#N/A,FALSE,"준설사업"}</definedName>
    <definedName name="ㄴㅇㄹㅇㄴ" localSheetId="2" hidden="1">#REF!</definedName>
    <definedName name="ㄴㅇㄹㅇㄴ" localSheetId="7" hidden="1">#REF!</definedName>
    <definedName name="ㄴㅇㄹㅇㄴ" localSheetId="6" hidden="1">#REF!</definedName>
    <definedName name="ㄴㅇㄹㅇㄴ" localSheetId="4" hidden="1">#REF!</definedName>
    <definedName name="ㄴㅇㄹㅇㄴ" hidden="1">#REF!</definedName>
    <definedName name="ㄴㅇㄹ하ㅓ" hidden="1">{#N/A,#N/A,FALSE,"집계표"}</definedName>
    <definedName name="ㄴㅇㄹ헤ㅐㅇㅅㄱㄷ" hidden="1">{#N/A,#N/A,FALSE,"집계표"}</definedName>
    <definedName name="ㄴㅇㄹ호" hidden="1">{#N/A,#N/A,FALSE,"집계표"}</definedName>
    <definedName name="ㄴㅇㄹ히ㅏㅓ" hidden="1">{#N/A,#N/A,FALSE,"집계표"}</definedName>
    <definedName name="ㄴㅇㄹ히ㅏㅓㄴㅇㄹ하ㅓ" hidden="1">{#N/A,#N/A,FALSE,"집계표"}</definedName>
    <definedName name="ㄴㅇ레ㅔㅔ" hidden="1">{#N/A,#N/A,FALSE,"집계표"}</definedName>
    <definedName name="ㄴㅇ로" hidden="1">{#N/A,#N/A,FALSE,"집계표"}</definedName>
    <definedName name="ㄴㅇㄻㅇㄴ" hidden="1">{#N/A,#N/A,FALSE,"집계표"}</definedName>
    <definedName name="ㄴㅇㅀㄴ" hidden="1">{#N/A,#N/A,FALSE,"집계표"}</definedName>
    <definedName name="ㄴㅇㅀㄴㅇㅀ" localSheetId="2" hidden="1">#REF!</definedName>
    <definedName name="ㄴㅇㅀㄴㅇㅀ" localSheetId="7" hidden="1">#REF!</definedName>
    <definedName name="ㄴㅇㅀㄴㅇㅀ" localSheetId="6" hidden="1">#REF!</definedName>
    <definedName name="ㄴㅇㅀㄴㅇㅀ" localSheetId="4" hidden="1">#REF!</definedName>
    <definedName name="ㄴㅇㅀㄴㅇㅀ" hidden="1">#REF!</definedName>
    <definedName name="ㄴㅇㅀㄹ" hidden="1">{#N/A,#N/A,FALSE,"집계표"}</definedName>
    <definedName name="ㄴㅇㅀㅇ" hidden="1">{#N/A,#N/A,FALSE,"집계표"}</definedName>
    <definedName name="ㄴㅇㅀㅇㄶ" hidden="1">{#N/A,#N/A,FALSE,"집계표"}</definedName>
    <definedName name="ㄴㅇㅁㅎ리ㅏㅓㅣ" hidden="1">{#N/A,#N/A,FALSE,"집계표"}</definedName>
    <definedName name="ㄴㅇㅅ" hidden="1">{#N/A,#N/A,FALSE,"집계표"}</definedName>
    <definedName name="ㄴㅇㅇㄴㄱㅎ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ㄴㅇㅎㄴㄹㅇ" localSheetId="2" hidden="1">#REF!</definedName>
    <definedName name="ㄴㅇㅎㄴㄹㅇ" localSheetId="7" hidden="1">#REF!</definedName>
    <definedName name="ㄴㅇㅎㄴㄹㅇ" localSheetId="6" hidden="1">#REF!</definedName>
    <definedName name="ㄴㅇㅎㄴㄹㅇ" localSheetId="4" hidden="1">#REF!</definedName>
    <definedName name="ㄴㅇㅎㄴㄹㅇ" hidden="1">#REF!</definedName>
    <definedName name="ㄴㅇㅎㄹ" hidden="1">{#N/A,#N/A,FALSE,"집계표"}</definedName>
    <definedName name="ㄴㅇㅎ리ㅏ" hidden="1">{#N/A,#N/A,FALSE,"집계표"}</definedName>
    <definedName name="ㄴㅇㅎ리ㅏㅓㅊㅌ" hidden="1">{#N/A,#N/A,FALSE,"집계표"}</definedName>
    <definedName name="ㄴ어" hidden="1">{#N/A,#N/A,FALSE,"집계표"}</definedName>
    <definedName name="ㄴ어ㅏ엉ㄹ" hidden="1">{#N/A,#N/A,FALSE,"집계표"}</definedName>
    <definedName name="ㄴ옿ㅅㄴㅇ" hidden="1">{#N/A,#N/A,FALSE,"집계표"}</definedName>
    <definedName name="ㄴ이라ㅓㅎ" hidden="1">{#N/A,#N/A,FALSE,"집계표"}</definedName>
    <definedName name="ㄴ이ㅏ렇" hidden="1">{#N/A,#N/A,FALSE,"집계표"}</definedName>
    <definedName name="ㄴ이ㅏㅎ러" hidden="1">{#N/A,#N/A,FALSE,"집계표"}</definedName>
    <definedName name="ㄴ이ㅏㅎ러ㅗ" hidden="1">{#N/A,#N/A,FALSE,"집계표"}</definedName>
    <definedName name="ㄴ잏라ㅓ" hidden="1">{#N/A,#N/A,FALSE,"집계표"}</definedName>
    <definedName name="ㄴ잏라ㅓㅣㅏㅇㄴㅀ" hidden="1">{#N/A,#N/A,FALSE,"집계표"}</definedName>
    <definedName name="ㄴㅊㅌㅇㅍ" hidden="1">{#N/A,#N/A,FALSE,"집계표"}</definedName>
    <definedName name="ㄴ촘여ㅣㄷ" localSheetId="2">내역서표지!StartSeller</definedName>
    <definedName name="ㄴ촘여ㅣㄷ" localSheetId="6">수량산출서표지!StartSeller</definedName>
    <definedName name="ㄴ촘여ㅣㄷ" localSheetId="4">집계표!StartSeller</definedName>
    <definedName name="ㄴㅗㅎ" hidden="1">{#N/A,#N/A,FALSE,"집계표"}</definedName>
    <definedName name="나" localSheetId="7" hidden="1">{#N/A,#N/A,FALSE,"교리2"}</definedName>
    <definedName name="나" localSheetId="5" hidden="1">{#N/A,#N/A,FALSE,"교리2"}</definedName>
    <definedName name="나" localSheetId="4" hidden="1">{#N/A,#N/A,FALSE,"교리2"}</definedName>
    <definedName name="나.주거공단완충녹지시설물공">#N/A</definedName>
    <definedName name="나1" localSheetId="2">#REF!</definedName>
    <definedName name="나1" localSheetId="7">#REF!</definedName>
    <definedName name="나1" localSheetId="6">#REF!</definedName>
    <definedName name="나1" localSheetId="4">#REF!</definedName>
    <definedName name="나1">#REF!</definedName>
    <definedName name="나나너넌너" hidden="1">{#N/A,#N/A,FALSE,"집계표"}</definedName>
    <definedName name="나난" hidden="1">{#N/A,#N/A,FALSE,"주간공정";#N/A,#N/A,FALSE,"주간보고";#N/A,#N/A,FALSE,"주간공정표"}</definedName>
    <definedName name="나는" hidden="1">{#N/A,#N/A,FALSE,"집계표"}</definedName>
    <definedName name="나라금융">#N/A</definedName>
    <definedName name="나라종합금융">#N/A</definedName>
    <definedName name="나비" localSheetId="2">#REF!</definedName>
    <definedName name="나비" localSheetId="7">#REF!</definedName>
    <definedName name="나비" localSheetId="6">#REF!</definedName>
    <definedName name="나비" localSheetId="4">#REF!</definedName>
    <definedName name="나비">#REF!</definedName>
    <definedName name="낙상홍1004" localSheetId="2">#REF!</definedName>
    <definedName name="낙상홍1004" localSheetId="7">#REF!</definedName>
    <definedName name="낙상홍1004" localSheetId="6">#REF!</definedName>
    <definedName name="낙상홍1004" localSheetId="4">#REF!</definedName>
    <definedName name="낙상홍1004">#REF!</definedName>
    <definedName name="낙상홍1506" localSheetId="2">#REF!</definedName>
    <definedName name="낙상홍1506" localSheetId="7">#REF!</definedName>
    <definedName name="낙상홍1506" localSheetId="6">#REF!</definedName>
    <definedName name="낙상홍1506" localSheetId="4">#REF!</definedName>
    <definedName name="낙상홍1506">#REF!</definedName>
    <definedName name="낙상홍1808" localSheetId="2">#REF!</definedName>
    <definedName name="낙상홍1808" localSheetId="7">#REF!</definedName>
    <definedName name="낙상홍1808" localSheetId="6">#REF!</definedName>
    <definedName name="낙상홍1808" localSheetId="4">#REF!</definedName>
    <definedName name="낙상홍1808">#REF!</definedName>
    <definedName name="낙상홍2010" localSheetId="2">#REF!</definedName>
    <definedName name="낙상홍2010" localSheetId="7">#REF!</definedName>
    <definedName name="낙상홍2010" localSheetId="6">#REF!</definedName>
    <definedName name="낙상홍2010" localSheetId="4">#REF!</definedName>
    <definedName name="낙상홍2010">#REF!</definedName>
    <definedName name="낙상홍2515" localSheetId="2">#REF!</definedName>
    <definedName name="낙상홍2515" localSheetId="7">#REF!</definedName>
    <definedName name="낙상홍2515" localSheetId="6">#REF!</definedName>
    <definedName name="낙상홍2515" localSheetId="4">#REF!</definedName>
    <definedName name="낙상홍2515">#REF!</definedName>
    <definedName name="낙우송R10" localSheetId="2">#REF!</definedName>
    <definedName name="낙우송R10" localSheetId="7">#REF!</definedName>
    <definedName name="낙우송R10" localSheetId="6">#REF!</definedName>
    <definedName name="낙우송R10" localSheetId="4">#REF!</definedName>
    <definedName name="낙우송R10">#REF!</definedName>
    <definedName name="낙우송R12" localSheetId="2">#REF!</definedName>
    <definedName name="낙우송R12" localSheetId="7">#REF!</definedName>
    <definedName name="낙우송R12" localSheetId="6">#REF!</definedName>
    <definedName name="낙우송R12" localSheetId="4">#REF!</definedName>
    <definedName name="낙우송R12">#REF!</definedName>
    <definedName name="낙우송R5" localSheetId="2">#REF!</definedName>
    <definedName name="낙우송R5" localSheetId="7">#REF!</definedName>
    <definedName name="낙우송R5" localSheetId="6">#REF!</definedName>
    <definedName name="낙우송R5" localSheetId="4">#REF!</definedName>
    <definedName name="낙우송R5">#REF!</definedName>
    <definedName name="낙우송R6" localSheetId="2">#REF!</definedName>
    <definedName name="낙우송R6" localSheetId="7">#REF!</definedName>
    <definedName name="낙우송R6" localSheetId="6">#REF!</definedName>
    <definedName name="낙우송R6" localSheetId="4">#REF!</definedName>
    <definedName name="낙우송R6">#REF!</definedName>
    <definedName name="낙우송R8" localSheetId="2">#REF!</definedName>
    <definedName name="낙우송R8" localSheetId="7">#REF!</definedName>
    <definedName name="낙우송R8" localSheetId="6">#REF!</definedName>
    <definedName name="낙우송R8" localSheetId="4">#REF!</definedName>
    <definedName name="낙우송R8">#REF!</definedName>
    <definedName name="낙찰가" localSheetId="2">#REF!</definedName>
    <definedName name="낙찰가" localSheetId="7">#REF!</definedName>
    <definedName name="낙찰가" localSheetId="6">#REF!</definedName>
    <definedName name="낙찰가" localSheetId="4">#REF!</definedName>
    <definedName name="낙찰가">#REF!</definedName>
    <definedName name="난간" localSheetId="2">#REF!</definedName>
    <definedName name="난간" localSheetId="7">#REF!</definedName>
    <definedName name="난간" localSheetId="6">#REF!</definedName>
    <definedName name="난간" localSheetId="4">#REF!</definedName>
    <definedName name="난간">#REF!</definedName>
    <definedName name="난ㄴ난나ㅏ난" hidden="1">{#N/A,#N/A,FALSE,"집계표"}</definedName>
    <definedName name="난나ㅏㄴ" hidden="1">{#N/A,#N/A,FALSE,"집계표"}</definedName>
    <definedName name="난느오늘" hidden="1">{#N/A,#N/A,FALSE,"집계표"}</definedName>
    <definedName name="남남" localSheetId="2" hidden="1">#REF!</definedName>
    <definedName name="남남" localSheetId="7" hidden="1">#REF!</definedName>
    <definedName name="남남" localSheetId="6" hidden="1">#REF!</definedName>
    <definedName name="남남" localSheetId="4" hidden="1">#REF!</definedName>
    <definedName name="남남" hidden="1">#REF!</definedName>
    <definedName name="남산1호" localSheetId="2">#REF!</definedName>
    <definedName name="남산1호" localSheetId="7">#REF!</definedName>
    <definedName name="남산1호" localSheetId="6">#REF!</definedName>
    <definedName name="남산1호" localSheetId="4">#REF!</definedName>
    <definedName name="남산1호">#REF!</definedName>
    <definedName name="남산2호" localSheetId="2">#REF!</definedName>
    <definedName name="남산2호" localSheetId="7">#REF!</definedName>
    <definedName name="남산2호" localSheetId="6">#REF!</definedName>
    <definedName name="남산2호" localSheetId="4">#REF!</definedName>
    <definedName name="남산2호">#REF!</definedName>
    <definedName name="내꺼" localSheetId="2">#REF!</definedName>
    <definedName name="내꺼" localSheetId="7">#REF!</definedName>
    <definedName name="내꺼" localSheetId="6">#REF!</definedName>
    <definedName name="내꺼" localSheetId="4">#REF!</definedName>
    <definedName name="내꺼">#REF!</definedName>
    <definedName name="내녁" localSheetId="2">#REF!</definedName>
    <definedName name="내녁" localSheetId="7">#REF!</definedName>
    <definedName name="내녁" localSheetId="6">#REF!</definedName>
    <definedName name="내녁" localSheetId="4">#REF!</definedName>
    <definedName name="내녁">#REF!</definedName>
    <definedName name="내역" localSheetId="2" hidden="1">#REF!</definedName>
    <definedName name="내역" localSheetId="6" hidden="1">#REF!</definedName>
    <definedName name="내역" hidden="1">#REF!</definedName>
    <definedName name="내역1228" localSheetId="2">내역서표지!StartSeller</definedName>
    <definedName name="내역1228" localSheetId="6">수량산출서표지!StartSeller</definedName>
    <definedName name="내역1228" localSheetId="4">집계표!StartSeller</definedName>
    <definedName name="내역2" localSheetId="2">내역서표지!StartSeller</definedName>
    <definedName name="내역2" localSheetId="6">수량산출서표지!StartSeller</definedName>
    <definedName name="내역2" localSheetId="4">집계표!StartSeller</definedName>
    <definedName name="내역3" localSheetId="2">내역서표지!StartSeller</definedName>
    <definedName name="내역3" localSheetId="6">수량산출서표지!StartSeller</definedName>
    <definedName name="내역3" localSheetId="4">집계표!StartSeller</definedName>
    <definedName name="내역3개층" localSheetId="2">내역서표지!StartChart</definedName>
    <definedName name="내역3개층" localSheetId="6">수량산출서표지!StartChart</definedName>
    <definedName name="내역3개층" localSheetId="4">집계표!StartChart</definedName>
    <definedName name="내역4" localSheetId="2">내역서표지!StartSeller</definedName>
    <definedName name="내역4" localSheetId="6">수량산출서표지!StartSeller</definedName>
    <definedName name="내역4" localSheetId="4">집계표!StartSeller</definedName>
    <definedName name="내역5" localSheetId="2">내역서표지!StartSeller</definedName>
    <definedName name="내역5" localSheetId="6">수량산출서표지!StartSeller</definedName>
    <definedName name="내역5" localSheetId="4">집계표!StartSeller</definedName>
    <definedName name="내역서1" localSheetId="2">#REF!</definedName>
    <definedName name="내역서1" localSheetId="7">#REF!</definedName>
    <definedName name="내역서1" localSheetId="6">#REF!</definedName>
    <definedName name="내역서1" localSheetId="4">#REF!</definedName>
    <definedName name="내역서1">#REF!</definedName>
    <definedName name="내장" localSheetId="2">#REF!</definedName>
    <definedName name="내장" localSheetId="7">#REF!</definedName>
    <definedName name="내장" localSheetId="6">#REF!</definedName>
    <definedName name="내장" localSheetId="4">#REF!</definedName>
    <definedName name="내장">#REF!</definedName>
    <definedName name="내전" localSheetId="2">#REF!</definedName>
    <definedName name="내전" localSheetId="7">#REF!</definedName>
    <definedName name="내전" localSheetId="6">#REF!</definedName>
    <definedName name="내전" localSheetId="4">#REF!</definedName>
    <definedName name="내전">#REF!</definedName>
    <definedName name="냉난방" localSheetId="2">#REF!</definedName>
    <definedName name="냉난방" localSheetId="7">#REF!</definedName>
    <definedName name="냉난방" localSheetId="6">#REF!</definedName>
    <definedName name="냉난방" localSheetId="4">#REF!</definedName>
    <definedName name="냉난방">#REF!</definedName>
    <definedName name="냉동기" localSheetId="2">#REF!,#REF!,#REF!</definedName>
    <definedName name="냉동기" localSheetId="7">#REF!,#REF!,#REF!</definedName>
    <definedName name="냉동기" localSheetId="6">#REF!,#REF!,#REF!</definedName>
    <definedName name="냉동기" localSheetId="4">#REF!,#REF!,#REF!</definedName>
    <definedName name="냉동기">#REF!,#REF!,#REF!</definedName>
    <definedName name="너를" hidden="1">{#N/A,#N/A,FALSE,"집계표"}</definedName>
    <definedName name="노1" localSheetId="2">#REF!</definedName>
    <definedName name="노1" localSheetId="7">#REF!</definedName>
    <definedName name="노1" localSheetId="6">#REF!</definedName>
    <definedName name="노1" localSheetId="4">#REF!</definedName>
    <definedName name="노1">#REF!</definedName>
    <definedName name="노2" localSheetId="2">#REF!</definedName>
    <definedName name="노2" localSheetId="7">#REF!</definedName>
    <definedName name="노2" localSheetId="6">#REF!</definedName>
    <definedName name="노2" localSheetId="4">#REF!</definedName>
    <definedName name="노2">#REF!</definedName>
    <definedName name="노3" localSheetId="2">#REF!</definedName>
    <definedName name="노3" localSheetId="7">#REF!</definedName>
    <definedName name="노3" localSheetId="6">#REF!</definedName>
    <definedName name="노3" localSheetId="4">#REF!</definedName>
    <definedName name="노3">#REF!</definedName>
    <definedName name="노4" localSheetId="2">#REF!</definedName>
    <definedName name="노4" localSheetId="7">#REF!</definedName>
    <definedName name="노4" localSheetId="6">#REF!</definedName>
    <definedName name="노4" localSheetId="4">#REF!</definedName>
    <definedName name="노4">#REF!</definedName>
    <definedName name="노5" localSheetId="2">#REF!</definedName>
    <definedName name="노5" localSheetId="7">#REF!</definedName>
    <definedName name="노5" localSheetId="6">#REF!</definedName>
    <definedName name="노5" localSheetId="4">#REF!</definedName>
    <definedName name="노5">#REF!</definedName>
    <definedName name="노6" localSheetId="2">#REF!</definedName>
    <definedName name="노6" localSheetId="7">#REF!</definedName>
    <definedName name="노6" localSheetId="6">#REF!</definedName>
    <definedName name="노6" localSheetId="4">#REF!</definedName>
    <definedName name="노6">#REF!</definedName>
    <definedName name="노6907001" localSheetId="2">#REF!</definedName>
    <definedName name="노6907001" localSheetId="7">#REF!</definedName>
    <definedName name="노6907001" localSheetId="6">#REF!</definedName>
    <definedName name="노6907001" localSheetId="4">#REF!</definedName>
    <definedName name="노6907001">#REF!</definedName>
    <definedName name="노6907003" localSheetId="2">#REF!</definedName>
    <definedName name="노6907003" localSheetId="7">#REF!</definedName>
    <definedName name="노6907003" localSheetId="6">#REF!</definedName>
    <definedName name="노6907003" localSheetId="4">#REF!</definedName>
    <definedName name="노6907003">#REF!</definedName>
    <definedName name="노6907004" localSheetId="2">#REF!</definedName>
    <definedName name="노6907004" localSheetId="7">#REF!</definedName>
    <definedName name="노6907004" localSheetId="6">#REF!</definedName>
    <definedName name="노6907004" localSheetId="4">#REF!</definedName>
    <definedName name="노6907004">#REF!</definedName>
    <definedName name="노6907005" localSheetId="2">#REF!</definedName>
    <definedName name="노6907005" localSheetId="7">#REF!</definedName>
    <definedName name="노6907005" localSheetId="6">#REF!</definedName>
    <definedName name="노6907005" localSheetId="4">#REF!</definedName>
    <definedName name="노6907005">#REF!</definedName>
    <definedName name="노6907006" localSheetId="2">#REF!</definedName>
    <definedName name="노6907006" localSheetId="7">#REF!</definedName>
    <definedName name="노6907006" localSheetId="6">#REF!</definedName>
    <definedName name="노6907006" localSheetId="4">#REF!</definedName>
    <definedName name="노6907006">#REF!</definedName>
    <definedName name="노6907007" localSheetId="2">#REF!</definedName>
    <definedName name="노6907007" localSheetId="7">#REF!</definedName>
    <definedName name="노6907007" localSheetId="6">#REF!</definedName>
    <definedName name="노6907007" localSheetId="4">#REF!</definedName>
    <definedName name="노6907007">#REF!</definedName>
    <definedName name="노6907008" localSheetId="2">#REF!</definedName>
    <definedName name="노6907008" localSheetId="7">#REF!</definedName>
    <definedName name="노6907008" localSheetId="6">#REF!</definedName>
    <definedName name="노6907008" localSheetId="4">#REF!</definedName>
    <definedName name="노6907008">#REF!</definedName>
    <definedName name="노6907009" localSheetId="2">#REF!</definedName>
    <definedName name="노6907009" localSheetId="7">#REF!</definedName>
    <definedName name="노6907009" localSheetId="6">#REF!</definedName>
    <definedName name="노6907009" localSheetId="4">#REF!</definedName>
    <definedName name="노6907009">#REF!</definedName>
    <definedName name="노6907010" localSheetId="2">#REF!</definedName>
    <definedName name="노6907010" localSheetId="7">#REF!</definedName>
    <definedName name="노6907010" localSheetId="6">#REF!</definedName>
    <definedName name="노6907010" localSheetId="4">#REF!</definedName>
    <definedName name="노6907010">#REF!</definedName>
    <definedName name="노6907011" localSheetId="2">#REF!</definedName>
    <definedName name="노6907011" localSheetId="7">#REF!</definedName>
    <definedName name="노6907011" localSheetId="6">#REF!</definedName>
    <definedName name="노6907011" localSheetId="4">#REF!</definedName>
    <definedName name="노6907011">#REF!</definedName>
    <definedName name="노6907012" localSheetId="2">#REF!</definedName>
    <definedName name="노6907012" localSheetId="7">#REF!</definedName>
    <definedName name="노6907012" localSheetId="6">#REF!</definedName>
    <definedName name="노6907012" localSheetId="4">#REF!</definedName>
    <definedName name="노6907012">#REF!</definedName>
    <definedName name="노6907013" localSheetId="2">#REF!</definedName>
    <definedName name="노6907013" localSheetId="7">#REF!</definedName>
    <definedName name="노6907013" localSheetId="6">#REF!</definedName>
    <definedName name="노6907013" localSheetId="4">#REF!</definedName>
    <definedName name="노6907013">#REF!</definedName>
    <definedName name="노6907014" localSheetId="2">#REF!</definedName>
    <definedName name="노6907014" localSheetId="7">#REF!</definedName>
    <definedName name="노6907014" localSheetId="6">#REF!</definedName>
    <definedName name="노6907014" localSheetId="4">#REF!</definedName>
    <definedName name="노6907014">#REF!</definedName>
    <definedName name="노6908002" localSheetId="2">#REF!</definedName>
    <definedName name="노6908002" localSheetId="7">#REF!</definedName>
    <definedName name="노6908002" localSheetId="6">#REF!</definedName>
    <definedName name="노6908002" localSheetId="4">#REF!</definedName>
    <definedName name="노6908002">#REF!</definedName>
    <definedName name="노6908003" localSheetId="2">#REF!</definedName>
    <definedName name="노6908003" localSheetId="7">#REF!</definedName>
    <definedName name="노6908003" localSheetId="6">#REF!</definedName>
    <definedName name="노6908003" localSheetId="4">#REF!</definedName>
    <definedName name="노6908003">#REF!</definedName>
    <definedName name="노6908004" localSheetId="2">#REF!</definedName>
    <definedName name="노6908004" localSheetId="7">#REF!</definedName>
    <definedName name="노6908004" localSheetId="6">#REF!</definedName>
    <definedName name="노6908004" localSheetId="4">#REF!</definedName>
    <definedName name="노6908004">#REF!</definedName>
    <definedName name="노6908005" localSheetId="2">#REF!</definedName>
    <definedName name="노6908005" localSheetId="7">#REF!</definedName>
    <definedName name="노6908005" localSheetId="6">#REF!</definedName>
    <definedName name="노6908005" localSheetId="4">#REF!</definedName>
    <definedName name="노6908005">#REF!</definedName>
    <definedName name="노6908006" localSheetId="2">#REF!</definedName>
    <definedName name="노6908006" localSheetId="7">#REF!</definedName>
    <definedName name="노6908006" localSheetId="6">#REF!</definedName>
    <definedName name="노6908006" localSheetId="4">#REF!</definedName>
    <definedName name="노6908006">#REF!</definedName>
    <definedName name="노6908007" localSheetId="2">#REF!</definedName>
    <definedName name="노6908007" localSheetId="7">#REF!</definedName>
    <definedName name="노6908007" localSheetId="6">#REF!</definedName>
    <definedName name="노6908007" localSheetId="4">#REF!</definedName>
    <definedName name="노6908007">#REF!</definedName>
    <definedName name="노6908008" localSheetId="2">#REF!</definedName>
    <definedName name="노6908008" localSheetId="7">#REF!</definedName>
    <definedName name="노6908008" localSheetId="6">#REF!</definedName>
    <definedName name="노6908008" localSheetId="4">#REF!</definedName>
    <definedName name="노6908008">#REF!</definedName>
    <definedName name="노6908009" localSheetId="2">#REF!</definedName>
    <definedName name="노6908009" localSheetId="7">#REF!</definedName>
    <definedName name="노6908009" localSheetId="6">#REF!</definedName>
    <definedName name="노6908009" localSheetId="4">#REF!</definedName>
    <definedName name="노6908009">#REF!</definedName>
    <definedName name="노6908031" localSheetId="2">#REF!</definedName>
    <definedName name="노6908031" localSheetId="7">#REF!</definedName>
    <definedName name="노6908031" localSheetId="6">#REF!</definedName>
    <definedName name="노6908031" localSheetId="4">#REF!</definedName>
    <definedName name="노6908031">#REF!</definedName>
    <definedName name="노6908032" localSheetId="2">#REF!</definedName>
    <definedName name="노6908032" localSheetId="7">#REF!</definedName>
    <definedName name="노6908032" localSheetId="6">#REF!</definedName>
    <definedName name="노6908032" localSheetId="4">#REF!</definedName>
    <definedName name="노6908032">#REF!</definedName>
    <definedName name="노6908033" localSheetId="2">#REF!</definedName>
    <definedName name="노6908033" localSheetId="7">#REF!</definedName>
    <definedName name="노6908033" localSheetId="6">#REF!</definedName>
    <definedName name="노6908033" localSheetId="4">#REF!</definedName>
    <definedName name="노6908033">#REF!</definedName>
    <definedName name="노6908034" localSheetId="2">#REF!</definedName>
    <definedName name="노6908034" localSheetId="7">#REF!</definedName>
    <definedName name="노6908034" localSheetId="6">#REF!</definedName>
    <definedName name="노6908034" localSheetId="4">#REF!</definedName>
    <definedName name="노6908034">#REF!</definedName>
    <definedName name="노6908035" localSheetId="2">#REF!</definedName>
    <definedName name="노6908035" localSheetId="7">#REF!</definedName>
    <definedName name="노6908035" localSheetId="6">#REF!</definedName>
    <definedName name="노6908035" localSheetId="4">#REF!</definedName>
    <definedName name="노6908035">#REF!</definedName>
    <definedName name="노6908036" localSheetId="2">#REF!</definedName>
    <definedName name="노6908036" localSheetId="7">#REF!</definedName>
    <definedName name="노6908036" localSheetId="6">#REF!</definedName>
    <definedName name="노6908036" localSheetId="4">#REF!</definedName>
    <definedName name="노6908036">#REF!</definedName>
    <definedName name="노6908037" localSheetId="2">#REF!</definedName>
    <definedName name="노6908037" localSheetId="7">#REF!</definedName>
    <definedName name="노6908037" localSheetId="6">#REF!</definedName>
    <definedName name="노6908037" localSheetId="4">#REF!</definedName>
    <definedName name="노6908037">#REF!</definedName>
    <definedName name="노6908038" localSheetId="2">#REF!</definedName>
    <definedName name="노6908038" localSheetId="7">#REF!</definedName>
    <definedName name="노6908038" localSheetId="6">#REF!</definedName>
    <definedName name="노6908038" localSheetId="4">#REF!</definedName>
    <definedName name="노6908038">#REF!</definedName>
    <definedName name="노6910002" localSheetId="2">#REF!</definedName>
    <definedName name="노6910002" localSheetId="7">#REF!</definedName>
    <definedName name="노6910002" localSheetId="6">#REF!</definedName>
    <definedName name="노6910002" localSheetId="4">#REF!</definedName>
    <definedName name="노6910002">#REF!</definedName>
    <definedName name="노6910004" localSheetId="2">#REF!</definedName>
    <definedName name="노6910004" localSheetId="7">#REF!</definedName>
    <definedName name="노6910004" localSheetId="6">#REF!</definedName>
    <definedName name="노6910004" localSheetId="4">#REF!</definedName>
    <definedName name="노6910004">#REF!</definedName>
    <definedName name="노6910006" localSheetId="2">#REF!</definedName>
    <definedName name="노6910006" localSheetId="7">#REF!</definedName>
    <definedName name="노6910006" localSheetId="6">#REF!</definedName>
    <definedName name="노6910006" localSheetId="4">#REF!</definedName>
    <definedName name="노6910006">#REF!</definedName>
    <definedName name="노6910007" localSheetId="2">#REF!</definedName>
    <definedName name="노6910007" localSheetId="7">#REF!</definedName>
    <definedName name="노6910007" localSheetId="6">#REF!</definedName>
    <definedName name="노6910007" localSheetId="4">#REF!</definedName>
    <definedName name="노6910007">#REF!</definedName>
    <definedName name="노6910008" localSheetId="2">#REF!</definedName>
    <definedName name="노6910008" localSheetId="7">#REF!</definedName>
    <definedName name="노6910008" localSheetId="6">#REF!</definedName>
    <definedName name="노6910008" localSheetId="4">#REF!</definedName>
    <definedName name="노6910008">#REF!</definedName>
    <definedName name="노6910009" localSheetId="2">#REF!</definedName>
    <definedName name="노6910009" localSheetId="7">#REF!</definedName>
    <definedName name="노6910009" localSheetId="6">#REF!</definedName>
    <definedName name="노6910009" localSheetId="4">#REF!</definedName>
    <definedName name="노6910009">#REF!</definedName>
    <definedName name="노6910010" localSheetId="2">#REF!</definedName>
    <definedName name="노6910010" localSheetId="7">#REF!</definedName>
    <definedName name="노6910010" localSheetId="6">#REF!</definedName>
    <definedName name="노6910010" localSheetId="4">#REF!</definedName>
    <definedName name="노6910010">#REF!</definedName>
    <definedName name="노6910011" localSheetId="2">#REF!</definedName>
    <definedName name="노6910011" localSheetId="7">#REF!</definedName>
    <definedName name="노6910011" localSheetId="6">#REF!</definedName>
    <definedName name="노6910011" localSheetId="4">#REF!</definedName>
    <definedName name="노6910011">#REF!</definedName>
    <definedName name="노6910012" localSheetId="2">#REF!</definedName>
    <definedName name="노6910012" localSheetId="7">#REF!</definedName>
    <definedName name="노6910012" localSheetId="6">#REF!</definedName>
    <definedName name="노6910012" localSheetId="4">#REF!</definedName>
    <definedName name="노6910012">#REF!</definedName>
    <definedName name="노6911002" localSheetId="2">#REF!</definedName>
    <definedName name="노6911002" localSheetId="7">#REF!</definedName>
    <definedName name="노6911002" localSheetId="6">#REF!</definedName>
    <definedName name="노6911002" localSheetId="4">#REF!</definedName>
    <definedName name="노6911002">#REF!</definedName>
    <definedName name="노6912008" localSheetId="2">#REF!</definedName>
    <definedName name="노6912008" localSheetId="7">#REF!</definedName>
    <definedName name="노6912008" localSheetId="6">#REF!</definedName>
    <definedName name="노6912008" localSheetId="4">#REF!</definedName>
    <definedName name="노6912008">#REF!</definedName>
    <definedName name="노6912009" localSheetId="2">#REF!</definedName>
    <definedName name="노6912009" localSheetId="7">#REF!</definedName>
    <definedName name="노6912009" localSheetId="6">#REF!</definedName>
    <definedName name="노6912009" localSheetId="4">#REF!</definedName>
    <definedName name="노6912009">#REF!</definedName>
    <definedName name="노6912010" localSheetId="2">#REF!</definedName>
    <definedName name="노6912010" localSheetId="7">#REF!</definedName>
    <definedName name="노6912010" localSheetId="6">#REF!</definedName>
    <definedName name="노6912010" localSheetId="4">#REF!</definedName>
    <definedName name="노6912010">#REF!</definedName>
    <definedName name="노6912011" localSheetId="2">#REF!</definedName>
    <definedName name="노6912011" localSheetId="7">#REF!</definedName>
    <definedName name="노6912011" localSheetId="6">#REF!</definedName>
    <definedName name="노6912011" localSheetId="4">#REF!</definedName>
    <definedName name="노6912011">#REF!</definedName>
    <definedName name="노6912012" localSheetId="2">#REF!</definedName>
    <definedName name="노6912012" localSheetId="7">#REF!</definedName>
    <definedName name="노6912012" localSheetId="6">#REF!</definedName>
    <definedName name="노6912012" localSheetId="4">#REF!</definedName>
    <definedName name="노6912012">#REF!</definedName>
    <definedName name="노6912013" localSheetId="2">#REF!</definedName>
    <definedName name="노6912013" localSheetId="7">#REF!</definedName>
    <definedName name="노6912013" localSheetId="6">#REF!</definedName>
    <definedName name="노6912013" localSheetId="4">#REF!</definedName>
    <definedName name="노6912013">#REF!</definedName>
    <definedName name="노6912014" localSheetId="2">#REF!</definedName>
    <definedName name="노6912014" localSheetId="7">#REF!</definedName>
    <definedName name="노6912014" localSheetId="6">#REF!</definedName>
    <definedName name="노6912014" localSheetId="4">#REF!</definedName>
    <definedName name="노6912014">#REF!</definedName>
    <definedName name="노6912016" localSheetId="2">#REF!</definedName>
    <definedName name="노6912016" localSheetId="7">#REF!</definedName>
    <definedName name="노6912016" localSheetId="6">#REF!</definedName>
    <definedName name="노6912016" localSheetId="4">#REF!</definedName>
    <definedName name="노6912016">#REF!</definedName>
    <definedName name="노6914001" localSheetId="2">#REF!</definedName>
    <definedName name="노6914001" localSheetId="7">#REF!</definedName>
    <definedName name="노6914001" localSheetId="6">#REF!</definedName>
    <definedName name="노6914001" localSheetId="4">#REF!</definedName>
    <definedName name="노6914001">#REF!</definedName>
    <definedName name="노6917001" localSheetId="2">#REF!</definedName>
    <definedName name="노6917001" localSheetId="7">#REF!</definedName>
    <definedName name="노6917001" localSheetId="6">#REF!</definedName>
    <definedName name="노6917001" localSheetId="4">#REF!</definedName>
    <definedName name="노6917001">#REF!</definedName>
    <definedName name="노6917002" localSheetId="2">#REF!</definedName>
    <definedName name="노6917002" localSheetId="7">#REF!</definedName>
    <definedName name="노6917002" localSheetId="6">#REF!</definedName>
    <definedName name="노6917002" localSheetId="4">#REF!</definedName>
    <definedName name="노6917002">#REF!</definedName>
    <definedName name="노6917003" localSheetId="2">#REF!</definedName>
    <definedName name="노6917003" localSheetId="7">#REF!</definedName>
    <definedName name="노6917003" localSheetId="6">#REF!</definedName>
    <definedName name="노6917003" localSheetId="4">#REF!</definedName>
    <definedName name="노6917003">#REF!</definedName>
    <definedName name="노6917004" localSheetId="2">#REF!</definedName>
    <definedName name="노6917004" localSheetId="7">#REF!</definedName>
    <definedName name="노6917004" localSheetId="6">#REF!</definedName>
    <definedName name="노6917004" localSheetId="4">#REF!</definedName>
    <definedName name="노6917004">#REF!</definedName>
    <definedName name="노6917005" localSheetId="2">#REF!</definedName>
    <definedName name="노6917005" localSheetId="7">#REF!</definedName>
    <definedName name="노6917005" localSheetId="6">#REF!</definedName>
    <definedName name="노6917005" localSheetId="4">#REF!</definedName>
    <definedName name="노6917005">#REF!</definedName>
    <definedName name="노6917308" localSheetId="2">#REF!</definedName>
    <definedName name="노6917308" localSheetId="7">#REF!</definedName>
    <definedName name="노6917308" localSheetId="6">#REF!</definedName>
    <definedName name="노6917308" localSheetId="4">#REF!</definedName>
    <definedName name="노6917308">#REF!</definedName>
    <definedName name="노6917309" localSheetId="2">#REF!</definedName>
    <definedName name="노6917309" localSheetId="7">#REF!</definedName>
    <definedName name="노6917309" localSheetId="6">#REF!</definedName>
    <definedName name="노6917309" localSheetId="4">#REF!</definedName>
    <definedName name="노6917309">#REF!</definedName>
    <definedName name="노6917310" localSheetId="2">#REF!</definedName>
    <definedName name="노6917310" localSheetId="7">#REF!</definedName>
    <definedName name="노6917310" localSheetId="6">#REF!</definedName>
    <definedName name="노6917310" localSheetId="4">#REF!</definedName>
    <definedName name="노6917310">#REF!</definedName>
    <definedName name="노6917311" localSheetId="2">#REF!</definedName>
    <definedName name="노6917311" localSheetId="7">#REF!</definedName>
    <definedName name="노6917311" localSheetId="6">#REF!</definedName>
    <definedName name="노6917311" localSheetId="4">#REF!</definedName>
    <definedName name="노6917311">#REF!</definedName>
    <definedName name="노6917312" localSheetId="2">#REF!</definedName>
    <definedName name="노6917312" localSheetId="7">#REF!</definedName>
    <definedName name="노6917312" localSheetId="6">#REF!</definedName>
    <definedName name="노6917312" localSheetId="4">#REF!</definedName>
    <definedName name="노6917312">#REF!</definedName>
    <definedName name="노6918003" localSheetId="2">#REF!</definedName>
    <definedName name="노6918003" localSheetId="7">#REF!</definedName>
    <definedName name="노6918003" localSheetId="6">#REF!</definedName>
    <definedName name="노6918003" localSheetId="4">#REF!</definedName>
    <definedName name="노6918003">#REF!</definedName>
    <definedName name="노6918004" localSheetId="2">#REF!</definedName>
    <definedName name="노6918004" localSheetId="7">#REF!</definedName>
    <definedName name="노6918004" localSheetId="6">#REF!</definedName>
    <definedName name="노6918004" localSheetId="4">#REF!</definedName>
    <definedName name="노6918004">#REF!</definedName>
    <definedName name="노6918005" localSheetId="2">#REF!</definedName>
    <definedName name="노6918005" localSheetId="7">#REF!</definedName>
    <definedName name="노6918005" localSheetId="6">#REF!</definedName>
    <definedName name="노6918005" localSheetId="4">#REF!</definedName>
    <definedName name="노6918005">#REF!</definedName>
    <definedName name="노6918006" localSheetId="2">#REF!</definedName>
    <definedName name="노6918006" localSheetId="7">#REF!</definedName>
    <definedName name="노6918006" localSheetId="6">#REF!</definedName>
    <definedName name="노6918006" localSheetId="4">#REF!</definedName>
    <definedName name="노6918006">#REF!</definedName>
    <definedName name="노6918007" localSheetId="2">#REF!</definedName>
    <definedName name="노6918007" localSheetId="7">#REF!</definedName>
    <definedName name="노6918007" localSheetId="6">#REF!</definedName>
    <definedName name="노6918007" localSheetId="4">#REF!</definedName>
    <definedName name="노6918007">#REF!</definedName>
    <definedName name="노6918008" localSheetId="2">#REF!</definedName>
    <definedName name="노6918008" localSheetId="7">#REF!</definedName>
    <definedName name="노6918008" localSheetId="6">#REF!</definedName>
    <definedName name="노6918008" localSheetId="4">#REF!</definedName>
    <definedName name="노6918008">#REF!</definedName>
    <definedName name="노6918009" localSheetId="2">#REF!</definedName>
    <definedName name="노6918009" localSheetId="7">#REF!</definedName>
    <definedName name="노6918009" localSheetId="6">#REF!</definedName>
    <definedName name="노6918009" localSheetId="4">#REF!</definedName>
    <definedName name="노6918009">#REF!</definedName>
    <definedName name="노6918010" localSheetId="2">#REF!</definedName>
    <definedName name="노6918010" localSheetId="7">#REF!</definedName>
    <definedName name="노6918010" localSheetId="6">#REF!</definedName>
    <definedName name="노6918010" localSheetId="4">#REF!</definedName>
    <definedName name="노6918010">#REF!</definedName>
    <definedName name="노6918011" localSheetId="2">#REF!</definedName>
    <definedName name="노6918011" localSheetId="7">#REF!</definedName>
    <definedName name="노6918011" localSheetId="6">#REF!</definedName>
    <definedName name="노6918011" localSheetId="4">#REF!</definedName>
    <definedName name="노6918011">#REF!</definedName>
    <definedName name="노6918012" localSheetId="2">#REF!</definedName>
    <definedName name="노6918012" localSheetId="7">#REF!</definedName>
    <definedName name="노6918012" localSheetId="6">#REF!</definedName>
    <definedName name="노6918012" localSheetId="4">#REF!</definedName>
    <definedName name="노6918012">#REF!</definedName>
    <definedName name="노6918013" localSheetId="2">#REF!</definedName>
    <definedName name="노6918013" localSheetId="7">#REF!</definedName>
    <definedName name="노6918013" localSheetId="6">#REF!</definedName>
    <definedName name="노6918013" localSheetId="4">#REF!</definedName>
    <definedName name="노6918013">#REF!</definedName>
    <definedName name="노6918014" localSheetId="2">#REF!</definedName>
    <definedName name="노6918014" localSheetId="7">#REF!</definedName>
    <definedName name="노6918014" localSheetId="6">#REF!</definedName>
    <definedName name="노6918014" localSheetId="4">#REF!</definedName>
    <definedName name="노6918014">#REF!</definedName>
    <definedName name="노6918102" localSheetId="2">#REF!</definedName>
    <definedName name="노6918102" localSheetId="7">#REF!</definedName>
    <definedName name="노6918102" localSheetId="6">#REF!</definedName>
    <definedName name="노6918102" localSheetId="4">#REF!</definedName>
    <definedName name="노6918102">#REF!</definedName>
    <definedName name="노6918103" localSheetId="2">#REF!</definedName>
    <definedName name="노6918103" localSheetId="7">#REF!</definedName>
    <definedName name="노6918103" localSheetId="6">#REF!</definedName>
    <definedName name="노6918103" localSheetId="4">#REF!</definedName>
    <definedName name="노6918103">#REF!</definedName>
    <definedName name="노6918104" localSheetId="2">#REF!</definedName>
    <definedName name="노6918104" localSheetId="7">#REF!</definedName>
    <definedName name="노6918104" localSheetId="6">#REF!</definedName>
    <definedName name="노6918104" localSheetId="4">#REF!</definedName>
    <definedName name="노6918104">#REF!</definedName>
    <definedName name="노6918105" localSheetId="2">#REF!</definedName>
    <definedName name="노6918105" localSheetId="7">#REF!</definedName>
    <definedName name="노6918105" localSheetId="6">#REF!</definedName>
    <definedName name="노6918105" localSheetId="4">#REF!</definedName>
    <definedName name="노6918105">#REF!</definedName>
    <definedName name="노6918106" localSheetId="2">#REF!</definedName>
    <definedName name="노6918106" localSheetId="7">#REF!</definedName>
    <definedName name="노6918106" localSheetId="6">#REF!</definedName>
    <definedName name="노6918106" localSheetId="4">#REF!</definedName>
    <definedName name="노6918106">#REF!</definedName>
    <definedName name="노6918107" localSheetId="2">#REF!</definedName>
    <definedName name="노6918107" localSheetId="7">#REF!</definedName>
    <definedName name="노6918107" localSheetId="6">#REF!</definedName>
    <definedName name="노6918107" localSheetId="4">#REF!</definedName>
    <definedName name="노6918107">#REF!</definedName>
    <definedName name="노6918108" localSheetId="2">#REF!</definedName>
    <definedName name="노6918108" localSheetId="7">#REF!</definedName>
    <definedName name="노6918108" localSheetId="6">#REF!</definedName>
    <definedName name="노6918108" localSheetId="4">#REF!</definedName>
    <definedName name="노6918108">#REF!</definedName>
    <definedName name="노6918109" localSheetId="2">#REF!</definedName>
    <definedName name="노6918109" localSheetId="7">#REF!</definedName>
    <definedName name="노6918109" localSheetId="6">#REF!</definedName>
    <definedName name="노6918109" localSheetId="4">#REF!</definedName>
    <definedName name="노6918109">#REF!</definedName>
    <definedName name="노6919007" localSheetId="2">#REF!</definedName>
    <definedName name="노6919007" localSheetId="7">#REF!</definedName>
    <definedName name="노6919007" localSheetId="6">#REF!</definedName>
    <definedName name="노6919007" localSheetId="4">#REF!</definedName>
    <definedName name="노6919007">#REF!</definedName>
    <definedName name="노6919008" localSheetId="2">#REF!</definedName>
    <definedName name="노6919008" localSheetId="7">#REF!</definedName>
    <definedName name="노6919008" localSheetId="6">#REF!</definedName>
    <definedName name="노6919008" localSheetId="4">#REF!</definedName>
    <definedName name="노6919008">#REF!</definedName>
    <definedName name="노6919009" localSheetId="2">#REF!</definedName>
    <definedName name="노6919009" localSheetId="7">#REF!</definedName>
    <definedName name="노6919009" localSheetId="6">#REF!</definedName>
    <definedName name="노6919009" localSheetId="4">#REF!</definedName>
    <definedName name="노6919009">#REF!</definedName>
    <definedName name="노6919010" localSheetId="2">#REF!</definedName>
    <definedName name="노6919010" localSheetId="7">#REF!</definedName>
    <definedName name="노6919010" localSheetId="6">#REF!</definedName>
    <definedName name="노6919010" localSheetId="4">#REF!</definedName>
    <definedName name="노6919010">#REF!</definedName>
    <definedName name="노6919011" localSheetId="2">#REF!</definedName>
    <definedName name="노6919011" localSheetId="7">#REF!</definedName>
    <definedName name="노6919011" localSheetId="6">#REF!</definedName>
    <definedName name="노6919011" localSheetId="4">#REF!</definedName>
    <definedName name="노6919011">#REF!</definedName>
    <definedName name="노6919012" localSheetId="2">#REF!</definedName>
    <definedName name="노6919012" localSheetId="7">#REF!</definedName>
    <definedName name="노6919012" localSheetId="6">#REF!</definedName>
    <definedName name="노6919012" localSheetId="4">#REF!</definedName>
    <definedName name="노6919012">#REF!</definedName>
    <definedName name="노6922002" localSheetId="2">#REF!</definedName>
    <definedName name="노6922002" localSheetId="7">#REF!</definedName>
    <definedName name="노6922002" localSheetId="6">#REF!</definedName>
    <definedName name="노6922002" localSheetId="4">#REF!</definedName>
    <definedName name="노6922002">#REF!</definedName>
    <definedName name="노6922004" localSheetId="2">#REF!</definedName>
    <definedName name="노6922004" localSheetId="7">#REF!</definedName>
    <definedName name="노6922004" localSheetId="6">#REF!</definedName>
    <definedName name="노6922004" localSheetId="4">#REF!</definedName>
    <definedName name="노6922004">#REF!</definedName>
    <definedName name="노6922006" localSheetId="2">#REF!</definedName>
    <definedName name="노6922006" localSheetId="7">#REF!</definedName>
    <definedName name="노6922006" localSheetId="6">#REF!</definedName>
    <definedName name="노6922006" localSheetId="4">#REF!</definedName>
    <definedName name="노6922006">#REF!</definedName>
    <definedName name="노6922007" localSheetId="2">#REF!</definedName>
    <definedName name="노6922007" localSheetId="7">#REF!</definedName>
    <definedName name="노6922007" localSheetId="6">#REF!</definedName>
    <definedName name="노6922007" localSheetId="4">#REF!</definedName>
    <definedName name="노6922007">#REF!</definedName>
    <definedName name="노6922008" localSheetId="2">#REF!</definedName>
    <definedName name="노6922008" localSheetId="7">#REF!</definedName>
    <definedName name="노6922008" localSheetId="6">#REF!</definedName>
    <definedName name="노6922008" localSheetId="4">#REF!</definedName>
    <definedName name="노6922008">#REF!</definedName>
    <definedName name="노6922009" localSheetId="2">#REF!</definedName>
    <definedName name="노6922009" localSheetId="7">#REF!</definedName>
    <definedName name="노6922009" localSheetId="6">#REF!</definedName>
    <definedName name="노6922009" localSheetId="4">#REF!</definedName>
    <definedName name="노6922009">#REF!</definedName>
    <definedName name="노6922010" localSheetId="2">#REF!</definedName>
    <definedName name="노6922010" localSheetId="7">#REF!</definedName>
    <definedName name="노6922010" localSheetId="6">#REF!</definedName>
    <definedName name="노6922010" localSheetId="4">#REF!</definedName>
    <definedName name="노6922010">#REF!</definedName>
    <definedName name="노6922140" localSheetId="2">#REF!</definedName>
    <definedName name="노6922140" localSheetId="7">#REF!</definedName>
    <definedName name="노6922140" localSheetId="6">#REF!</definedName>
    <definedName name="노6922140" localSheetId="4">#REF!</definedName>
    <definedName name="노6922140">#REF!</definedName>
    <definedName name="노6922142" localSheetId="2">#REF!</definedName>
    <definedName name="노6922142" localSheetId="7">#REF!</definedName>
    <definedName name="노6922142" localSheetId="6">#REF!</definedName>
    <definedName name="노6922142" localSheetId="4">#REF!</definedName>
    <definedName name="노6922142">#REF!</definedName>
    <definedName name="노6922143" localSheetId="2">#REF!</definedName>
    <definedName name="노6922143" localSheetId="7">#REF!</definedName>
    <definedName name="노6922143" localSheetId="6">#REF!</definedName>
    <definedName name="노6922143" localSheetId="4">#REF!</definedName>
    <definedName name="노6922143">#REF!</definedName>
    <definedName name="노6922144" localSheetId="2">#REF!</definedName>
    <definedName name="노6922144" localSheetId="7">#REF!</definedName>
    <definedName name="노6922144" localSheetId="6">#REF!</definedName>
    <definedName name="노6922144" localSheetId="4">#REF!</definedName>
    <definedName name="노6922144">#REF!</definedName>
    <definedName name="노6923007" localSheetId="2">#REF!</definedName>
    <definedName name="노6923007" localSheetId="7">#REF!</definedName>
    <definedName name="노6923007" localSheetId="6">#REF!</definedName>
    <definedName name="노6923007" localSheetId="4">#REF!</definedName>
    <definedName name="노6923007">#REF!</definedName>
    <definedName name="노6923008" localSheetId="2">#REF!</definedName>
    <definedName name="노6923008" localSheetId="7">#REF!</definedName>
    <definedName name="노6923008" localSheetId="6">#REF!</definedName>
    <definedName name="노6923008" localSheetId="4">#REF!</definedName>
    <definedName name="노6923008">#REF!</definedName>
    <definedName name="노6923009" localSheetId="2">#REF!</definedName>
    <definedName name="노6923009" localSheetId="7">#REF!</definedName>
    <definedName name="노6923009" localSheetId="6">#REF!</definedName>
    <definedName name="노6923009" localSheetId="4">#REF!</definedName>
    <definedName name="노6923009">#REF!</definedName>
    <definedName name="노6923010" localSheetId="2">#REF!</definedName>
    <definedName name="노6923010" localSheetId="7">#REF!</definedName>
    <definedName name="노6923010" localSheetId="6">#REF!</definedName>
    <definedName name="노6923010" localSheetId="4">#REF!</definedName>
    <definedName name="노6923010">#REF!</definedName>
    <definedName name="노6923011" localSheetId="2">#REF!</definedName>
    <definedName name="노6923011" localSheetId="7">#REF!</definedName>
    <definedName name="노6923011" localSheetId="6">#REF!</definedName>
    <definedName name="노6923011" localSheetId="4">#REF!</definedName>
    <definedName name="노6923011">#REF!</definedName>
    <definedName name="노6926003" localSheetId="2">#REF!</definedName>
    <definedName name="노6926003" localSheetId="7">#REF!</definedName>
    <definedName name="노6926003" localSheetId="6">#REF!</definedName>
    <definedName name="노6926003" localSheetId="4">#REF!</definedName>
    <definedName name="노6926003">#REF!</definedName>
    <definedName name="노6926004" localSheetId="2">#REF!</definedName>
    <definedName name="노6926004" localSheetId="7">#REF!</definedName>
    <definedName name="노6926004" localSheetId="6">#REF!</definedName>
    <definedName name="노6926004" localSheetId="4">#REF!</definedName>
    <definedName name="노6926004">#REF!</definedName>
    <definedName name="노6926005" localSheetId="2">#REF!</definedName>
    <definedName name="노6926005" localSheetId="7">#REF!</definedName>
    <definedName name="노6926005" localSheetId="6">#REF!</definedName>
    <definedName name="노6926005" localSheetId="4">#REF!</definedName>
    <definedName name="노6926005">#REF!</definedName>
    <definedName name="노6926006" localSheetId="2">#REF!</definedName>
    <definedName name="노6926006" localSheetId="7">#REF!</definedName>
    <definedName name="노6926006" localSheetId="6">#REF!</definedName>
    <definedName name="노6926006" localSheetId="4">#REF!</definedName>
    <definedName name="노6926006">#REF!</definedName>
    <definedName name="노6926007" localSheetId="2">#REF!</definedName>
    <definedName name="노6926007" localSheetId="7">#REF!</definedName>
    <definedName name="노6926007" localSheetId="6">#REF!</definedName>
    <definedName name="노6926007" localSheetId="4">#REF!</definedName>
    <definedName name="노6926007">#REF!</definedName>
    <definedName name="노6926008" localSheetId="2">#REF!</definedName>
    <definedName name="노6926008" localSheetId="7">#REF!</definedName>
    <definedName name="노6926008" localSheetId="6">#REF!</definedName>
    <definedName name="노6926008" localSheetId="4">#REF!</definedName>
    <definedName name="노6926008">#REF!</definedName>
    <definedName name="노6926009" localSheetId="2">#REF!</definedName>
    <definedName name="노6926009" localSheetId="7">#REF!</definedName>
    <definedName name="노6926009" localSheetId="6">#REF!</definedName>
    <definedName name="노6926009" localSheetId="4">#REF!</definedName>
    <definedName name="노6926009">#REF!</definedName>
    <definedName name="노6926010" localSheetId="2">#REF!</definedName>
    <definedName name="노6926010" localSheetId="7">#REF!</definedName>
    <definedName name="노6926010" localSheetId="6">#REF!</definedName>
    <definedName name="노6926010" localSheetId="4">#REF!</definedName>
    <definedName name="노6926010">#REF!</definedName>
    <definedName name="노6926011" localSheetId="2">#REF!</definedName>
    <definedName name="노6926011" localSheetId="7">#REF!</definedName>
    <definedName name="노6926011" localSheetId="6">#REF!</definedName>
    <definedName name="노6926011" localSheetId="4">#REF!</definedName>
    <definedName name="노6926011">#REF!</definedName>
    <definedName name="노6926012" localSheetId="2">#REF!</definedName>
    <definedName name="노6926012" localSheetId="7">#REF!</definedName>
    <definedName name="노6926012" localSheetId="6">#REF!</definedName>
    <definedName name="노6926012" localSheetId="4">#REF!</definedName>
    <definedName name="노6926012">#REF!</definedName>
    <definedName name="노6926030" localSheetId="2">#REF!</definedName>
    <definedName name="노6926030" localSheetId="7">#REF!</definedName>
    <definedName name="노6926030" localSheetId="6">#REF!</definedName>
    <definedName name="노6926030" localSheetId="4">#REF!</definedName>
    <definedName name="노6926030">#REF!</definedName>
    <definedName name="노6926032" localSheetId="2">#REF!</definedName>
    <definedName name="노6926032" localSheetId="7">#REF!</definedName>
    <definedName name="노6926032" localSheetId="6">#REF!</definedName>
    <definedName name="노6926032" localSheetId="4">#REF!</definedName>
    <definedName name="노6926032">#REF!</definedName>
    <definedName name="노6926033" localSheetId="2">#REF!</definedName>
    <definedName name="노6926033" localSheetId="7">#REF!</definedName>
    <definedName name="노6926033" localSheetId="6">#REF!</definedName>
    <definedName name="노6926033" localSheetId="4">#REF!</definedName>
    <definedName name="노6926033">#REF!</definedName>
    <definedName name="노6926034" localSheetId="2">#REF!</definedName>
    <definedName name="노6926034" localSheetId="7">#REF!</definedName>
    <definedName name="노6926034" localSheetId="6">#REF!</definedName>
    <definedName name="노6926034" localSheetId="4">#REF!</definedName>
    <definedName name="노6926034">#REF!</definedName>
    <definedName name="노6926035" localSheetId="2">#REF!</definedName>
    <definedName name="노6926035" localSheetId="7">#REF!</definedName>
    <definedName name="노6926035" localSheetId="6">#REF!</definedName>
    <definedName name="노6926035" localSheetId="4">#REF!</definedName>
    <definedName name="노6926035">#REF!</definedName>
    <definedName name="노6926036" localSheetId="2">#REF!</definedName>
    <definedName name="노6926036" localSheetId="7">#REF!</definedName>
    <definedName name="노6926036" localSheetId="6">#REF!</definedName>
    <definedName name="노6926036" localSheetId="4">#REF!</definedName>
    <definedName name="노6926036">#REF!</definedName>
    <definedName name="노6926038" localSheetId="2">#REF!</definedName>
    <definedName name="노6926038" localSheetId="7">#REF!</definedName>
    <definedName name="노6926038" localSheetId="6">#REF!</definedName>
    <definedName name="노6926038" localSheetId="4">#REF!</definedName>
    <definedName name="노6926038">#REF!</definedName>
    <definedName name="노6926050" localSheetId="2">#REF!</definedName>
    <definedName name="노6926050" localSheetId="7">#REF!</definedName>
    <definedName name="노6926050" localSheetId="6">#REF!</definedName>
    <definedName name="노6926050" localSheetId="4">#REF!</definedName>
    <definedName name="노6926050">#REF!</definedName>
    <definedName name="노6926052" localSheetId="2">#REF!</definedName>
    <definedName name="노6926052" localSheetId="7">#REF!</definedName>
    <definedName name="노6926052" localSheetId="6">#REF!</definedName>
    <definedName name="노6926052" localSheetId="4">#REF!</definedName>
    <definedName name="노6926052">#REF!</definedName>
    <definedName name="노6926053" localSheetId="2">#REF!</definedName>
    <definedName name="노6926053" localSheetId="7">#REF!</definedName>
    <definedName name="노6926053" localSheetId="6">#REF!</definedName>
    <definedName name="노6926053" localSheetId="4">#REF!</definedName>
    <definedName name="노6926053">#REF!</definedName>
    <definedName name="노6926054" localSheetId="2">#REF!</definedName>
    <definedName name="노6926054" localSheetId="7">#REF!</definedName>
    <definedName name="노6926054" localSheetId="6">#REF!</definedName>
    <definedName name="노6926054" localSheetId="4">#REF!</definedName>
    <definedName name="노6926054">#REF!</definedName>
    <definedName name="노6926055" localSheetId="2">#REF!</definedName>
    <definedName name="노6926055" localSheetId="7">#REF!</definedName>
    <definedName name="노6926055" localSheetId="6">#REF!</definedName>
    <definedName name="노6926055" localSheetId="4">#REF!</definedName>
    <definedName name="노6926055">#REF!</definedName>
    <definedName name="노6927001" localSheetId="2">#REF!</definedName>
    <definedName name="노6927001" localSheetId="7">#REF!</definedName>
    <definedName name="노6927001" localSheetId="6">#REF!</definedName>
    <definedName name="노6927001" localSheetId="4">#REF!</definedName>
    <definedName name="노6927001">#REF!</definedName>
    <definedName name="노6927002" localSheetId="2">#REF!</definedName>
    <definedName name="노6927002" localSheetId="7">#REF!</definedName>
    <definedName name="노6927002" localSheetId="6">#REF!</definedName>
    <definedName name="노6927002" localSheetId="4">#REF!</definedName>
    <definedName name="노6927002">#REF!</definedName>
    <definedName name="노6927003" localSheetId="2">#REF!</definedName>
    <definedName name="노6927003" localSheetId="7">#REF!</definedName>
    <definedName name="노6927003" localSheetId="6">#REF!</definedName>
    <definedName name="노6927003" localSheetId="4">#REF!</definedName>
    <definedName name="노6927003">#REF!</definedName>
    <definedName name="노6927004" localSheetId="2">#REF!</definedName>
    <definedName name="노6927004" localSheetId="7">#REF!</definedName>
    <definedName name="노6927004" localSheetId="6">#REF!</definedName>
    <definedName name="노6927004" localSheetId="4">#REF!</definedName>
    <definedName name="노6927004">#REF!</definedName>
    <definedName name="노6927005" localSheetId="2">#REF!</definedName>
    <definedName name="노6927005" localSheetId="7">#REF!</definedName>
    <definedName name="노6927005" localSheetId="6">#REF!</definedName>
    <definedName name="노6927005" localSheetId="4">#REF!</definedName>
    <definedName name="노6927005">#REF!</definedName>
    <definedName name="노6927006" localSheetId="2">#REF!</definedName>
    <definedName name="노6927006" localSheetId="7">#REF!</definedName>
    <definedName name="노6927006" localSheetId="6">#REF!</definedName>
    <definedName name="노6927006" localSheetId="4">#REF!</definedName>
    <definedName name="노6927006">#REF!</definedName>
    <definedName name="노6927007" localSheetId="2">#REF!</definedName>
    <definedName name="노6927007" localSheetId="7">#REF!</definedName>
    <definedName name="노6927007" localSheetId="6">#REF!</definedName>
    <definedName name="노6927007" localSheetId="4">#REF!</definedName>
    <definedName name="노6927007">#REF!</definedName>
    <definedName name="노6927008" localSheetId="2">#REF!</definedName>
    <definedName name="노6927008" localSheetId="7">#REF!</definedName>
    <definedName name="노6927008" localSheetId="6">#REF!</definedName>
    <definedName name="노6927008" localSheetId="4">#REF!</definedName>
    <definedName name="노6927008">#REF!</definedName>
    <definedName name="노6927009" localSheetId="2">#REF!</definedName>
    <definedName name="노6927009" localSheetId="7">#REF!</definedName>
    <definedName name="노6927009" localSheetId="6">#REF!</definedName>
    <definedName name="노6927009" localSheetId="4">#REF!</definedName>
    <definedName name="노6927009">#REF!</definedName>
    <definedName name="노6927010" localSheetId="2">#REF!</definedName>
    <definedName name="노6927010" localSheetId="7">#REF!</definedName>
    <definedName name="노6927010" localSheetId="6">#REF!</definedName>
    <definedName name="노6927010" localSheetId="4">#REF!</definedName>
    <definedName name="노6927010">#REF!</definedName>
    <definedName name="노6933006" localSheetId="2">#REF!</definedName>
    <definedName name="노6933006" localSheetId="7">#REF!</definedName>
    <definedName name="노6933006" localSheetId="6">#REF!</definedName>
    <definedName name="노6933006" localSheetId="4">#REF!</definedName>
    <definedName name="노6933006">#REF!</definedName>
    <definedName name="노6933007" localSheetId="2">#REF!</definedName>
    <definedName name="노6933007" localSheetId="7">#REF!</definedName>
    <definedName name="노6933007" localSheetId="6">#REF!</definedName>
    <definedName name="노6933007" localSheetId="4">#REF!</definedName>
    <definedName name="노6933007">#REF!</definedName>
    <definedName name="노6933008" localSheetId="2">#REF!</definedName>
    <definedName name="노6933008" localSheetId="7">#REF!</definedName>
    <definedName name="노6933008" localSheetId="6">#REF!</definedName>
    <definedName name="노6933008" localSheetId="4">#REF!</definedName>
    <definedName name="노6933008">#REF!</definedName>
    <definedName name="노6933009" localSheetId="2">#REF!</definedName>
    <definedName name="노6933009" localSheetId="7">#REF!</definedName>
    <definedName name="노6933009" localSheetId="6">#REF!</definedName>
    <definedName name="노6933009" localSheetId="4">#REF!</definedName>
    <definedName name="노6933009">#REF!</definedName>
    <definedName name="노6933010" localSheetId="2">#REF!</definedName>
    <definedName name="노6933010" localSheetId="7">#REF!</definedName>
    <definedName name="노6933010" localSheetId="6">#REF!</definedName>
    <definedName name="노6933010" localSheetId="4">#REF!</definedName>
    <definedName name="노6933010">#REF!</definedName>
    <definedName name="노6933011" localSheetId="2">#REF!</definedName>
    <definedName name="노6933011" localSheetId="7">#REF!</definedName>
    <definedName name="노6933011" localSheetId="6">#REF!</definedName>
    <definedName name="노6933011" localSheetId="4">#REF!</definedName>
    <definedName name="노6933011">#REF!</definedName>
    <definedName name="노6933012" localSheetId="2">#REF!</definedName>
    <definedName name="노6933012" localSheetId="7">#REF!</definedName>
    <definedName name="노6933012" localSheetId="6">#REF!</definedName>
    <definedName name="노6933012" localSheetId="4">#REF!</definedName>
    <definedName name="노6933012">#REF!</definedName>
    <definedName name="노6933014" localSheetId="2">#REF!</definedName>
    <definedName name="노6933014" localSheetId="7">#REF!</definedName>
    <definedName name="노6933014" localSheetId="6">#REF!</definedName>
    <definedName name="노6933014" localSheetId="4">#REF!</definedName>
    <definedName name="노6933014">#REF!</definedName>
    <definedName name="노6934006" localSheetId="2">#REF!</definedName>
    <definedName name="노6934006" localSheetId="7">#REF!</definedName>
    <definedName name="노6934006" localSheetId="6">#REF!</definedName>
    <definedName name="노6934006" localSheetId="4">#REF!</definedName>
    <definedName name="노6934006">#REF!</definedName>
    <definedName name="노6934007" localSheetId="2">#REF!</definedName>
    <definedName name="노6934007" localSheetId="7">#REF!</definedName>
    <definedName name="노6934007" localSheetId="6">#REF!</definedName>
    <definedName name="노6934007" localSheetId="4">#REF!</definedName>
    <definedName name="노6934007">#REF!</definedName>
    <definedName name="노6934008" localSheetId="2">#REF!</definedName>
    <definedName name="노6934008" localSheetId="7">#REF!</definedName>
    <definedName name="노6934008" localSheetId="6">#REF!</definedName>
    <definedName name="노6934008" localSheetId="4">#REF!</definedName>
    <definedName name="노6934008">#REF!</definedName>
    <definedName name="노6934009" localSheetId="2">#REF!</definedName>
    <definedName name="노6934009" localSheetId="7">#REF!</definedName>
    <definedName name="노6934009" localSheetId="6">#REF!</definedName>
    <definedName name="노6934009" localSheetId="4">#REF!</definedName>
    <definedName name="노6934009">#REF!</definedName>
    <definedName name="노6934010" localSheetId="2">#REF!</definedName>
    <definedName name="노6934010" localSheetId="7">#REF!</definedName>
    <definedName name="노6934010" localSheetId="6">#REF!</definedName>
    <definedName name="노6934010" localSheetId="4">#REF!</definedName>
    <definedName name="노6934010">#REF!</definedName>
    <definedName name="노6934011" localSheetId="2">#REF!</definedName>
    <definedName name="노6934011" localSheetId="7">#REF!</definedName>
    <definedName name="노6934011" localSheetId="6">#REF!</definedName>
    <definedName name="노6934011" localSheetId="4">#REF!</definedName>
    <definedName name="노6934011">#REF!</definedName>
    <definedName name="노6934012" localSheetId="2">#REF!</definedName>
    <definedName name="노6934012" localSheetId="7">#REF!</definedName>
    <definedName name="노6934012" localSheetId="6">#REF!</definedName>
    <definedName name="노6934012" localSheetId="4">#REF!</definedName>
    <definedName name="노6934012">#REF!</definedName>
    <definedName name="노6934014" localSheetId="2">#REF!</definedName>
    <definedName name="노6934014" localSheetId="7">#REF!</definedName>
    <definedName name="노6934014" localSheetId="6">#REF!</definedName>
    <definedName name="노6934014" localSheetId="4">#REF!</definedName>
    <definedName name="노6934014">#REF!</definedName>
    <definedName name="노6935012" localSheetId="2">#REF!</definedName>
    <definedName name="노6935012" localSheetId="7">#REF!</definedName>
    <definedName name="노6935012" localSheetId="6">#REF!</definedName>
    <definedName name="노6935012" localSheetId="4">#REF!</definedName>
    <definedName name="노6935012">#REF!</definedName>
    <definedName name="노6936009" localSheetId="2">#REF!</definedName>
    <definedName name="노6936009" localSheetId="7">#REF!</definedName>
    <definedName name="노6936009" localSheetId="6">#REF!</definedName>
    <definedName name="노6936009" localSheetId="4">#REF!</definedName>
    <definedName name="노6936009">#REF!</definedName>
    <definedName name="노6936010" localSheetId="2">#REF!</definedName>
    <definedName name="노6936010" localSheetId="7">#REF!</definedName>
    <definedName name="노6936010" localSheetId="6">#REF!</definedName>
    <definedName name="노6936010" localSheetId="4">#REF!</definedName>
    <definedName name="노6936010">#REF!</definedName>
    <definedName name="노6936012" localSheetId="2">#REF!</definedName>
    <definedName name="노6936012" localSheetId="7">#REF!</definedName>
    <definedName name="노6936012" localSheetId="6">#REF!</definedName>
    <definedName name="노6936012" localSheetId="4">#REF!</definedName>
    <definedName name="노6936012">#REF!</definedName>
    <definedName name="노6943101" localSheetId="2">#REF!</definedName>
    <definedName name="노6943101" localSheetId="7">#REF!</definedName>
    <definedName name="노6943101" localSheetId="6">#REF!</definedName>
    <definedName name="노6943101" localSheetId="4">#REF!</definedName>
    <definedName name="노6943101">#REF!</definedName>
    <definedName name="노6943102" localSheetId="2">#REF!</definedName>
    <definedName name="노6943102" localSheetId="7">#REF!</definedName>
    <definedName name="노6943102" localSheetId="6">#REF!</definedName>
    <definedName name="노6943102" localSheetId="4">#REF!</definedName>
    <definedName name="노6943102">#REF!</definedName>
    <definedName name="노6943103" localSheetId="2">#REF!</definedName>
    <definedName name="노6943103" localSheetId="7">#REF!</definedName>
    <definedName name="노6943103" localSheetId="6">#REF!</definedName>
    <definedName name="노6943103" localSheetId="4">#REF!</definedName>
    <definedName name="노6943103">#REF!</definedName>
    <definedName name="노6943104" localSheetId="2">#REF!</definedName>
    <definedName name="노6943104" localSheetId="7">#REF!</definedName>
    <definedName name="노6943104" localSheetId="6">#REF!</definedName>
    <definedName name="노6943104" localSheetId="4">#REF!</definedName>
    <definedName name="노6943104">#REF!</definedName>
    <definedName name="노6943105" localSheetId="2">#REF!</definedName>
    <definedName name="노6943105" localSheetId="7">#REF!</definedName>
    <definedName name="노6943105" localSheetId="6">#REF!</definedName>
    <definedName name="노6943105" localSheetId="4">#REF!</definedName>
    <definedName name="노6943105">#REF!</definedName>
    <definedName name="노6943106" localSheetId="2">#REF!</definedName>
    <definedName name="노6943106" localSheetId="7">#REF!</definedName>
    <definedName name="노6943106" localSheetId="6">#REF!</definedName>
    <definedName name="노6943106" localSheetId="4">#REF!</definedName>
    <definedName name="노6943106">#REF!</definedName>
    <definedName name="노6943107" localSheetId="2">#REF!</definedName>
    <definedName name="노6943107" localSheetId="7">#REF!</definedName>
    <definedName name="노6943107" localSheetId="6">#REF!</definedName>
    <definedName name="노6943107" localSheetId="4">#REF!</definedName>
    <definedName name="노6943107">#REF!</definedName>
    <definedName name="노6946141" localSheetId="2">#REF!</definedName>
    <definedName name="노6946141" localSheetId="7">#REF!</definedName>
    <definedName name="노6946141" localSheetId="6">#REF!</definedName>
    <definedName name="노6946141" localSheetId="4">#REF!</definedName>
    <definedName name="노6946141">#REF!</definedName>
    <definedName name="노6946142" localSheetId="2">#REF!</definedName>
    <definedName name="노6946142" localSheetId="7">#REF!</definedName>
    <definedName name="노6946142" localSheetId="6">#REF!</definedName>
    <definedName name="노6946142" localSheetId="4">#REF!</definedName>
    <definedName name="노6946142">#REF!</definedName>
    <definedName name="노6946143" localSheetId="2">#REF!</definedName>
    <definedName name="노6946143" localSheetId="7">#REF!</definedName>
    <definedName name="노6946143" localSheetId="6">#REF!</definedName>
    <definedName name="노6946143" localSheetId="4">#REF!</definedName>
    <definedName name="노6946143">#REF!</definedName>
    <definedName name="노6946144" localSheetId="2">#REF!</definedName>
    <definedName name="노6946144" localSheetId="7">#REF!</definedName>
    <definedName name="노6946144" localSheetId="6">#REF!</definedName>
    <definedName name="노6946144" localSheetId="4">#REF!</definedName>
    <definedName name="노6946144">#REF!</definedName>
    <definedName name="노6946145" localSheetId="2">#REF!</definedName>
    <definedName name="노6946145" localSheetId="7">#REF!</definedName>
    <definedName name="노6946145" localSheetId="6">#REF!</definedName>
    <definedName name="노6946145" localSheetId="4">#REF!</definedName>
    <definedName name="노6946145">#REF!</definedName>
    <definedName name="노6946146" localSheetId="2">#REF!</definedName>
    <definedName name="노6946146" localSheetId="7">#REF!</definedName>
    <definedName name="노6946146" localSheetId="6">#REF!</definedName>
    <definedName name="노6946146" localSheetId="4">#REF!</definedName>
    <definedName name="노6946146">#REF!</definedName>
    <definedName name="노6946147" localSheetId="2">#REF!</definedName>
    <definedName name="노6946147" localSheetId="7">#REF!</definedName>
    <definedName name="노6946147" localSheetId="6">#REF!</definedName>
    <definedName name="노6946147" localSheetId="4">#REF!</definedName>
    <definedName name="노6946147">#REF!</definedName>
    <definedName name="노6946148" localSheetId="2">#REF!</definedName>
    <definedName name="노6946148" localSheetId="7">#REF!</definedName>
    <definedName name="노6946148" localSheetId="6">#REF!</definedName>
    <definedName name="노6946148" localSheetId="4">#REF!</definedName>
    <definedName name="노6946148">#REF!</definedName>
    <definedName name="노6946149" localSheetId="2">#REF!</definedName>
    <definedName name="노6946149" localSheetId="7">#REF!</definedName>
    <definedName name="노6946149" localSheetId="6">#REF!</definedName>
    <definedName name="노6946149" localSheetId="4">#REF!</definedName>
    <definedName name="노6946149">#REF!</definedName>
    <definedName name="노6946150" localSheetId="2">#REF!</definedName>
    <definedName name="노6946150" localSheetId="7">#REF!</definedName>
    <definedName name="노6946150" localSheetId="6">#REF!</definedName>
    <definedName name="노6946150" localSheetId="4">#REF!</definedName>
    <definedName name="노6946150">#REF!</definedName>
    <definedName name="노6946189" localSheetId="2">#REF!</definedName>
    <definedName name="노6946189" localSheetId="7">#REF!</definedName>
    <definedName name="노6946189" localSheetId="6">#REF!</definedName>
    <definedName name="노6946189" localSheetId="4">#REF!</definedName>
    <definedName name="노6946189">#REF!</definedName>
    <definedName name="노6946190" localSheetId="2">#REF!</definedName>
    <definedName name="노6946190" localSheetId="7">#REF!</definedName>
    <definedName name="노6946190" localSheetId="6">#REF!</definedName>
    <definedName name="노6946190" localSheetId="4">#REF!</definedName>
    <definedName name="노6946190">#REF!</definedName>
    <definedName name="노6946192" localSheetId="2">#REF!</definedName>
    <definedName name="노6946192" localSheetId="7">#REF!</definedName>
    <definedName name="노6946192" localSheetId="6">#REF!</definedName>
    <definedName name="노6946192" localSheetId="4">#REF!</definedName>
    <definedName name="노6946192">#REF!</definedName>
    <definedName name="노6946342" localSheetId="2">#REF!</definedName>
    <definedName name="노6946342" localSheetId="7">#REF!</definedName>
    <definedName name="노6946342" localSheetId="6">#REF!</definedName>
    <definedName name="노6946342" localSheetId="4">#REF!</definedName>
    <definedName name="노6946342">#REF!</definedName>
    <definedName name="노6946343" localSheetId="2">#REF!</definedName>
    <definedName name="노6946343" localSheetId="7">#REF!</definedName>
    <definedName name="노6946343" localSheetId="6">#REF!</definedName>
    <definedName name="노6946343" localSheetId="4">#REF!</definedName>
    <definedName name="노6946343">#REF!</definedName>
    <definedName name="노6946344" localSheetId="2">#REF!</definedName>
    <definedName name="노6946344" localSheetId="7">#REF!</definedName>
    <definedName name="노6946344" localSheetId="6">#REF!</definedName>
    <definedName name="노6946344" localSheetId="4">#REF!</definedName>
    <definedName name="노6946344">#REF!</definedName>
    <definedName name="노6946345" localSheetId="2">#REF!</definedName>
    <definedName name="노6946345" localSheetId="7">#REF!</definedName>
    <definedName name="노6946345" localSheetId="6">#REF!</definedName>
    <definedName name="노6946345" localSheetId="4">#REF!</definedName>
    <definedName name="노6946345">#REF!</definedName>
    <definedName name="노6946346" localSheetId="2">#REF!</definedName>
    <definedName name="노6946346" localSheetId="7">#REF!</definedName>
    <definedName name="노6946346" localSheetId="6">#REF!</definedName>
    <definedName name="노6946346" localSheetId="4">#REF!</definedName>
    <definedName name="노6946346">#REF!</definedName>
    <definedName name="노6946347" localSheetId="2">#REF!</definedName>
    <definedName name="노6946347" localSheetId="7">#REF!</definedName>
    <definedName name="노6946347" localSheetId="6">#REF!</definedName>
    <definedName name="노6946347" localSheetId="4">#REF!</definedName>
    <definedName name="노6946347">#REF!</definedName>
    <definedName name="노6946348" localSheetId="2">#REF!</definedName>
    <definedName name="노6946348" localSheetId="7">#REF!</definedName>
    <definedName name="노6946348" localSheetId="6">#REF!</definedName>
    <definedName name="노6946348" localSheetId="4">#REF!</definedName>
    <definedName name="노6946348">#REF!</definedName>
    <definedName name="노6946349" localSheetId="2">#REF!</definedName>
    <definedName name="노6946349" localSheetId="7">#REF!</definedName>
    <definedName name="노6946349" localSheetId="6">#REF!</definedName>
    <definedName name="노6946349" localSheetId="4">#REF!</definedName>
    <definedName name="노6946349">#REF!</definedName>
    <definedName name="노6946387" localSheetId="2">#REF!</definedName>
    <definedName name="노6946387" localSheetId="7">#REF!</definedName>
    <definedName name="노6946387" localSheetId="6">#REF!</definedName>
    <definedName name="노6946387" localSheetId="4">#REF!</definedName>
    <definedName name="노6946387">#REF!</definedName>
    <definedName name="노6946388" localSheetId="2">#REF!</definedName>
    <definedName name="노6946388" localSheetId="7">#REF!</definedName>
    <definedName name="노6946388" localSheetId="6">#REF!</definedName>
    <definedName name="노6946388" localSheetId="4">#REF!</definedName>
    <definedName name="노6946388">#REF!</definedName>
    <definedName name="노6946389" localSheetId="2">#REF!</definedName>
    <definedName name="노6946389" localSheetId="7">#REF!</definedName>
    <definedName name="노6946389" localSheetId="6">#REF!</definedName>
    <definedName name="노6946389" localSheetId="4">#REF!</definedName>
    <definedName name="노6946389">#REF!</definedName>
    <definedName name="노6946390" localSheetId="2">#REF!</definedName>
    <definedName name="노6946390" localSheetId="7">#REF!</definedName>
    <definedName name="노6946390" localSheetId="6">#REF!</definedName>
    <definedName name="노6946390" localSheetId="4">#REF!</definedName>
    <definedName name="노6946390">#REF!</definedName>
    <definedName name="노6946391" localSheetId="2">#REF!</definedName>
    <definedName name="노6946391" localSheetId="7">#REF!</definedName>
    <definedName name="노6946391" localSheetId="6">#REF!</definedName>
    <definedName name="노6946391" localSheetId="4">#REF!</definedName>
    <definedName name="노6946391">#REF!</definedName>
    <definedName name="노6946392" localSheetId="2">#REF!</definedName>
    <definedName name="노6946392" localSheetId="7">#REF!</definedName>
    <definedName name="노6946392" localSheetId="6">#REF!</definedName>
    <definedName name="노6946392" localSheetId="4">#REF!</definedName>
    <definedName name="노6946392">#REF!</definedName>
    <definedName name="노6946393" localSheetId="2">#REF!</definedName>
    <definedName name="노6946393" localSheetId="7">#REF!</definedName>
    <definedName name="노6946393" localSheetId="6">#REF!</definedName>
    <definedName name="노6946393" localSheetId="4">#REF!</definedName>
    <definedName name="노6946393">#REF!</definedName>
    <definedName name="노6946394" localSheetId="2">#REF!</definedName>
    <definedName name="노6946394" localSheetId="7">#REF!</definedName>
    <definedName name="노6946394" localSheetId="6">#REF!</definedName>
    <definedName name="노6946394" localSheetId="4">#REF!</definedName>
    <definedName name="노6946394">#REF!</definedName>
    <definedName name="노6946395" localSheetId="2">#REF!</definedName>
    <definedName name="노6946395" localSheetId="7">#REF!</definedName>
    <definedName name="노6946395" localSheetId="6">#REF!</definedName>
    <definedName name="노6946395" localSheetId="4">#REF!</definedName>
    <definedName name="노6946395">#REF!</definedName>
    <definedName name="노6946397" localSheetId="2">#REF!</definedName>
    <definedName name="노6946397" localSheetId="7">#REF!</definedName>
    <definedName name="노6946397" localSheetId="6">#REF!</definedName>
    <definedName name="노6946397" localSheetId="4">#REF!</definedName>
    <definedName name="노6946397">#REF!</definedName>
    <definedName name="노6946491" localSheetId="2">#REF!</definedName>
    <definedName name="노6946491" localSheetId="7">#REF!</definedName>
    <definedName name="노6946491" localSheetId="6">#REF!</definedName>
    <definedName name="노6946491" localSheetId="4">#REF!</definedName>
    <definedName name="노6946491">#REF!</definedName>
    <definedName name="노6946590" localSheetId="2">#REF!</definedName>
    <definedName name="노6946590" localSheetId="7">#REF!</definedName>
    <definedName name="노6946590" localSheetId="6">#REF!</definedName>
    <definedName name="노6946590" localSheetId="4">#REF!</definedName>
    <definedName name="노6946590">#REF!</definedName>
    <definedName name="노6946591" localSheetId="2">#REF!</definedName>
    <definedName name="노6946591" localSheetId="7">#REF!</definedName>
    <definedName name="노6946591" localSheetId="6">#REF!</definedName>
    <definedName name="노6946591" localSheetId="4">#REF!</definedName>
    <definedName name="노6946591">#REF!</definedName>
    <definedName name="노6946592" localSheetId="2">#REF!</definedName>
    <definedName name="노6946592" localSheetId="7">#REF!</definedName>
    <definedName name="노6946592" localSheetId="6">#REF!</definedName>
    <definedName name="노6946592" localSheetId="4">#REF!</definedName>
    <definedName name="노6946592">#REF!</definedName>
    <definedName name="노6947109" localSheetId="2">#REF!</definedName>
    <definedName name="노6947109" localSheetId="7">#REF!</definedName>
    <definedName name="노6947109" localSheetId="6">#REF!</definedName>
    <definedName name="노6947109" localSheetId="4">#REF!</definedName>
    <definedName name="노6947109">#REF!</definedName>
    <definedName name="노6947111" localSheetId="2">#REF!</definedName>
    <definedName name="노6947111" localSheetId="7">#REF!</definedName>
    <definedName name="노6947111" localSheetId="6">#REF!</definedName>
    <definedName name="노6947111" localSheetId="4">#REF!</definedName>
    <definedName name="노6947111">#REF!</definedName>
    <definedName name="노6948001" localSheetId="2">#REF!</definedName>
    <definedName name="노6948001" localSheetId="7">#REF!</definedName>
    <definedName name="노6948001" localSheetId="6">#REF!</definedName>
    <definedName name="노6948001" localSheetId="4">#REF!</definedName>
    <definedName name="노6948001">#REF!</definedName>
    <definedName name="노6949200" localSheetId="2">#REF!</definedName>
    <definedName name="노6949200" localSheetId="7">#REF!</definedName>
    <definedName name="노6949200" localSheetId="6">#REF!</definedName>
    <definedName name="노6949200" localSheetId="4">#REF!</definedName>
    <definedName name="노6949200">#REF!</definedName>
    <definedName name="노6949201" localSheetId="2">#REF!</definedName>
    <definedName name="노6949201" localSheetId="7">#REF!</definedName>
    <definedName name="노6949201" localSheetId="6">#REF!</definedName>
    <definedName name="노6949201" localSheetId="4">#REF!</definedName>
    <definedName name="노6949201">#REF!</definedName>
    <definedName name="노6949202" localSheetId="2">#REF!</definedName>
    <definedName name="노6949202" localSheetId="7">#REF!</definedName>
    <definedName name="노6949202" localSheetId="6">#REF!</definedName>
    <definedName name="노6949202" localSheetId="4">#REF!</definedName>
    <definedName name="노6949202">#REF!</definedName>
    <definedName name="노6949203" localSheetId="2">#REF!</definedName>
    <definedName name="노6949203" localSheetId="7">#REF!</definedName>
    <definedName name="노6949203" localSheetId="6">#REF!</definedName>
    <definedName name="노6949203" localSheetId="4">#REF!</definedName>
    <definedName name="노6949203">#REF!</definedName>
    <definedName name="노6949204" localSheetId="2">#REF!</definedName>
    <definedName name="노6949204" localSheetId="7">#REF!</definedName>
    <definedName name="노6949204" localSheetId="6">#REF!</definedName>
    <definedName name="노6949204" localSheetId="4">#REF!</definedName>
    <definedName name="노6949204">#REF!</definedName>
    <definedName name="노6949205" localSheetId="2">#REF!</definedName>
    <definedName name="노6949205" localSheetId="7">#REF!</definedName>
    <definedName name="노6949205" localSheetId="6">#REF!</definedName>
    <definedName name="노6949205" localSheetId="4">#REF!</definedName>
    <definedName name="노6949205">#REF!</definedName>
    <definedName name="노6949206" localSheetId="2">#REF!</definedName>
    <definedName name="노6949206" localSheetId="7">#REF!</definedName>
    <definedName name="노6949206" localSheetId="6">#REF!</definedName>
    <definedName name="노6949206" localSheetId="4">#REF!</definedName>
    <definedName name="노6949206">#REF!</definedName>
    <definedName name="노6949207" localSheetId="2">#REF!</definedName>
    <definedName name="노6949207" localSheetId="7">#REF!</definedName>
    <definedName name="노6949207" localSheetId="6">#REF!</definedName>
    <definedName name="노6949207" localSheetId="4">#REF!</definedName>
    <definedName name="노6949207">#REF!</definedName>
    <definedName name="노6949208" localSheetId="2">#REF!</definedName>
    <definedName name="노6949208" localSheetId="7">#REF!</definedName>
    <definedName name="노6949208" localSheetId="6">#REF!</definedName>
    <definedName name="노6949208" localSheetId="4">#REF!</definedName>
    <definedName name="노6949208">#REF!</definedName>
    <definedName name="노6953069" localSheetId="2">#REF!</definedName>
    <definedName name="노6953069" localSheetId="7">#REF!</definedName>
    <definedName name="노6953069" localSheetId="6">#REF!</definedName>
    <definedName name="노6953069" localSheetId="4">#REF!</definedName>
    <definedName name="노6953069">#REF!</definedName>
    <definedName name="노6953070" localSheetId="2">#REF!</definedName>
    <definedName name="노6953070" localSheetId="7">#REF!</definedName>
    <definedName name="노6953070" localSheetId="6">#REF!</definedName>
    <definedName name="노6953070" localSheetId="4">#REF!</definedName>
    <definedName name="노6953070">#REF!</definedName>
    <definedName name="노6953071" localSheetId="2">#REF!</definedName>
    <definedName name="노6953071" localSheetId="7">#REF!</definedName>
    <definedName name="노6953071" localSheetId="6">#REF!</definedName>
    <definedName name="노6953071" localSheetId="4">#REF!</definedName>
    <definedName name="노6953071">#REF!</definedName>
    <definedName name="노6954146" localSheetId="2">#REF!</definedName>
    <definedName name="노6954146" localSheetId="7">#REF!</definedName>
    <definedName name="노6954146" localSheetId="6">#REF!</definedName>
    <definedName name="노6954146" localSheetId="4">#REF!</definedName>
    <definedName name="노6954146">#REF!</definedName>
    <definedName name="노6954147" localSheetId="2">#REF!</definedName>
    <definedName name="노6954147" localSheetId="7">#REF!</definedName>
    <definedName name="노6954147" localSheetId="6">#REF!</definedName>
    <definedName name="노6954147" localSheetId="4">#REF!</definedName>
    <definedName name="노6954147">#REF!</definedName>
    <definedName name="노6954148" localSheetId="2">#REF!</definedName>
    <definedName name="노6954148" localSheetId="7">#REF!</definedName>
    <definedName name="노6954148" localSheetId="6">#REF!</definedName>
    <definedName name="노6954148" localSheetId="4">#REF!</definedName>
    <definedName name="노6954148">#REF!</definedName>
    <definedName name="노6956119" localSheetId="2">#REF!</definedName>
    <definedName name="노6956119" localSheetId="7">#REF!</definedName>
    <definedName name="노6956119" localSheetId="6">#REF!</definedName>
    <definedName name="노6956119" localSheetId="4">#REF!</definedName>
    <definedName name="노6956119">#REF!</definedName>
    <definedName name="노6956120" localSheetId="2">#REF!</definedName>
    <definedName name="노6956120" localSheetId="7">#REF!</definedName>
    <definedName name="노6956120" localSheetId="6">#REF!</definedName>
    <definedName name="노6956120" localSheetId="4">#REF!</definedName>
    <definedName name="노6956120">#REF!</definedName>
    <definedName name="노6956121" localSheetId="2">#REF!</definedName>
    <definedName name="노6956121" localSheetId="7">#REF!</definedName>
    <definedName name="노6956121" localSheetId="6">#REF!</definedName>
    <definedName name="노6956121" localSheetId="4">#REF!</definedName>
    <definedName name="노6956121">#REF!</definedName>
    <definedName name="노6959002" localSheetId="2">#REF!</definedName>
    <definedName name="노6959002" localSheetId="7">#REF!</definedName>
    <definedName name="노6959002" localSheetId="6">#REF!</definedName>
    <definedName name="노6959002" localSheetId="4">#REF!</definedName>
    <definedName name="노6959002">#REF!</definedName>
    <definedName name="노6959003" localSheetId="2">#REF!</definedName>
    <definedName name="노6959003" localSheetId="7">#REF!</definedName>
    <definedName name="노6959003" localSheetId="6">#REF!</definedName>
    <definedName name="노6959003" localSheetId="4">#REF!</definedName>
    <definedName name="노6959003">#REF!</definedName>
    <definedName name="노6959004" localSheetId="2">#REF!</definedName>
    <definedName name="노6959004" localSheetId="7">#REF!</definedName>
    <definedName name="노6959004" localSheetId="6">#REF!</definedName>
    <definedName name="노6959004" localSheetId="4">#REF!</definedName>
    <definedName name="노6959004">#REF!</definedName>
    <definedName name="노6959005" localSheetId="2">#REF!</definedName>
    <definedName name="노6959005" localSheetId="7">#REF!</definedName>
    <definedName name="노6959005" localSheetId="6">#REF!</definedName>
    <definedName name="노6959005" localSheetId="4">#REF!</definedName>
    <definedName name="노6959005">#REF!</definedName>
    <definedName name="노6960009" localSheetId="2">#REF!</definedName>
    <definedName name="노6960009" localSheetId="7">#REF!</definedName>
    <definedName name="노6960009" localSheetId="6">#REF!</definedName>
    <definedName name="노6960009" localSheetId="4">#REF!</definedName>
    <definedName name="노6960009">#REF!</definedName>
    <definedName name="노6960203" localSheetId="2">#REF!</definedName>
    <definedName name="노6960203" localSheetId="7">#REF!</definedName>
    <definedName name="노6960203" localSheetId="6">#REF!</definedName>
    <definedName name="노6960203" localSheetId="4">#REF!</definedName>
    <definedName name="노6960203">#REF!</definedName>
    <definedName name="노6962021" localSheetId="2">#REF!</definedName>
    <definedName name="노6962021" localSheetId="7">#REF!</definedName>
    <definedName name="노6962021" localSheetId="6">#REF!</definedName>
    <definedName name="노6962021" localSheetId="4">#REF!</definedName>
    <definedName name="노6962021">#REF!</definedName>
    <definedName name="노6962058" localSheetId="2">#REF!</definedName>
    <definedName name="노6962058" localSheetId="7">#REF!</definedName>
    <definedName name="노6962058" localSheetId="6">#REF!</definedName>
    <definedName name="노6962058" localSheetId="4">#REF!</definedName>
    <definedName name="노6962058">#REF!</definedName>
    <definedName name="노6962104" localSheetId="2">#REF!</definedName>
    <definedName name="노6962104" localSheetId="7">#REF!</definedName>
    <definedName name="노6962104" localSheetId="6">#REF!</definedName>
    <definedName name="노6962104" localSheetId="4">#REF!</definedName>
    <definedName name="노6962104">#REF!</definedName>
    <definedName name="노6962106" localSheetId="2">#REF!</definedName>
    <definedName name="노6962106" localSheetId="7">#REF!</definedName>
    <definedName name="노6962106" localSheetId="6">#REF!</definedName>
    <definedName name="노6962106" localSheetId="4">#REF!</definedName>
    <definedName name="노6962106">#REF!</definedName>
    <definedName name="노6962107" localSheetId="2">#REF!</definedName>
    <definedName name="노6962107" localSheetId="7">#REF!</definedName>
    <definedName name="노6962107" localSheetId="6">#REF!</definedName>
    <definedName name="노6962107" localSheetId="4">#REF!</definedName>
    <definedName name="노6962107">#REF!</definedName>
    <definedName name="노6962201" localSheetId="2">#REF!</definedName>
    <definedName name="노6962201" localSheetId="7">#REF!</definedName>
    <definedName name="노6962201" localSheetId="6">#REF!</definedName>
    <definedName name="노6962201" localSheetId="4">#REF!</definedName>
    <definedName name="노6962201">#REF!</definedName>
    <definedName name="노6962202" localSheetId="2">#REF!</definedName>
    <definedName name="노6962202" localSheetId="7">#REF!</definedName>
    <definedName name="노6962202" localSheetId="6">#REF!</definedName>
    <definedName name="노6962202" localSheetId="4">#REF!</definedName>
    <definedName name="노6962202">#REF!</definedName>
    <definedName name="노6962203" localSheetId="2">#REF!</definedName>
    <definedName name="노6962203" localSheetId="7">#REF!</definedName>
    <definedName name="노6962203" localSheetId="6">#REF!</definedName>
    <definedName name="노6962203" localSheetId="4">#REF!</definedName>
    <definedName name="노6962203">#REF!</definedName>
    <definedName name="노6962204" localSheetId="2">#REF!</definedName>
    <definedName name="노6962204" localSheetId="7">#REF!</definedName>
    <definedName name="노6962204" localSheetId="6">#REF!</definedName>
    <definedName name="노6962204" localSheetId="4">#REF!</definedName>
    <definedName name="노6962204">#REF!</definedName>
    <definedName name="노6962205" localSheetId="2">#REF!</definedName>
    <definedName name="노6962205" localSheetId="7">#REF!</definedName>
    <definedName name="노6962205" localSheetId="6">#REF!</definedName>
    <definedName name="노6962205" localSheetId="4">#REF!</definedName>
    <definedName name="노6962205">#REF!</definedName>
    <definedName name="노6962408" localSheetId="2">#REF!</definedName>
    <definedName name="노6962408" localSheetId="7">#REF!</definedName>
    <definedName name="노6962408" localSheetId="6">#REF!</definedName>
    <definedName name="노6962408" localSheetId="4">#REF!</definedName>
    <definedName name="노6962408">#REF!</definedName>
    <definedName name="노6962409" localSheetId="2">#REF!</definedName>
    <definedName name="노6962409" localSheetId="7">#REF!</definedName>
    <definedName name="노6962409" localSheetId="6">#REF!</definedName>
    <definedName name="노6962409" localSheetId="4">#REF!</definedName>
    <definedName name="노6962409">#REF!</definedName>
    <definedName name="노6963000" localSheetId="2">#REF!</definedName>
    <definedName name="노6963000" localSheetId="7">#REF!</definedName>
    <definedName name="노6963000" localSheetId="6">#REF!</definedName>
    <definedName name="노6963000" localSheetId="4">#REF!</definedName>
    <definedName name="노6963000">#REF!</definedName>
    <definedName name="노6963001" localSheetId="2">#REF!</definedName>
    <definedName name="노6963001" localSheetId="7">#REF!</definedName>
    <definedName name="노6963001" localSheetId="6">#REF!</definedName>
    <definedName name="노6963001" localSheetId="4">#REF!</definedName>
    <definedName name="노6963001">#REF!</definedName>
    <definedName name="노6963004" localSheetId="2">#REF!</definedName>
    <definedName name="노6963004" localSheetId="7">#REF!</definedName>
    <definedName name="노6963004" localSheetId="6">#REF!</definedName>
    <definedName name="노6963004" localSheetId="4">#REF!</definedName>
    <definedName name="노6963004">#REF!</definedName>
    <definedName name="노6963011" localSheetId="2">#REF!</definedName>
    <definedName name="노6963011" localSheetId="7">#REF!</definedName>
    <definedName name="노6963011" localSheetId="6">#REF!</definedName>
    <definedName name="노6963011" localSheetId="4">#REF!</definedName>
    <definedName name="노6963011">#REF!</definedName>
    <definedName name="노6965002" localSheetId="2">#REF!</definedName>
    <definedName name="노6965002" localSheetId="7">#REF!</definedName>
    <definedName name="노6965002" localSheetId="6">#REF!</definedName>
    <definedName name="노6965002" localSheetId="4">#REF!</definedName>
    <definedName name="노6965002">#REF!</definedName>
    <definedName name="노6967001" localSheetId="2">#REF!</definedName>
    <definedName name="노6967001" localSheetId="7">#REF!</definedName>
    <definedName name="노6967001" localSheetId="6">#REF!</definedName>
    <definedName name="노6967001" localSheetId="4">#REF!</definedName>
    <definedName name="노6967001">#REF!</definedName>
    <definedName name="노6968002" localSheetId="2">#REF!</definedName>
    <definedName name="노6968002" localSheetId="7">#REF!</definedName>
    <definedName name="노6968002" localSheetId="6">#REF!</definedName>
    <definedName name="노6968002" localSheetId="4">#REF!</definedName>
    <definedName name="노6968002">#REF!</definedName>
    <definedName name="노6968004" localSheetId="2">#REF!</definedName>
    <definedName name="노6968004" localSheetId="7">#REF!</definedName>
    <definedName name="노6968004" localSheetId="6">#REF!</definedName>
    <definedName name="노6968004" localSheetId="4">#REF!</definedName>
    <definedName name="노6968004">#REF!</definedName>
    <definedName name="노6968020" localSheetId="2">#REF!</definedName>
    <definedName name="노6968020" localSheetId="7">#REF!</definedName>
    <definedName name="노6968020" localSheetId="6">#REF!</definedName>
    <definedName name="노6968020" localSheetId="4">#REF!</definedName>
    <definedName name="노6968020">#REF!</definedName>
    <definedName name="노6969003" localSheetId="2">#REF!</definedName>
    <definedName name="노6969003" localSheetId="7">#REF!</definedName>
    <definedName name="노6969003" localSheetId="6">#REF!</definedName>
    <definedName name="노6969003" localSheetId="4">#REF!</definedName>
    <definedName name="노6969003">#REF!</definedName>
    <definedName name="노6969004" localSheetId="2">#REF!</definedName>
    <definedName name="노6969004" localSheetId="7">#REF!</definedName>
    <definedName name="노6969004" localSheetId="6">#REF!</definedName>
    <definedName name="노6969004" localSheetId="4">#REF!</definedName>
    <definedName name="노6969004">#REF!</definedName>
    <definedName name="노6969168" localSheetId="2">#REF!</definedName>
    <definedName name="노6969168" localSheetId="7">#REF!</definedName>
    <definedName name="노6969168" localSheetId="6">#REF!</definedName>
    <definedName name="노6969168" localSheetId="4">#REF!</definedName>
    <definedName name="노6969168">#REF!</definedName>
    <definedName name="노6970004" localSheetId="2">#REF!</definedName>
    <definedName name="노6970004" localSheetId="7">#REF!</definedName>
    <definedName name="노6970004" localSheetId="6">#REF!</definedName>
    <definedName name="노6970004" localSheetId="4">#REF!</definedName>
    <definedName name="노6970004">#REF!</definedName>
    <definedName name="노6970013" localSheetId="2">#REF!</definedName>
    <definedName name="노6970013" localSheetId="7">#REF!</definedName>
    <definedName name="노6970013" localSheetId="6">#REF!</definedName>
    <definedName name="노6970013" localSheetId="4">#REF!</definedName>
    <definedName name="노6970013">#REF!</definedName>
    <definedName name="노6970014" localSheetId="2">#REF!</definedName>
    <definedName name="노6970014" localSheetId="7">#REF!</definedName>
    <definedName name="노6970014" localSheetId="6">#REF!</definedName>
    <definedName name="노6970014" localSheetId="4">#REF!</definedName>
    <definedName name="노6970014">#REF!</definedName>
    <definedName name="노6971200" localSheetId="2">#REF!</definedName>
    <definedName name="노6971200" localSheetId="7">#REF!</definedName>
    <definedName name="노6971200" localSheetId="6">#REF!</definedName>
    <definedName name="노6971200" localSheetId="4">#REF!</definedName>
    <definedName name="노6971200">#REF!</definedName>
    <definedName name="노6971204" localSheetId="2">#REF!</definedName>
    <definedName name="노6971204" localSheetId="7">#REF!</definedName>
    <definedName name="노6971204" localSheetId="6">#REF!</definedName>
    <definedName name="노6971204" localSheetId="4">#REF!</definedName>
    <definedName name="노6971204">#REF!</definedName>
    <definedName name="노6974505" localSheetId="2">#REF!</definedName>
    <definedName name="노6974505" localSheetId="7">#REF!</definedName>
    <definedName name="노6974505" localSheetId="6">#REF!</definedName>
    <definedName name="노6974505" localSheetId="4">#REF!</definedName>
    <definedName name="노6974505">#REF!</definedName>
    <definedName name="노6982006" localSheetId="2">#REF!</definedName>
    <definedName name="노6982006" localSheetId="7">#REF!</definedName>
    <definedName name="노6982006" localSheetId="6">#REF!</definedName>
    <definedName name="노6982006" localSheetId="4">#REF!</definedName>
    <definedName name="노6982006">#REF!</definedName>
    <definedName name="노6982007" localSheetId="2">#REF!</definedName>
    <definedName name="노6982007" localSheetId="7">#REF!</definedName>
    <definedName name="노6982007" localSheetId="6">#REF!</definedName>
    <definedName name="노6982007" localSheetId="4">#REF!</definedName>
    <definedName name="노6982007">#REF!</definedName>
    <definedName name="노6982008" localSheetId="2">#REF!</definedName>
    <definedName name="노6982008" localSheetId="7">#REF!</definedName>
    <definedName name="노6982008" localSheetId="6">#REF!</definedName>
    <definedName name="노6982008" localSheetId="4">#REF!</definedName>
    <definedName name="노6982008">#REF!</definedName>
    <definedName name="노6982009" localSheetId="2">#REF!</definedName>
    <definedName name="노6982009" localSheetId="7">#REF!</definedName>
    <definedName name="노6982009" localSheetId="6">#REF!</definedName>
    <definedName name="노6982009" localSheetId="4">#REF!</definedName>
    <definedName name="노6982009">#REF!</definedName>
    <definedName name="노6982010" localSheetId="2">#REF!</definedName>
    <definedName name="노6982010" localSheetId="7">#REF!</definedName>
    <definedName name="노6982010" localSheetId="6">#REF!</definedName>
    <definedName name="노6982010" localSheetId="4">#REF!</definedName>
    <definedName name="노6982010">#REF!</definedName>
    <definedName name="노6982012" localSheetId="2">#REF!</definedName>
    <definedName name="노6982012" localSheetId="7">#REF!</definedName>
    <definedName name="노6982012" localSheetId="6">#REF!</definedName>
    <definedName name="노6982012" localSheetId="4">#REF!</definedName>
    <definedName name="노6982012">#REF!</definedName>
    <definedName name="노6982081" localSheetId="2">#REF!</definedName>
    <definedName name="노6982081" localSheetId="7">#REF!</definedName>
    <definedName name="노6982081" localSheetId="6">#REF!</definedName>
    <definedName name="노6982081" localSheetId="4">#REF!</definedName>
    <definedName name="노6982081">#REF!</definedName>
    <definedName name="노6982082" localSheetId="2">#REF!</definedName>
    <definedName name="노6982082" localSheetId="7">#REF!</definedName>
    <definedName name="노6982082" localSheetId="6">#REF!</definedName>
    <definedName name="노6982082" localSheetId="4">#REF!</definedName>
    <definedName name="노6982082">#REF!</definedName>
    <definedName name="노6982083" localSheetId="2">#REF!</definedName>
    <definedName name="노6982083" localSheetId="7">#REF!</definedName>
    <definedName name="노6982083" localSheetId="6">#REF!</definedName>
    <definedName name="노6982083" localSheetId="4">#REF!</definedName>
    <definedName name="노6982083">#REF!</definedName>
    <definedName name="노6982084" localSheetId="2">#REF!</definedName>
    <definedName name="노6982084" localSheetId="7">#REF!</definedName>
    <definedName name="노6982084" localSheetId="6">#REF!</definedName>
    <definedName name="노6982084" localSheetId="4">#REF!</definedName>
    <definedName name="노6982084">#REF!</definedName>
    <definedName name="노6982085" localSheetId="2">#REF!</definedName>
    <definedName name="노6982085" localSheetId="7">#REF!</definedName>
    <definedName name="노6982085" localSheetId="6">#REF!</definedName>
    <definedName name="노6982085" localSheetId="4">#REF!</definedName>
    <definedName name="노6982085">#REF!</definedName>
    <definedName name="노6982086" localSheetId="2">#REF!</definedName>
    <definedName name="노6982086" localSheetId="7">#REF!</definedName>
    <definedName name="노6982086" localSheetId="6">#REF!</definedName>
    <definedName name="노6982086" localSheetId="4">#REF!</definedName>
    <definedName name="노6982086">#REF!</definedName>
    <definedName name="노6982087" localSheetId="2">#REF!</definedName>
    <definedName name="노6982087" localSheetId="7">#REF!</definedName>
    <definedName name="노6982087" localSheetId="6">#REF!</definedName>
    <definedName name="노6982087" localSheetId="4">#REF!</definedName>
    <definedName name="노6982087">#REF!</definedName>
    <definedName name="노6982088" localSheetId="2">#REF!</definedName>
    <definedName name="노6982088" localSheetId="7">#REF!</definedName>
    <definedName name="노6982088" localSheetId="6">#REF!</definedName>
    <definedName name="노6982088" localSheetId="4">#REF!</definedName>
    <definedName name="노6982088">#REF!</definedName>
    <definedName name="노6982089" localSheetId="2">#REF!</definedName>
    <definedName name="노6982089" localSheetId="7">#REF!</definedName>
    <definedName name="노6982089" localSheetId="6">#REF!</definedName>
    <definedName name="노6982089" localSheetId="4">#REF!</definedName>
    <definedName name="노6982089">#REF!</definedName>
    <definedName name="노6982090" localSheetId="2">#REF!</definedName>
    <definedName name="노6982090" localSheetId="7">#REF!</definedName>
    <definedName name="노6982090" localSheetId="6">#REF!</definedName>
    <definedName name="노6982090" localSheetId="4">#REF!</definedName>
    <definedName name="노6982090">#REF!</definedName>
    <definedName name="노6982091" localSheetId="2">#REF!</definedName>
    <definedName name="노6982091" localSheetId="7">#REF!</definedName>
    <definedName name="노6982091" localSheetId="6">#REF!</definedName>
    <definedName name="노6982091" localSheetId="4">#REF!</definedName>
    <definedName name="노6982091">#REF!</definedName>
    <definedName name="노6982092" localSheetId="2">#REF!</definedName>
    <definedName name="노6982092" localSheetId="7">#REF!</definedName>
    <definedName name="노6982092" localSheetId="6">#REF!</definedName>
    <definedName name="노6982092" localSheetId="4">#REF!</definedName>
    <definedName name="노6982092">#REF!</definedName>
    <definedName name="노6982165" localSheetId="2">#REF!</definedName>
    <definedName name="노6982165" localSheetId="7">#REF!</definedName>
    <definedName name="노6982165" localSheetId="6">#REF!</definedName>
    <definedName name="노6982165" localSheetId="4">#REF!</definedName>
    <definedName name="노6982165">#REF!</definedName>
    <definedName name="노6982166" localSheetId="2">#REF!</definedName>
    <definedName name="노6982166" localSheetId="7">#REF!</definedName>
    <definedName name="노6982166" localSheetId="6">#REF!</definedName>
    <definedName name="노6982166" localSheetId="4">#REF!</definedName>
    <definedName name="노6982166">#REF!</definedName>
    <definedName name="노6982167" localSheetId="2">#REF!</definedName>
    <definedName name="노6982167" localSheetId="7">#REF!</definedName>
    <definedName name="노6982167" localSheetId="6">#REF!</definedName>
    <definedName name="노6982167" localSheetId="4">#REF!</definedName>
    <definedName name="노6982167">#REF!</definedName>
    <definedName name="노6982168" localSheetId="2">#REF!</definedName>
    <definedName name="노6982168" localSheetId="7">#REF!</definedName>
    <definedName name="노6982168" localSheetId="6">#REF!</definedName>
    <definedName name="노6982168" localSheetId="4">#REF!</definedName>
    <definedName name="노6982168">#REF!</definedName>
    <definedName name="노6982174" localSheetId="2">#REF!</definedName>
    <definedName name="노6982174" localSheetId="7">#REF!</definedName>
    <definedName name="노6982174" localSheetId="6">#REF!</definedName>
    <definedName name="노6982174" localSheetId="4">#REF!</definedName>
    <definedName name="노6982174">#REF!</definedName>
    <definedName name="노6982175" localSheetId="2">#REF!</definedName>
    <definedName name="노6982175" localSheetId="7">#REF!</definedName>
    <definedName name="노6982175" localSheetId="6">#REF!</definedName>
    <definedName name="노6982175" localSheetId="4">#REF!</definedName>
    <definedName name="노6982175">#REF!</definedName>
    <definedName name="노6982176" localSheetId="2">#REF!</definedName>
    <definedName name="노6982176" localSheetId="7">#REF!</definedName>
    <definedName name="노6982176" localSheetId="6">#REF!</definedName>
    <definedName name="노6982176" localSheetId="4">#REF!</definedName>
    <definedName name="노6982176">#REF!</definedName>
    <definedName name="노6982177" localSheetId="2">#REF!</definedName>
    <definedName name="노6982177" localSheetId="7">#REF!</definedName>
    <definedName name="노6982177" localSheetId="6">#REF!</definedName>
    <definedName name="노6982177" localSheetId="4">#REF!</definedName>
    <definedName name="노6982177">#REF!</definedName>
    <definedName name="노6982178" localSheetId="2">#REF!</definedName>
    <definedName name="노6982178" localSheetId="7">#REF!</definedName>
    <definedName name="노6982178" localSheetId="6">#REF!</definedName>
    <definedName name="노6982178" localSheetId="4">#REF!</definedName>
    <definedName name="노6982178">#REF!</definedName>
    <definedName name="노6982179" localSheetId="2">#REF!</definedName>
    <definedName name="노6982179" localSheetId="7">#REF!</definedName>
    <definedName name="노6982179" localSheetId="6">#REF!</definedName>
    <definedName name="노6982179" localSheetId="4">#REF!</definedName>
    <definedName name="노6982179">#REF!</definedName>
    <definedName name="노6982180" localSheetId="2">#REF!</definedName>
    <definedName name="노6982180" localSheetId="7">#REF!</definedName>
    <definedName name="노6982180" localSheetId="6">#REF!</definedName>
    <definedName name="노6982180" localSheetId="4">#REF!</definedName>
    <definedName name="노6982180">#REF!</definedName>
    <definedName name="노6982181" localSheetId="2">#REF!</definedName>
    <definedName name="노6982181" localSheetId="7">#REF!</definedName>
    <definedName name="노6982181" localSheetId="6">#REF!</definedName>
    <definedName name="노6982181" localSheetId="4">#REF!</definedName>
    <definedName name="노6982181">#REF!</definedName>
    <definedName name="노6982182" localSheetId="2">#REF!</definedName>
    <definedName name="노6982182" localSheetId="7">#REF!</definedName>
    <definedName name="노6982182" localSheetId="6">#REF!</definedName>
    <definedName name="노6982182" localSheetId="4">#REF!</definedName>
    <definedName name="노6982182">#REF!</definedName>
    <definedName name="노6982185" localSheetId="2">#REF!</definedName>
    <definedName name="노6982185" localSheetId="7">#REF!</definedName>
    <definedName name="노6982185" localSheetId="6">#REF!</definedName>
    <definedName name="노6982185" localSheetId="4">#REF!</definedName>
    <definedName name="노6982185">#REF!</definedName>
    <definedName name="노6982186" localSheetId="2">#REF!</definedName>
    <definedName name="노6982186" localSheetId="7">#REF!</definedName>
    <definedName name="노6982186" localSheetId="6">#REF!</definedName>
    <definedName name="노6982186" localSheetId="4">#REF!</definedName>
    <definedName name="노6982186">#REF!</definedName>
    <definedName name="노6982260" localSheetId="2">#REF!</definedName>
    <definedName name="노6982260" localSheetId="7">#REF!</definedName>
    <definedName name="노6982260" localSheetId="6">#REF!</definedName>
    <definedName name="노6982260" localSheetId="4">#REF!</definedName>
    <definedName name="노6982260">#REF!</definedName>
    <definedName name="노6982261" localSheetId="2">#REF!</definedName>
    <definedName name="노6982261" localSheetId="7">#REF!</definedName>
    <definedName name="노6982261" localSheetId="6">#REF!</definedName>
    <definedName name="노6982261" localSheetId="4">#REF!</definedName>
    <definedName name="노6982261">#REF!</definedName>
    <definedName name="노6982265" localSheetId="2">#REF!</definedName>
    <definedName name="노6982265" localSheetId="7">#REF!</definedName>
    <definedName name="노6982265" localSheetId="6">#REF!</definedName>
    <definedName name="노6982265" localSheetId="4">#REF!</definedName>
    <definedName name="노6982265">#REF!</definedName>
    <definedName name="노6982266" localSheetId="2">#REF!</definedName>
    <definedName name="노6982266" localSheetId="7">#REF!</definedName>
    <definedName name="노6982266" localSheetId="6">#REF!</definedName>
    <definedName name="노6982266" localSheetId="4">#REF!</definedName>
    <definedName name="노6982266">#REF!</definedName>
    <definedName name="노6982267" localSheetId="2">#REF!</definedName>
    <definedName name="노6982267" localSheetId="7">#REF!</definedName>
    <definedName name="노6982267" localSheetId="6">#REF!</definedName>
    <definedName name="노6982267" localSheetId="4">#REF!</definedName>
    <definedName name="노6982267">#REF!</definedName>
    <definedName name="노6982268" localSheetId="2">#REF!</definedName>
    <definedName name="노6982268" localSheetId="7">#REF!</definedName>
    <definedName name="노6982268" localSheetId="6">#REF!</definedName>
    <definedName name="노6982268" localSheetId="4">#REF!</definedName>
    <definedName name="노6982268">#REF!</definedName>
    <definedName name="노6982269" localSheetId="2">#REF!</definedName>
    <definedName name="노6982269" localSheetId="7">#REF!</definedName>
    <definedName name="노6982269" localSheetId="6">#REF!</definedName>
    <definedName name="노6982269" localSheetId="4">#REF!</definedName>
    <definedName name="노6982269">#REF!</definedName>
    <definedName name="노6982270" localSheetId="2">#REF!</definedName>
    <definedName name="노6982270" localSheetId="7">#REF!</definedName>
    <definedName name="노6982270" localSheetId="6">#REF!</definedName>
    <definedName name="노6982270" localSheetId="4">#REF!</definedName>
    <definedName name="노6982270">#REF!</definedName>
    <definedName name="노6982272" localSheetId="2">#REF!</definedName>
    <definedName name="노6982272" localSheetId="7">#REF!</definedName>
    <definedName name="노6982272" localSheetId="6">#REF!</definedName>
    <definedName name="노6982272" localSheetId="4">#REF!</definedName>
    <definedName name="노6982272">#REF!</definedName>
    <definedName name="노6982294" localSheetId="2">#REF!</definedName>
    <definedName name="노6982294" localSheetId="7">#REF!</definedName>
    <definedName name="노6982294" localSheetId="6">#REF!</definedName>
    <definedName name="노6982294" localSheetId="4">#REF!</definedName>
    <definedName name="노6982294">#REF!</definedName>
    <definedName name="노6982295" localSheetId="2">#REF!</definedName>
    <definedName name="노6982295" localSheetId="7">#REF!</definedName>
    <definedName name="노6982295" localSheetId="6">#REF!</definedName>
    <definedName name="노6982295" localSheetId="4">#REF!</definedName>
    <definedName name="노6982295">#REF!</definedName>
    <definedName name="노6982296" localSheetId="2">#REF!</definedName>
    <definedName name="노6982296" localSheetId="7">#REF!</definedName>
    <definedName name="노6982296" localSheetId="6">#REF!</definedName>
    <definedName name="노6982296" localSheetId="4">#REF!</definedName>
    <definedName name="노6982296">#REF!</definedName>
    <definedName name="노6982297" localSheetId="2">#REF!</definedName>
    <definedName name="노6982297" localSheetId="7">#REF!</definedName>
    <definedName name="노6982297" localSheetId="6">#REF!</definedName>
    <definedName name="노6982297" localSheetId="4">#REF!</definedName>
    <definedName name="노6982297">#REF!</definedName>
    <definedName name="노6982299" localSheetId="2">#REF!</definedName>
    <definedName name="노6982299" localSheetId="7">#REF!</definedName>
    <definedName name="노6982299" localSheetId="6">#REF!</definedName>
    <definedName name="노6982299" localSheetId="4">#REF!</definedName>
    <definedName name="노6982299">#REF!</definedName>
    <definedName name="노6982303" localSheetId="2">#REF!</definedName>
    <definedName name="노6982303" localSheetId="7">#REF!</definedName>
    <definedName name="노6982303" localSheetId="6">#REF!</definedName>
    <definedName name="노6982303" localSheetId="4">#REF!</definedName>
    <definedName name="노6982303">#REF!</definedName>
    <definedName name="노6982304" localSheetId="2">#REF!</definedName>
    <definedName name="노6982304" localSheetId="7">#REF!</definedName>
    <definedName name="노6982304" localSheetId="6">#REF!</definedName>
    <definedName name="노6982304" localSheetId="4">#REF!</definedName>
    <definedName name="노6982304">#REF!</definedName>
    <definedName name="노6982320" localSheetId="2">#REF!</definedName>
    <definedName name="노6982320" localSheetId="7">#REF!</definedName>
    <definedName name="노6982320" localSheetId="6">#REF!</definedName>
    <definedName name="노6982320" localSheetId="4">#REF!</definedName>
    <definedName name="노6982320">#REF!</definedName>
    <definedName name="노6982321" localSheetId="2">#REF!</definedName>
    <definedName name="노6982321" localSheetId="7">#REF!</definedName>
    <definedName name="노6982321" localSheetId="6">#REF!</definedName>
    <definedName name="노6982321" localSheetId="4">#REF!</definedName>
    <definedName name="노6982321">#REF!</definedName>
    <definedName name="노6982322" localSheetId="2">#REF!</definedName>
    <definedName name="노6982322" localSheetId="7">#REF!</definedName>
    <definedName name="노6982322" localSheetId="6">#REF!</definedName>
    <definedName name="노6982322" localSheetId="4">#REF!</definedName>
    <definedName name="노6982322">#REF!</definedName>
    <definedName name="노6982323" localSheetId="2">#REF!</definedName>
    <definedName name="노6982323" localSheetId="7">#REF!</definedName>
    <definedName name="노6982323" localSheetId="6">#REF!</definedName>
    <definedName name="노6982323" localSheetId="4">#REF!</definedName>
    <definedName name="노6982323">#REF!</definedName>
    <definedName name="노6982324" localSheetId="2">#REF!</definedName>
    <definedName name="노6982324" localSheetId="7">#REF!</definedName>
    <definedName name="노6982324" localSheetId="6">#REF!</definedName>
    <definedName name="노6982324" localSheetId="4">#REF!</definedName>
    <definedName name="노6982324">#REF!</definedName>
    <definedName name="노6982325" localSheetId="2">#REF!</definedName>
    <definedName name="노6982325" localSheetId="7">#REF!</definedName>
    <definedName name="노6982325" localSheetId="6">#REF!</definedName>
    <definedName name="노6982325" localSheetId="4">#REF!</definedName>
    <definedName name="노6982325">#REF!</definedName>
    <definedName name="노6982326" localSheetId="2">#REF!</definedName>
    <definedName name="노6982326" localSheetId="7">#REF!</definedName>
    <definedName name="노6982326" localSheetId="6">#REF!</definedName>
    <definedName name="노6982326" localSheetId="4">#REF!</definedName>
    <definedName name="노6982326">#REF!</definedName>
    <definedName name="노6982328" localSheetId="2">#REF!</definedName>
    <definedName name="노6982328" localSheetId="7">#REF!</definedName>
    <definedName name="노6982328" localSheetId="6">#REF!</definedName>
    <definedName name="노6982328" localSheetId="4">#REF!</definedName>
    <definedName name="노6982328">#REF!</definedName>
    <definedName name="노6982487" localSheetId="2">#REF!</definedName>
    <definedName name="노6982487" localSheetId="7">#REF!</definedName>
    <definedName name="노6982487" localSheetId="6">#REF!</definedName>
    <definedName name="노6982487" localSheetId="4">#REF!</definedName>
    <definedName name="노6982487">#REF!</definedName>
    <definedName name="노6982488" localSheetId="2">#REF!</definedName>
    <definedName name="노6982488" localSheetId="7">#REF!</definedName>
    <definedName name="노6982488" localSheetId="6">#REF!</definedName>
    <definedName name="노6982488" localSheetId="4">#REF!</definedName>
    <definedName name="노6982488">#REF!</definedName>
    <definedName name="노6982489" localSheetId="2">#REF!</definedName>
    <definedName name="노6982489" localSheetId="7">#REF!</definedName>
    <definedName name="노6982489" localSheetId="6">#REF!</definedName>
    <definedName name="노6982489" localSheetId="4">#REF!</definedName>
    <definedName name="노6982489">#REF!</definedName>
    <definedName name="노6982490" localSheetId="2">#REF!</definedName>
    <definedName name="노6982490" localSheetId="7">#REF!</definedName>
    <definedName name="노6982490" localSheetId="6">#REF!</definedName>
    <definedName name="노6982490" localSheetId="4">#REF!</definedName>
    <definedName name="노6982490">#REF!</definedName>
    <definedName name="노6982491" localSheetId="2">#REF!</definedName>
    <definedName name="노6982491" localSheetId="7">#REF!</definedName>
    <definedName name="노6982491" localSheetId="6">#REF!</definedName>
    <definedName name="노6982491" localSheetId="4">#REF!</definedName>
    <definedName name="노6982491">#REF!</definedName>
    <definedName name="노6982492" localSheetId="2">#REF!</definedName>
    <definedName name="노6982492" localSheetId="7">#REF!</definedName>
    <definedName name="노6982492" localSheetId="6">#REF!</definedName>
    <definedName name="노6982492" localSheetId="4">#REF!</definedName>
    <definedName name="노6982492">#REF!</definedName>
    <definedName name="노6982501" localSheetId="2">#REF!</definedName>
    <definedName name="노6982501" localSheetId="7">#REF!</definedName>
    <definedName name="노6982501" localSheetId="6">#REF!</definedName>
    <definedName name="노6982501" localSheetId="4">#REF!</definedName>
    <definedName name="노6982501">#REF!</definedName>
    <definedName name="노6982502" localSheetId="2">#REF!</definedName>
    <definedName name="노6982502" localSheetId="7">#REF!</definedName>
    <definedName name="노6982502" localSheetId="6">#REF!</definedName>
    <definedName name="노6982502" localSheetId="4">#REF!</definedName>
    <definedName name="노6982502">#REF!</definedName>
    <definedName name="노6982503" localSheetId="2">#REF!</definedName>
    <definedName name="노6982503" localSheetId="7">#REF!</definedName>
    <definedName name="노6982503" localSheetId="6">#REF!</definedName>
    <definedName name="노6982503" localSheetId="4">#REF!</definedName>
    <definedName name="노6982503">#REF!</definedName>
    <definedName name="노6982504" localSheetId="2">#REF!</definedName>
    <definedName name="노6982504" localSheetId="7">#REF!</definedName>
    <definedName name="노6982504" localSheetId="6">#REF!</definedName>
    <definedName name="노6982504" localSheetId="4">#REF!</definedName>
    <definedName name="노6982504">#REF!</definedName>
    <definedName name="노6982505" localSheetId="2">#REF!</definedName>
    <definedName name="노6982505" localSheetId="7">#REF!</definedName>
    <definedName name="노6982505" localSheetId="6">#REF!</definedName>
    <definedName name="노6982505" localSheetId="4">#REF!</definedName>
    <definedName name="노6982505">#REF!</definedName>
    <definedName name="노6982506" localSheetId="2">#REF!</definedName>
    <definedName name="노6982506" localSheetId="7">#REF!</definedName>
    <definedName name="노6982506" localSheetId="6">#REF!</definedName>
    <definedName name="노6982506" localSheetId="4">#REF!</definedName>
    <definedName name="노6982506">#REF!</definedName>
    <definedName name="노6982512" localSheetId="2">#REF!</definedName>
    <definedName name="노6982512" localSheetId="7">#REF!</definedName>
    <definedName name="노6982512" localSheetId="6">#REF!</definedName>
    <definedName name="노6982512" localSheetId="4">#REF!</definedName>
    <definedName name="노6982512">#REF!</definedName>
    <definedName name="노6982513" localSheetId="2">#REF!</definedName>
    <definedName name="노6982513" localSheetId="7">#REF!</definedName>
    <definedName name="노6982513" localSheetId="6">#REF!</definedName>
    <definedName name="노6982513" localSheetId="4">#REF!</definedName>
    <definedName name="노6982513">#REF!</definedName>
    <definedName name="노6982514" localSheetId="2">#REF!</definedName>
    <definedName name="노6982514" localSheetId="7">#REF!</definedName>
    <definedName name="노6982514" localSheetId="6">#REF!</definedName>
    <definedName name="노6982514" localSheetId="4">#REF!</definedName>
    <definedName name="노6982514">#REF!</definedName>
    <definedName name="노6982515" localSheetId="2">#REF!</definedName>
    <definedName name="노6982515" localSheetId="7">#REF!</definedName>
    <definedName name="노6982515" localSheetId="6">#REF!</definedName>
    <definedName name="노6982515" localSheetId="4">#REF!</definedName>
    <definedName name="노6982515">#REF!</definedName>
    <definedName name="노6982516" localSheetId="2">#REF!</definedName>
    <definedName name="노6982516" localSheetId="7">#REF!</definedName>
    <definedName name="노6982516" localSheetId="6">#REF!</definedName>
    <definedName name="노6982516" localSheetId="4">#REF!</definedName>
    <definedName name="노6982516">#REF!</definedName>
    <definedName name="노6985001" localSheetId="2">#REF!</definedName>
    <definedName name="노6985001" localSheetId="7">#REF!</definedName>
    <definedName name="노6985001" localSheetId="6">#REF!</definedName>
    <definedName name="노6985001" localSheetId="4">#REF!</definedName>
    <definedName name="노6985001">#REF!</definedName>
    <definedName name="노6985003" localSheetId="2">#REF!</definedName>
    <definedName name="노6985003" localSheetId="7">#REF!</definedName>
    <definedName name="노6985003" localSheetId="6">#REF!</definedName>
    <definedName name="노6985003" localSheetId="4">#REF!</definedName>
    <definedName name="노6985003">#REF!</definedName>
    <definedName name="노6985004" localSheetId="2">#REF!</definedName>
    <definedName name="노6985004" localSheetId="7">#REF!</definedName>
    <definedName name="노6985004" localSheetId="6">#REF!</definedName>
    <definedName name="노6985004" localSheetId="4">#REF!</definedName>
    <definedName name="노6985004">#REF!</definedName>
    <definedName name="노6985006" localSheetId="2">#REF!</definedName>
    <definedName name="노6985006" localSheetId="7">#REF!</definedName>
    <definedName name="노6985006" localSheetId="6">#REF!</definedName>
    <definedName name="노6985006" localSheetId="4">#REF!</definedName>
    <definedName name="노6985006">#REF!</definedName>
    <definedName name="노6985007" localSheetId="2">#REF!</definedName>
    <definedName name="노6985007" localSheetId="7">#REF!</definedName>
    <definedName name="노6985007" localSheetId="6">#REF!</definedName>
    <definedName name="노6985007" localSheetId="4">#REF!</definedName>
    <definedName name="노6985007">#REF!</definedName>
    <definedName name="노6985008" localSheetId="2">#REF!</definedName>
    <definedName name="노6985008" localSheetId="7">#REF!</definedName>
    <definedName name="노6985008" localSheetId="6">#REF!</definedName>
    <definedName name="노6985008" localSheetId="4">#REF!</definedName>
    <definedName name="노6985008">#REF!</definedName>
    <definedName name="노6985009" localSheetId="2">#REF!</definedName>
    <definedName name="노6985009" localSheetId="7">#REF!</definedName>
    <definedName name="노6985009" localSheetId="6">#REF!</definedName>
    <definedName name="노6985009" localSheetId="4">#REF!</definedName>
    <definedName name="노6985009">#REF!</definedName>
    <definedName name="노6985010" localSheetId="2">#REF!</definedName>
    <definedName name="노6985010" localSheetId="7">#REF!</definedName>
    <definedName name="노6985010" localSheetId="6">#REF!</definedName>
    <definedName name="노6985010" localSheetId="4">#REF!</definedName>
    <definedName name="노6985010">#REF!</definedName>
    <definedName name="노6985011" localSheetId="2">#REF!</definedName>
    <definedName name="노6985011" localSheetId="7">#REF!</definedName>
    <definedName name="노6985011" localSheetId="6">#REF!</definedName>
    <definedName name="노6985011" localSheetId="4">#REF!</definedName>
    <definedName name="노6985011">#REF!</definedName>
    <definedName name="노6985012" localSheetId="2">#REF!</definedName>
    <definedName name="노6985012" localSheetId="7">#REF!</definedName>
    <definedName name="노6985012" localSheetId="6">#REF!</definedName>
    <definedName name="노6985012" localSheetId="4">#REF!</definedName>
    <definedName name="노6985012">#REF!</definedName>
    <definedName name="노6985015" localSheetId="2">#REF!</definedName>
    <definedName name="노6985015" localSheetId="7">#REF!</definedName>
    <definedName name="노6985015" localSheetId="6">#REF!</definedName>
    <definedName name="노6985015" localSheetId="4">#REF!</definedName>
    <definedName name="노6985015">#REF!</definedName>
    <definedName name="노6985016" localSheetId="2">#REF!</definedName>
    <definedName name="노6985016" localSheetId="7">#REF!</definedName>
    <definedName name="노6985016" localSheetId="6">#REF!</definedName>
    <definedName name="노6985016" localSheetId="4">#REF!</definedName>
    <definedName name="노6985016">#REF!</definedName>
    <definedName name="노6985017" localSheetId="2">#REF!</definedName>
    <definedName name="노6985017" localSheetId="7">#REF!</definedName>
    <definedName name="노6985017" localSheetId="6">#REF!</definedName>
    <definedName name="노6985017" localSheetId="4">#REF!</definedName>
    <definedName name="노6985017">#REF!</definedName>
    <definedName name="노6985018" localSheetId="2">#REF!</definedName>
    <definedName name="노6985018" localSheetId="7">#REF!</definedName>
    <definedName name="노6985018" localSheetId="6">#REF!</definedName>
    <definedName name="노6985018" localSheetId="4">#REF!</definedName>
    <definedName name="노6985018">#REF!</definedName>
    <definedName name="노6985019" localSheetId="2">#REF!</definedName>
    <definedName name="노6985019" localSheetId="7">#REF!</definedName>
    <definedName name="노6985019" localSheetId="6">#REF!</definedName>
    <definedName name="노6985019" localSheetId="4">#REF!</definedName>
    <definedName name="노6985019">#REF!</definedName>
    <definedName name="노6985020" localSheetId="2">#REF!</definedName>
    <definedName name="노6985020" localSheetId="7">#REF!</definedName>
    <definedName name="노6985020" localSheetId="6">#REF!</definedName>
    <definedName name="노6985020" localSheetId="4">#REF!</definedName>
    <definedName name="노6985020">#REF!</definedName>
    <definedName name="노6985021" localSheetId="2">#REF!</definedName>
    <definedName name="노6985021" localSheetId="7">#REF!</definedName>
    <definedName name="노6985021" localSheetId="6">#REF!</definedName>
    <definedName name="노6985021" localSheetId="4">#REF!</definedName>
    <definedName name="노6985021">#REF!</definedName>
    <definedName name="노6986011" localSheetId="2">#REF!</definedName>
    <definedName name="노6986011" localSheetId="7">#REF!</definedName>
    <definedName name="노6986011" localSheetId="6">#REF!</definedName>
    <definedName name="노6986011" localSheetId="4">#REF!</definedName>
    <definedName name="노6986011">#REF!</definedName>
    <definedName name="노6999050" localSheetId="2">#REF!</definedName>
    <definedName name="노6999050" localSheetId="7">#REF!</definedName>
    <definedName name="노6999050" localSheetId="6">#REF!</definedName>
    <definedName name="노6999050" localSheetId="4">#REF!</definedName>
    <definedName name="노6999050">#REF!</definedName>
    <definedName name="노6999051" localSheetId="2">#REF!</definedName>
    <definedName name="노6999051" localSheetId="7">#REF!</definedName>
    <definedName name="노6999051" localSheetId="6">#REF!</definedName>
    <definedName name="노6999051" localSheetId="4">#REF!</definedName>
    <definedName name="노6999051">#REF!</definedName>
    <definedName name="노6999053" localSheetId="2">#REF!</definedName>
    <definedName name="노6999053" localSheetId="7">#REF!</definedName>
    <definedName name="노6999053" localSheetId="6">#REF!</definedName>
    <definedName name="노6999053" localSheetId="4">#REF!</definedName>
    <definedName name="노6999053">#REF!</definedName>
    <definedName name="노6999054" localSheetId="2">#REF!</definedName>
    <definedName name="노6999054" localSheetId="7">#REF!</definedName>
    <definedName name="노6999054" localSheetId="6">#REF!</definedName>
    <definedName name="노6999054" localSheetId="4">#REF!</definedName>
    <definedName name="노6999054">#REF!</definedName>
    <definedName name="노6999055" localSheetId="2">#REF!</definedName>
    <definedName name="노6999055" localSheetId="7">#REF!</definedName>
    <definedName name="노6999055" localSheetId="6">#REF!</definedName>
    <definedName name="노6999055" localSheetId="4">#REF!</definedName>
    <definedName name="노6999055">#REF!</definedName>
    <definedName name="노6999056" localSheetId="2">#REF!</definedName>
    <definedName name="노6999056" localSheetId="7">#REF!</definedName>
    <definedName name="노6999056" localSheetId="6">#REF!</definedName>
    <definedName name="노6999056" localSheetId="4">#REF!</definedName>
    <definedName name="노6999056">#REF!</definedName>
    <definedName name="노6999057" localSheetId="2">#REF!</definedName>
    <definedName name="노6999057" localSheetId="7">#REF!</definedName>
    <definedName name="노6999057" localSheetId="6">#REF!</definedName>
    <definedName name="노6999057" localSheetId="4">#REF!</definedName>
    <definedName name="노6999057">#REF!</definedName>
    <definedName name="노6999058" localSheetId="2">#REF!</definedName>
    <definedName name="노6999058" localSheetId="7">#REF!</definedName>
    <definedName name="노6999058" localSheetId="6">#REF!</definedName>
    <definedName name="노6999058" localSheetId="4">#REF!</definedName>
    <definedName name="노6999058">#REF!</definedName>
    <definedName name="노6999059" localSheetId="2">#REF!</definedName>
    <definedName name="노6999059" localSheetId="7">#REF!</definedName>
    <definedName name="노6999059" localSheetId="6">#REF!</definedName>
    <definedName name="노6999059" localSheetId="4">#REF!</definedName>
    <definedName name="노6999059">#REF!</definedName>
    <definedName name="노6999060" localSheetId="2">#REF!</definedName>
    <definedName name="노6999060" localSheetId="7">#REF!</definedName>
    <definedName name="노6999060" localSheetId="6">#REF!</definedName>
    <definedName name="노6999060" localSheetId="4">#REF!</definedName>
    <definedName name="노6999060">#REF!</definedName>
    <definedName name="노6999061" localSheetId="2">#REF!</definedName>
    <definedName name="노6999061" localSheetId="7">#REF!</definedName>
    <definedName name="노6999061" localSheetId="6">#REF!</definedName>
    <definedName name="노6999061" localSheetId="4">#REF!</definedName>
    <definedName name="노6999061">#REF!</definedName>
    <definedName name="노6999062" localSheetId="2">#REF!</definedName>
    <definedName name="노6999062" localSheetId="7">#REF!</definedName>
    <definedName name="노6999062" localSheetId="6">#REF!</definedName>
    <definedName name="노6999062" localSheetId="4">#REF!</definedName>
    <definedName name="노6999062">#REF!</definedName>
    <definedName name="노6999063" localSheetId="2">#REF!</definedName>
    <definedName name="노6999063" localSheetId="7">#REF!</definedName>
    <definedName name="노6999063" localSheetId="6">#REF!</definedName>
    <definedName name="노6999063" localSheetId="4">#REF!</definedName>
    <definedName name="노6999063">#REF!</definedName>
    <definedName name="노6999066" localSheetId="2">#REF!</definedName>
    <definedName name="노6999066" localSheetId="7">#REF!</definedName>
    <definedName name="노6999066" localSheetId="6">#REF!</definedName>
    <definedName name="노6999066" localSheetId="4">#REF!</definedName>
    <definedName name="노6999066">#REF!</definedName>
    <definedName name="노6999067" localSheetId="2">#REF!</definedName>
    <definedName name="노6999067" localSheetId="7">#REF!</definedName>
    <definedName name="노6999067" localSheetId="6">#REF!</definedName>
    <definedName name="노6999067" localSheetId="4">#REF!</definedName>
    <definedName name="노6999067">#REF!</definedName>
    <definedName name="노6999068" localSheetId="2">#REF!</definedName>
    <definedName name="노6999068" localSheetId="7">#REF!</definedName>
    <definedName name="노6999068" localSheetId="6">#REF!</definedName>
    <definedName name="노6999068" localSheetId="4">#REF!</definedName>
    <definedName name="노6999068">#REF!</definedName>
    <definedName name="노6999069" localSheetId="2">#REF!</definedName>
    <definedName name="노6999069" localSheetId="7">#REF!</definedName>
    <definedName name="노6999069" localSheetId="6">#REF!</definedName>
    <definedName name="노6999069" localSheetId="4">#REF!</definedName>
    <definedName name="노6999069">#REF!</definedName>
    <definedName name="노6999070" localSheetId="2">#REF!</definedName>
    <definedName name="노6999070" localSheetId="7">#REF!</definedName>
    <definedName name="노6999070" localSheetId="6">#REF!</definedName>
    <definedName name="노6999070" localSheetId="4">#REF!</definedName>
    <definedName name="노6999070">#REF!</definedName>
    <definedName name="노6999071" localSheetId="2">#REF!</definedName>
    <definedName name="노6999071" localSheetId="7">#REF!</definedName>
    <definedName name="노6999071" localSheetId="6">#REF!</definedName>
    <definedName name="노6999071" localSheetId="4">#REF!</definedName>
    <definedName name="노6999071">#REF!</definedName>
    <definedName name="노6999072" localSheetId="2">#REF!</definedName>
    <definedName name="노6999072" localSheetId="7">#REF!</definedName>
    <definedName name="노6999072" localSheetId="6">#REF!</definedName>
    <definedName name="노6999072" localSheetId="4">#REF!</definedName>
    <definedName name="노6999072">#REF!</definedName>
    <definedName name="노6999073" localSheetId="2">#REF!</definedName>
    <definedName name="노6999073" localSheetId="7">#REF!</definedName>
    <definedName name="노6999073" localSheetId="6">#REF!</definedName>
    <definedName name="노6999073" localSheetId="4">#REF!</definedName>
    <definedName name="노6999073">#REF!</definedName>
    <definedName name="노6999074" localSheetId="2">#REF!</definedName>
    <definedName name="노6999074" localSheetId="7">#REF!</definedName>
    <definedName name="노6999074" localSheetId="6">#REF!</definedName>
    <definedName name="노6999074" localSheetId="4">#REF!</definedName>
    <definedName name="노6999074">#REF!</definedName>
    <definedName name="노6999076" localSheetId="2">#REF!</definedName>
    <definedName name="노6999076" localSheetId="7">#REF!</definedName>
    <definedName name="노6999076" localSheetId="6">#REF!</definedName>
    <definedName name="노6999076" localSheetId="4">#REF!</definedName>
    <definedName name="노6999076">#REF!</definedName>
    <definedName name="노6999078" localSheetId="2">#REF!</definedName>
    <definedName name="노6999078" localSheetId="7">#REF!</definedName>
    <definedName name="노6999078" localSheetId="6">#REF!</definedName>
    <definedName name="노6999078" localSheetId="4">#REF!</definedName>
    <definedName name="노6999078">#REF!</definedName>
    <definedName name="노6999079" localSheetId="2">#REF!</definedName>
    <definedName name="노6999079" localSheetId="7">#REF!</definedName>
    <definedName name="노6999079" localSheetId="6">#REF!</definedName>
    <definedName name="노6999079" localSheetId="4">#REF!</definedName>
    <definedName name="노6999079">#REF!</definedName>
    <definedName name="노6999080" localSheetId="2">#REF!</definedName>
    <definedName name="노6999080" localSheetId="7">#REF!</definedName>
    <definedName name="노6999080" localSheetId="6">#REF!</definedName>
    <definedName name="노6999080" localSheetId="4">#REF!</definedName>
    <definedName name="노6999080">#REF!</definedName>
    <definedName name="노6999081" localSheetId="2">#REF!</definedName>
    <definedName name="노6999081" localSheetId="7">#REF!</definedName>
    <definedName name="노6999081" localSheetId="6">#REF!</definedName>
    <definedName name="노6999081" localSheetId="4">#REF!</definedName>
    <definedName name="노6999081">#REF!</definedName>
    <definedName name="노6999082" localSheetId="2">#REF!</definedName>
    <definedName name="노6999082" localSheetId="7">#REF!</definedName>
    <definedName name="노6999082" localSheetId="6">#REF!</definedName>
    <definedName name="노6999082" localSheetId="4">#REF!</definedName>
    <definedName name="노6999082">#REF!</definedName>
    <definedName name="노6999083" localSheetId="2">#REF!</definedName>
    <definedName name="노6999083" localSheetId="7">#REF!</definedName>
    <definedName name="노6999083" localSheetId="6">#REF!</definedName>
    <definedName name="노6999083" localSheetId="4">#REF!</definedName>
    <definedName name="노6999083">#REF!</definedName>
    <definedName name="노6999084" localSheetId="2">#REF!</definedName>
    <definedName name="노6999084" localSheetId="7">#REF!</definedName>
    <definedName name="노6999084" localSheetId="6">#REF!</definedName>
    <definedName name="노6999084" localSheetId="4">#REF!</definedName>
    <definedName name="노6999084">#REF!</definedName>
    <definedName name="노6999085" localSheetId="2">#REF!</definedName>
    <definedName name="노6999085" localSheetId="7">#REF!</definedName>
    <definedName name="노6999085" localSheetId="6">#REF!</definedName>
    <definedName name="노6999085" localSheetId="4">#REF!</definedName>
    <definedName name="노6999085">#REF!</definedName>
    <definedName name="노6999086" localSheetId="2">#REF!</definedName>
    <definedName name="노6999086" localSheetId="7">#REF!</definedName>
    <definedName name="노6999086" localSheetId="6">#REF!</definedName>
    <definedName name="노6999086" localSheetId="4">#REF!</definedName>
    <definedName name="노6999086">#REF!</definedName>
    <definedName name="노6999088" localSheetId="2">#REF!</definedName>
    <definedName name="노6999088" localSheetId="7">#REF!</definedName>
    <definedName name="노6999088" localSheetId="6">#REF!</definedName>
    <definedName name="노6999088" localSheetId="4">#REF!</definedName>
    <definedName name="노6999088">#REF!</definedName>
    <definedName name="노6999089" localSheetId="2">#REF!</definedName>
    <definedName name="노6999089" localSheetId="7">#REF!</definedName>
    <definedName name="노6999089" localSheetId="6">#REF!</definedName>
    <definedName name="노6999089" localSheetId="4">#REF!</definedName>
    <definedName name="노6999089">#REF!</definedName>
    <definedName name="노6999090" localSheetId="2">#REF!</definedName>
    <definedName name="노6999090" localSheetId="7">#REF!</definedName>
    <definedName name="노6999090" localSheetId="6">#REF!</definedName>
    <definedName name="노6999090" localSheetId="4">#REF!</definedName>
    <definedName name="노6999090">#REF!</definedName>
    <definedName name="노6999091" localSheetId="2">#REF!</definedName>
    <definedName name="노6999091" localSheetId="7">#REF!</definedName>
    <definedName name="노6999091" localSheetId="6">#REF!</definedName>
    <definedName name="노6999091" localSheetId="4">#REF!</definedName>
    <definedName name="노6999091">#REF!</definedName>
    <definedName name="노6999092" localSheetId="2">#REF!</definedName>
    <definedName name="노6999092" localSheetId="7">#REF!</definedName>
    <definedName name="노6999092" localSheetId="6">#REF!</definedName>
    <definedName name="노6999092" localSheetId="4">#REF!</definedName>
    <definedName name="노6999092">#REF!</definedName>
    <definedName name="노6999093" localSheetId="2">#REF!</definedName>
    <definedName name="노6999093" localSheetId="7">#REF!</definedName>
    <definedName name="노6999093" localSheetId="6">#REF!</definedName>
    <definedName name="노6999093" localSheetId="4">#REF!</definedName>
    <definedName name="노6999093">#REF!</definedName>
    <definedName name="노6999094" localSheetId="2">#REF!</definedName>
    <definedName name="노6999094" localSheetId="7">#REF!</definedName>
    <definedName name="노6999094" localSheetId="6">#REF!</definedName>
    <definedName name="노6999094" localSheetId="4">#REF!</definedName>
    <definedName name="노6999094">#REF!</definedName>
    <definedName name="노6999095" localSheetId="2">#REF!</definedName>
    <definedName name="노6999095" localSheetId="7">#REF!</definedName>
    <definedName name="노6999095" localSheetId="6">#REF!</definedName>
    <definedName name="노6999095" localSheetId="4">#REF!</definedName>
    <definedName name="노6999095">#REF!</definedName>
    <definedName name="노6999096" localSheetId="2">#REF!</definedName>
    <definedName name="노6999096" localSheetId="7">#REF!</definedName>
    <definedName name="노6999096" localSheetId="6">#REF!</definedName>
    <definedName name="노6999096" localSheetId="4">#REF!</definedName>
    <definedName name="노6999096">#REF!</definedName>
    <definedName name="노6999098" localSheetId="2">#REF!</definedName>
    <definedName name="노6999098" localSheetId="7">#REF!</definedName>
    <definedName name="노6999098" localSheetId="6">#REF!</definedName>
    <definedName name="노6999098" localSheetId="4">#REF!</definedName>
    <definedName name="노6999098">#REF!</definedName>
    <definedName name="노6999099" localSheetId="2">#REF!</definedName>
    <definedName name="노6999099" localSheetId="7">#REF!</definedName>
    <definedName name="노6999099" localSheetId="6">#REF!</definedName>
    <definedName name="노6999099" localSheetId="4">#REF!</definedName>
    <definedName name="노6999099">#REF!</definedName>
    <definedName name="노6999100" localSheetId="2">#REF!</definedName>
    <definedName name="노6999100" localSheetId="7">#REF!</definedName>
    <definedName name="노6999100" localSheetId="6">#REF!</definedName>
    <definedName name="노6999100" localSheetId="4">#REF!</definedName>
    <definedName name="노6999100">#REF!</definedName>
    <definedName name="노6999101" localSheetId="2">#REF!</definedName>
    <definedName name="노6999101" localSheetId="7">#REF!</definedName>
    <definedName name="노6999101" localSheetId="6">#REF!</definedName>
    <definedName name="노6999101" localSheetId="4">#REF!</definedName>
    <definedName name="노6999101">#REF!</definedName>
    <definedName name="노6999102" localSheetId="2">#REF!</definedName>
    <definedName name="노6999102" localSheetId="7">#REF!</definedName>
    <definedName name="노6999102" localSheetId="6">#REF!</definedName>
    <definedName name="노6999102" localSheetId="4">#REF!</definedName>
    <definedName name="노6999102">#REF!</definedName>
    <definedName name="노6999104" localSheetId="2">#REF!</definedName>
    <definedName name="노6999104" localSheetId="7">#REF!</definedName>
    <definedName name="노6999104" localSheetId="6">#REF!</definedName>
    <definedName name="노6999104" localSheetId="4">#REF!</definedName>
    <definedName name="노6999104">#REF!</definedName>
    <definedName name="노6999105" localSheetId="2">#REF!</definedName>
    <definedName name="노6999105" localSheetId="7">#REF!</definedName>
    <definedName name="노6999105" localSheetId="6">#REF!</definedName>
    <definedName name="노6999105" localSheetId="4">#REF!</definedName>
    <definedName name="노6999105">#REF!</definedName>
    <definedName name="노6999106" localSheetId="2">#REF!</definedName>
    <definedName name="노6999106" localSheetId="7">#REF!</definedName>
    <definedName name="노6999106" localSheetId="6">#REF!</definedName>
    <definedName name="노6999106" localSheetId="4">#REF!</definedName>
    <definedName name="노6999106">#REF!</definedName>
    <definedName name="노6999107" localSheetId="2">#REF!</definedName>
    <definedName name="노6999107" localSheetId="7">#REF!</definedName>
    <definedName name="노6999107" localSheetId="6">#REF!</definedName>
    <definedName name="노6999107" localSheetId="4">#REF!</definedName>
    <definedName name="노6999107">#REF!</definedName>
    <definedName name="노6999108" localSheetId="2">#REF!</definedName>
    <definedName name="노6999108" localSheetId="7">#REF!</definedName>
    <definedName name="노6999108" localSheetId="6">#REF!</definedName>
    <definedName name="노6999108" localSheetId="4">#REF!</definedName>
    <definedName name="노6999108">#REF!</definedName>
    <definedName name="노6999110" localSheetId="2">#REF!</definedName>
    <definedName name="노6999110" localSheetId="7">#REF!</definedName>
    <definedName name="노6999110" localSheetId="6">#REF!</definedName>
    <definedName name="노6999110" localSheetId="4">#REF!</definedName>
    <definedName name="노6999110">#REF!</definedName>
    <definedName name="노6999111" localSheetId="2">#REF!</definedName>
    <definedName name="노6999111" localSheetId="7">#REF!</definedName>
    <definedName name="노6999111" localSheetId="6">#REF!</definedName>
    <definedName name="노6999111" localSheetId="4">#REF!</definedName>
    <definedName name="노6999111">#REF!</definedName>
    <definedName name="노6999112" localSheetId="2">#REF!</definedName>
    <definedName name="노6999112" localSheetId="7">#REF!</definedName>
    <definedName name="노6999112" localSheetId="6">#REF!</definedName>
    <definedName name="노6999112" localSheetId="4">#REF!</definedName>
    <definedName name="노6999112">#REF!</definedName>
    <definedName name="노6999113" localSheetId="2">#REF!</definedName>
    <definedName name="노6999113" localSheetId="7">#REF!</definedName>
    <definedName name="노6999113" localSheetId="6">#REF!</definedName>
    <definedName name="노6999113" localSheetId="4">#REF!</definedName>
    <definedName name="노6999113">#REF!</definedName>
    <definedName name="노6999114" localSheetId="2">#REF!</definedName>
    <definedName name="노6999114" localSheetId="7">#REF!</definedName>
    <definedName name="노6999114" localSheetId="6">#REF!</definedName>
    <definedName name="노6999114" localSheetId="4">#REF!</definedName>
    <definedName name="노6999114">#REF!</definedName>
    <definedName name="노6999115" localSheetId="2">#REF!</definedName>
    <definedName name="노6999115" localSheetId="7">#REF!</definedName>
    <definedName name="노6999115" localSheetId="6">#REF!</definedName>
    <definedName name="노6999115" localSheetId="4">#REF!</definedName>
    <definedName name="노6999115">#REF!</definedName>
    <definedName name="노6999116" localSheetId="2">#REF!</definedName>
    <definedName name="노6999116" localSheetId="7">#REF!</definedName>
    <definedName name="노6999116" localSheetId="6">#REF!</definedName>
    <definedName name="노6999116" localSheetId="4">#REF!</definedName>
    <definedName name="노6999116">#REF!</definedName>
    <definedName name="노6999117" localSheetId="2">#REF!</definedName>
    <definedName name="노6999117" localSheetId="7">#REF!</definedName>
    <definedName name="노6999117" localSheetId="6">#REF!</definedName>
    <definedName name="노6999117" localSheetId="4">#REF!</definedName>
    <definedName name="노6999117">#REF!</definedName>
    <definedName name="노6999118" localSheetId="2">#REF!</definedName>
    <definedName name="노6999118" localSheetId="7">#REF!</definedName>
    <definedName name="노6999118" localSheetId="6">#REF!</definedName>
    <definedName name="노6999118" localSheetId="4">#REF!</definedName>
    <definedName name="노6999118">#REF!</definedName>
    <definedName name="노6999119" localSheetId="2">#REF!</definedName>
    <definedName name="노6999119" localSheetId="7">#REF!</definedName>
    <definedName name="노6999119" localSheetId="6">#REF!</definedName>
    <definedName name="노6999119" localSheetId="4">#REF!</definedName>
    <definedName name="노6999119">#REF!</definedName>
    <definedName name="노6999120" localSheetId="2">#REF!</definedName>
    <definedName name="노6999120" localSheetId="7">#REF!</definedName>
    <definedName name="노6999120" localSheetId="6">#REF!</definedName>
    <definedName name="노6999120" localSheetId="4">#REF!</definedName>
    <definedName name="노6999120">#REF!</definedName>
    <definedName name="노6999121" localSheetId="2">#REF!</definedName>
    <definedName name="노6999121" localSheetId="7">#REF!</definedName>
    <definedName name="노6999121" localSheetId="6">#REF!</definedName>
    <definedName name="노6999121" localSheetId="4">#REF!</definedName>
    <definedName name="노6999121">#REF!</definedName>
    <definedName name="노6999122" localSheetId="2">#REF!</definedName>
    <definedName name="노6999122" localSheetId="7">#REF!</definedName>
    <definedName name="노6999122" localSheetId="6">#REF!</definedName>
    <definedName name="노6999122" localSheetId="4">#REF!</definedName>
    <definedName name="노6999122">#REF!</definedName>
    <definedName name="노계1" localSheetId="2">BLCH</definedName>
    <definedName name="노계1" localSheetId="7">BLCH</definedName>
    <definedName name="노계1" localSheetId="6">BLCH</definedName>
    <definedName name="노계1" localSheetId="4">BLCH</definedName>
    <definedName name="노계1">BLCH</definedName>
    <definedName name="노곡1호" localSheetId="2">#REF!</definedName>
    <definedName name="노곡1호" localSheetId="7">#REF!</definedName>
    <definedName name="노곡1호" localSheetId="6">#REF!</definedName>
    <definedName name="노곡1호" localSheetId="4">#REF!</definedName>
    <definedName name="노곡1호">#REF!</definedName>
    <definedName name="노곡2호" localSheetId="2">#REF!</definedName>
    <definedName name="노곡2호" localSheetId="7">#REF!</definedName>
    <definedName name="노곡2호" localSheetId="6">#REF!</definedName>
    <definedName name="노곡2호" localSheetId="4">#REF!</definedName>
    <definedName name="노곡2호">#REF!</definedName>
    <definedName name="노곡3호" localSheetId="2">#REF!</definedName>
    <definedName name="노곡3호" localSheetId="7">#REF!</definedName>
    <definedName name="노곡3호" localSheetId="6">#REF!</definedName>
    <definedName name="노곡3호" localSheetId="4">#REF!</definedName>
    <definedName name="노곡3호">#REF!</definedName>
    <definedName name="노곡4호" localSheetId="2">#REF!</definedName>
    <definedName name="노곡4호" localSheetId="7">#REF!</definedName>
    <definedName name="노곡4호" localSheetId="6">#REF!</definedName>
    <definedName name="노곡4호" localSheetId="4">#REF!</definedName>
    <definedName name="노곡4호">#REF!</definedName>
    <definedName name="노르웨이R12" localSheetId="2">#REF!</definedName>
    <definedName name="노르웨이R12" localSheetId="7">#REF!</definedName>
    <definedName name="노르웨이R12" localSheetId="6">#REF!</definedName>
    <definedName name="노르웨이R12" localSheetId="4">#REF!</definedName>
    <definedName name="노르웨이R12">#REF!</definedName>
    <definedName name="노르웨이R15" localSheetId="2">#REF!</definedName>
    <definedName name="노르웨이R15" localSheetId="7">#REF!</definedName>
    <definedName name="노르웨이R15" localSheetId="6">#REF!</definedName>
    <definedName name="노르웨이R15" localSheetId="4">#REF!</definedName>
    <definedName name="노르웨이R15">#REF!</definedName>
    <definedName name="노르웨이R4" localSheetId="2">#REF!</definedName>
    <definedName name="노르웨이R4" localSheetId="7">#REF!</definedName>
    <definedName name="노르웨이R4" localSheetId="6">#REF!</definedName>
    <definedName name="노르웨이R4" localSheetId="4">#REF!</definedName>
    <definedName name="노르웨이R4">#REF!</definedName>
    <definedName name="노르웨이R5" localSheetId="2">#REF!</definedName>
    <definedName name="노르웨이R5" localSheetId="7">#REF!</definedName>
    <definedName name="노르웨이R5" localSheetId="6">#REF!</definedName>
    <definedName name="노르웨이R5" localSheetId="4">#REF!</definedName>
    <definedName name="노르웨이R5">#REF!</definedName>
    <definedName name="노르웨이R6" localSheetId="2">#REF!</definedName>
    <definedName name="노르웨이R6" localSheetId="7">#REF!</definedName>
    <definedName name="노르웨이R6" localSheetId="6">#REF!</definedName>
    <definedName name="노르웨이R6" localSheetId="4">#REF!</definedName>
    <definedName name="노르웨이R6">#REF!</definedName>
    <definedName name="노르웨이R8" localSheetId="2">#REF!</definedName>
    <definedName name="노르웨이R8" localSheetId="7">#REF!</definedName>
    <definedName name="노르웨이R8" localSheetId="6">#REF!</definedName>
    <definedName name="노르웨이R8" localSheetId="4">#REF!</definedName>
    <definedName name="노르웨이R8">#REF!</definedName>
    <definedName name="노무" localSheetId="2">#REF!</definedName>
    <definedName name="노무" localSheetId="7">#REF!</definedName>
    <definedName name="노무" localSheetId="6">#REF!</definedName>
    <definedName name="노무" localSheetId="4">#REF!</definedName>
    <definedName name="노무">#REF!</definedName>
    <definedName name="노무비" localSheetId="2">#REF!</definedName>
    <definedName name="노무비" localSheetId="7">#REF!</definedName>
    <definedName name="노무비" localSheetId="6">#REF!</definedName>
    <definedName name="노무비" localSheetId="4">#REF!</definedName>
    <definedName name="노무비">#REF!</definedName>
    <definedName name="勞務費" localSheetId="2">#REF!</definedName>
    <definedName name="勞務費" localSheetId="7">#REF!</definedName>
    <definedName name="勞務費" localSheetId="6">#REF!</definedName>
    <definedName name="勞務費" localSheetId="4">#REF!</definedName>
    <definedName name="勞務費">#REF!</definedName>
    <definedName name="노원문화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" localSheetId="2">#REF!</definedName>
    <definedName name="노임" localSheetId="7">#REF!</definedName>
    <definedName name="노임" localSheetId="6">#REF!</definedName>
    <definedName name="노임" localSheetId="4">#REF!</definedName>
    <definedName name="노임">#REF!</definedName>
    <definedName name="노임1" localSheetId="2">BlankMacro1</definedName>
    <definedName name="노임1" localSheetId="7">BlankMacro1</definedName>
    <definedName name="노임1" localSheetId="6">BlankMacro1</definedName>
    <definedName name="노임1" localSheetId="4">BlankMacro1</definedName>
    <definedName name="노임1">BlankMacro1</definedName>
    <definedName name="노임단가" localSheetId="2">#REF!</definedName>
    <definedName name="노임단가" localSheetId="7">#REF!</definedName>
    <definedName name="노임단가" localSheetId="6">#REF!</definedName>
    <definedName name="노임단가" localSheetId="4">#REF!</definedName>
    <definedName name="노임단가">#REF!</definedName>
    <definedName name="노임단가1" localSheetId="2">#REF!</definedName>
    <definedName name="노임단가1" localSheetId="7">#REF!</definedName>
    <definedName name="노임단가1" localSheetId="6">#REF!</definedName>
    <definedName name="노임단가1" localSheetId="4">#REF!</definedName>
    <definedName name="노임단가1">#REF!</definedName>
    <definedName name="노집1" localSheetId="2">BLCH</definedName>
    <definedName name="노집1" localSheetId="7">BLCH</definedName>
    <definedName name="노집1" localSheetId="6">BLCH</definedName>
    <definedName name="노집1" localSheetId="4">BLCH</definedName>
    <definedName name="노집1">BLCH</definedName>
    <definedName name="녹음기" localSheetId="2">BlankMacro1</definedName>
    <definedName name="녹음기" localSheetId="7">BlankMacro1</definedName>
    <definedName name="녹음기" localSheetId="6">BlankMacro1</definedName>
    <definedName name="녹음기" localSheetId="4">BlankMacro1</definedName>
    <definedName name="녹음기">BlankMacro1</definedName>
    <definedName name="논" localSheetId="2">#REF!</definedName>
    <definedName name="논" localSheetId="7">#REF!</definedName>
    <definedName name="논" localSheetId="6">#REF!</definedName>
    <definedName name="논" localSheetId="4">#REF!</definedName>
    <definedName name="논">#REF!</definedName>
    <definedName name="논현동외" hidden="1">{#N/A,#N/A,FALSE,"Sheet6"}</definedName>
    <definedName name="농원1호" localSheetId="2">#REF!</definedName>
    <definedName name="농원1호" localSheetId="7">#REF!</definedName>
    <definedName name="농원1호" localSheetId="6">#REF!</definedName>
    <definedName name="농원1호" localSheetId="4">#REF!</definedName>
    <definedName name="농원1호">#REF!</definedName>
    <definedName name="농원2호" localSheetId="2">#REF!</definedName>
    <definedName name="농원2호" localSheetId="7">#REF!</definedName>
    <definedName name="농원2호" localSheetId="6">#REF!</definedName>
    <definedName name="농원2호" localSheetId="4">#REF!</definedName>
    <definedName name="농원2호">#REF!</definedName>
    <definedName name="놓ㄹㅇ" hidden="1">{#N/A,#N/A,FALSE,"집계표"}</definedName>
    <definedName name="뇫" hidden="1">{#N/A,#N/A,FALSE,"집계표"}</definedName>
    <definedName name="눈향L06" localSheetId="2">#REF!</definedName>
    <definedName name="눈향L06" localSheetId="7">#REF!</definedName>
    <definedName name="눈향L06" localSheetId="6">#REF!</definedName>
    <definedName name="눈향L06" localSheetId="4">#REF!</definedName>
    <definedName name="눈향L06">#REF!</definedName>
    <definedName name="눈향L08" localSheetId="2">#REF!</definedName>
    <definedName name="눈향L08" localSheetId="7">#REF!</definedName>
    <definedName name="눈향L08" localSheetId="6">#REF!</definedName>
    <definedName name="눈향L08" localSheetId="4">#REF!</definedName>
    <definedName name="눈향L08">#REF!</definedName>
    <definedName name="눈향L10" localSheetId="2">#REF!</definedName>
    <definedName name="눈향L10" localSheetId="7">#REF!</definedName>
    <definedName name="눈향L10" localSheetId="6">#REF!</definedName>
    <definedName name="눈향L10" localSheetId="4">#REF!</definedName>
    <definedName name="눈향L10">#REF!</definedName>
    <definedName name="눈향L14" localSheetId="2">#REF!</definedName>
    <definedName name="눈향L14" localSheetId="7">#REF!</definedName>
    <definedName name="눈향L14" localSheetId="6">#REF!</definedName>
    <definedName name="눈향L14" localSheetId="4">#REF!</definedName>
    <definedName name="눈향L14">#REF!</definedName>
    <definedName name="눈향L20" localSheetId="2">#REF!</definedName>
    <definedName name="눈향L20" localSheetId="7">#REF!</definedName>
    <definedName name="눈향L20" localSheetId="6">#REF!</definedName>
    <definedName name="눈향L20" localSheetId="4">#REF!</definedName>
    <definedName name="눈향L20">#REF!</definedName>
    <definedName name="느릅R10" localSheetId="2">#REF!</definedName>
    <definedName name="느릅R10" localSheetId="7">#REF!</definedName>
    <definedName name="느릅R10" localSheetId="6">#REF!</definedName>
    <definedName name="느릅R10" localSheetId="4">#REF!</definedName>
    <definedName name="느릅R10">#REF!</definedName>
    <definedName name="느릅R4" localSheetId="2">#REF!</definedName>
    <definedName name="느릅R4" localSheetId="7">#REF!</definedName>
    <definedName name="느릅R4" localSheetId="6">#REF!</definedName>
    <definedName name="느릅R4" localSheetId="4">#REF!</definedName>
    <definedName name="느릅R4">#REF!</definedName>
    <definedName name="느릅R5" localSheetId="2">#REF!</definedName>
    <definedName name="느릅R5" localSheetId="7">#REF!</definedName>
    <definedName name="느릅R5" localSheetId="6">#REF!</definedName>
    <definedName name="느릅R5" localSheetId="4">#REF!</definedName>
    <definedName name="느릅R5">#REF!</definedName>
    <definedName name="느릅R8" localSheetId="2">#REF!</definedName>
    <definedName name="느릅R8" localSheetId="7">#REF!</definedName>
    <definedName name="느릅R8" localSheetId="6">#REF!</definedName>
    <definedName name="느릅R8" localSheetId="4">#REF!</definedName>
    <definedName name="느릅R8">#REF!</definedName>
    <definedName name="느티R10" localSheetId="2">#REF!</definedName>
    <definedName name="느티R10" localSheetId="7">#REF!</definedName>
    <definedName name="느티R10" localSheetId="6">#REF!</definedName>
    <definedName name="느티R10" localSheetId="4">#REF!</definedName>
    <definedName name="느티R10">#REF!</definedName>
    <definedName name="느티R12" localSheetId="2">#REF!</definedName>
    <definedName name="느티R12" localSheetId="7">#REF!</definedName>
    <definedName name="느티R12" localSheetId="6">#REF!</definedName>
    <definedName name="느티R12" localSheetId="4">#REF!</definedName>
    <definedName name="느티R12">#REF!</definedName>
    <definedName name="느티R15" localSheetId="2">#REF!</definedName>
    <definedName name="느티R15" localSheetId="7">#REF!</definedName>
    <definedName name="느티R15" localSheetId="6">#REF!</definedName>
    <definedName name="느티R15" localSheetId="4">#REF!</definedName>
    <definedName name="느티R15">#REF!</definedName>
    <definedName name="느티R18" localSheetId="2">#REF!</definedName>
    <definedName name="느티R18" localSheetId="7">#REF!</definedName>
    <definedName name="느티R18" localSheetId="6">#REF!</definedName>
    <definedName name="느티R18" localSheetId="4">#REF!</definedName>
    <definedName name="느티R18">#REF!</definedName>
    <definedName name="느티R20" localSheetId="2">#REF!</definedName>
    <definedName name="느티R20" localSheetId="7">#REF!</definedName>
    <definedName name="느티R20" localSheetId="6">#REF!</definedName>
    <definedName name="느티R20" localSheetId="4">#REF!</definedName>
    <definedName name="느티R20">#REF!</definedName>
    <definedName name="느티R25" localSheetId="2">#REF!</definedName>
    <definedName name="느티R25" localSheetId="7">#REF!</definedName>
    <definedName name="느티R25" localSheetId="6">#REF!</definedName>
    <definedName name="느티R25" localSheetId="4">#REF!</definedName>
    <definedName name="느티R25">#REF!</definedName>
    <definedName name="느티R30" localSheetId="2">#REF!</definedName>
    <definedName name="느티R30" localSheetId="7">#REF!</definedName>
    <definedName name="느티R30" localSheetId="6">#REF!</definedName>
    <definedName name="느티R30" localSheetId="4">#REF!</definedName>
    <definedName name="느티R30">#REF!</definedName>
    <definedName name="느티R5" localSheetId="2">#REF!</definedName>
    <definedName name="느티R5" localSheetId="7">#REF!</definedName>
    <definedName name="느티R5" localSheetId="6">#REF!</definedName>
    <definedName name="느티R5" localSheetId="4">#REF!</definedName>
    <definedName name="느티R5">#REF!</definedName>
    <definedName name="느티R6" localSheetId="2">#REF!</definedName>
    <definedName name="느티R6" localSheetId="7">#REF!</definedName>
    <definedName name="느티R6" localSheetId="6">#REF!</definedName>
    <definedName name="느티R6" localSheetId="4">#REF!</definedName>
    <definedName name="느티R6">#REF!</definedName>
    <definedName name="느티R8" localSheetId="2">#REF!</definedName>
    <definedName name="느티R8" localSheetId="7">#REF!</definedName>
    <definedName name="느티R8" localSheetId="6">#REF!</definedName>
    <definedName name="느티R8" localSheetId="4">#REF!</definedName>
    <definedName name="느티R8">#REF!</definedName>
    <definedName name="능소화R2" localSheetId="2">#REF!</definedName>
    <definedName name="능소화R2" localSheetId="7">#REF!</definedName>
    <definedName name="능소화R2" localSheetId="6">#REF!</definedName>
    <definedName name="능소화R2" localSheetId="4">#REF!</definedName>
    <definedName name="능소화R2">#REF!</definedName>
    <definedName name="능소화R4" localSheetId="2">#REF!</definedName>
    <definedName name="능소화R4" localSheetId="7">#REF!</definedName>
    <definedName name="능소화R4" localSheetId="6">#REF!</definedName>
    <definedName name="능소화R4" localSheetId="4">#REF!</definedName>
    <definedName name="능소화R4">#REF!</definedName>
    <definedName name="능소화R6" localSheetId="2">#REF!</definedName>
    <definedName name="능소화R6" localSheetId="7">#REF!</definedName>
    <definedName name="능소화R6" localSheetId="6">#REF!</definedName>
    <definedName name="능소화R6" localSheetId="4">#REF!</definedName>
    <definedName name="능소화R6">#REF!</definedName>
    <definedName name="니기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니니ㅣㄴ" hidden="1">{#N/A,#N/A,FALSE,"주간공정";#N/A,#N/A,FALSE,"주간보고";#N/A,#N/A,FALSE,"주간공정표"}</definedName>
    <definedName name="ㄶ" hidden="1">{#N/A,#N/A,FALSE,"집계표"}</definedName>
    <definedName name="ㄷ" hidden="1">{#N/A,#N/A,TRUE,"토적및재료집계";#N/A,#N/A,TRUE,"토적및재료집계";#N/A,#N/A,TRUE,"단위량"}</definedName>
    <definedName name="ㄷㄷ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ㄷ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ㄷ대대대">#N/A</definedName>
    <definedName name="ㄷㅇㅊ" hidden="1">{#N/A,#N/A,FALSE,"집계표"}</definedName>
    <definedName name="ㄷㅈㄱ" hidden="1">{#N/A,#N/A,FALSE,"포장1";#N/A,#N/A,FALSE,"포장1"}</definedName>
    <definedName name="ㄷㅈ거" hidden="1">{#N/A,#N/A,FALSE,"집계표"}</definedName>
    <definedName name="ㄷㅎㄹㅇ" localSheetId="2" hidden="1">#REF!</definedName>
    <definedName name="ㄷㅎㄹㅇ" localSheetId="7" hidden="1">#REF!</definedName>
    <definedName name="ㄷㅎㄹㅇ" localSheetId="6" hidden="1">#REF!</definedName>
    <definedName name="ㄷㅎㄹㅇ" localSheetId="4" hidden="1">#REF!</definedName>
    <definedName name="ㄷㅎㄹㅇ" hidden="1">#REF!</definedName>
    <definedName name="다" localSheetId="2">#REF!</definedName>
    <definedName name="다" localSheetId="7">#REF!</definedName>
    <definedName name="다" localSheetId="6">#REF!</definedName>
    <definedName name="다" localSheetId="4">#REF!</definedName>
    <definedName name="다">#REF!</definedName>
    <definedName name="다라" hidden="1">{#N/A,#N/A,FALSE,"표지목차"}</definedName>
    <definedName name="단" localSheetId="2">#REF!</definedName>
    <definedName name="단" localSheetId="7">#REF!</definedName>
    <definedName name="단" localSheetId="6">#REF!</definedName>
    <definedName name="단" localSheetId="4">#REF!</definedName>
    <definedName name="단">#REF!</definedName>
    <definedName name="단_가" localSheetId="2">#REF!</definedName>
    <definedName name="단_가" localSheetId="7">#REF!</definedName>
    <definedName name="단_가" localSheetId="6">#REF!</definedName>
    <definedName name="단_가" localSheetId="4">#REF!</definedName>
    <definedName name="단_가">#REF!</definedName>
    <definedName name="단_가2" localSheetId="2">#REF!</definedName>
    <definedName name="단_가2" localSheetId="7">#REF!</definedName>
    <definedName name="단_가2" localSheetId="6">#REF!</definedName>
    <definedName name="단_가2" localSheetId="4">#REF!</definedName>
    <definedName name="단_가2">#REF!</definedName>
    <definedName name="단_가3" localSheetId="2">#REF!</definedName>
    <definedName name="단_가3" localSheetId="7">#REF!</definedName>
    <definedName name="단_가3" localSheetId="6">#REF!</definedName>
    <definedName name="단_가3" localSheetId="4">#REF!</definedName>
    <definedName name="단_가3">#REF!</definedName>
    <definedName name="단_가4" localSheetId="2">#REF!</definedName>
    <definedName name="단_가4" localSheetId="7">#REF!</definedName>
    <definedName name="단_가4" localSheetId="6">#REF!</definedName>
    <definedName name="단_가4" localSheetId="4">#REF!</definedName>
    <definedName name="단_가4">#REF!</definedName>
    <definedName name="단_가5" localSheetId="2">#REF!</definedName>
    <definedName name="단_가5" localSheetId="7">#REF!</definedName>
    <definedName name="단_가5" localSheetId="6">#REF!</definedName>
    <definedName name="단_가5" localSheetId="4">#REF!</definedName>
    <definedName name="단_가5">#REF!</definedName>
    <definedName name="단_가6" localSheetId="2">#REF!</definedName>
    <definedName name="단_가6" localSheetId="7">#REF!</definedName>
    <definedName name="단_가6" localSheetId="6">#REF!</definedName>
    <definedName name="단_가6" localSheetId="4">#REF!</definedName>
    <definedName name="단_가6">#REF!</definedName>
    <definedName name="단가" localSheetId="2">#REF!</definedName>
    <definedName name="단가" localSheetId="7">#REF!</definedName>
    <definedName name="단가" localSheetId="6">#REF!</definedName>
    <definedName name="단가" localSheetId="4">#REF!</definedName>
    <definedName name="단가">#REF!</definedName>
    <definedName name="단가_1" localSheetId="2">#REF!</definedName>
    <definedName name="단가_1" localSheetId="7">#REF!</definedName>
    <definedName name="단가_1" localSheetId="6">#REF!</definedName>
    <definedName name="단가_1" localSheetId="4">#REF!</definedName>
    <definedName name="단가_1">#REF!</definedName>
    <definedName name="단가대" localSheetId="2" hidden="1">#REF!</definedName>
    <definedName name="단가대" localSheetId="7" hidden="1">#REF!</definedName>
    <definedName name="단가대" localSheetId="6" hidden="1">#REF!</definedName>
    <definedName name="단가대" localSheetId="4" hidden="1">#REF!</definedName>
    <definedName name="단가대" hidden="1">#REF!</definedName>
    <definedName name="단가비교표" localSheetId="2">#REF!,#REF!</definedName>
    <definedName name="단가비교표" localSheetId="7">#REF!,#REF!</definedName>
    <definedName name="단가비교표" localSheetId="6">#REF!,#REF!</definedName>
    <definedName name="단가비교표" localSheetId="4">#REF!,#REF!</definedName>
    <definedName name="단가비교표">#REF!,#REF!</definedName>
    <definedName name="단가산출" localSheetId="2">#REF!</definedName>
    <definedName name="단가산출" localSheetId="7">#REF!</definedName>
    <definedName name="단가산출" localSheetId="6">#REF!</definedName>
    <definedName name="단가산출" localSheetId="4">#REF!</definedName>
    <definedName name="단가산출">#REF!</definedName>
    <definedName name="단가산출서" localSheetId="2">#REF!</definedName>
    <definedName name="단가산출서" localSheetId="7">#REF!</definedName>
    <definedName name="단가산출서" localSheetId="6">#REF!</definedName>
    <definedName name="단가산출서" localSheetId="4">#REF!</definedName>
    <definedName name="단가산출서">#REF!</definedName>
    <definedName name="단가적용표" localSheetId="2">#REF!</definedName>
    <definedName name="단가적용표" localSheetId="7">#REF!</definedName>
    <definedName name="단가적용표" localSheetId="6">#REF!</definedName>
    <definedName name="단가적용표" localSheetId="3">#REF!</definedName>
    <definedName name="단가적용표" localSheetId="4">#REF!</definedName>
    <definedName name="단가적용표">#REF!</definedName>
    <definedName name="단가품명" localSheetId="2">#REF!</definedName>
    <definedName name="단가품명" localSheetId="7">#REF!</definedName>
    <definedName name="단가품명" localSheetId="6">#REF!</definedName>
    <definedName name="단가품명" localSheetId="4">#REF!</definedName>
    <definedName name="단가품명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계" localSheetId="2">#REF!</definedName>
    <definedName name="단계" localSheetId="7">#REF!</definedName>
    <definedName name="단계" localSheetId="6">#REF!</definedName>
    <definedName name="단계" localSheetId="4">#REF!</definedName>
    <definedName name="단계">#REF!</definedName>
    <definedName name="단뎀로라">250000</definedName>
    <definedName name="단위" localSheetId="2">#REF!</definedName>
    <definedName name="단위" localSheetId="7">#REF!</definedName>
    <definedName name="단위" localSheetId="6">#REF!</definedName>
    <definedName name="단위" localSheetId="4">#REF!</definedName>
    <definedName name="단위">#REF!</definedName>
    <definedName name="단위공량1" localSheetId="2">#REF!</definedName>
    <definedName name="단위공량1" localSheetId="7">#REF!</definedName>
    <definedName name="단위공량1" localSheetId="6">#REF!</definedName>
    <definedName name="단위공량1" localSheetId="4">#REF!</definedName>
    <definedName name="단위공량1">#REF!</definedName>
    <definedName name="단위공량10" localSheetId="2">#REF!</definedName>
    <definedName name="단위공량10" localSheetId="7">#REF!</definedName>
    <definedName name="단위공량10" localSheetId="6">#REF!</definedName>
    <definedName name="단위공량10" localSheetId="4">#REF!</definedName>
    <definedName name="단위공량10">#REF!</definedName>
    <definedName name="단위공량11" localSheetId="2">#REF!</definedName>
    <definedName name="단위공량11" localSheetId="7">#REF!</definedName>
    <definedName name="단위공량11" localSheetId="6">#REF!</definedName>
    <definedName name="단위공량11" localSheetId="4">#REF!</definedName>
    <definedName name="단위공량11">#REF!</definedName>
    <definedName name="단위공량12" localSheetId="2">#REF!</definedName>
    <definedName name="단위공량12" localSheetId="7">#REF!</definedName>
    <definedName name="단위공량12" localSheetId="6">#REF!</definedName>
    <definedName name="단위공량12" localSheetId="4">#REF!</definedName>
    <definedName name="단위공량12">#REF!</definedName>
    <definedName name="단위공량13" localSheetId="2">#REF!</definedName>
    <definedName name="단위공량13" localSheetId="7">#REF!</definedName>
    <definedName name="단위공량13" localSheetId="6">#REF!</definedName>
    <definedName name="단위공량13" localSheetId="4">#REF!</definedName>
    <definedName name="단위공량13">#REF!</definedName>
    <definedName name="단위공량14" localSheetId="2">#REF!</definedName>
    <definedName name="단위공량14" localSheetId="7">#REF!</definedName>
    <definedName name="단위공량14" localSheetId="6">#REF!</definedName>
    <definedName name="단위공량14" localSheetId="4">#REF!</definedName>
    <definedName name="단위공량14">#REF!</definedName>
    <definedName name="단위공량15" localSheetId="2">#REF!</definedName>
    <definedName name="단위공량15" localSheetId="7">#REF!</definedName>
    <definedName name="단위공량15" localSheetId="6">#REF!</definedName>
    <definedName name="단위공량15" localSheetId="4">#REF!</definedName>
    <definedName name="단위공량15">#REF!</definedName>
    <definedName name="단위공량16" localSheetId="2">#REF!</definedName>
    <definedName name="단위공량16" localSheetId="7">#REF!</definedName>
    <definedName name="단위공량16" localSheetId="6">#REF!</definedName>
    <definedName name="단위공량16" localSheetId="4">#REF!</definedName>
    <definedName name="단위공량16">#REF!</definedName>
    <definedName name="단위공량17" localSheetId="2">#REF!</definedName>
    <definedName name="단위공량17" localSheetId="7">#REF!</definedName>
    <definedName name="단위공량17" localSheetId="6">#REF!</definedName>
    <definedName name="단위공량17" localSheetId="4">#REF!</definedName>
    <definedName name="단위공량17">#REF!</definedName>
    <definedName name="단위공량2" localSheetId="2">#REF!</definedName>
    <definedName name="단위공량2" localSheetId="7">#REF!</definedName>
    <definedName name="단위공량2" localSheetId="6">#REF!</definedName>
    <definedName name="단위공량2" localSheetId="4">#REF!</definedName>
    <definedName name="단위공량2">#REF!</definedName>
    <definedName name="단위공량3" localSheetId="2">#REF!</definedName>
    <definedName name="단위공량3" localSheetId="7">#REF!</definedName>
    <definedName name="단위공량3" localSheetId="6">#REF!</definedName>
    <definedName name="단위공량3" localSheetId="4">#REF!</definedName>
    <definedName name="단위공량3">#REF!</definedName>
    <definedName name="단위공량4" localSheetId="2">#REF!</definedName>
    <definedName name="단위공량4" localSheetId="7">#REF!</definedName>
    <definedName name="단위공량4" localSheetId="6">#REF!</definedName>
    <definedName name="단위공량4" localSheetId="4">#REF!</definedName>
    <definedName name="단위공량4">#REF!</definedName>
    <definedName name="단위공량5" localSheetId="2">#REF!</definedName>
    <definedName name="단위공량5" localSheetId="7">#REF!</definedName>
    <definedName name="단위공량5" localSheetId="6">#REF!</definedName>
    <definedName name="단위공량5" localSheetId="4">#REF!</definedName>
    <definedName name="단위공량5">#REF!</definedName>
    <definedName name="단위공량6" localSheetId="2">#REF!</definedName>
    <definedName name="단위공량6" localSheetId="7">#REF!</definedName>
    <definedName name="단위공량6" localSheetId="6">#REF!</definedName>
    <definedName name="단위공량6" localSheetId="4">#REF!</definedName>
    <definedName name="단위공량6">#REF!</definedName>
    <definedName name="단위공량7" localSheetId="2">#REF!</definedName>
    <definedName name="단위공량7" localSheetId="7">#REF!</definedName>
    <definedName name="단위공량7" localSheetId="6">#REF!</definedName>
    <definedName name="단위공량7" localSheetId="4">#REF!</definedName>
    <definedName name="단위공량7">#REF!</definedName>
    <definedName name="단위공량8" localSheetId="2">#REF!</definedName>
    <definedName name="단위공량8" localSheetId="7">#REF!</definedName>
    <definedName name="단위공량8" localSheetId="6">#REF!</definedName>
    <definedName name="단위공량8" localSheetId="4">#REF!</definedName>
    <definedName name="단위공량8">#REF!</definedName>
    <definedName name="단위공량9" localSheetId="2">#REF!</definedName>
    <definedName name="단위공량9" localSheetId="7">#REF!</definedName>
    <definedName name="단위공량9" localSheetId="6">#REF!</definedName>
    <definedName name="단위공량9" localSheetId="4">#REF!</definedName>
    <definedName name="단위공량9">#REF!</definedName>
    <definedName name="단위량" localSheetId="2">#REF!</definedName>
    <definedName name="단위량" localSheetId="7">#REF!</definedName>
    <definedName name="단위량" localSheetId="6">#REF!</definedName>
    <definedName name="단위량" localSheetId="4">#REF!</definedName>
    <definedName name="단위량">#REF!</definedName>
    <definedName name="담쟁이L03" localSheetId="2">#REF!</definedName>
    <definedName name="담쟁이L03" localSheetId="7">#REF!</definedName>
    <definedName name="담쟁이L03" localSheetId="6">#REF!</definedName>
    <definedName name="담쟁이L03" localSheetId="4">#REF!</definedName>
    <definedName name="담쟁이L03">#REF!</definedName>
    <definedName name="대" localSheetId="2">#REF!</definedName>
    <definedName name="대" localSheetId="7">#REF!</definedName>
    <definedName name="대" localSheetId="6">#REF!</definedName>
    <definedName name="대" localSheetId="4">#REF!</definedName>
    <definedName name="대">#REF!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극장" localSheetId="2">#REF!</definedName>
    <definedName name="대극장" localSheetId="7">#REF!</definedName>
    <definedName name="대극장" localSheetId="6">#REF!</definedName>
    <definedName name="대극장" localSheetId="4">#REF!</definedName>
    <definedName name="대극장">#REF!</definedName>
    <definedName name="대대대대대" hidden="1">{#N/A,#N/A,FALSE,"주간공정";#N/A,#N/A,FALSE,"주간보고";#N/A,#N/A,FALSE,"주간공정표"}</definedName>
    <definedName name="대비" localSheetId="2">#REF!</definedName>
    <definedName name="대비" localSheetId="7">#REF!</definedName>
    <definedName name="대비" localSheetId="6">#REF!</definedName>
    <definedName name="대비" localSheetId="4">#REF!</definedName>
    <definedName name="대비">#REF!</definedName>
    <definedName name="대비5" localSheetId="2">#REF!</definedName>
    <definedName name="대비5" localSheetId="7">#REF!</definedName>
    <definedName name="대비5" localSheetId="6">#REF!</definedName>
    <definedName name="대비5" localSheetId="4">#REF!</definedName>
    <definedName name="대비5">#REF!</definedName>
    <definedName name="대왕참R10" localSheetId="2">#REF!</definedName>
    <definedName name="대왕참R10" localSheetId="7">#REF!</definedName>
    <definedName name="대왕참R10" localSheetId="6">#REF!</definedName>
    <definedName name="대왕참R10" localSheetId="4">#REF!</definedName>
    <definedName name="대왕참R10">#REF!</definedName>
    <definedName name="대왕참R4" localSheetId="2">#REF!</definedName>
    <definedName name="대왕참R4" localSheetId="7">#REF!</definedName>
    <definedName name="대왕참R4" localSheetId="6">#REF!</definedName>
    <definedName name="대왕참R4" localSheetId="4">#REF!</definedName>
    <definedName name="대왕참R4">#REF!</definedName>
    <definedName name="대왕참R6" localSheetId="2">#REF!</definedName>
    <definedName name="대왕참R6" localSheetId="7">#REF!</definedName>
    <definedName name="대왕참R6" localSheetId="6">#REF!</definedName>
    <definedName name="대왕참R6" localSheetId="4">#REF!</definedName>
    <definedName name="대왕참R6">#REF!</definedName>
    <definedName name="대왕참R8" localSheetId="2">#REF!</definedName>
    <definedName name="대왕참R8" localSheetId="7">#REF!</definedName>
    <definedName name="대왕참R8" localSheetId="6">#REF!</definedName>
    <definedName name="대왕참R8" localSheetId="4">#REF!</definedName>
    <definedName name="대왕참R8">#REF!</definedName>
    <definedName name="대우적격" localSheetId="2">BlankMacro1</definedName>
    <definedName name="대우적격" localSheetId="7">BlankMacro1</definedName>
    <definedName name="대우적격" localSheetId="6">BlankMacro1</definedName>
    <definedName name="대우적격" localSheetId="4">BlankMacro1</definedName>
    <definedName name="대우적격">BlankMacro1</definedName>
    <definedName name="대전내역서_대전추가비교표_List" localSheetId="2">#REF!</definedName>
    <definedName name="대전내역서_대전추가비교표_List" localSheetId="7">#REF!</definedName>
    <definedName name="대전내역서_대전추가비교표_List" localSheetId="6">#REF!</definedName>
    <definedName name="대전내역서_대전추가비교표_List" localSheetId="4">#REF!</definedName>
    <definedName name="대전내역서_대전추가비교표_List">#REF!</definedName>
    <definedName name="대지면적" localSheetId="2">#REF!</definedName>
    <definedName name="대지면적" localSheetId="7">#REF!</definedName>
    <definedName name="대지면적" localSheetId="6">#REF!</definedName>
    <definedName name="대지면적" localSheetId="4">#REF!</definedName>
    <definedName name="대지면적">#REF!</definedName>
    <definedName name="대체구거" localSheetId="2">#REF!</definedName>
    <definedName name="대체구거" localSheetId="7">#REF!</definedName>
    <definedName name="대체구거" localSheetId="6">#REF!</definedName>
    <definedName name="대체구거" localSheetId="4">#REF!</definedName>
    <definedName name="대체구거">#REF!</definedName>
    <definedName name="대추R10" localSheetId="2">#REF!</definedName>
    <definedName name="대추R10" localSheetId="7">#REF!</definedName>
    <definedName name="대추R10" localSheetId="6">#REF!</definedName>
    <definedName name="대추R10" localSheetId="4">#REF!</definedName>
    <definedName name="대추R10">#REF!</definedName>
    <definedName name="대추R4" localSheetId="2">#REF!</definedName>
    <definedName name="대추R4" localSheetId="7">#REF!</definedName>
    <definedName name="대추R4" localSheetId="6">#REF!</definedName>
    <definedName name="대추R4" localSheetId="4">#REF!</definedName>
    <definedName name="대추R4">#REF!</definedName>
    <definedName name="대추R5" localSheetId="2">#REF!</definedName>
    <definedName name="대추R5" localSheetId="7">#REF!</definedName>
    <definedName name="대추R5" localSheetId="6">#REF!</definedName>
    <definedName name="대추R5" localSheetId="4">#REF!</definedName>
    <definedName name="대추R5">#REF!</definedName>
    <definedName name="대추R6" localSheetId="2">#REF!</definedName>
    <definedName name="대추R6" localSheetId="7">#REF!</definedName>
    <definedName name="대추R6" localSheetId="6">#REF!</definedName>
    <definedName name="대추R6" localSheetId="4">#REF!</definedName>
    <definedName name="대추R6">#REF!</definedName>
    <definedName name="대추R8" localSheetId="2">#REF!</definedName>
    <definedName name="대추R8" localSheetId="7">#REF!</definedName>
    <definedName name="대추R8" localSheetId="6">#REF!</definedName>
    <definedName name="대추R8" localSheetId="4">#REF!</definedName>
    <definedName name="대추R8">#REF!</definedName>
    <definedName name="대회의실배관배선" localSheetId="2">#REF!</definedName>
    <definedName name="대회의실배관배선" localSheetId="7">#REF!</definedName>
    <definedName name="대회의실배관배선" localSheetId="6">#REF!</definedName>
    <definedName name="대회의실배관배선" localSheetId="4">#REF!</definedName>
    <definedName name="대회의실배관배선">#REF!</definedName>
    <definedName name="대회의실자재비" localSheetId="2">#REF!</definedName>
    <definedName name="대회의실자재비" localSheetId="7">#REF!</definedName>
    <definedName name="대회의실자재비" localSheetId="6">#REF!</definedName>
    <definedName name="대회의실자재비" localSheetId="4">#REF!</definedName>
    <definedName name="대회의실자재비">#REF!</definedName>
    <definedName name="대ㅣㅂ2" localSheetId="2">#REF!</definedName>
    <definedName name="대ㅣㅂ2" localSheetId="7">#REF!</definedName>
    <definedName name="대ㅣㅂ2" localSheetId="6">#REF!</definedName>
    <definedName name="대ㅣㅂ2" localSheetId="4">#REF!</definedName>
    <definedName name="대ㅣㅂ2">#REF!</definedName>
    <definedName name="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덕산1호" localSheetId="2">#REF!</definedName>
    <definedName name="덕산1호" localSheetId="7">#REF!</definedName>
    <definedName name="덕산1호" localSheetId="6">#REF!</definedName>
    <definedName name="덕산1호" localSheetId="4">#REF!</definedName>
    <definedName name="덕산1호">#REF!</definedName>
    <definedName name="덕산2호" localSheetId="2">#REF!</definedName>
    <definedName name="덕산2호" localSheetId="7">#REF!</definedName>
    <definedName name="덕산2호" localSheetId="6">#REF!</definedName>
    <definedName name="덕산2호" localSheetId="4">#REF!</definedName>
    <definedName name="덕산2호">#REF!</definedName>
    <definedName name="덕산3호" localSheetId="2">#REF!</definedName>
    <definedName name="덕산3호" localSheetId="7">#REF!</definedName>
    <definedName name="덕산3호" localSheetId="6">#REF!</definedName>
    <definedName name="덕산3호" localSheetId="4">#REF!</definedName>
    <definedName name="덕산3호">#REF!</definedName>
    <definedName name="덕산4호" localSheetId="2">#REF!</definedName>
    <definedName name="덕산4호" localSheetId="7">#REF!</definedName>
    <definedName name="덕산4호" localSheetId="6">#REF!</definedName>
    <definedName name="덕산4호" localSheetId="4">#REF!</definedName>
    <definedName name="덕산4호">#REF!</definedName>
    <definedName name="덕전1호" localSheetId="2">#REF!</definedName>
    <definedName name="덕전1호" localSheetId="7">#REF!</definedName>
    <definedName name="덕전1호" localSheetId="6">#REF!</definedName>
    <definedName name="덕전1호" localSheetId="4">#REF!</definedName>
    <definedName name="덕전1호">#REF!</definedName>
    <definedName name="덕전2호" localSheetId="2">#REF!</definedName>
    <definedName name="덕전2호" localSheetId="7">#REF!</definedName>
    <definedName name="덕전2호" localSheetId="6">#REF!</definedName>
    <definedName name="덕전2호" localSheetId="4">#REF!</definedName>
    <definedName name="덕전2호">#REF!</definedName>
    <definedName name="덕전3호" localSheetId="2">#REF!</definedName>
    <definedName name="덕전3호" localSheetId="7">#REF!</definedName>
    <definedName name="덕전3호" localSheetId="6">#REF!</definedName>
    <definedName name="덕전3호" localSheetId="4">#REF!</definedName>
    <definedName name="덕전3호">#REF!</definedName>
    <definedName name="덕지1호" localSheetId="2">#REF!</definedName>
    <definedName name="덕지1호" localSheetId="7">#REF!</definedName>
    <definedName name="덕지1호" localSheetId="6">#REF!</definedName>
    <definedName name="덕지1호" localSheetId="4">#REF!</definedName>
    <definedName name="덕지1호">#REF!</definedName>
    <definedName name="덕천1호" localSheetId="2">#REF!</definedName>
    <definedName name="덕천1호" localSheetId="7">#REF!</definedName>
    <definedName name="덕천1호" localSheetId="6">#REF!</definedName>
    <definedName name="덕천1호" localSheetId="4">#REF!</definedName>
    <definedName name="덕천1호">#REF!</definedName>
    <definedName name="덕천2호" localSheetId="2">#REF!</definedName>
    <definedName name="덕천2호" localSheetId="7">#REF!</definedName>
    <definedName name="덕천2호" localSheetId="6">#REF!</definedName>
    <definedName name="덕천2호" localSheetId="4">#REF!</definedName>
    <definedName name="덕천2호">#REF!</definedName>
    <definedName name="덕천3호" localSheetId="2">#REF!</definedName>
    <definedName name="덕천3호" localSheetId="7">#REF!</definedName>
    <definedName name="덕천3호" localSheetId="6">#REF!</definedName>
    <definedName name="덕천3호" localSheetId="4">#REF!</definedName>
    <definedName name="덕천3호">#REF!</definedName>
    <definedName name="덕천4호" localSheetId="2">#REF!</definedName>
    <definedName name="덕천4호" localSheetId="7">#REF!</definedName>
    <definedName name="덕천4호" localSheetId="6">#REF!</definedName>
    <definedName name="덕천4호" localSheetId="4">#REF!</definedName>
    <definedName name="덕천4호">#REF!</definedName>
    <definedName name="덤프">250000</definedName>
    <definedName name="덩굴장미3" localSheetId="2">#REF!</definedName>
    <definedName name="덩굴장미3" localSheetId="7">#REF!</definedName>
    <definedName name="덩굴장미3" localSheetId="6">#REF!</definedName>
    <definedName name="덩굴장미3" localSheetId="4">#REF!</definedName>
    <definedName name="덩굴장미3">#REF!</definedName>
    <definedName name="덩굴장미4" localSheetId="2">#REF!</definedName>
    <definedName name="덩굴장미4" localSheetId="7">#REF!</definedName>
    <definedName name="덩굴장미4" localSheetId="6">#REF!</definedName>
    <definedName name="덩굴장미4" localSheetId="4">#REF!</definedName>
    <definedName name="덩굴장미4">#REF!</definedName>
    <definedName name="덩굴장미5" localSheetId="2">#REF!</definedName>
    <definedName name="덩굴장미5" localSheetId="7">#REF!</definedName>
    <definedName name="덩굴장미5" localSheetId="6">#REF!</definedName>
    <definedName name="덩굴장미5" localSheetId="4">#REF!</definedName>
    <definedName name="덩굴장미5">#REF!</definedName>
    <definedName name="도급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4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공사비" localSheetId="2">#REF!</definedName>
    <definedName name="도급공사비" localSheetId="7">#REF!</definedName>
    <definedName name="도급공사비" localSheetId="6">#REF!</definedName>
    <definedName name="도급공사비" localSheetId="4">#REF!</definedName>
    <definedName name="도급공사비">#REF!</definedName>
    <definedName name="도급인건" localSheetId="2">#REF!</definedName>
    <definedName name="도급인건" localSheetId="7">#REF!</definedName>
    <definedName name="도급인건" localSheetId="6">#REF!</definedName>
    <definedName name="도급인건" localSheetId="4">#REF!</definedName>
    <definedName name="도급인건">#REF!</definedName>
    <definedName name="도급총액" localSheetId="2">#REF!</definedName>
    <definedName name="도급총액" localSheetId="7">#REF!</definedName>
    <definedName name="도급총액" localSheetId="6">#REF!</definedName>
    <definedName name="도급총액" localSheetId="4">#REF!</definedName>
    <definedName name="도급총액">#REF!</definedName>
    <definedName name="도급확정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서" localSheetId="2">#REF!</definedName>
    <definedName name="도서" localSheetId="7">#REF!</definedName>
    <definedName name="도서" localSheetId="6">#REF!</definedName>
    <definedName name="도서" localSheetId="4">#REF!</definedName>
    <definedName name="도서">#REF!</definedName>
    <definedName name="도용" localSheetId="2" hidden="1">#REF!</definedName>
    <definedName name="도용" localSheetId="7" hidden="1">#REF!</definedName>
    <definedName name="도용" localSheetId="6" hidden="1">#REF!</definedName>
    <definedName name="도용" localSheetId="4" hidden="1">#REF!</definedName>
    <definedName name="도용" hidden="1">#REF!</definedName>
    <definedName name="도입" localSheetId="2">#REF!</definedName>
    <definedName name="도입" localSheetId="7">#REF!</definedName>
    <definedName name="도입" localSheetId="6">#REF!</definedName>
    <definedName name="도입" localSheetId="4">#REF!</definedName>
    <definedName name="도입">#REF!</definedName>
    <definedName name="도장공" localSheetId="2">#REF!</definedName>
    <definedName name="도장공" localSheetId="7">#REF!</definedName>
    <definedName name="도장공" localSheetId="6">#REF!</definedName>
    <definedName name="도장공" localSheetId="4">#REF!</definedName>
    <definedName name="도장공">#REF!</definedName>
    <definedName name="도쟈6P">250000</definedName>
    <definedName name="독립기초" hidden="1">{#N/A,#N/A,FALSE,"기안지";#N/A,#N/A,FALSE,"통신지"}</definedName>
    <definedName name="독립기초토공수량산출" hidden="1">{#N/A,#N/A,FALSE,"기안지";#N/A,#N/A,FALSE,"통신지"}</definedName>
    <definedName name="독일가문비1206" localSheetId="2">#REF!</definedName>
    <definedName name="독일가문비1206" localSheetId="7">#REF!</definedName>
    <definedName name="독일가문비1206" localSheetId="6">#REF!</definedName>
    <definedName name="독일가문비1206" localSheetId="4">#REF!</definedName>
    <definedName name="독일가문비1206">#REF!</definedName>
    <definedName name="독일가문비1508" localSheetId="2">#REF!</definedName>
    <definedName name="독일가문비1508" localSheetId="7">#REF!</definedName>
    <definedName name="독일가문비1508" localSheetId="6">#REF!</definedName>
    <definedName name="독일가문비1508" localSheetId="4">#REF!</definedName>
    <definedName name="독일가문비1508">#REF!</definedName>
    <definedName name="독일가문비2010" localSheetId="2">#REF!</definedName>
    <definedName name="독일가문비2010" localSheetId="7">#REF!</definedName>
    <definedName name="독일가문비2010" localSheetId="6">#REF!</definedName>
    <definedName name="독일가문비2010" localSheetId="4">#REF!</definedName>
    <definedName name="독일가문비2010">#REF!</definedName>
    <definedName name="독일가문비2512" localSheetId="2">#REF!</definedName>
    <definedName name="독일가문비2512" localSheetId="7">#REF!</definedName>
    <definedName name="독일가문비2512" localSheetId="6">#REF!</definedName>
    <definedName name="독일가문비2512" localSheetId="4">#REF!</definedName>
    <definedName name="독일가문비2512">#REF!</definedName>
    <definedName name="독일가문비3015" localSheetId="2">#REF!</definedName>
    <definedName name="독일가문비3015" localSheetId="7">#REF!</definedName>
    <definedName name="독일가문비3015" localSheetId="6">#REF!</definedName>
    <definedName name="독일가문비3015" localSheetId="4">#REF!</definedName>
    <definedName name="독일가문비3015">#REF!</definedName>
    <definedName name="독일가문비3518" localSheetId="2">#REF!</definedName>
    <definedName name="독일가문비3518" localSheetId="7">#REF!</definedName>
    <definedName name="독일가문비3518" localSheetId="6">#REF!</definedName>
    <definedName name="독일가문비3518" localSheetId="4">#REF!</definedName>
    <definedName name="독일가문비3518">#REF!</definedName>
    <definedName name="돈나무0504" localSheetId="2">#REF!</definedName>
    <definedName name="돈나무0504" localSheetId="7">#REF!</definedName>
    <definedName name="돈나무0504" localSheetId="6">#REF!</definedName>
    <definedName name="돈나무0504" localSheetId="4">#REF!</definedName>
    <definedName name="돈나무0504">#REF!</definedName>
    <definedName name="돈나무0805" localSheetId="2">#REF!</definedName>
    <definedName name="돈나무0805" localSheetId="7">#REF!</definedName>
    <definedName name="돈나무0805" localSheetId="6">#REF!</definedName>
    <definedName name="돈나무0805" localSheetId="4">#REF!</definedName>
    <definedName name="돈나무0805">#REF!</definedName>
    <definedName name="돈나무1007" localSheetId="2">#REF!</definedName>
    <definedName name="돈나무1007" localSheetId="7">#REF!</definedName>
    <definedName name="돈나무1007" localSheetId="6">#REF!</definedName>
    <definedName name="돈나무1007" localSheetId="4">#REF!</definedName>
    <definedName name="돈나무1007">#REF!</definedName>
    <definedName name="돈나무1210" localSheetId="2">#REF!</definedName>
    <definedName name="돈나무1210" localSheetId="7">#REF!</definedName>
    <definedName name="돈나무1210" localSheetId="6">#REF!</definedName>
    <definedName name="돈나무1210" localSheetId="4">#REF!</definedName>
    <definedName name="돈나무1210">#REF!</definedName>
    <definedName name="동관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동백1002" localSheetId="2">#REF!</definedName>
    <definedName name="동백1002" localSheetId="7">#REF!</definedName>
    <definedName name="동백1002" localSheetId="6">#REF!</definedName>
    <definedName name="동백1002" localSheetId="4">#REF!</definedName>
    <definedName name="동백1002">#REF!</definedName>
    <definedName name="동백1204" localSheetId="2">#REF!</definedName>
    <definedName name="동백1204" localSheetId="7">#REF!</definedName>
    <definedName name="동백1204" localSheetId="6">#REF!</definedName>
    <definedName name="동백1204" localSheetId="4">#REF!</definedName>
    <definedName name="동백1204">#REF!</definedName>
    <definedName name="동백1506" localSheetId="2">#REF!</definedName>
    <definedName name="동백1506" localSheetId="7">#REF!</definedName>
    <definedName name="동백1506" localSheetId="6">#REF!</definedName>
    <definedName name="동백1506" localSheetId="4">#REF!</definedName>
    <definedName name="동백1506">#REF!</definedName>
    <definedName name="동백1808" localSheetId="2">#REF!</definedName>
    <definedName name="동백1808" localSheetId="7">#REF!</definedName>
    <definedName name="동백1808" localSheetId="6">#REF!</definedName>
    <definedName name="동백1808" localSheetId="4">#REF!</definedName>
    <definedName name="동백1808">#REF!</definedName>
    <definedName name="동원" localSheetId="2">#REF!</definedName>
    <definedName name="동원" localSheetId="7">#REF!</definedName>
    <definedName name="동원" localSheetId="6">#REF!</definedName>
    <definedName name="동원" localSheetId="4">#REF!</definedName>
    <definedName name="동원">#REF!</definedName>
    <definedName name="동원1" localSheetId="2">#REF!</definedName>
    <definedName name="동원1" localSheetId="7">#REF!</definedName>
    <definedName name="동원1" localSheetId="6">#REF!</definedName>
    <definedName name="동원1" localSheetId="4">#REF!</definedName>
    <definedName name="동원1">#REF!</definedName>
    <definedName name="동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두기1" localSheetId="2">#REF!</definedName>
    <definedName name="두기1" localSheetId="7">#REF!</definedName>
    <definedName name="두기1" localSheetId="6">#REF!</definedName>
    <definedName name="두기1" localSheetId="4">#REF!</definedName>
    <definedName name="두기1">#REF!</definedName>
    <definedName name="두기1호" localSheetId="2">#REF!</definedName>
    <definedName name="두기1호" localSheetId="7">#REF!</definedName>
    <definedName name="두기1호" localSheetId="6">#REF!</definedName>
    <definedName name="두기1호" localSheetId="4">#REF!</definedName>
    <definedName name="두기1호">#REF!</definedName>
    <definedName name="두기2" localSheetId="2">#REF!</definedName>
    <definedName name="두기2" localSheetId="7">#REF!</definedName>
    <definedName name="두기2" localSheetId="6">#REF!</definedName>
    <definedName name="두기2" localSheetId="4">#REF!</definedName>
    <definedName name="두기2">#REF!</definedName>
    <definedName name="두기2호" localSheetId="2">#REF!</definedName>
    <definedName name="두기2호" localSheetId="7">#REF!</definedName>
    <definedName name="두기2호" localSheetId="6">#REF!</definedName>
    <definedName name="두기2호" localSheetId="4">#REF!</definedName>
    <definedName name="두기2호">#REF!</definedName>
    <definedName name="두기3" localSheetId="2">#REF!</definedName>
    <definedName name="두기3" localSheetId="7">#REF!</definedName>
    <definedName name="두기3" localSheetId="6">#REF!</definedName>
    <definedName name="두기3" localSheetId="4">#REF!</definedName>
    <definedName name="두기3">#REF!</definedName>
    <definedName name="두기3호" localSheetId="2">#REF!</definedName>
    <definedName name="두기3호" localSheetId="7">#REF!</definedName>
    <definedName name="두기3호" localSheetId="6">#REF!</definedName>
    <definedName name="두기3호" localSheetId="4">#REF!</definedName>
    <definedName name="두기3호">#REF!</definedName>
    <definedName name="두번째집계표" localSheetId="2">#REF!</definedName>
    <definedName name="두번째집계표" localSheetId="7">#REF!</definedName>
    <definedName name="두번째집계표" localSheetId="6">#REF!</definedName>
    <definedName name="두번째집계표" localSheetId="4">#REF!</definedName>
    <definedName name="두번째집계표">#REF!</definedName>
    <definedName name="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등R2" localSheetId="2">#REF!</definedName>
    <definedName name="등R2" localSheetId="7">#REF!</definedName>
    <definedName name="등R2" localSheetId="6">#REF!</definedName>
    <definedName name="등R2" localSheetId="4">#REF!</definedName>
    <definedName name="등R2">#REF!</definedName>
    <definedName name="등R4" localSheetId="2">#REF!</definedName>
    <definedName name="등R4" localSheetId="7">#REF!</definedName>
    <definedName name="등R4" localSheetId="6">#REF!</definedName>
    <definedName name="등R4" localSheetId="4">#REF!</definedName>
    <definedName name="등R4">#REF!</definedName>
    <definedName name="등R6" localSheetId="2">#REF!</definedName>
    <definedName name="등R6" localSheetId="7">#REF!</definedName>
    <definedName name="등R6" localSheetId="6">#REF!</definedName>
    <definedName name="등R6" localSheetId="4">#REF!</definedName>
    <definedName name="등R6">#REF!</definedName>
    <definedName name="등R8" localSheetId="2">#REF!</definedName>
    <definedName name="등R8" localSheetId="7">#REF!</definedName>
    <definedName name="등R8" localSheetId="6">#REF!</definedName>
    <definedName name="등R8" localSheetId="4">#REF!</definedName>
    <definedName name="등R8">#REF!</definedName>
    <definedName name="때죽R10" localSheetId="2">#REF!</definedName>
    <definedName name="때죽R10" localSheetId="7">#REF!</definedName>
    <definedName name="때죽R10" localSheetId="6">#REF!</definedName>
    <definedName name="때죽R10" localSheetId="4">#REF!</definedName>
    <definedName name="때죽R10">#REF!</definedName>
    <definedName name="때죽R4" localSheetId="2">#REF!</definedName>
    <definedName name="때죽R4" localSheetId="7">#REF!</definedName>
    <definedName name="때죽R4" localSheetId="6">#REF!</definedName>
    <definedName name="때죽R4" localSheetId="4">#REF!</definedName>
    <definedName name="때죽R4">#REF!</definedName>
    <definedName name="때죽R6" localSheetId="2">#REF!</definedName>
    <definedName name="때죽R6" localSheetId="7">#REF!</definedName>
    <definedName name="때죽R6" localSheetId="6">#REF!</definedName>
    <definedName name="때죽R6" localSheetId="4">#REF!</definedName>
    <definedName name="때죽R6">#REF!</definedName>
    <definedName name="때죽R8" localSheetId="2">#REF!</definedName>
    <definedName name="때죽R8" localSheetId="7">#REF!</definedName>
    <definedName name="때죽R8" localSheetId="6">#REF!</definedName>
    <definedName name="때죽R8" localSheetId="4">#REF!</definedName>
    <definedName name="때죽R8">#REF!</definedName>
    <definedName name="ㄹ" hidden="1">{"AJD",#N/A,TRUE,"Summary";"AJD",#N/A,TRUE,"CFCONC-outputs";"AJD",#N/A,TRUE,"P&amp;LCONC-outputs";"AJD",#N/A,TRUE,"BSCONC-outputs";"AJD",#N/A,TRUE,"FSCONC-outputs"}</definedName>
    <definedName name="ㄹ2" localSheetId="2">#REF!</definedName>
    <definedName name="ㄹ2" localSheetId="7">#REF!</definedName>
    <definedName name="ㄹ2" localSheetId="6">#REF!</definedName>
    <definedName name="ㄹ2" localSheetId="4">#REF!</definedName>
    <definedName name="ㄹ2">#REF!</definedName>
    <definedName name="ㄹ403" localSheetId="2">#REF!</definedName>
    <definedName name="ㄹ403" localSheetId="7">#REF!</definedName>
    <definedName name="ㄹ403" localSheetId="6">#REF!</definedName>
    <definedName name="ㄹ403" localSheetId="4">#REF!</definedName>
    <definedName name="ㄹ403">#REF!</definedName>
    <definedName name="ㄹㄴ머ㅣㅏ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ㄴㅇㄹㄴㅇㄹㄴㄱㄴㅇ" hidden="1">{#N/A,#N/A,FALSE,"지침";#N/A,#N/A,FALSE,"환경분석";#N/A,#N/A,FALSE,"Sheet16"}</definedName>
    <definedName name="ㄹㄶㅗ" hidden="1">{#N/A,#N/A,FALSE,"집계표"}</definedName>
    <definedName name="ㄹㄷㅁㅈ" localSheetId="2">#REF!</definedName>
    <definedName name="ㄹㄷㅁㅈ" localSheetId="7">#REF!</definedName>
    <definedName name="ㄹㄷㅁㅈ" localSheetId="6">#REF!</definedName>
    <definedName name="ㄹㄷㅁㅈ" localSheetId="4">#REF!</definedName>
    <definedName name="ㄹㄷㅁㅈ">#REF!</definedName>
    <definedName name="ㄹㄹ" localSheetId="2">#REF!</definedName>
    <definedName name="ㄹㄹ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" localSheetId="6">#REF!</definedName>
    <definedName name="ㄹㄹ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">#REF!</definedName>
    <definedName name="ㄹㄹㄹ" localSheetId="2">#REF!</definedName>
    <definedName name="ㄹㄹㄹ" localSheetId="7" hidden="1">#REF!</definedName>
    <definedName name="ㄹㄹㄹ" localSheetId="6">#REF!</definedName>
    <definedName name="ㄹㄹㄹ" localSheetId="5" hidden="1">#REF!</definedName>
    <definedName name="ㄹㄹㄹ" localSheetId="4" hidden="1">#REF!</definedName>
    <definedName name="ㄹㄹㄹ">#REF!</definedName>
    <definedName name="ㄹㄹㄹㄹ" localSheetId="2">#REF!</definedName>
    <definedName name="ㄹㄹㄹㄹ" localSheetId="7">#REF!</definedName>
    <definedName name="ㄹㄹㄹㄹ" localSheetId="6">#REF!</definedName>
    <definedName name="ㄹㄹㄹㄹ" localSheetId="4">#REF!</definedName>
    <definedName name="ㄹㄹㄹㄹ">#REF!</definedName>
    <definedName name="ㄹㄹㄹㄹㄹ" localSheetId="2">#REF!</definedName>
    <definedName name="ㄹㄹㄹㄹㄹ" localSheetId="7">#REF!</definedName>
    <definedName name="ㄹㄹㄹㄹㄹ" localSheetId="6">#REF!</definedName>
    <definedName name="ㄹㄹㄹㄹㄹ" localSheetId="4">#REF!</definedName>
    <definedName name="ㄹㄹㄹㄹㄹ">#REF!</definedName>
    <definedName name="ㄹㄹㄹㄹㄹㄹ" localSheetId="2">#REF!</definedName>
    <definedName name="ㄹㄹㄹㄹㄹㄹ" localSheetId="7">#REF!</definedName>
    <definedName name="ㄹㄹㄹㄹㄹㄹ" localSheetId="6">#REF!</definedName>
    <definedName name="ㄹㄹㄹㄹㄹㄹ" localSheetId="4">#REF!</definedName>
    <definedName name="ㄹㄹㄹㄹㄹㄹ">#REF!</definedName>
    <definedName name="ㄹㄹㄹㄹㄹㄹㄹ" localSheetId="2">#REF!</definedName>
    <definedName name="ㄹㄹㄹㄹㄹㄹㄹ" localSheetId="7">#REF!</definedName>
    <definedName name="ㄹㄹㄹㄹㄹㄹㄹ" localSheetId="6">#REF!</definedName>
    <definedName name="ㄹㄹㄹㄹㄹㄹㄹ" localSheetId="4">#REF!</definedName>
    <definedName name="ㄹㄹㄹㄹㄹㄹㄹ">#REF!</definedName>
    <definedName name="ㄹㄹㄹㄹㄹㄹㄹㄹㄹㄹㄹ" localSheetId="2">#REF!</definedName>
    <definedName name="ㄹㄹㄹㄹㄹㄹㄹㄹㄹㄹㄹ" localSheetId="7">#REF!</definedName>
    <definedName name="ㄹㄹㄹㄹㄹㄹㄹㄹㄹㄹㄹ" localSheetId="6">#REF!</definedName>
    <definedName name="ㄹㄹㄹㄹㄹㄹㄹㄹㄹㄹㄹ" localSheetId="4">#REF!</definedName>
    <definedName name="ㄹㄹㄹㄹㄹㄹㄹㄹㄹㄹㄹ">#REF!</definedName>
    <definedName name="ㄹㄹㄹㄹㄹㄹㄹㄹㄹㄹㄹㄹㄹㄹㄹ" localSheetId="2">#REF!</definedName>
    <definedName name="ㄹㄹㄹㄹㄹㄹㄹㄹㄹㄹㄹㄹㄹㄹㄹ" localSheetId="7">#REF!</definedName>
    <definedName name="ㄹㄹㄹㄹㄹㄹㄹㄹㄹㄹㄹㄹㄹㄹㄹ" localSheetId="6">#REF!</definedName>
    <definedName name="ㄹㄹㄹㄹㄹㄹㄹㄹㄹㄹㄹㄹㄹㄹㄹ" localSheetId="4">#REF!</definedName>
    <definedName name="ㄹㄹㄹㄹㄹㄹㄹㄹㄹㄹㄹㄹㄹㄹㄹ">#REF!</definedName>
    <definedName name="ㄹㄹㅇㄴㄹㄹㅇㄴㄹㅇㄶㅀ" hidden="1">{#N/A,#N/A,FALSE,"집계표"}</definedName>
    <definedName name="ㄹㅇ" localSheetId="2">내역서표지!StartSeller</definedName>
    <definedName name="ㄹㅇ" localSheetId="6">수량산출서표지!StartSeller</definedName>
    <definedName name="ㄹㅇ" localSheetId="4">집계표!StartSeller</definedName>
    <definedName name="ㄹㅇㄴㅁ" hidden="1">{#N/A,#N/A,TRUE,"1";#N/A,#N/A,TRUE,"2";#N/A,#N/A,TRUE,"3";#N/A,#N/A,TRUE,"4";#N/A,#N/A,TRUE,"5";#N/A,#N/A,TRUE,"6";#N/A,#N/A,TRUE,"7"}</definedName>
    <definedName name="ㄹㅇㄴㅇㄴㅇㄹㅇ" hidden="1">{#N/A,#N/A,FALSE,"집계표"}</definedName>
    <definedName name="ㄹㅇ넛교ㅗ" hidden="1">{#N/A,#N/A,FALSE,"집계표"}</definedName>
    <definedName name="ㄹㅇ노ㅎ" hidden="1">{#N/A,#N/A,FALSE,"집계표"}</definedName>
    <definedName name="ㄹㅇㄶㄴㅅ" hidden="1">{#N/A,#N/A,FALSE,"집계표"}</definedName>
    <definedName name="ㄹㅇㄶㅎㅇㄶㅇㅎㄹㅇ" hidden="1">{#N/A,#N/A,FALSE,"집계표"}</definedName>
    <definedName name="ㄹㅇㅁ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서ㅗ" hidden="1">{#N/A,#N/A,FALSE,"집계표"}</definedName>
    <definedName name="ㄹㅇ소ㅛ" hidden="1">{#N/A,#N/A,FALSE,"집계표"}</definedName>
    <definedName name="ㄹㅇㅇㅇㅇㅇㅇ" hidden="1">{#N/A,#N/A,FALSE,"집계표"}</definedName>
    <definedName name="ㄹㅇㅇㅇㅇㅇㅇㅇㅇㅇㅇ" hidden="1">{#N/A,#N/A,FALSE,"집계표"}</definedName>
    <definedName name="ㄹㅇ옷" hidden="1">{#N/A,#N/A,FALSE,"집계표"}</definedName>
    <definedName name="ㄹㅇㅌㅎㅎㅎㅎㅎ" hidden="1">{#N/A,#N/A,FALSE,"집계표"}</definedName>
    <definedName name="ㄹㅇㅎ" hidden="1">{#N/A,#N/A,FALSE,"집계표"}</definedName>
    <definedName name="ㄹㅇㅎㅊㅌㅍㅍ" hidden="1">{#N/A,#N/A,FALSE,"집계표"}</definedName>
    <definedName name="ㄹㅇㅎㅎㅎㅎㅎㅎㅎㅎㅎ" hidden="1">{#N/A,#N/A,FALSE,"집계표"}</definedName>
    <definedName name="ㄹㅇ허ㅗ" hidden="1">{#N/A,#N/A,FALSE,"집계표"}</definedName>
    <definedName name="ㄹㅇ효" hidden="1">{#N/A,#N/A,FALSE,"집계표"}</definedName>
    <definedName name="ㄹ어호" hidden="1">{#N/A,#N/A,FALSE,"집계표"}</definedName>
    <definedName name="ㄹ오" hidden="1">{#N/A,#N/A,FALSE,"집계표"}</definedName>
    <definedName name="ㄹ오ㅛ" hidden="1">{#N/A,#N/A,FALSE,"집계표"}</definedName>
    <definedName name="ㄹ옿" hidden="1">{#N/A,#N/A,FALSE,"집계표"}</definedName>
    <definedName name="ㄹ옿ㄴㄴㄴ노" hidden="1">{#N/A,#N/A,FALSE,"집계표"}</definedName>
    <definedName name="ㄹ옿ㅇㄹ" hidden="1">{#N/A,#N/A,FALSE,"집계표"}</definedName>
    <definedName name="ㄹ옿ㅎㅎㅎㅎㅎㅎㅎ" hidden="1">{#N/A,#N/A,FALSE,"집계표"}</definedName>
    <definedName name="ㄹㅎㄹㅎㅀ" localSheetId="2" hidden="1">#REF!</definedName>
    <definedName name="ㄹㅎㄹㅎㅀ" localSheetId="7" hidden="1">#REF!</definedName>
    <definedName name="ㄹㅎㄹㅎㅀ" localSheetId="6" hidden="1">#REF!</definedName>
    <definedName name="ㄹㅎㄹㅎㅀ" localSheetId="4" hidden="1">#REF!</definedName>
    <definedName name="ㄹㅎㄹㅎㅀ" hidden="1">#REF!</definedName>
    <definedName name="ㄹ하ㅏㅏㅏㅏㅏ" hidden="1">{#N/A,#N/A,FALSE,"집계표"}</definedName>
    <definedName name="ㄹ허ㅗ" hidden="1">{#N/A,#N/A,FALSE,"집계표"}</definedName>
    <definedName name="ㄹ허ㅗ러ㅗ" localSheetId="2">BlankMacro1</definedName>
    <definedName name="ㄹ허ㅗ러ㅗ" localSheetId="7">BlankMacro1</definedName>
    <definedName name="ㄹ허ㅗ러ㅗ" localSheetId="6">BlankMacro1</definedName>
    <definedName name="ㄹ허ㅗ러ㅗ" localSheetId="4">BlankMacro1</definedName>
    <definedName name="ㄹ허ㅗ러ㅗ">BlankMacro1</definedName>
    <definedName name="ㄹ허ㅛㅛㅛㅛㅛㅛ" hidden="1">{#N/A,#N/A,FALSE,"집계표"}</definedName>
    <definedName name="ㄹ혀퍼ㅜㅠ" hidden="1">{#N/A,#N/A,FALSE,"집계표"}</definedName>
    <definedName name="ㄹ호ㅓㅛ" hidden="1">{#N/A,#N/A,FALSE,"집계표"}</definedName>
    <definedName name="ㄹ호ㅗㅎ" hidden="1">{#N/A,#N/A,FALSE,"집계표"}</definedName>
    <definedName name="ㄹ홀" localSheetId="2">BlankMacro1</definedName>
    <definedName name="ㄹ홀" localSheetId="7">BlankMacro1</definedName>
    <definedName name="ㄹ홀" localSheetId="6">BlankMacro1</definedName>
    <definedName name="ㄹ홀" localSheetId="4">BlankMacro1</definedName>
    <definedName name="ㄹ홀">BlankMacro1</definedName>
    <definedName name="ㄹ홀ㅅ" hidden="1">{#N/A,#N/A,FALSE,"집계표"}</definedName>
    <definedName name="ㄹ홓ㄹ로ㅗㅗㅗㅗㅗㅗㅗ" hidden="1">{#N/A,#N/A,FALSE,"집계표"}</definedName>
    <definedName name="ㄹ효ㅓㅕ" hidden="1">{#N/A,#N/A,FALSE,"집계표"}</definedName>
    <definedName name="라라라ㅏㄹ" hidden="1">{#N/A,#N/A,FALSE,"집계표"}</definedName>
    <definedName name="라ㅏㅏ" hidden="1">{#N/A,#N/A,FALSE,"집계표"}</definedName>
    <definedName name="랏구" hidden="1">{#N/A,#N/A,FALSE,"집계표"}</definedName>
    <definedName name="래" hidden="1">{#N/A,#N/A,FALSE,"변경관리예산";#N/A,#N/A,FALSE,"변경장비예산";#N/A,#N/A,FALSE,"변경준설예산";#N/A,#N/A,FALSE,"변경철구예산"}</definedName>
    <definedName name="랴" hidden="1">{#N/A,#N/A,FALSE,"예상손익";#N/A,#N/A,FALSE,"관리분석";#N/A,#N/A,FALSE,"장비분석";#N/A,#N/A,FALSE,"준설분석";#N/A,#N/A,FALSE,"철구분석"}</definedName>
    <definedName name="러러럴" hidden="1">{#N/A,#N/A,FALSE,"주간공정";#N/A,#N/A,FALSE,"주간보고";#N/A,#N/A,FALSE,"주간공정표"}</definedName>
    <definedName name="러아니러ㅏㅣㄴ" localSheetId="2">#REF!</definedName>
    <definedName name="러아니러ㅏㅣㄴ" localSheetId="7">#REF!</definedName>
    <definedName name="러아니러ㅏㅣㄴ" localSheetId="6">#REF!</definedName>
    <definedName name="러아니러ㅏㅣㄴ" localSheetId="4">#REF!</definedName>
    <definedName name="러아니러ㅏㅣㄴ">#REF!</definedName>
    <definedName name="러헐" hidden="1">{#N/A,#N/A,FALSE,"도급대비시행율";#N/A,#N/A,FALSE,"결의서";#N/A,#N/A,FALSE,"내역서";#N/A,#N/A,FALSE,"도급예상"}</definedName>
    <definedName name="러ㅏㄹ" localSheetId="2">#REF!</definedName>
    <definedName name="러ㅏㄹ" localSheetId="7">#REF!</definedName>
    <definedName name="러ㅏㄹ" localSheetId="6">#REF!</definedName>
    <definedName name="러ㅏㄹ" localSheetId="4">#REF!</definedName>
    <definedName name="러ㅏㄹ">#REF!</definedName>
    <definedName name="렃퍼ㅗ" hidden="1">{#N/A,#N/A,FALSE,"집계표"}</definedName>
    <definedName name="련" hidden="1">{#N/A,#N/A,FALSE,"변경관리예산";#N/A,#N/A,FALSE,"변경장비예산";#N/A,#N/A,FALSE,"변경준설예산";#N/A,#N/A,FALSE,"변경철구예산"}</definedName>
    <definedName name="로헝ㄱ" hidden="1">{#N/A,#N/A,FALSE,"집계표"}</definedName>
    <definedName name="롷ㅎㅎㅎㅎ" hidden="1">{#N/A,#N/A,FALSE,"집계표"}</definedName>
    <definedName name="룸" hidden="1">{#N/A,#N/A,FALSE,"사업총괄";#N/A,#N/A,FALSE,"장비사업";#N/A,#N/A,FALSE,"철구사업";#N/A,#N/A,FALSE,"준설사업"}</definedName>
    <definedName name="류ㅣㅏ" hidden="1">{#N/A,#N/A,FALSE,"집계표"}</definedName>
    <definedName name="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ㄿ호ㅗㅗ" hidden="1">{#N/A,#N/A,FALSE,"집계표"}</definedName>
    <definedName name="ㅀ" hidden="1">{#N/A,#N/A,TRUE,"토적및재료집계";#N/A,#N/A,TRUE,"토적및재료집계";#N/A,#N/A,TRUE,"단위량"}</definedName>
    <definedName name="ㅀㄹ" hidden="1">{#N/A,#N/A,TRUE,"토적및재료집계";#N/A,#N/A,TRUE,"토적및재료집계";#N/A,#N/A,TRUE,"단위량"}</definedName>
    <definedName name="ㅀㅅㄱ" hidden="1">{#N/A,#N/A,FALSE,"Sheet6"}</definedName>
    <definedName name="ㅀㅇ" hidden="1">{#N/A,#N/A,FALSE,"집계표"}</definedName>
    <definedName name="ㅀ오ㅓㅎ롱ㄶㄹㄴ" hidden="1">{#N/A,#N/A,FALSE,"2~8번"}</definedName>
    <definedName name="ㅁ" localSheetId="2">#REF!</definedName>
    <definedName name="ㅁ" localSheetId="7">#REF!</definedName>
    <definedName name="ㅁ" localSheetId="6">#REF!</definedName>
    <definedName name="ㅁ" localSheetId="4">#REF!</definedName>
    <definedName name="ㅁ">#REF!</definedName>
    <definedName name="ㅁ0" localSheetId="2">#REF!</definedName>
    <definedName name="ㅁ0" localSheetId="7">#REF!</definedName>
    <definedName name="ㅁ0" localSheetId="6">#REF!</definedName>
    <definedName name="ㅁ0" localSheetId="4">#REF!</definedName>
    <definedName name="ㅁ0">#REF!</definedName>
    <definedName name="ㅁ100" localSheetId="2">#REF!</definedName>
    <definedName name="ㅁ100" localSheetId="7">#REF!</definedName>
    <definedName name="ㅁ100" localSheetId="6">#REF!</definedName>
    <definedName name="ㅁ100" localSheetId="4">#REF!</definedName>
    <definedName name="ㅁ100">#REF!</definedName>
    <definedName name="ㅁ1100" localSheetId="2">#REF!</definedName>
    <definedName name="ㅁ1100" localSheetId="7">#REF!</definedName>
    <definedName name="ㅁ1100" localSheetId="6">#REF!</definedName>
    <definedName name="ㅁ1100" localSheetId="4">#REF!</definedName>
    <definedName name="ㅁ1100">#REF!</definedName>
    <definedName name="ㅁ1122" localSheetId="2">#REF!</definedName>
    <definedName name="ㅁ1122" localSheetId="7">#REF!</definedName>
    <definedName name="ㅁ1122" localSheetId="6">#REF!</definedName>
    <definedName name="ㅁ1122" localSheetId="4">#REF!</definedName>
    <definedName name="ㅁ1122">#REF!</definedName>
    <definedName name="ㅁ1140" localSheetId="2">#REF!</definedName>
    <definedName name="ㅁ1140" localSheetId="7">#REF!</definedName>
    <definedName name="ㅁ1140" localSheetId="6">#REF!</definedName>
    <definedName name="ㅁ1140" localSheetId="4">#REF!</definedName>
    <definedName name="ㅁ1140">#REF!</definedName>
    <definedName name="ㅁ134" localSheetId="2">#REF!</definedName>
    <definedName name="ㅁ134" localSheetId="7">#REF!</definedName>
    <definedName name="ㅁ134" localSheetId="6">#REF!</definedName>
    <definedName name="ㅁ134" localSheetId="4">#REF!</definedName>
    <definedName name="ㅁ134">#REF!</definedName>
    <definedName name="ㅁ1382" localSheetId="2">#REF!</definedName>
    <definedName name="ㅁ1382" localSheetId="7">#REF!</definedName>
    <definedName name="ㅁ1382" localSheetId="6">#REF!</definedName>
    <definedName name="ㅁ1382" localSheetId="4">#REF!</definedName>
    <definedName name="ㅁ1382">#REF!</definedName>
    <definedName name="ㅁ38" localSheetId="2">#REF!</definedName>
    <definedName name="ㅁ38" localSheetId="7">#REF!</definedName>
    <definedName name="ㅁ38" localSheetId="6">#REF!</definedName>
    <definedName name="ㅁ38" localSheetId="4">#REF!</definedName>
    <definedName name="ㅁ38">#REF!</definedName>
    <definedName name="ㅁ545" localSheetId="2">#REF!</definedName>
    <definedName name="ㅁ545" localSheetId="7">#REF!</definedName>
    <definedName name="ㅁ545" localSheetId="6">#REF!</definedName>
    <definedName name="ㅁ545" localSheetId="4">#REF!</definedName>
    <definedName name="ㅁ545">#REF!</definedName>
    <definedName name="ㅁ636" localSheetId="2">#REF!</definedName>
    <definedName name="ㅁ636" localSheetId="7">#REF!</definedName>
    <definedName name="ㅁ636" localSheetId="6">#REF!</definedName>
    <definedName name="ㅁ636" localSheetId="4">#REF!</definedName>
    <definedName name="ㅁ636">#REF!</definedName>
    <definedName name="ㅁa1140" localSheetId="2">#REF!</definedName>
    <definedName name="ㅁa1140" localSheetId="7">#REF!</definedName>
    <definedName name="ㅁa1140" localSheetId="6">#REF!</definedName>
    <definedName name="ㅁa1140" localSheetId="4">#REF!</definedName>
    <definedName name="ㅁa1140">#REF!</definedName>
    <definedName name="ㅁㄱㄷㅋㄴㅇ" hidden="1">{#N/A,#N/A,FALSE,"집계표"}</definedName>
    <definedName name="ㅁㄴㄴ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ㄹ" hidden="1">{#N/A,#N/A,FALSE,"집계표"}</definedName>
    <definedName name="ㅁㄴㄹㅊㄹㅇㄴㅊ" localSheetId="2">#REF!</definedName>
    <definedName name="ㅁㄴㄹㅊㄹㅇㄴㅊ" localSheetId="7">#REF!</definedName>
    <definedName name="ㅁㄴㄹㅊㄹㅇㄴㅊ" localSheetId="6">#REF!</definedName>
    <definedName name="ㅁㄴㄹㅊㄹㅇㄴㅊ" localSheetId="4">#REF!</definedName>
    <definedName name="ㅁㄴㄹㅊㄹㅇㄴㅊ">#REF!</definedName>
    <definedName name="ㅁㄴ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ㅇㄹ" hidden="1">{#N/A,#N/A,FALSE,"집계표"}</definedName>
    <definedName name="ㅁㄴㅇㅁㅌㅋ" hidden="1">{#N/A,#N/A,FALSE,"집계표"}</definedName>
    <definedName name="ㅁㄴ아랴" hidden="1">{#N/A,#N/A,FALSE,"집계표"}</definedName>
    <definedName name="ㅁㄴ아ㅓㄹ킽" hidden="1">{#N/A,#N/A,FALSE,"집계표"}</definedName>
    <definedName name="ㅁㄴ아ㅓㅎ" hidden="1">{#N/A,#N/A,FALSE,"집계표"}</definedName>
    <definedName name="ㅁㄴ얼" hidden="1">{#N/A,#N/A,FALSE,"집계표"}</definedName>
    <definedName name="ㅁ날어" hidden="1">{#N/A,#N/A,FALSE,"집계표"}</definedName>
    <definedName name="ㅁ널머밀ㅇㄴ" hidden="1">{#N/A,#N/A,FALSE,"집계표"}</definedName>
    <definedName name="ㅁ널이ㅏㅓㄴ" hidden="1">{#N/A,#N/A,FALSE,"집계표"}</definedName>
    <definedName name="ㅁ니ㅏㅎㅋㅇ" hidden="1">{#N/A,#N/A,FALSE,"집계표"}</definedName>
    <definedName name="ㅁㄶ리ㅏㅓ" hidden="1">{#N/A,#N/A,FALSE,"집계표"}</definedName>
    <definedName name="ㅁㄶㅇ" hidden="1">{#N/A,#N/A,FALSE,"집계표"}</definedName>
    <definedName name="ㅁㄷ나ㅓㅇㅇㅌ" hidden="1">{#N/A,#N/A,FALSE,"집계표"}</definedName>
    <definedName name="ㅁㅁㅁ" localSheetId="2">#REF!</definedName>
    <definedName name="ㅁㅁㅁ" localSheetId="7">#REF!</definedName>
    <definedName name="ㅁㅁㅁ" localSheetId="6">#REF!</definedName>
    <definedName name="ㅁㅁㅁ" localSheetId="4">#REF!</definedName>
    <definedName name="ㅁㅁㅁ">#REF!</definedName>
    <definedName name="ㅁㅁㅁㅁㅁ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ㅁㅁㅁㅁ" localSheetId="2" hidden="1">#REF!</definedName>
    <definedName name="ㅁㅁㅁㅁㅁㅁ" localSheetId="7" hidden="1">#REF!</definedName>
    <definedName name="ㅁㅁㅁㅁㅁㅁ" localSheetId="6" hidden="1">#REF!</definedName>
    <definedName name="ㅁㅁㅁㅁㅁㅁ" localSheetId="4" hidden="1">#REF!</definedName>
    <definedName name="ㅁㅁㅁㅁㅁㅁ" hidden="1">#REF!</definedName>
    <definedName name="ㅁㅇㄴ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ㅇ나ㅓ키ㅏㄴ" hidden="1">{#N/A,#N/A,FALSE,"집계표"}</definedName>
    <definedName name="ㅁㅇㄹㅇㅎㄻㅍ" hidden="1">{#N/A,#N/A,FALSE,"집계표"}</definedName>
    <definedName name="ㅁㅇㅇ" hidden="1">{#N/A,#N/A,FALSE,"Sheet1"}</definedName>
    <definedName name="ㅁㅈㅂㄷㄺㅂ" hidden="1">{#N/A,#N/A,FALSE,"집계표"}</definedName>
    <definedName name="ㅁㅈ뱔ㅇ" hidden="1">{#N/A,#N/A,FALSE,"집계표"}</definedName>
    <definedName name="ㅁㅋㄴ이ㅏㄹ" hidden="1">{#N/A,#N/A,FALSE,"집계표"}</definedName>
    <definedName name="ㅁㅎ이ㅏ" hidden="1">{#N/A,#N/A,FALSE,"집계표"}</definedName>
    <definedName name="ㅁㅎㅎ" localSheetId="2" hidden="1">#REF!</definedName>
    <definedName name="ㅁㅎㅎ" localSheetId="7" hidden="1">#REF!</definedName>
    <definedName name="ㅁㅎㅎ" localSheetId="6" hidden="1">#REF!</definedName>
    <definedName name="ㅁㅎㅎ" localSheetId="4" hidden="1">#REF!</definedName>
    <definedName name="ㅁㅎㅎ" hidden="1">#REF!</definedName>
    <definedName name="마" localSheetId="2">#REF!</definedName>
    <definedName name="마" localSheetId="7">#REF!</definedName>
    <definedName name="마" localSheetId="6">#REF!</definedName>
    <definedName name="마" localSheetId="4">#REF!</definedName>
    <definedName name="마">#REF!</definedName>
    <definedName name="마1" localSheetId="2">#REF!</definedName>
    <definedName name="마1" localSheetId="7">#REF!</definedName>
    <definedName name="마1" localSheetId="6">#REF!</definedName>
    <definedName name="마1" localSheetId="4">#REF!</definedName>
    <definedName name="마1">#REF!</definedName>
    <definedName name="마가목R3" localSheetId="2">#REF!</definedName>
    <definedName name="마가목R3" localSheetId="7">#REF!</definedName>
    <definedName name="마가목R3" localSheetId="6">#REF!</definedName>
    <definedName name="마가목R3" localSheetId="4">#REF!</definedName>
    <definedName name="마가목R3">#REF!</definedName>
    <definedName name="마가목R5" localSheetId="2">#REF!</definedName>
    <definedName name="마가목R5" localSheetId="7">#REF!</definedName>
    <definedName name="마가목R5" localSheetId="6">#REF!</definedName>
    <definedName name="마가목R5" localSheetId="4">#REF!</definedName>
    <definedName name="마가목R5">#REF!</definedName>
    <definedName name="마가목R7" localSheetId="2">#REF!</definedName>
    <definedName name="마가목R7" localSheetId="7">#REF!</definedName>
    <definedName name="마가목R7" localSheetId="6">#REF!</definedName>
    <definedName name="마가목R7" localSheetId="4">#REF!</definedName>
    <definedName name="마가목R7">#REF!</definedName>
    <definedName name="마감자재" localSheetId="2">#REF!</definedName>
    <definedName name="마감자재" localSheetId="7">#REF!</definedName>
    <definedName name="마감자재" localSheetId="6">#REF!</definedName>
    <definedName name="마감자재" localSheetId="4">#REF!</definedName>
    <definedName name="마감자재">#REF!</definedName>
    <definedName name="마널이ㅏ" hidden="1">{#N/A,#N/A,FALSE,"집계표"}</definedName>
    <definedName name="마블" localSheetId="2">#REF!</definedName>
    <definedName name="마블" localSheetId="7">#REF!</definedName>
    <definedName name="마블" localSheetId="6">#REF!</definedName>
    <definedName name="마블" localSheetId="4">#REF!</definedName>
    <definedName name="마블">#REF!</definedName>
    <definedName name="마카담로라">250000</definedName>
    <definedName name="만득이" hidden="1">{#N/A,#N/A,FALSE,"2~8번"}</definedName>
    <definedName name="말발도리1003" localSheetId="2">#REF!</definedName>
    <definedName name="말발도리1003" localSheetId="7">#REF!</definedName>
    <definedName name="말발도리1003" localSheetId="6">#REF!</definedName>
    <definedName name="말발도리1003" localSheetId="4">#REF!</definedName>
    <definedName name="말발도리1003">#REF!</definedName>
    <definedName name="말발도리1204" localSheetId="2">#REF!</definedName>
    <definedName name="말발도리1204" localSheetId="7">#REF!</definedName>
    <definedName name="말발도리1204" localSheetId="6">#REF!</definedName>
    <definedName name="말발도리1204" localSheetId="4">#REF!</definedName>
    <definedName name="말발도리1204">#REF!</definedName>
    <definedName name="말발도리1506" localSheetId="2">#REF!</definedName>
    <definedName name="말발도리1506" localSheetId="7">#REF!</definedName>
    <definedName name="말발도리1506" localSheetId="6">#REF!</definedName>
    <definedName name="말발도리1506" localSheetId="4">#REF!</definedName>
    <definedName name="말발도리1506">#REF!</definedName>
    <definedName name="망루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매입세액" hidden="1">{#N/A,#N/A,FALSE,"예상손익";#N/A,#N/A,FALSE,"관리분석";#N/A,#N/A,FALSE,"장비분석";#N/A,#N/A,FALSE,"준설분석";#N/A,#N/A,FALSE,"철구분석"}</definedName>
    <definedName name="매자0804" localSheetId="2">#REF!</definedName>
    <definedName name="매자0804" localSheetId="7">#REF!</definedName>
    <definedName name="매자0804" localSheetId="6">#REF!</definedName>
    <definedName name="매자0804" localSheetId="4">#REF!</definedName>
    <definedName name="매자0804">#REF!</definedName>
    <definedName name="매자1005" localSheetId="2">#REF!</definedName>
    <definedName name="매자1005" localSheetId="7">#REF!</definedName>
    <definedName name="매자1005" localSheetId="6">#REF!</definedName>
    <definedName name="매자1005" localSheetId="4">#REF!</definedName>
    <definedName name="매자1005">#REF!</definedName>
    <definedName name="매화R10" localSheetId="2">#REF!</definedName>
    <definedName name="매화R10" localSheetId="7">#REF!</definedName>
    <definedName name="매화R10" localSheetId="6">#REF!</definedName>
    <definedName name="매화R10" localSheetId="4">#REF!</definedName>
    <definedName name="매화R10">#REF!</definedName>
    <definedName name="매화R4" localSheetId="2">#REF!</definedName>
    <definedName name="매화R4" localSheetId="7">#REF!</definedName>
    <definedName name="매화R4" localSheetId="6">#REF!</definedName>
    <definedName name="매화R4" localSheetId="4">#REF!</definedName>
    <definedName name="매화R4">#REF!</definedName>
    <definedName name="매화R6" localSheetId="2">#REF!</definedName>
    <definedName name="매화R6" localSheetId="7">#REF!</definedName>
    <definedName name="매화R6" localSheetId="6">#REF!</definedName>
    <definedName name="매화R6" localSheetId="4">#REF!</definedName>
    <definedName name="매화R6">#REF!</definedName>
    <definedName name="매화R8" localSheetId="2">#REF!</definedName>
    <definedName name="매화R8" localSheetId="7">#REF!</definedName>
    <definedName name="매화R8" localSheetId="6">#REF!</definedName>
    <definedName name="매화R8" localSheetId="4">#REF!</definedName>
    <definedName name="매화R8">#REF!</definedName>
    <definedName name="맨홀집계표" hidden="1">{#N/A,#N/A,FALSE,"포장단가"}</definedName>
    <definedName name="멀티에어컨설치공사" localSheetId="2">#REF!</definedName>
    <definedName name="멀티에어컨설치공사" localSheetId="7">#REF!</definedName>
    <definedName name="멀티에어컨설치공사" localSheetId="6">#REF!</definedName>
    <definedName name="멀티에어컨설치공사" localSheetId="4">#REF!</definedName>
    <definedName name="멀티에어컨설치공사">#REF!</definedName>
    <definedName name="메타B10" localSheetId="2">#REF!</definedName>
    <definedName name="메타B10" localSheetId="7">#REF!</definedName>
    <definedName name="메타B10" localSheetId="6">#REF!</definedName>
    <definedName name="메타B10" localSheetId="4">#REF!</definedName>
    <definedName name="메타B10">#REF!</definedName>
    <definedName name="메타B12" localSheetId="2">#REF!</definedName>
    <definedName name="메타B12" localSheetId="7">#REF!</definedName>
    <definedName name="메타B12" localSheetId="6">#REF!</definedName>
    <definedName name="메타B12" localSheetId="4">#REF!</definedName>
    <definedName name="메타B12">#REF!</definedName>
    <definedName name="메타B15" localSheetId="2">#REF!</definedName>
    <definedName name="메타B15" localSheetId="7">#REF!</definedName>
    <definedName name="메타B15" localSheetId="6">#REF!</definedName>
    <definedName name="메타B15" localSheetId="4">#REF!</definedName>
    <definedName name="메타B15">#REF!</definedName>
    <definedName name="메타B18" localSheetId="2">#REF!</definedName>
    <definedName name="메타B18" localSheetId="7">#REF!</definedName>
    <definedName name="메타B18" localSheetId="6">#REF!</definedName>
    <definedName name="메타B18" localSheetId="4">#REF!</definedName>
    <definedName name="메타B18">#REF!</definedName>
    <definedName name="메타B4" localSheetId="2">#REF!</definedName>
    <definedName name="메타B4" localSheetId="7">#REF!</definedName>
    <definedName name="메타B4" localSheetId="6">#REF!</definedName>
    <definedName name="메타B4" localSheetId="4">#REF!</definedName>
    <definedName name="메타B4">#REF!</definedName>
    <definedName name="메타B5" localSheetId="2">#REF!</definedName>
    <definedName name="메타B5" localSheetId="7">#REF!</definedName>
    <definedName name="메타B5" localSheetId="6">#REF!</definedName>
    <definedName name="메타B5" localSheetId="4">#REF!</definedName>
    <definedName name="메타B5">#REF!</definedName>
    <definedName name="메타B6" localSheetId="2">#REF!</definedName>
    <definedName name="메타B6" localSheetId="7">#REF!</definedName>
    <definedName name="메타B6" localSheetId="6">#REF!</definedName>
    <definedName name="메타B6" localSheetId="4">#REF!</definedName>
    <definedName name="메타B6">#REF!</definedName>
    <definedName name="메타B8" localSheetId="2">#REF!</definedName>
    <definedName name="메타B8" localSheetId="7">#REF!</definedName>
    <definedName name="메타B8" localSheetId="6">#REF!</definedName>
    <definedName name="메타B8" localSheetId="4">#REF!</definedName>
    <definedName name="메타B8">#REF!</definedName>
    <definedName name="멘트" localSheetId="2">#REF!</definedName>
    <definedName name="멘트" localSheetId="7">#REF!</definedName>
    <definedName name="멘트" localSheetId="6">#REF!</definedName>
    <definedName name="멘트" localSheetId="4">#REF!</definedName>
    <definedName name="멘트">#REF!</definedName>
    <definedName name="며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면적" localSheetId="2">#REF!</definedName>
    <definedName name="면적" localSheetId="7">#REF!</definedName>
    <definedName name="면적" localSheetId="6">#REF!</definedName>
    <definedName name="면적" localSheetId="4">#REF!</definedName>
    <definedName name="면적">#REF!</definedName>
    <definedName name="명자0604" localSheetId="2">#REF!</definedName>
    <definedName name="명자0604" localSheetId="7">#REF!</definedName>
    <definedName name="명자0604" localSheetId="6">#REF!</definedName>
    <definedName name="명자0604" localSheetId="4">#REF!</definedName>
    <definedName name="명자0604">#REF!</definedName>
    <definedName name="명자0805" localSheetId="2">#REF!</definedName>
    <definedName name="명자0805" localSheetId="7">#REF!</definedName>
    <definedName name="명자0805" localSheetId="6">#REF!</definedName>
    <definedName name="명자0805" localSheetId="4">#REF!</definedName>
    <definedName name="명자0805">#REF!</definedName>
    <definedName name="명자1006" localSheetId="2">#REF!</definedName>
    <definedName name="명자1006" localSheetId="7">#REF!</definedName>
    <definedName name="명자1006" localSheetId="6">#REF!</definedName>
    <definedName name="명자1006" localSheetId="4">#REF!</definedName>
    <definedName name="명자1006">#REF!</definedName>
    <definedName name="명자1208" localSheetId="2">#REF!</definedName>
    <definedName name="명자1208" localSheetId="7">#REF!</definedName>
    <definedName name="명자1208" localSheetId="6">#REF!</definedName>
    <definedName name="명자1208" localSheetId="4">#REF!</definedName>
    <definedName name="명자1208">#REF!</definedName>
    <definedName name="명장" localSheetId="2">#REF!</definedName>
    <definedName name="명장" localSheetId="7">#REF!</definedName>
    <definedName name="명장" localSheetId="6">#REF!</definedName>
    <definedName name="명장" localSheetId="4">#REF!</definedName>
    <definedName name="명장">#REF!</definedName>
    <definedName name="모" localSheetId="7" hidden="1">{#N/A,#N/A,FALSE,"변경관리예산";#N/A,#N/A,FALSE,"변경장비예산";#N/A,#N/A,FALSE,"변경준설예산";#N/A,#N/A,FALSE,"변경철구예산"}</definedName>
    <definedName name="모" localSheetId="5" hidden="1">{#N/A,#N/A,FALSE,"변경관리예산";#N/A,#N/A,FALSE,"변경장비예산";#N/A,#N/A,FALSE,"변경준설예산";#N/A,#N/A,FALSE,"변경철구예산"}</definedName>
    <definedName name="모" localSheetId="4" hidden="1">{#N/A,#N/A,FALSE,"변경관리예산";#N/A,#N/A,FALSE,"변경장비예산";#N/A,#N/A,FALSE,"변경준설예산";#N/A,#N/A,FALSE,"변경철구예산"}</definedName>
    <definedName name="모" hidden="1">{#N/A,#N/A,FALSE,"변경관리예산";#N/A,#N/A,FALSE,"변경장비예산";#N/A,#N/A,FALSE,"변경준설예산";#N/A,#N/A,FALSE,"변경철구예산"}</definedName>
    <definedName name="모감주R10" localSheetId="2">#REF!</definedName>
    <definedName name="모감주R10" localSheetId="7">#REF!</definedName>
    <definedName name="모감주R10" localSheetId="6">#REF!</definedName>
    <definedName name="모감주R10" localSheetId="4">#REF!</definedName>
    <definedName name="모감주R10">#REF!</definedName>
    <definedName name="모감주R4" localSheetId="2">#REF!</definedName>
    <definedName name="모감주R4" localSheetId="7">#REF!</definedName>
    <definedName name="모감주R4" localSheetId="6">#REF!</definedName>
    <definedName name="모감주R4" localSheetId="4">#REF!</definedName>
    <definedName name="모감주R4">#REF!</definedName>
    <definedName name="모감주R6" localSheetId="2">#REF!</definedName>
    <definedName name="모감주R6" localSheetId="7">#REF!</definedName>
    <definedName name="모감주R6" localSheetId="6">#REF!</definedName>
    <definedName name="모감주R6" localSheetId="4">#REF!</definedName>
    <definedName name="모감주R6">#REF!</definedName>
    <definedName name="모감주R8" localSheetId="2">#REF!</definedName>
    <definedName name="모감주R8" localSheetId="7">#REF!</definedName>
    <definedName name="모감주R8" localSheetId="6">#REF!</definedName>
    <definedName name="모감주R8" localSheetId="4">#REF!</definedName>
    <definedName name="모감주R8">#REF!</definedName>
    <definedName name="모과2005" localSheetId="2">#REF!</definedName>
    <definedName name="모과2005" localSheetId="7">#REF!</definedName>
    <definedName name="모과2005" localSheetId="6">#REF!</definedName>
    <definedName name="모과2005" localSheetId="4">#REF!</definedName>
    <definedName name="모과2005">#REF!</definedName>
    <definedName name="모과2507" localSheetId="2">#REF!</definedName>
    <definedName name="모과2507" localSheetId="7">#REF!</definedName>
    <definedName name="모과2507" localSheetId="6">#REF!</definedName>
    <definedName name="모과2507" localSheetId="4">#REF!</definedName>
    <definedName name="모과2507">#REF!</definedName>
    <definedName name="모과R10" localSheetId="2">#REF!</definedName>
    <definedName name="모과R10" localSheetId="7">#REF!</definedName>
    <definedName name="모과R10" localSheetId="6">#REF!</definedName>
    <definedName name="모과R10" localSheetId="4">#REF!</definedName>
    <definedName name="모과R10">#REF!</definedName>
    <definedName name="모과R12" localSheetId="2">#REF!</definedName>
    <definedName name="모과R12" localSheetId="7">#REF!</definedName>
    <definedName name="모과R12" localSheetId="6">#REF!</definedName>
    <definedName name="모과R12" localSheetId="4">#REF!</definedName>
    <definedName name="모과R12">#REF!</definedName>
    <definedName name="모과R15" localSheetId="2">#REF!</definedName>
    <definedName name="모과R15" localSheetId="7">#REF!</definedName>
    <definedName name="모과R15" localSheetId="6">#REF!</definedName>
    <definedName name="모과R15" localSheetId="4">#REF!</definedName>
    <definedName name="모과R15">#REF!</definedName>
    <definedName name="모과R20" localSheetId="2">#REF!</definedName>
    <definedName name="모과R20" localSheetId="7">#REF!</definedName>
    <definedName name="모과R20" localSheetId="6">#REF!</definedName>
    <definedName name="모과R20" localSheetId="4">#REF!</definedName>
    <definedName name="모과R20">#REF!</definedName>
    <definedName name="모과R25" localSheetId="2">#REF!</definedName>
    <definedName name="모과R25" localSheetId="7">#REF!</definedName>
    <definedName name="모과R25" localSheetId="6">#REF!</definedName>
    <definedName name="모과R25" localSheetId="4">#REF!</definedName>
    <definedName name="모과R25">#REF!</definedName>
    <definedName name="모과R5" localSheetId="2">#REF!</definedName>
    <definedName name="모과R5" localSheetId="7">#REF!</definedName>
    <definedName name="모과R5" localSheetId="6">#REF!</definedName>
    <definedName name="모과R5" localSheetId="4">#REF!</definedName>
    <definedName name="모과R5">#REF!</definedName>
    <definedName name="모과R8" localSheetId="2">#REF!</definedName>
    <definedName name="모과R8" localSheetId="7">#REF!</definedName>
    <definedName name="모과R8" localSheetId="6">#REF!</definedName>
    <definedName name="모과R8" localSheetId="4">#REF!</definedName>
    <definedName name="모과R8">#REF!</definedName>
    <definedName name="모란5가지" localSheetId="2">#REF!</definedName>
    <definedName name="모란5가지" localSheetId="7">#REF!</definedName>
    <definedName name="모란5가지" localSheetId="6">#REF!</definedName>
    <definedName name="모란5가지" localSheetId="4">#REF!</definedName>
    <definedName name="모란5가지">#REF!</definedName>
    <definedName name="모란6가지" localSheetId="2">#REF!</definedName>
    <definedName name="모란6가지" localSheetId="7">#REF!</definedName>
    <definedName name="모란6가지" localSheetId="6">#REF!</definedName>
    <definedName name="모란6가지" localSheetId="4">#REF!</definedName>
    <definedName name="모란6가지">#REF!</definedName>
    <definedName name="모래" localSheetId="2">#REF!</definedName>
    <definedName name="모래" localSheetId="7">#REF!</definedName>
    <definedName name="모래" localSheetId="6">#REF!</definedName>
    <definedName name="모래" localSheetId="4">#REF!</definedName>
    <definedName name="모래">#REF!</definedName>
    <definedName name="모래1" localSheetId="2">#REF!</definedName>
    <definedName name="모래1" localSheetId="7">#REF!</definedName>
    <definedName name="모래1" localSheetId="6">#REF!</definedName>
    <definedName name="모래1" localSheetId="4">#REF!</definedName>
    <definedName name="모래1">#REF!</definedName>
    <definedName name="목도공" localSheetId="2">#REF!</definedName>
    <definedName name="목도공" localSheetId="7">#REF!</definedName>
    <definedName name="목도공" localSheetId="6">#REF!</definedName>
    <definedName name="목도공" localSheetId="4">#REF!</definedName>
    <definedName name="목도공">#REF!</definedName>
    <definedName name="목련R10" localSheetId="2">#REF!</definedName>
    <definedName name="목련R10" localSheetId="7">#REF!</definedName>
    <definedName name="목련R10" localSheetId="6">#REF!</definedName>
    <definedName name="목련R10" localSheetId="4">#REF!</definedName>
    <definedName name="목련R10">#REF!</definedName>
    <definedName name="목련R12" localSheetId="2">#REF!</definedName>
    <definedName name="목련R12" localSheetId="7">#REF!</definedName>
    <definedName name="목련R12" localSheetId="6">#REF!</definedName>
    <definedName name="목련R12" localSheetId="4">#REF!</definedName>
    <definedName name="목련R12">#REF!</definedName>
    <definedName name="목련R15" localSheetId="2">#REF!</definedName>
    <definedName name="목련R15" localSheetId="7">#REF!</definedName>
    <definedName name="목련R15" localSheetId="6">#REF!</definedName>
    <definedName name="목련R15" localSheetId="4">#REF!</definedName>
    <definedName name="목련R15">#REF!</definedName>
    <definedName name="목련R20" localSheetId="2">#REF!</definedName>
    <definedName name="목련R20" localSheetId="7">#REF!</definedName>
    <definedName name="목련R20" localSheetId="6">#REF!</definedName>
    <definedName name="목련R20" localSheetId="4">#REF!</definedName>
    <definedName name="목련R20">#REF!</definedName>
    <definedName name="목련R4" localSheetId="2">#REF!</definedName>
    <definedName name="목련R4" localSheetId="7">#REF!</definedName>
    <definedName name="목련R4" localSheetId="6">#REF!</definedName>
    <definedName name="목련R4" localSheetId="4">#REF!</definedName>
    <definedName name="목련R4">#REF!</definedName>
    <definedName name="목련R5" localSheetId="2">#REF!</definedName>
    <definedName name="목련R5" localSheetId="7">#REF!</definedName>
    <definedName name="목련R5" localSheetId="6">#REF!</definedName>
    <definedName name="목련R5" localSheetId="4">#REF!</definedName>
    <definedName name="목련R5">#REF!</definedName>
    <definedName name="목련R6" localSheetId="2">#REF!</definedName>
    <definedName name="목련R6" localSheetId="7">#REF!</definedName>
    <definedName name="목련R6" localSheetId="6">#REF!</definedName>
    <definedName name="목련R6" localSheetId="4">#REF!</definedName>
    <definedName name="목련R6">#REF!</definedName>
    <definedName name="목련R8" localSheetId="2">#REF!</definedName>
    <definedName name="목련R8" localSheetId="7">#REF!</definedName>
    <definedName name="목련R8" localSheetId="6">#REF!</definedName>
    <definedName name="목련R8" localSheetId="4">#REF!</definedName>
    <definedName name="목련R8">#REF!</definedName>
    <definedName name="목서1506" localSheetId="2">#REF!</definedName>
    <definedName name="목서1506" localSheetId="7">#REF!</definedName>
    <definedName name="목서1506" localSheetId="6">#REF!</definedName>
    <definedName name="목서1506" localSheetId="4">#REF!</definedName>
    <definedName name="목서1506">#REF!</definedName>
    <definedName name="목서2012" localSheetId="2">#REF!</definedName>
    <definedName name="목서2012" localSheetId="7">#REF!</definedName>
    <definedName name="목서2012" localSheetId="6">#REF!</definedName>
    <definedName name="목서2012" localSheetId="4">#REF!</definedName>
    <definedName name="목서2012">#REF!</definedName>
    <definedName name="목서2515" localSheetId="2">#REF!</definedName>
    <definedName name="목서2515" localSheetId="7">#REF!</definedName>
    <definedName name="목서2515" localSheetId="6">#REF!</definedName>
    <definedName name="목서2515" localSheetId="4">#REF!</definedName>
    <definedName name="목서2515">#REF!</definedName>
    <definedName name="목수국1006" localSheetId="2">#REF!</definedName>
    <definedName name="목수국1006" localSheetId="7">#REF!</definedName>
    <definedName name="목수국1006" localSheetId="6">#REF!</definedName>
    <definedName name="목수국1006" localSheetId="4">#REF!</definedName>
    <definedName name="목수국1006">#REF!</definedName>
    <definedName name="목수국1208" localSheetId="2">#REF!</definedName>
    <definedName name="목수국1208" localSheetId="7">#REF!</definedName>
    <definedName name="목수국1208" localSheetId="6">#REF!</definedName>
    <definedName name="목수국1208" localSheetId="4">#REF!</definedName>
    <definedName name="목수국1208">#REF!</definedName>
    <definedName name="목수국1510" localSheetId="2">#REF!</definedName>
    <definedName name="목수국1510" localSheetId="7">#REF!</definedName>
    <definedName name="목수국1510" localSheetId="6">#REF!</definedName>
    <definedName name="목수국1510" localSheetId="4">#REF!</definedName>
    <definedName name="목수국1510">#REF!</definedName>
    <definedName name="목창호" localSheetId="2">#REF!</definedName>
    <definedName name="목창호" localSheetId="7">#REF!</definedName>
    <definedName name="목창호" localSheetId="6">#REF!</definedName>
    <definedName name="목창호" localSheetId="4">#REF!</definedName>
    <definedName name="목창호">#REF!</definedName>
    <definedName name="무궁화1003" localSheetId="2">#REF!</definedName>
    <definedName name="무궁화1003" localSheetId="7">#REF!</definedName>
    <definedName name="무궁화1003" localSheetId="6">#REF!</definedName>
    <definedName name="무궁화1003" localSheetId="4">#REF!</definedName>
    <definedName name="무궁화1003">#REF!</definedName>
    <definedName name="무궁화1203" localSheetId="2">#REF!</definedName>
    <definedName name="무궁화1203" localSheetId="7">#REF!</definedName>
    <definedName name="무궁화1203" localSheetId="6">#REF!</definedName>
    <definedName name="무궁화1203" localSheetId="4">#REF!</definedName>
    <definedName name="무궁화1203">#REF!</definedName>
    <definedName name="무궁화1504" localSheetId="2">#REF!</definedName>
    <definedName name="무궁화1504" localSheetId="7">#REF!</definedName>
    <definedName name="무궁화1504" localSheetId="6">#REF!</definedName>
    <definedName name="무궁화1504" localSheetId="4">#REF!</definedName>
    <definedName name="무궁화1504">#REF!</definedName>
    <definedName name="무궁화1805" localSheetId="2">#REF!</definedName>
    <definedName name="무궁화1805" localSheetId="7">#REF!</definedName>
    <definedName name="무궁화1805" localSheetId="6">#REF!</definedName>
    <definedName name="무궁화1805" localSheetId="4">#REF!</definedName>
    <definedName name="무궁화1805">#REF!</definedName>
    <definedName name="무궁화2006" localSheetId="2">#REF!</definedName>
    <definedName name="무궁화2006" localSheetId="7">#REF!</definedName>
    <definedName name="무궁화2006" localSheetId="6">#REF!</definedName>
    <definedName name="무궁화2006" localSheetId="4">#REF!</definedName>
    <definedName name="무궁화2006">#REF!</definedName>
    <definedName name="무농1호" localSheetId="2">#REF!</definedName>
    <definedName name="무농1호" localSheetId="7">#REF!</definedName>
    <definedName name="무농1호" localSheetId="6">#REF!</definedName>
    <definedName name="무농1호" localSheetId="4">#REF!</definedName>
    <definedName name="무농1호">#REF!</definedName>
    <definedName name="무농2호" localSheetId="2">#REF!</definedName>
    <definedName name="무농2호" localSheetId="7">#REF!</definedName>
    <definedName name="무농2호" localSheetId="6">#REF!</definedName>
    <definedName name="무농2호" localSheetId="4">#REF!</definedName>
    <definedName name="무농2호">#REF!</definedName>
    <definedName name="무선안테나공" localSheetId="2">#REF!</definedName>
    <definedName name="무선안테나공" localSheetId="7">#REF!</definedName>
    <definedName name="무선안테나공" localSheetId="6">#REF!</definedName>
    <definedName name="무선안테나공" localSheetId="4">#REF!</definedName>
    <definedName name="무선안테나공">#REF!</definedName>
    <definedName name="문서" hidden="1">{#N/A,#N/A,FALSE,"현장 NCR 분석";#N/A,#N/A,FALSE,"현장품질감사";#N/A,#N/A,FALSE,"현장품질감사"}</definedName>
    <definedName name="물가" localSheetId="2">#REF!</definedName>
    <definedName name="물가" localSheetId="7">#REF!</definedName>
    <definedName name="물가" localSheetId="6">#REF!</definedName>
    <definedName name="물가" localSheetId="4">#REF!</definedName>
    <definedName name="물가">#REF!</definedName>
    <definedName name="물가2" localSheetId="2">#REF!</definedName>
    <definedName name="물가2" localSheetId="7">#REF!</definedName>
    <definedName name="물가2" localSheetId="6">#REF!</definedName>
    <definedName name="물가2" localSheetId="4">#REF!</definedName>
    <definedName name="물가2">#REF!</definedName>
    <definedName name="물랴ㅕㅇ" localSheetId="2">#REF!</definedName>
    <definedName name="물랴ㅕㅇ" localSheetId="7">#REF!</definedName>
    <definedName name="물랴ㅕㅇ" localSheetId="6">#REF!</definedName>
    <definedName name="물랴ㅕㅇ" localSheetId="4">#REF!</definedName>
    <definedName name="물랴ㅕㅇ">#REF!</definedName>
    <definedName name="물량산출랍" hidden="1">{#N/A,#N/A,FALSE,"Sheet1"}</definedName>
    <definedName name="물탱크" localSheetId="2">#REF!</definedName>
    <definedName name="물탱크" localSheetId="7">#REF!</definedName>
    <definedName name="물탱크" localSheetId="6">#REF!</definedName>
    <definedName name="물탱크" localSheetId="4">#REF!</definedName>
    <definedName name="물탱크">#REF!</definedName>
    <definedName name="물푸레R5" localSheetId="2">#REF!</definedName>
    <definedName name="물푸레R5" localSheetId="7">#REF!</definedName>
    <definedName name="물푸레R5" localSheetId="6">#REF!</definedName>
    <definedName name="물푸레R5" localSheetId="4">#REF!</definedName>
    <definedName name="물푸레R5">#REF!</definedName>
    <definedName name="물푸레R6" localSheetId="2">#REF!</definedName>
    <definedName name="물푸레R6" localSheetId="7">#REF!</definedName>
    <definedName name="물푸레R6" localSheetId="6">#REF!</definedName>
    <definedName name="물푸레R6" localSheetId="4">#REF!</definedName>
    <definedName name="물푸레R6">#REF!</definedName>
    <definedName name="물푸레R8" localSheetId="2">#REF!</definedName>
    <definedName name="물푸레R8" localSheetId="7">#REF!</definedName>
    <definedName name="물푸레R8" localSheetId="6">#REF!</definedName>
    <definedName name="물푸레R8" localSheetId="4">#REF!</definedName>
    <definedName name="물푸레R8">#REF!</definedName>
    <definedName name="므ㅓ" hidden="1">{#N/A,#N/A,FALSE,"집계표"}</definedName>
    <definedName name="미란" localSheetId="2">#REF!</definedName>
    <definedName name="미란" localSheetId="7">#REF!</definedName>
    <definedName name="미란" localSheetId="6">#REF!</definedName>
    <definedName name="미란" localSheetId="4">#REF!</definedName>
    <definedName name="미란">#REF!</definedName>
    <definedName name="미선0804" localSheetId="2">#REF!</definedName>
    <definedName name="미선0804" localSheetId="7">#REF!</definedName>
    <definedName name="미선0804" localSheetId="6">#REF!</definedName>
    <definedName name="미선0804" localSheetId="4">#REF!</definedName>
    <definedName name="미선0804">#REF!</definedName>
    <definedName name="미선1206" localSheetId="2">#REF!</definedName>
    <definedName name="미선1206" localSheetId="7">#REF!</definedName>
    <definedName name="미선1206" localSheetId="6">#REF!</definedName>
    <definedName name="미선1206" localSheetId="4">#REF!</definedName>
    <definedName name="미선1206">#REF!</definedName>
    <definedName name="미장" localSheetId="2">#REF!</definedName>
    <definedName name="미장" localSheetId="7">#REF!</definedName>
    <definedName name="미장" localSheetId="6">#REF!</definedName>
    <definedName name="미장" localSheetId="4">#REF!</definedName>
    <definedName name="미장">#REF!</definedName>
    <definedName name="미장물량" hidden="1">{#N/A,#N/A,FALSE,"Sheet1"}</definedName>
    <definedName name="미지" localSheetId="2">#REF!</definedName>
    <definedName name="미지" localSheetId="7">#REF!</definedName>
    <definedName name="미지" localSheetId="6">#REF!</definedName>
    <definedName name="미지" localSheetId="4">#REF!</definedName>
    <definedName name="미지">#REF!</definedName>
    <definedName name="미ㅣㅁ" hidden="1">{#N/A,#N/A,FALSE,"집계표"}</definedName>
    <definedName name="민원관련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민원품의" hidden="1">{#N/A,#N/A,FALSE,"변경관리예산";#N/A,#N/A,FALSE,"변경장비예산";#N/A,#N/A,FALSE,"변경준설예산";#N/A,#N/A,FALSE,"변경철구예산"}</definedName>
    <definedName name="ㅂ" hidden="1">{#N/A,#N/A,TRUE,"토적및재료집계";#N/A,#N/A,TRUE,"토적및재료집계";#N/A,#N/A,TRUE,"단위량"}</definedName>
    <definedName name="ㅂ2ㅂ2" hidden="1">{#N/A,#N/A,FALSE,"배수1"}</definedName>
    <definedName name="ㅂㄷㄳㄷㅂㄱ" localSheetId="2" hidden="1">#REF!</definedName>
    <definedName name="ㅂㄷㄳㄷㅂㄱ" localSheetId="7" hidden="1">#REF!</definedName>
    <definedName name="ㅂㄷㄳㄷㅂㄱ" localSheetId="6" hidden="1">#REF!</definedName>
    <definedName name="ㅂㄷㄳㄷㅂㄱ" localSheetId="4" hidden="1">#REF!</definedName>
    <definedName name="ㅂㄷㄳㄷㅂㄱ" hidden="1">#REF!</definedName>
    <definedName name="ㅂㄷㅅㅄ" localSheetId="2" hidden="1">#REF!</definedName>
    <definedName name="ㅂㄷㅅㅄ" localSheetId="7" hidden="1">#REF!</definedName>
    <definedName name="ㅂㄷㅅㅄ" localSheetId="6" hidden="1">#REF!</definedName>
    <definedName name="ㅂㄷㅅㅄ" localSheetId="4" hidden="1">#REF!</definedName>
    <definedName name="ㅂㄷㅅㅄ" hidden="1">#REF!</definedName>
    <definedName name="ㅂㅂ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ㅂ" localSheetId="2">#REF!</definedName>
    <definedName name="ㅂㅂㅂ" localSheetId="7">#REF!</definedName>
    <definedName name="ㅂㅂㅂ" localSheetId="6">#REF!</definedName>
    <definedName name="ㅂㅂㅂ" localSheetId="4">#REF!</definedName>
    <definedName name="ㅂㅂㅂ">#REF!</definedName>
    <definedName name="ㅂㅂㅂㅂㅂ" localSheetId="7" hidden="1">{"'별표'!$N$220"}</definedName>
    <definedName name="ㅂㅂㅂㅂㅂ" localSheetId="5" hidden="1">{"'별표'!$N$220"}</definedName>
    <definedName name="ㅂㅂㅂㅂㅂ" localSheetId="4" hidden="1">{"'별표'!$N$220"}</definedName>
    <definedName name="ㅂㅂㅂㅂㅂ" hidden="1">{"'별표'!$N$220"}</definedName>
    <definedName name="ㅂㅈ" hidden="1">{#N/A,#N/A,TRUE,"1";#N/A,#N/A,TRUE,"2";#N/A,#N/A,TRUE,"3";#N/A,#N/A,TRUE,"4";#N/A,#N/A,TRUE,"5";#N/A,#N/A,TRUE,"6";#N/A,#N/A,TRUE,"7"}</definedName>
    <definedName name="ㅂㅈㄷㄱ" hidden="1">{#N/A,#N/A,FALSE,"지침";#N/A,#N/A,FALSE,"환경분석";#N/A,#N/A,FALSE,"Sheet16"}</definedName>
    <definedName name="ㅂ쟈ㅕㅑㅂ1" hidden="1">{#N/A,#N/A,FALSE,"배수1"}</definedName>
    <definedName name="박경근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반송1012" localSheetId="2">#REF!</definedName>
    <definedName name="반송1012" localSheetId="7">#REF!</definedName>
    <definedName name="반송1012" localSheetId="6">#REF!</definedName>
    <definedName name="반송1012" localSheetId="4">#REF!</definedName>
    <definedName name="반송1012">#REF!</definedName>
    <definedName name="반송1215" localSheetId="2">#REF!</definedName>
    <definedName name="반송1215" localSheetId="7">#REF!</definedName>
    <definedName name="반송1215" localSheetId="6">#REF!</definedName>
    <definedName name="반송1215" localSheetId="4">#REF!</definedName>
    <definedName name="반송1215">#REF!</definedName>
    <definedName name="반송1518" localSheetId="2">#REF!</definedName>
    <definedName name="반송1518" localSheetId="7">#REF!</definedName>
    <definedName name="반송1518" localSheetId="6">#REF!</definedName>
    <definedName name="반송1518" localSheetId="4">#REF!</definedName>
    <definedName name="반송1518">#REF!</definedName>
    <definedName name="반송1520" localSheetId="2">#REF!</definedName>
    <definedName name="반송1520" localSheetId="7">#REF!</definedName>
    <definedName name="반송1520" localSheetId="6">#REF!</definedName>
    <definedName name="반송1520" localSheetId="4">#REF!</definedName>
    <definedName name="반송1520">#REF!</definedName>
    <definedName name="반송2022" localSheetId="2">#REF!</definedName>
    <definedName name="반송2022" localSheetId="7">#REF!</definedName>
    <definedName name="반송2022" localSheetId="6">#REF!</definedName>
    <definedName name="반송2022" localSheetId="4">#REF!</definedName>
    <definedName name="반송2022">#REF!</definedName>
    <definedName name="발주금액">#N/A</definedName>
    <definedName name="방송설비" localSheetId="2">#REF!</definedName>
    <definedName name="방송설비" localSheetId="7">#REF!</definedName>
    <definedName name="방송설비" localSheetId="6">#REF!</definedName>
    <definedName name="방송설비" localSheetId="4">#REF!</definedName>
    <definedName name="방송설비">#REF!</definedName>
    <definedName name="방수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배관" localSheetId="2">#REF!</definedName>
    <definedName name="배관" localSheetId="7">#REF!</definedName>
    <definedName name="배관" localSheetId="6">#REF!</definedName>
    <definedName name="배관" localSheetId="4">#REF!</definedName>
    <definedName name="배관">#REF!</definedName>
    <definedName name="배관공계" localSheetId="2">#REF!</definedName>
    <definedName name="배관공계" localSheetId="7">#REF!</definedName>
    <definedName name="배관공계" localSheetId="6">#REF!</definedName>
    <definedName name="배관공계" localSheetId="4">#REF!</definedName>
    <definedName name="배관공계">#REF!</definedName>
    <definedName name="배민수" localSheetId="2">#REF!</definedName>
    <definedName name="배민수" localSheetId="7">#REF!</definedName>
    <definedName name="배민수" localSheetId="6">#REF!</definedName>
    <definedName name="배민수" localSheetId="4">#REF!</definedName>
    <definedName name="배민수">#REF!</definedName>
    <definedName name="배선" localSheetId="2">#REF!</definedName>
    <definedName name="배선" localSheetId="7">#REF!</definedName>
    <definedName name="배선" localSheetId="6">#REF!</definedName>
    <definedName name="배선" localSheetId="4">#REF!</definedName>
    <definedName name="배선">#REF!</definedName>
    <definedName name="배수공집계_주요자재" hidden="1">{#N/A,#N/A,FALSE,"포장단가"}</definedName>
    <definedName name="배전" localSheetId="2">#REF!</definedName>
    <definedName name="배전" localSheetId="7">#REF!</definedName>
    <definedName name="배전" localSheetId="6">#REF!</definedName>
    <definedName name="배전" localSheetId="4">#REF!</definedName>
    <definedName name="배전">#REF!</definedName>
    <definedName name="배전전공" localSheetId="2">#REF!</definedName>
    <definedName name="배전전공" localSheetId="7">#REF!</definedName>
    <definedName name="배전전공" localSheetId="6">#REF!</definedName>
    <definedName name="배전전공" localSheetId="4">#REF!</definedName>
    <definedName name="배전전공">#REF!</definedName>
    <definedName name="배토판19ton">"Picture 11"</definedName>
    <definedName name="배토판32ton">"Picture 10"</definedName>
    <definedName name="백호02">230000</definedName>
    <definedName name="백호06">300000</definedName>
    <definedName name="백호10">250000</definedName>
    <definedName name="번들1호" localSheetId="2">#REF!</definedName>
    <definedName name="번들1호" localSheetId="7">#REF!</definedName>
    <definedName name="번들1호" localSheetId="6">#REF!</definedName>
    <definedName name="번들1호" localSheetId="4">#REF!</definedName>
    <definedName name="번들1호">#REF!</definedName>
    <definedName name="번들2호" localSheetId="2">#REF!</definedName>
    <definedName name="번들2호" localSheetId="7">#REF!</definedName>
    <definedName name="번들2호" localSheetId="6">#REF!</definedName>
    <definedName name="번들2호" localSheetId="4">#REF!</definedName>
    <definedName name="번들2호">#REF!</definedName>
    <definedName name="번들3호" localSheetId="2">#REF!</definedName>
    <definedName name="번들3호" localSheetId="7">#REF!</definedName>
    <definedName name="번들3호" localSheetId="6">#REF!</definedName>
    <definedName name="번들3호" localSheetId="4">#REF!</definedName>
    <definedName name="번들3호">#REF!</definedName>
    <definedName name="범위" localSheetId="2">#REF!</definedName>
    <definedName name="범위" localSheetId="7">#REF!</definedName>
    <definedName name="범위" localSheetId="6">#REF!</definedName>
    <definedName name="범위" localSheetId="4">#REF!</definedName>
    <definedName name="범위">#REF!</definedName>
    <definedName name="벙" hidden="1">{#N/A,#N/A,FALSE,"Sheet6"}</definedName>
    <definedName name="벽체" hidden="1">{#N/A,#N/A,FALSE,"혼합골재"}</definedName>
    <definedName name="보고자료" hidden="1">{#N/A,#N/A,FALSE,"집계표"}</definedName>
    <definedName name="보곡" localSheetId="2">#REF!</definedName>
    <definedName name="보곡" localSheetId="7">#REF!</definedName>
    <definedName name="보곡" localSheetId="6">#REF!</definedName>
    <definedName name="보곡" localSheetId="4">#REF!</definedName>
    <definedName name="보곡">#REF!</definedName>
    <definedName name="보수내역" localSheetId="2">내역서표지!StartChart</definedName>
    <definedName name="보수내역" localSheetId="6">수량산출서표지!StartChart</definedName>
    <definedName name="보수내역" localSheetId="4">집계표!StartChart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온공계" localSheetId="2">#REF!</definedName>
    <definedName name="보온공계" localSheetId="7">#REF!</definedName>
    <definedName name="보온공계" localSheetId="6">#REF!</definedName>
    <definedName name="보온공계" localSheetId="4">#REF!</definedName>
    <definedName name="보온공계">#REF!</definedName>
    <definedName name="보인" localSheetId="2">#REF!</definedName>
    <definedName name="보인" localSheetId="7">#REF!</definedName>
    <definedName name="보인" localSheetId="6">#REF!</definedName>
    <definedName name="보인" localSheetId="4">#REF!</definedName>
    <definedName name="보인">#REF!</definedName>
    <definedName name="보조기층부설" localSheetId="2">#REF!</definedName>
    <definedName name="보조기층부설" localSheetId="7">#REF!</definedName>
    <definedName name="보조기층부설" localSheetId="6">#REF!</definedName>
    <definedName name="보조기층부설" localSheetId="4">#REF!</definedName>
    <definedName name="보조기층부설">#REF!</definedName>
    <definedName name="보통인부" localSheetId="2">#REF!</definedName>
    <definedName name="보통인부" localSheetId="7">#REF!</definedName>
    <definedName name="보통인부" localSheetId="6">#REF!</definedName>
    <definedName name="보통인부" localSheetId="4">#REF!</definedName>
    <definedName name="보통인부">#REF!</definedName>
    <definedName name="보통인부B10" localSheetId="2">#REF!</definedName>
    <definedName name="보통인부B10" localSheetId="7">#REF!</definedName>
    <definedName name="보통인부B10" localSheetId="6">#REF!</definedName>
    <definedName name="보통인부B10" localSheetId="4">#REF!</definedName>
    <definedName name="보통인부B10">#REF!</definedName>
    <definedName name="보통인부B4이하" localSheetId="2">#REF!</definedName>
    <definedName name="보통인부B4이하" localSheetId="7">#REF!</definedName>
    <definedName name="보통인부B4이하" localSheetId="6">#REF!</definedName>
    <definedName name="보통인부B4이하" localSheetId="4">#REF!</definedName>
    <definedName name="보통인부B4이하">#REF!</definedName>
    <definedName name="보통인부B5" localSheetId="2">#REF!</definedName>
    <definedName name="보통인부B5" localSheetId="7">#REF!</definedName>
    <definedName name="보통인부B5" localSheetId="6">#REF!</definedName>
    <definedName name="보통인부B5" localSheetId="4">#REF!</definedName>
    <definedName name="보통인부B5">#REF!</definedName>
    <definedName name="보통인부B6" localSheetId="2">#REF!</definedName>
    <definedName name="보통인부B6" localSheetId="7">#REF!</definedName>
    <definedName name="보통인부B6" localSheetId="6">#REF!</definedName>
    <definedName name="보통인부B6" localSheetId="4">#REF!</definedName>
    <definedName name="보통인부B6">#REF!</definedName>
    <definedName name="보통인부B8" localSheetId="2">#REF!</definedName>
    <definedName name="보통인부B8" localSheetId="7">#REF!</definedName>
    <definedName name="보통인부B8" localSheetId="6">#REF!</definedName>
    <definedName name="보통인부B8" localSheetId="4">#REF!</definedName>
    <definedName name="보통인부B8">#REF!</definedName>
    <definedName name="보통인부R10" localSheetId="2">#REF!</definedName>
    <definedName name="보통인부R10" localSheetId="7">#REF!</definedName>
    <definedName name="보통인부R10" localSheetId="6">#REF!</definedName>
    <definedName name="보통인부R10" localSheetId="4">#REF!</definedName>
    <definedName name="보통인부R10">#REF!</definedName>
    <definedName name="보통인부R12" localSheetId="2">#REF!</definedName>
    <definedName name="보통인부R12" localSheetId="7">#REF!</definedName>
    <definedName name="보통인부R12" localSheetId="6">#REF!</definedName>
    <definedName name="보통인부R12" localSheetId="4">#REF!</definedName>
    <definedName name="보통인부R12">#REF!</definedName>
    <definedName name="보통인부R15" localSheetId="2">#REF!</definedName>
    <definedName name="보통인부R15" localSheetId="7">#REF!</definedName>
    <definedName name="보통인부R15" localSheetId="6">#REF!</definedName>
    <definedName name="보통인부R15" localSheetId="4">#REF!</definedName>
    <definedName name="보통인부R15">#REF!</definedName>
    <definedName name="보통인부R4이하" localSheetId="2">#REF!</definedName>
    <definedName name="보통인부R4이하" localSheetId="7">#REF!</definedName>
    <definedName name="보통인부R4이하" localSheetId="6">#REF!</definedName>
    <definedName name="보통인부R4이하" localSheetId="4">#REF!</definedName>
    <definedName name="보통인부R4이하">#REF!</definedName>
    <definedName name="보통인부R5" localSheetId="2">#REF!</definedName>
    <definedName name="보통인부R5" localSheetId="7">#REF!</definedName>
    <definedName name="보통인부R5" localSheetId="6">#REF!</definedName>
    <definedName name="보통인부R5" localSheetId="4">#REF!</definedName>
    <definedName name="보통인부R5">#REF!</definedName>
    <definedName name="보통인부R6" localSheetId="2">#REF!</definedName>
    <definedName name="보통인부R6" localSheetId="7">#REF!</definedName>
    <definedName name="보통인부R6" localSheetId="6">#REF!</definedName>
    <definedName name="보통인부R6" localSheetId="4">#REF!</definedName>
    <definedName name="보통인부R6">#REF!</definedName>
    <definedName name="보통인부R7" localSheetId="2">#REF!</definedName>
    <definedName name="보통인부R7" localSheetId="7">#REF!</definedName>
    <definedName name="보통인부R7" localSheetId="6">#REF!</definedName>
    <definedName name="보통인부R7" localSheetId="4">#REF!</definedName>
    <definedName name="보통인부R7">#REF!</definedName>
    <definedName name="보통인부R8" localSheetId="2">#REF!</definedName>
    <definedName name="보통인부R8" localSheetId="7">#REF!</definedName>
    <definedName name="보통인부R8" localSheetId="6">#REF!</definedName>
    <definedName name="보통인부R8" localSheetId="4">#REF!</definedName>
    <definedName name="보통인부R8">#REF!</definedName>
    <definedName name="보통인부계" localSheetId="2">#REF!</definedName>
    <definedName name="보통인부계" localSheetId="7">#REF!</definedName>
    <definedName name="보통인부계" localSheetId="6">#REF!</definedName>
    <definedName name="보통인부계" localSheetId="4">#REF!</definedName>
    <definedName name="보통인부계">#REF!</definedName>
    <definedName name="보험율" localSheetId="2">#REF!</definedName>
    <definedName name="보험율" localSheetId="7">#REF!</definedName>
    <definedName name="보험율" localSheetId="6">#REF!</definedName>
    <definedName name="보험율" localSheetId="4">#REF!</definedName>
    <definedName name="보험율">#REF!</definedName>
    <definedName name="복리" localSheetId="2">#REF!</definedName>
    <definedName name="복리" localSheetId="7">#REF!</definedName>
    <definedName name="복리" localSheetId="6">#REF!</definedName>
    <definedName name="복리" localSheetId="4">#REF!</definedName>
    <definedName name="복리">#REF!</definedName>
    <definedName name="복사" localSheetId="2">#REF!</definedName>
    <definedName name="복사" localSheetId="7">#REF!</definedName>
    <definedName name="복사" localSheetId="6">#REF!</definedName>
    <definedName name="복사" localSheetId="4">#REF!</definedName>
    <definedName name="복사">#REF!</definedName>
    <definedName name="복지" localSheetId="2" hidden="1">#REF!</definedName>
    <definedName name="복지" localSheetId="7" hidden="1">#REF!</definedName>
    <definedName name="복지" localSheetId="6" hidden="1">#REF!</definedName>
    <definedName name="복지" localSheetId="5" hidden="1">#REF!</definedName>
    <definedName name="복지" localSheetId="4" hidden="1">#REF!</definedName>
    <definedName name="복지" hidden="1">#REF!</definedName>
    <definedName name="봉식결재란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봉식결재란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봉식결재란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봉식결재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가" localSheetId="2">#REF!</definedName>
    <definedName name="부가" localSheetId="7">#REF!</definedName>
    <definedName name="부가" localSheetId="6">#REF!</definedName>
    <definedName name="부가" localSheetId="4">#REF!</definedName>
    <definedName name="부가">#REF!</definedName>
    <definedName name="부가가치세" localSheetId="2">#REF!</definedName>
    <definedName name="부가가치세" localSheetId="7">#REF!</definedName>
    <definedName name="부가가치세" localSheetId="6">#REF!</definedName>
    <definedName name="부가가치세" localSheetId="4">#REF!</definedName>
    <definedName name="부가가치세">#REF!</definedName>
    <definedName name="附加價値稅" localSheetId="2">#REF!</definedName>
    <definedName name="附加價値稅" localSheetId="7">#REF!</definedName>
    <definedName name="附加價値稅" localSheetId="6">#REF!</definedName>
    <definedName name="附加價値稅" localSheetId="4">#REF!</definedName>
    <definedName name="附加價値稅">#REF!</definedName>
    <definedName name="부가율" localSheetId="2">#REF!</definedName>
    <definedName name="부가율" localSheetId="7">#REF!</definedName>
    <definedName name="부가율" localSheetId="6">#REF!</definedName>
    <definedName name="부가율" localSheetId="4">#REF!</definedName>
    <definedName name="부가율">#REF!</definedName>
    <definedName name="부대" localSheetId="2">#REF!</definedName>
    <definedName name="부대" localSheetId="7">#REF!</definedName>
    <definedName name="부대" localSheetId="6">#REF!</definedName>
    <definedName name="부대" localSheetId="4">#REF!</definedName>
    <definedName name="부대">#REF!</definedName>
    <definedName name="부대a" hidden="1">{#N/A,#N/A,FALSE,"골재소요량";#N/A,#N/A,FALSE,"골재소요량"}</definedName>
    <definedName name="부대구조" hidden="1">{#N/A,#N/A,FALSE,"골재소요량";#N/A,#N/A,FALSE,"골재소요량"}</definedName>
    <definedName name="부대방안" hidden="1">{#N/A,#N/A,FALSE,"단가표지"}</definedName>
    <definedName name="부대실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대원본" hidden="1">{#N/A,#N/A,FALSE,"토공2"}</definedName>
    <definedName name="부대일위대가" localSheetId="2">#REF!</definedName>
    <definedName name="부대일위대가" localSheetId="7">#REF!</definedName>
    <definedName name="부대일위대가" localSheetId="6">#REF!</definedName>
    <definedName name="부대일위대가" localSheetId="4">#REF!</definedName>
    <definedName name="부대일위대가">#REF!</definedName>
    <definedName name="부대입찰" localSheetId="2">#REF!</definedName>
    <definedName name="부대입찰" localSheetId="7">#REF!</definedName>
    <definedName name="부대입찰" localSheetId="6">#REF!</definedName>
    <definedName name="부대입찰" localSheetId="4">#REF!</definedName>
    <definedName name="부대입찰">#REF!</definedName>
    <definedName name="부대철콘" hidden="1">{#N/A,#N/A,FALSE,"배수1"}</definedName>
    <definedName name="부대토공" hidden="1">{#N/A,#N/A,FALSE,"구조2"}</definedName>
    <definedName name="부대토공2" hidden="1">{#N/A,#N/A,FALSE,"구조2"}</definedName>
    <definedName name="부산2" localSheetId="2">#REF!</definedName>
    <definedName name="부산2" localSheetId="7">#REF!</definedName>
    <definedName name="부산2" localSheetId="6">#REF!</definedName>
    <definedName name="부산2" localSheetId="4">#REF!</definedName>
    <definedName name="부산2">#REF!</definedName>
    <definedName name="부손익" hidden="1">{#N/A,#N/A,FALSE,"현장 NCR 분석";#N/A,#N/A,FALSE,"현장품질감사";#N/A,#N/A,FALSE,"현장품질감사"}</definedName>
    <definedName name="부하_부하명" localSheetId="2">#REF!</definedName>
    <definedName name="부하_부하명" localSheetId="7">#REF!</definedName>
    <definedName name="부하_부하명" localSheetId="6">#REF!</definedName>
    <definedName name="부하_부하명" localSheetId="4">#REF!</definedName>
    <definedName name="부하_부하명">#REF!</definedName>
    <definedName name="분고" localSheetId="2">#REF!</definedName>
    <definedName name="분고" localSheetId="7">#REF!</definedName>
    <definedName name="분고" localSheetId="6">#REF!</definedName>
    <definedName name="분고" localSheetId="4">#REF!</definedName>
    <definedName name="분고">#REF!</definedName>
    <definedName name="분둘레" localSheetId="2">#REF!</definedName>
    <definedName name="분둘레" localSheetId="7">#REF!</definedName>
    <definedName name="분둘레" localSheetId="6">#REF!</definedName>
    <definedName name="분둘레" localSheetId="4">#REF!</definedName>
    <definedName name="분둘레">#REF!</definedName>
    <definedName name="분반경" localSheetId="2">#REF!</definedName>
    <definedName name="분반경" localSheetId="7">#REF!</definedName>
    <definedName name="분반경" localSheetId="6">#REF!</definedName>
    <definedName name="분반경" localSheetId="4">#REF!</definedName>
    <definedName name="분반경">#REF!</definedName>
    <definedName name="분상부체적" localSheetId="2">#REF!</definedName>
    <definedName name="분상부체적" localSheetId="7">#REF!</definedName>
    <definedName name="분상부체적" localSheetId="6">#REF!</definedName>
    <definedName name="분상부체적" localSheetId="4">#REF!</definedName>
    <definedName name="분상부체적">#REF!</definedName>
    <definedName name="분석" hidden="1">{#N/A,#N/A,FALSE,"예상손익";#N/A,#N/A,FALSE,"관리분석";#N/A,#N/A,FALSE,"장비분석";#N/A,#N/A,FALSE,"준설분석";#N/A,#N/A,FALSE,"철구분석"}</definedName>
    <definedName name="분석변경" localSheetId="7" hidden="1">{#N/A,#N/A,FALSE,"변경관리예산";#N/A,#N/A,FALSE,"변경장비예산";#N/A,#N/A,FALSE,"변경준설예산";#N/A,#N/A,FALSE,"변경철구예산"}</definedName>
    <definedName name="분석변경" localSheetId="5" hidden="1">{#N/A,#N/A,FALSE,"변경관리예산";#N/A,#N/A,FALSE,"변경장비예산";#N/A,#N/A,FALSE,"변경준설예산";#N/A,#N/A,FALSE,"변경철구예산"}</definedName>
    <definedName name="분석변경" localSheetId="4" hidden="1">{#N/A,#N/A,FALSE,"변경관리예산";#N/A,#N/A,FALSE,"변경장비예산";#N/A,#N/A,FALSE,"변경준설예산";#N/A,#N/A,FALSE,"변경철구예산"}</definedName>
    <definedName name="분석변경" hidden="1">{#N/A,#N/A,FALSE,"변경관리예산";#N/A,#N/A,FALSE,"변경장비예산";#N/A,#N/A,FALSE,"변경준설예산";#N/A,#N/A,FALSE,"변경철구예산"}</definedName>
    <definedName name="분석표" hidden="1">{#N/A,#N/A,FALSE,"사업총괄";#N/A,#N/A,FALSE,"장비사업";#N/A,#N/A,FALSE,"철구사업";#N/A,#N/A,FALSE,"준설사업"}</definedName>
    <definedName name="분종둘레" localSheetId="2">#REF!</definedName>
    <definedName name="분종둘레" localSheetId="7">#REF!</definedName>
    <definedName name="분종둘레" localSheetId="6">#REF!</definedName>
    <definedName name="분종둘레" localSheetId="4">#REF!</definedName>
    <definedName name="분종둘레">#REF!</definedName>
    <definedName name="분중량" localSheetId="2">#REF!</definedName>
    <definedName name="분중량" localSheetId="7">#REF!</definedName>
    <definedName name="분중량" localSheetId="6">#REF!</definedName>
    <definedName name="분중량" localSheetId="4">#REF!</definedName>
    <definedName name="분중량">#REF!</definedName>
    <definedName name="분체적" localSheetId="2">#REF!</definedName>
    <definedName name="분체적" localSheetId="7">#REF!</definedName>
    <definedName name="분체적" localSheetId="6">#REF!</definedName>
    <definedName name="분체적" localSheetId="4">#REF!</definedName>
    <definedName name="분체적">#REF!</definedName>
    <definedName name="분표면적" localSheetId="2">#REF!</definedName>
    <definedName name="분표면적" localSheetId="7">#REF!</definedName>
    <definedName name="분표면적" localSheetId="6">#REF!</definedName>
    <definedName name="분표면적" localSheetId="4">#REF!</definedName>
    <definedName name="분표면적">#REF!</definedName>
    <definedName name="비계" localSheetId="2">#REF!</definedName>
    <definedName name="비계" localSheetId="7">#REF!</definedName>
    <definedName name="비계" localSheetId="6">#REF!</definedName>
    <definedName name="비계" localSheetId="4">#REF!</definedName>
    <definedName name="비계">#REF!</definedName>
    <definedName name="비계공" localSheetId="2">#REF!</definedName>
    <definedName name="비계공" localSheetId="7">#REF!</definedName>
    <definedName name="비계공" localSheetId="6">#REF!</definedName>
    <definedName name="비계공" localSheetId="4">#REF!</definedName>
    <definedName name="비계공">#REF!</definedName>
    <definedName name="비고" localSheetId="2">#REF!</definedName>
    <definedName name="비고" localSheetId="7">#REF!</definedName>
    <definedName name="비고" localSheetId="6">#REF!</definedName>
    <definedName name="비고" localSheetId="4">#REF!</definedName>
    <definedName name="비고">#REF!</definedName>
    <definedName name="비과세" localSheetId="2" hidden="1">#REF!</definedName>
    <definedName name="비과세" localSheetId="7" hidden="1">#REF!</definedName>
    <definedName name="비과세" localSheetId="6" hidden="1">#REF!</definedName>
    <definedName name="비과세" localSheetId="4" hidden="1">#REF!</definedName>
    <definedName name="비과세" hidden="1">#REF!</definedName>
    <definedName name="비교">#N/A</definedName>
    <definedName name="비교표1" hidden="1">255</definedName>
    <definedName name="비교표2" localSheetId="2" hidden="1">#REF!</definedName>
    <definedName name="비교표2" localSheetId="7" hidden="1">#REF!</definedName>
    <definedName name="비교표2" localSheetId="6" hidden="1">#REF!</definedName>
    <definedName name="비교표2" localSheetId="4" hidden="1">#REF!</definedName>
    <definedName name="비교표2" hidden="1">#REF!</definedName>
    <definedName name="비목1" localSheetId="2">#REF!</definedName>
    <definedName name="비목1" localSheetId="7">#REF!</definedName>
    <definedName name="비목1" localSheetId="6">#REF!</definedName>
    <definedName name="비목1" localSheetId="4">#REF!</definedName>
    <definedName name="비목1">#REF!</definedName>
    <definedName name="비목2" localSheetId="2">#REF!</definedName>
    <definedName name="비목2" localSheetId="7">#REF!</definedName>
    <definedName name="비목2" localSheetId="6">#REF!</definedName>
    <definedName name="비목2" localSheetId="4">#REF!</definedName>
    <definedName name="비목2">#REF!</definedName>
    <definedName name="비목3" localSheetId="2">#REF!</definedName>
    <definedName name="비목3" localSheetId="7">#REF!</definedName>
    <definedName name="비목3" localSheetId="6">#REF!</definedName>
    <definedName name="비목3" localSheetId="4">#REF!</definedName>
    <definedName name="비목3">#REF!</definedName>
    <definedName name="비목4" localSheetId="2">#REF!</definedName>
    <definedName name="비목4" localSheetId="7">#REF!</definedName>
    <definedName name="비목4" localSheetId="6">#REF!</definedName>
    <definedName name="비목4" localSheetId="4">#REF!</definedName>
    <definedName name="비목4">#REF!</definedName>
    <definedName name="비유다">250000</definedName>
    <definedName name="뿌리돌림보통이눕" localSheetId="2">#REF!</definedName>
    <definedName name="뿌리돌림보통이눕" localSheetId="7">#REF!</definedName>
    <definedName name="뿌리돌림보통이눕" localSheetId="6">#REF!</definedName>
    <definedName name="뿌리돌림보통이눕" localSheetId="4">#REF!</definedName>
    <definedName name="뿌리돌림보통이눕">#REF!</definedName>
    <definedName name="뿌리돌림보통인부" localSheetId="2">#REF!</definedName>
    <definedName name="뿌리돌림보통인부" localSheetId="7">#REF!</definedName>
    <definedName name="뿌리돌림보통인부" localSheetId="6">#REF!</definedName>
    <definedName name="뿌리돌림보통인부" localSheetId="4">#REF!</definedName>
    <definedName name="뿌리돌림보통인부">#REF!</definedName>
    <definedName name="뿌리돌림조경공" localSheetId="2">#REF!</definedName>
    <definedName name="뿌리돌림조경공" localSheetId="7">#REF!</definedName>
    <definedName name="뿌리돌림조경공" localSheetId="6">#REF!</definedName>
    <definedName name="뿌리돌림조경공" localSheetId="4">#REF!</definedName>
    <definedName name="뿌리돌림조경공">#REF!</definedName>
    <definedName name="ㅅ" hidden="1">{#N/A,#N/A,TRUE,"토적및재료집계";#N/A,#N/A,TRUE,"토적및재료집계";#N/A,#N/A,TRUE,"단위량"}</definedName>
    <definedName name="ㅅ54ㅛㄳ" localSheetId="2" hidden="1">#REF!</definedName>
    <definedName name="ㅅ54ㅛㄳ" localSheetId="7" hidden="1">#REF!</definedName>
    <definedName name="ㅅ54ㅛㄳ" localSheetId="6" hidden="1">#REF!</definedName>
    <definedName name="ㅅ54ㅛㄳ" localSheetId="4" hidden="1">#REF!</definedName>
    <definedName name="ㅅ54ㅛㄳ" hidden="1">#REF!</definedName>
    <definedName name="ㅅㄱㄱㄷ" hidden="1">{#N/A,#N/A,FALSE,"집계표"}</definedName>
    <definedName name="ㅅㄱㄷㅅㄱㄷ" hidden="1">{#N/A,#N/A,FALSE,"구조2"}</definedName>
    <definedName name="ㅅㄱㄷㅅㄷㄱ" hidden="1">{#N/A,#N/A,FALSE,"단가표지"}</definedName>
    <definedName name="ㅅㄱㄷㅅㄷㄳ" hidden="1">{#N/A,#N/A,FALSE,"골재소요량";#N/A,#N/A,FALSE,"골재소요량"}</definedName>
    <definedName name="ㅅㄱ혿ㄱㅎ" hidden="1">{#N/A,#N/A,FALSE,"Sheet6"}</definedName>
    <definedName name="ㅅ곣ㅈ궈ㅕ" localSheetId="2" hidden="1">#REF!</definedName>
    <definedName name="ㅅ곣ㅈ궈ㅕ" localSheetId="7" hidden="1">#REF!</definedName>
    <definedName name="ㅅ곣ㅈ궈ㅕ" localSheetId="6" hidden="1">#REF!</definedName>
    <definedName name="ㅅ곣ㅈ궈ㅕ" localSheetId="4" hidden="1">#REF!</definedName>
    <definedName name="ㅅ곣ㅈ궈ㅕ" hidden="1">#REF!</definedName>
    <definedName name="ㅅ굔ㄱㄷ" hidden="1">{#N/A,#N/A,FALSE,"Sheet6"}</definedName>
    <definedName name="ㅅ굦ㄷㄱ" hidden="1">{#N/A,#N/A,FALSE,"집계표"}</definedName>
    <definedName name="ㅅㅅ" localSheetId="2" hidden="1">#REF!</definedName>
    <definedName name="ㅅㅅ" localSheetId="7" hidden="1">#REF!</definedName>
    <definedName name="ㅅㅅ" localSheetId="6" hidden="1">#REF!</definedName>
    <definedName name="ㅅㅅ" localSheetId="4" hidden="1">#REF!</definedName>
    <definedName name="ㅅㅅ" hidden="1">#REF!</definedName>
    <definedName name="ㅅㅅㅅㅅㅅ" localSheetId="7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ㅅㅅ" localSheetId="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ㅅㅅ" localSheetId="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ㅅ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ㅎㅌㅇ료" hidden="1">{#N/A,#N/A,FALSE,"집계표"}</definedName>
    <definedName name="ㅅㅓ" localSheetId="2" hidden="1">#REF!</definedName>
    <definedName name="ㅅㅓ" localSheetId="7" hidden="1">#REF!</definedName>
    <definedName name="ㅅㅓ" localSheetId="6" hidden="1">#REF!</definedName>
    <definedName name="ㅅㅓ" localSheetId="4" hidden="1">#REF!</definedName>
    <definedName name="ㅅㅓ" hidden="1">#REF!</definedName>
    <definedName name="사" localSheetId="2" hidden="1">#REF!</definedName>
    <definedName name="사" localSheetId="7" hidden="1">#REF!</definedName>
    <definedName name="사" localSheetId="6" hidden="1">#REF!</definedName>
    <definedName name="사" localSheetId="4" hidden="1">#REF!</definedName>
    <definedName name="사" hidden="1">#REF!</definedName>
    <definedName name="사1" hidden="1">{#N/A,#N/A,FALSE,"지침";#N/A,#N/A,FALSE,"환경분석";#N/A,#N/A,FALSE,"Sheet16"}</definedName>
    <definedName name="사면녹화공" hidden="1">{#N/A,#N/A,FALSE,"CCTV"}</definedName>
    <definedName name="사업수지" localSheetId="2">BlankMacro1</definedName>
    <definedName name="사업수지" localSheetId="7">BlankMacro1</definedName>
    <definedName name="사업수지" localSheetId="6">BlankMacro1</definedName>
    <definedName name="사업수지" localSheetId="4">BlankMacro1</definedName>
    <definedName name="사업수지">BlankMacro1</definedName>
    <definedName name="산보" localSheetId="2">#REF!</definedName>
    <definedName name="산보" localSheetId="7">#REF!</definedName>
    <definedName name="산보" localSheetId="6">#REF!</definedName>
    <definedName name="산보" localSheetId="4">#REF!</definedName>
    <definedName name="산보">#REF!</definedName>
    <definedName name="산재" localSheetId="2">#REF!</definedName>
    <definedName name="산재" localSheetId="7">#REF!</definedName>
    <definedName name="산재" localSheetId="6">#REF!</definedName>
    <definedName name="산재" localSheetId="4">#REF!</definedName>
    <definedName name="산재">#REF!</definedName>
    <definedName name="산재보험료" localSheetId="2">#REF!</definedName>
    <definedName name="산재보험료" localSheetId="7">#REF!</definedName>
    <definedName name="산재보험료" localSheetId="6">#REF!</definedName>
    <definedName name="산재보험료" localSheetId="4">#REF!</definedName>
    <definedName name="산재보험료">#REF!</definedName>
    <definedName name="산정" localSheetId="2">#REF!</definedName>
    <definedName name="산정" localSheetId="7">#REF!</definedName>
    <definedName name="산정" localSheetId="6">#REF!</definedName>
    <definedName name="산정" localSheetId="4">#REF!</definedName>
    <definedName name="산정">#REF!</definedName>
    <definedName name="산출" localSheetId="2">#REF!</definedName>
    <definedName name="산출" localSheetId="7">#REF!</definedName>
    <definedName name="산출" localSheetId="6">#REF!</definedName>
    <definedName name="산출" localSheetId="4">#REF!</definedName>
    <definedName name="산출">#REF!</definedName>
    <definedName name="산출갑" hidden="1">{#N/A,#N/A,FALSE,"구조2"}</definedName>
    <definedName name="산출근거" localSheetId="2">BlankMacro1</definedName>
    <definedName name="산출근거" localSheetId="7">BlankMacro1</definedName>
    <definedName name="산출근거" localSheetId="6">BlankMacro1</definedName>
    <definedName name="산출근거" localSheetId="4">BlankMacro1</definedName>
    <definedName name="산출근거">BlankMacro1</definedName>
    <definedName name="산출근거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살수차">220000</definedName>
    <definedName name="삼.관리및편익시설물공">#N/A</definedName>
    <definedName name="삼성견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삽" hidden="1">{#N/A,#N/A,FALSE,"Sheet6"}</definedName>
    <definedName name="상림1호" localSheetId="2">#REF!</definedName>
    <definedName name="상림1호" localSheetId="7">#REF!</definedName>
    <definedName name="상림1호" localSheetId="6">#REF!</definedName>
    <definedName name="상림1호" localSheetId="4">#REF!</definedName>
    <definedName name="상림1호">#REF!</definedName>
    <definedName name="상림2호" localSheetId="2">#REF!</definedName>
    <definedName name="상림2호" localSheetId="7">#REF!</definedName>
    <definedName name="상림2호" localSheetId="6">#REF!</definedName>
    <definedName name="상림2호" localSheetId="4">#REF!</definedName>
    <definedName name="상림2호">#REF!</definedName>
    <definedName name="상림3호" localSheetId="2">#REF!</definedName>
    <definedName name="상림3호" localSheetId="7">#REF!</definedName>
    <definedName name="상림3호" localSheetId="6">#REF!</definedName>
    <definedName name="상림3호" localSheetId="4">#REF!</definedName>
    <definedName name="상림3호">#REF!</definedName>
    <definedName name="상봉전기">#N/A</definedName>
    <definedName name="상여금" localSheetId="2">#REF!</definedName>
    <definedName name="상여금" localSheetId="7">#REF!</definedName>
    <definedName name="상여금" localSheetId="6">#REF!</definedName>
    <definedName name="상여금" localSheetId="4">#REF!</definedName>
    <definedName name="상여금">#REF!</definedName>
    <definedName name="상하차경비10" localSheetId="2">#REF!</definedName>
    <definedName name="상하차경비10" localSheetId="7">#REF!</definedName>
    <definedName name="상하차경비10" localSheetId="6">#REF!</definedName>
    <definedName name="상하차경비10" localSheetId="4">#REF!</definedName>
    <definedName name="상하차경비10">#REF!</definedName>
    <definedName name="상하차경비15" localSheetId="2">#REF!</definedName>
    <definedName name="상하차경비15" localSheetId="7">#REF!</definedName>
    <definedName name="상하차경비15" localSheetId="6">#REF!</definedName>
    <definedName name="상하차경비15" localSheetId="4">#REF!</definedName>
    <definedName name="상하차경비15">#REF!</definedName>
    <definedName name="상하차경비20" localSheetId="2">#REF!</definedName>
    <definedName name="상하차경비20" localSheetId="7">#REF!</definedName>
    <definedName name="상하차경비20" localSheetId="6">#REF!</definedName>
    <definedName name="상하차경비20" localSheetId="4">#REF!</definedName>
    <definedName name="상하차경비20">#REF!</definedName>
    <definedName name="상하차경비25" localSheetId="2">#REF!</definedName>
    <definedName name="상하차경비25" localSheetId="7">#REF!</definedName>
    <definedName name="상하차경비25" localSheetId="6">#REF!</definedName>
    <definedName name="상하차경비25" localSheetId="4">#REF!</definedName>
    <definedName name="상하차경비25">#REF!</definedName>
    <definedName name="상하차경비30" localSheetId="2">#REF!</definedName>
    <definedName name="상하차경비30" localSheetId="7">#REF!</definedName>
    <definedName name="상하차경비30" localSheetId="6">#REF!</definedName>
    <definedName name="상하차경비30" localSheetId="4">#REF!</definedName>
    <definedName name="상하차경비30">#REF!</definedName>
    <definedName name="상하차경비35" localSheetId="2">#REF!</definedName>
    <definedName name="상하차경비35" localSheetId="7">#REF!</definedName>
    <definedName name="상하차경비35" localSheetId="6">#REF!</definedName>
    <definedName name="상하차경비35" localSheetId="4">#REF!</definedName>
    <definedName name="상하차경비35">#REF!</definedName>
    <definedName name="상하차경비40" localSheetId="2">#REF!</definedName>
    <definedName name="상하차경비40" localSheetId="7">#REF!</definedName>
    <definedName name="상하차경비40" localSheetId="6">#REF!</definedName>
    <definedName name="상하차경비40" localSheetId="4">#REF!</definedName>
    <definedName name="상하차경비40">#REF!</definedName>
    <definedName name="상하차경비45" localSheetId="2">#REF!</definedName>
    <definedName name="상하차경비45" localSheetId="7">#REF!</definedName>
    <definedName name="상하차경비45" localSheetId="6">#REF!</definedName>
    <definedName name="상하차경비45" localSheetId="4">#REF!</definedName>
    <definedName name="상하차경비45">#REF!</definedName>
    <definedName name="상하차경비5" localSheetId="2">#REF!</definedName>
    <definedName name="상하차경비5" localSheetId="7">#REF!</definedName>
    <definedName name="상하차경비5" localSheetId="6">#REF!</definedName>
    <definedName name="상하차경비5" localSheetId="4">#REF!</definedName>
    <definedName name="상하차경비5">#REF!</definedName>
    <definedName name="상하차경비50" localSheetId="2">#REF!</definedName>
    <definedName name="상하차경비50" localSheetId="7">#REF!</definedName>
    <definedName name="상하차경비50" localSheetId="6">#REF!</definedName>
    <definedName name="상하차경비50" localSheetId="4">#REF!</definedName>
    <definedName name="상하차경비50">#REF!</definedName>
    <definedName name="상하차노무비10" localSheetId="2">#REF!</definedName>
    <definedName name="상하차노무비10" localSheetId="7">#REF!</definedName>
    <definedName name="상하차노무비10" localSheetId="6">#REF!</definedName>
    <definedName name="상하차노무비10" localSheetId="4">#REF!</definedName>
    <definedName name="상하차노무비10">#REF!</definedName>
    <definedName name="상하차노무비15" localSheetId="2">#REF!</definedName>
    <definedName name="상하차노무비15" localSheetId="7">#REF!</definedName>
    <definedName name="상하차노무비15" localSheetId="6">#REF!</definedName>
    <definedName name="상하차노무비15" localSheetId="4">#REF!</definedName>
    <definedName name="상하차노무비15">#REF!</definedName>
    <definedName name="상하차노무비20" localSheetId="2">#REF!</definedName>
    <definedName name="상하차노무비20" localSheetId="7">#REF!</definedName>
    <definedName name="상하차노무비20" localSheetId="6">#REF!</definedName>
    <definedName name="상하차노무비20" localSheetId="4">#REF!</definedName>
    <definedName name="상하차노무비20">#REF!</definedName>
    <definedName name="상하차노무비25" localSheetId="2">#REF!</definedName>
    <definedName name="상하차노무비25" localSheetId="7">#REF!</definedName>
    <definedName name="상하차노무비25" localSheetId="6">#REF!</definedName>
    <definedName name="상하차노무비25" localSheetId="4">#REF!</definedName>
    <definedName name="상하차노무비25">#REF!</definedName>
    <definedName name="상하차노무비30" localSheetId="2">#REF!</definedName>
    <definedName name="상하차노무비30" localSheetId="7">#REF!</definedName>
    <definedName name="상하차노무비30" localSheetId="6">#REF!</definedName>
    <definedName name="상하차노무비30" localSheetId="4">#REF!</definedName>
    <definedName name="상하차노무비30">#REF!</definedName>
    <definedName name="상하차노무비35" localSheetId="2">#REF!</definedName>
    <definedName name="상하차노무비35" localSheetId="7">#REF!</definedName>
    <definedName name="상하차노무비35" localSheetId="6">#REF!</definedName>
    <definedName name="상하차노무비35" localSheetId="4">#REF!</definedName>
    <definedName name="상하차노무비35">#REF!</definedName>
    <definedName name="상하차노무비40" localSheetId="2">#REF!</definedName>
    <definedName name="상하차노무비40" localSheetId="7">#REF!</definedName>
    <definedName name="상하차노무비40" localSheetId="6">#REF!</definedName>
    <definedName name="상하차노무비40" localSheetId="4">#REF!</definedName>
    <definedName name="상하차노무비40">#REF!</definedName>
    <definedName name="상하차노무비45" localSheetId="2">#REF!</definedName>
    <definedName name="상하차노무비45" localSheetId="7">#REF!</definedName>
    <definedName name="상하차노무비45" localSheetId="6">#REF!</definedName>
    <definedName name="상하차노무비45" localSheetId="4">#REF!</definedName>
    <definedName name="상하차노무비45">#REF!</definedName>
    <definedName name="상하차노무비5" localSheetId="2">#REF!</definedName>
    <definedName name="상하차노무비5" localSheetId="7">#REF!</definedName>
    <definedName name="상하차노무비5" localSheetId="6">#REF!</definedName>
    <definedName name="상하차노무비5" localSheetId="4">#REF!</definedName>
    <definedName name="상하차노무비5">#REF!</definedName>
    <definedName name="상하차노무비50" localSheetId="2">#REF!</definedName>
    <definedName name="상하차노무비50" localSheetId="7">#REF!</definedName>
    <definedName name="상하차노무비50" localSheetId="6">#REF!</definedName>
    <definedName name="상하차노무비50" localSheetId="4">#REF!</definedName>
    <definedName name="상하차노무비50">#REF!</definedName>
    <definedName name="상하차재료비10" localSheetId="2">#REF!</definedName>
    <definedName name="상하차재료비10" localSheetId="7">#REF!</definedName>
    <definedName name="상하차재료비10" localSheetId="6">#REF!</definedName>
    <definedName name="상하차재료비10" localSheetId="4">#REF!</definedName>
    <definedName name="상하차재료비10">#REF!</definedName>
    <definedName name="상하차재료비15" localSheetId="2">#REF!</definedName>
    <definedName name="상하차재료비15" localSheetId="7">#REF!</definedName>
    <definedName name="상하차재료비15" localSheetId="6">#REF!</definedName>
    <definedName name="상하차재료비15" localSheetId="4">#REF!</definedName>
    <definedName name="상하차재료비15">#REF!</definedName>
    <definedName name="상하차재료비20" localSheetId="2">#REF!</definedName>
    <definedName name="상하차재료비20" localSheetId="7">#REF!</definedName>
    <definedName name="상하차재료비20" localSheetId="6">#REF!</definedName>
    <definedName name="상하차재료비20" localSheetId="4">#REF!</definedName>
    <definedName name="상하차재료비20">#REF!</definedName>
    <definedName name="상하차재료비25" localSheetId="2">#REF!</definedName>
    <definedName name="상하차재료비25" localSheetId="7">#REF!</definedName>
    <definedName name="상하차재료비25" localSheetId="6">#REF!</definedName>
    <definedName name="상하차재료비25" localSheetId="4">#REF!</definedName>
    <definedName name="상하차재료비25">#REF!</definedName>
    <definedName name="상하차재료비30" localSheetId="2">#REF!</definedName>
    <definedName name="상하차재료비30" localSheetId="7">#REF!</definedName>
    <definedName name="상하차재료비30" localSheetId="6">#REF!</definedName>
    <definedName name="상하차재료비30" localSheetId="4">#REF!</definedName>
    <definedName name="상하차재료비30">#REF!</definedName>
    <definedName name="상하차재료비35" localSheetId="2">#REF!</definedName>
    <definedName name="상하차재료비35" localSheetId="7">#REF!</definedName>
    <definedName name="상하차재료비35" localSheetId="6">#REF!</definedName>
    <definedName name="상하차재료비35" localSheetId="4">#REF!</definedName>
    <definedName name="상하차재료비35">#REF!</definedName>
    <definedName name="상하차재료비40" localSheetId="2">#REF!</definedName>
    <definedName name="상하차재료비40" localSheetId="7">#REF!</definedName>
    <definedName name="상하차재료비40" localSheetId="6">#REF!</definedName>
    <definedName name="상하차재료비40" localSheetId="4">#REF!</definedName>
    <definedName name="상하차재료비40">#REF!</definedName>
    <definedName name="상하차재료비45" localSheetId="2">#REF!</definedName>
    <definedName name="상하차재료비45" localSheetId="7">#REF!</definedName>
    <definedName name="상하차재료비45" localSheetId="6">#REF!</definedName>
    <definedName name="상하차재료비45" localSheetId="4">#REF!</definedName>
    <definedName name="상하차재료비45">#REF!</definedName>
    <definedName name="상하차재료비5" localSheetId="2">#REF!</definedName>
    <definedName name="상하차재료비5" localSheetId="7">#REF!</definedName>
    <definedName name="상하차재료비5" localSheetId="6">#REF!</definedName>
    <definedName name="상하차재료비5" localSheetId="4">#REF!</definedName>
    <definedName name="상하차재료비5">#REF!</definedName>
    <definedName name="상하차재료비50" localSheetId="2">#REF!</definedName>
    <definedName name="상하차재료비50" localSheetId="7">#REF!</definedName>
    <definedName name="상하차재료비50" localSheetId="6">#REF!</definedName>
    <definedName name="상하차재료비50" localSheetId="4">#REF!</definedName>
    <definedName name="상하차재료비50">#REF!</definedName>
    <definedName name="새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새내역서" hidden="1">{#N/A,#N/A,FALSE,"Sheet1"}</definedName>
    <definedName name="생사1호" localSheetId="2">#REF!</definedName>
    <definedName name="생사1호" localSheetId="7">#REF!</definedName>
    <definedName name="생사1호" localSheetId="6">#REF!</definedName>
    <definedName name="생사1호" localSheetId="4">#REF!</definedName>
    <definedName name="생사1호">#REF!</definedName>
    <definedName name="생사2호" localSheetId="2">#REF!</definedName>
    <definedName name="생사2호" localSheetId="7">#REF!</definedName>
    <definedName name="생사2호" localSheetId="6">#REF!</definedName>
    <definedName name="생사2호" localSheetId="4">#REF!</definedName>
    <definedName name="생사2호">#REF!</definedName>
    <definedName name="생사기존" localSheetId="2">#REF!</definedName>
    <definedName name="생사기존" localSheetId="7">#REF!</definedName>
    <definedName name="생사기존" localSheetId="6">#REF!</definedName>
    <definedName name="생사기존" localSheetId="4">#REF!</definedName>
    <definedName name="생사기존">#REF!</definedName>
    <definedName name="샤워" localSheetId="2">#REF!</definedName>
    <definedName name="샤워" localSheetId="7">#REF!</definedName>
    <definedName name="샤워" localSheetId="6">#REF!</definedName>
    <definedName name="샤워" localSheetId="4">#REF!</definedName>
    <definedName name="샤워">#REF!</definedName>
    <definedName name="서아" hidden="1">{#N/A,#N/A,FALSE,"집계표"}</definedName>
    <definedName name="서원기산" localSheetId="2">#REF!</definedName>
    <definedName name="서원기산" localSheetId="7">#REF!</definedName>
    <definedName name="서원기산" localSheetId="6">#REF!</definedName>
    <definedName name="서원기산" localSheetId="4">#REF!</definedName>
    <definedName name="서원기산">#REF!</definedName>
    <definedName name="서재원" localSheetId="2">#REF!</definedName>
    <definedName name="서재원" localSheetId="7">#REF!</definedName>
    <definedName name="서재원" localSheetId="6">#REF!</definedName>
    <definedName name="서재원" localSheetId="4">#REF!</definedName>
    <definedName name="서재원">#REF!</definedName>
    <definedName name="석공사" localSheetId="2">#REF!</definedName>
    <definedName name="석공사" localSheetId="7">#REF!</definedName>
    <definedName name="석공사" localSheetId="6">#REF!</definedName>
    <definedName name="석공사" localSheetId="4">#REF!</definedName>
    <definedName name="석공사">#REF!</definedName>
    <definedName name="석재받은의뢰업체" hidden="1">255</definedName>
    <definedName name="선량1호" localSheetId="2">#REF!</definedName>
    <definedName name="선량1호" localSheetId="7">#REF!</definedName>
    <definedName name="선량1호" localSheetId="6">#REF!</definedName>
    <definedName name="선량1호" localSheetId="4">#REF!</definedName>
    <definedName name="선량1호">#REF!</definedName>
    <definedName name="선량2호" localSheetId="2">#REF!</definedName>
    <definedName name="선량2호" localSheetId="7">#REF!</definedName>
    <definedName name="선량2호" localSheetId="6">#REF!</definedName>
    <definedName name="선량2호" localSheetId="4">#REF!</definedName>
    <definedName name="선량2호">#REF!</definedName>
    <definedName name="선량3호" localSheetId="2">#REF!</definedName>
    <definedName name="선량3호" localSheetId="7">#REF!</definedName>
    <definedName name="선량3호" localSheetId="6">#REF!</definedName>
    <definedName name="선량3호" localSheetId="4">#REF!</definedName>
    <definedName name="선량3호">#REF!</definedName>
    <definedName name="선량4호" localSheetId="2">#REF!</definedName>
    <definedName name="선량4호" localSheetId="7">#REF!</definedName>
    <definedName name="선량4호" localSheetId="6">#REF!</definedName>
    <definedName name="선량4호" localSheetId="4">#REF!</definedName>
    <definedName name="선량4호">#REF!</definedName>
    <definedName name="선량5호" localSheetId="2">#REF!</definedName>
    <definedName name="선량5호" localSheetId="7">#REF!</definedName>
    <definedName name="선량5호" localSheetId="6">#REF!</definedName>
    <definedName name="선량5호" localSheetId="4">#REF!</definedName>
    <definedName name="선량5호">#REF!</definedName>
    <definedName name="선로신설" localSheetId="2">#REF!</definedName>
    <definedName name="선로신설" localSheetId="7">#REF!</definedName>
    <definedName name="선로신설" localSheetId="6">#REF!</definedName>
    <definedName name="선로신설" localSheetId="4">#REF!</definedName>
    <definedName name="선로신설">#REF!</definedName>
    <definedName name="선로철거" localSheetId="2">#REF!</definedName>
    <definedName name="선로철거" localSheetId="7">#REF!</definedName>
    <definedName name="선로철거" localSheetId="6">#REF!</definedName>
    <definedName name="선로철거" localSheetId="4">#REF!</definedName>
    <definedName name="선로철거">#REF!</definedName>
    <definedName name="선테ㄷ" localSheetId="2">#REF!</definedName>
    <definedName name="선테ㄷ" localSheetId="7">#REF!</definedName>
    <definedName name="선테ㄷ" localSheetId="6">#REF!</definedName>
    <definedName name="선테ㄷ" localSheetId="4">#REF!</definedName>
    <definedName name="선테ㄷ">#REF!</definedName>
    <definedName name="설계" localSheetId="2">#REF!</definedName>
    <definedName name="설계" localSheetId="7">#REF!</definedName>
    <definedName name="설계" localSheetId="6">#REF!</definedName>
    <definedName name="설계" localSheetId="4">#REF!</definedName>
    <definedName name="설계">#REF!</definedName>
    <definedName name="설계가" localSheetId="2">#REF!</definedName>
    <definedName name="설계가" localSheetId="7">#REF!</definedName>
    <definedName name="설계가" localSheetId="6">#REF!</definedName>
    <definedName name="설계가" localSheetId="4">#REF!</definedName>
    <definedName name="설계가">#REF!</definedName>
    <definedName name="설계내역" localSheetId="2">#REF!</definedName>
    <definedName name="설계내역" localSheetId="7">#REF!</definedName>
    <definedName name="설계내역" localSheetId="6">#REF!</definedName>
    <definedName name="설계내역" localSheetId="4">#REF!</definedName>
    <definedName name="설계내역">#REF!</definedName>
    <definedName name="설계사" localSheetId="2">#REF!</definedName>
    <definedName name="설계사" localSheetId="7">#REF!</definedName>
    <definedName name="설계사" localSheetId="6">#REF!</definedName>
    <definedName name="설계사" localSheetId="4">#REF!</definedName>
    <definedName name="설계사">#REF!</definedName>
    <definedName name="설계삼" localSheetId="2">#REF!</definedName>
    <definedName name="설계삼" localSheetId="7">#REF!</definedName>
    <definedName name="설계삼" localSheetId="6">#REF!</definedName>
    <definedName name="설계삼" localSheetId="4">#REF!</definedName>
    <definedName name="설계삼">#REF!</definedName>
    <definedName name="설계오" localSheetId="2">#REF!</definedName>
    <definedName name="설계오" localSheetId="7">#REF!</definedName>
    <definedName name="설계오" localSheetId="6">#REF!</definedName>
    <definedName name="설계오" localSheetId="4">#REF!</definedName>
    <definedName name="설계오">#REF!</definedName>
    <definedName name="설계육" localSheetId="2">#REF!</definedName>
    <definedName name="설계육" localSheetId="7">#REF!</definedName>
    <definedName name="설계육" localSheetId="6">#REF!</definedName>
    <definedName name="설계육" localSheetId="4">#REF!</definedName>
    <definedName name="설계육">#REF!</definedName>
    <definedName name="설계이" localSheetId="2">#REF!</definedName>
    <definedName name="설계이" localSheetId="7">#REF!</definedName>
    <definedName name="설계이" localSheetId="6">#REF!</definedName>
    <definedName name="설계이" localSheetId="4">#REF!</definedName>
    <definedName name="설계이">#REF!</definedName>
    <definedName name="설계조건1" localSheetId="2">#REF!</definedName>
    <definedName name="설계조건1" localSheetId="7">#REF!</definedName>
    <definedName name="설계조건1" localSheetId="6">#REF!</definedName>
    <definedName name="설계조건1" localSheetId="4">#REF!</definedName>
    <definedName name="설계조건1">#REF!</definedName>
    <definedName name="설비" hidden="1">{#N/A,#N/A,TRUE,"토적및재료집계";#N/A,#N/A,TRUE,"토적및재료집계";#N/A,#N/A,TRUE,"단위량"}</definedName>
    <definedName name="설비내역" localSheetId="2">#REF!</definedName>
    <definedName name="설비내역" localSheetId="7">#REF!</definedName>
    <definedName name="설비내역" localSheetId="6">#REF!</definedName>
    <definedName name="설비내역" localSheetId="4">#REF!</definedName>
    <definedName name="설비내역">#REF!</definedName>
    <definedName name="설치간재" localSheetId="2">#REF!</definedName>
    <definedName name="설치간재" localSheetId="7">#REF!</definedName>
    <definedName name="설치간재" localSheetId="6">#REF!</definedName>
    <definedName name="설치간재" localSheetId="4">#REF!</definedName>
    <definedName name="설치간재">#REF!</definedName>
    <definedName name="설치량" localSheetId="2">#REF!</definedName>
    <definedName name="설치량" localSheetId="7">#REF!</definedName>
    <definedName name="설치량" localSheetId="6">#REF!</definedName>
    <definedName name="설치량" localSheetId="4">#REF!</definedName>
    <definedName name="설치량">#REF!</definedName>
    <definedName name="설치직노" localSheetId="2">#REF!</definedName>
    <definedName name="설치직노" localSheetId="7">#REF!</definedName>
    <definedName name="설치직노" localSheetId="6">#REF!</definedName>
    <definedName name="설치직노" localSheetId="4">#REF!</definedName>
    <definedName name="설치직노">#REF!</definedName>
    <definedName name="설치직재" localSheetId="2">#REF!</definedName>
    <definedName name="설치직재" localSheetId="7">#REF!</definedName>
    <definedName name="설치직재" localSheetId="6">#REF!</definedName>
    <definedName name="설치직재" localSheetId="4">#REF!</definedName>
    <definedName name="설치직재">#REF!</definedName>
    <definedName name="성산1호" localSheetId="2">#REF!</definedName>
    <definedName name="성산1호" localSheetId="7">#REF!</definedName>
    <definedName name="성산1호" localSheetId="6">#REF!</definedName>
    <definedName name="성산1호" localSheetId="4">#REF!</definedName>
    <definedName name="성산1호">#REF!</definedName>
    <definedName name="성산2호" localSheetId="2">#REF!</definedName>
    <definedName name="성산2호" localSheetId="7">#REF!</definedName>
    <definedName name="성산2호" localSheetId="6">#REF!</definedName>
    <definedName name="성산2호" localSheetId="4">#REF!</definedName>
    <definedName name="성산2호">#REF!</definedName>
    <definedName name="성산3호" localSheetId="2">#REF!</definedName>
    <definedName name="성산3호" localSheetId="7">#REF!</definedName>
    <definedName name="성산3호" localSheetId="6">#REF!</definedName>
    <definedName name="성산3호" localSheetId="4">#REF!</definedName>
    <definedName name="성산3호">#REF!</definedName>
    <definedName name="성산4호" localSheetId="2">#REF!</definedName>
    <definedName name="성산4호" localSheetId="7">#REF!</definedName>
    <definedName name="성산4호" localSheetId="6">#REF!</definedName>
    <definedName name="성산4호" localSheetId="4">#REF!</definedName>
    <definedName name="성산4호">#REF!</definedName>
    <definedName name="성산5호" localSheetId="2">#REF!</definedName>
    <definedName name="성산5호" localSheetId="7">#REF!</definedName>
    <definedName name="성산5호" localSheetId="6">#REF!</definedName>
    <definedName name="성산5호" localSheetId="4">#REF!</definedName>
    <definedName name="성산5호">#REF!</definedName>
    <definedName name="세금계산서">#N/A</definedName>
    <definedName name="세전익익" hidden="1">{#N/A,#N/A,FALSE,"지침";#N/A,#N/A,FALSE,"환경분석";#N/A,#N/A,FALSE,"Sheet16"}</definedName>
    <definedName name="소" localSheetId="2">#REF!</definedName>
    <definedName name="소" localSheetId="7">#REF!</definedName>
    <definedName name="소" localSheetId="6">#REF!</definedName>
    <definedName name="소" localSheetId="4">#REF!</definedName>
    <definedName name="소">#REF!</definedName>
    <definedName name="소B7" localSheetId="2">#REF!</definedName>
    <definedName name="소B7" localSheetId="7">#REF!</definedName>
    <definedName name="소B7" localSheetId="6">#REF!</definedName>
    <definedName name="소B7" localSheetId="4">#REF!</definedName>
    <definedName name="소B7">#REF!</definedName>
    <definedName name="소갑" localSheetId="2">#REF!</definedName>
    <definedName name="소갑" localSheetId="7">#REF!</definedName>
    <definedName name="소갑" localSheetId="6">#REF!</definedName>
    <definedName name="소갑" localSheetId="4">#REF!</definedName>
    <definedName name="소갑">#REF!</definedName>
    <definedName name="소모" localSheetId="2">#REF!</definedName>
    <definedName name="소모" localSheetId="7">#REF!</definedName>
    <definedName name="소모" localSheetId="6">#REF!</definedName>
    <definedName name="소모" localSheetId="4">#REF!</definedName>
    <definedName name="소모">#REF!</definedName>
    <definedName name="소방">{"Book1","작업일보.xls"}</definedName>
    <definedName name="소방배관" localSheetId="2">#REF!</definedName>
    <definedName name="소방배관" localSheetId="7">#REF!</definedName>
    <definedName name="소방배관" localSheetId="6">#REF!</definedName>
    <definedName name="소방배관" localSheetId="4">#REF!</definedName>
    <definedName name="소방배관">#REF!</definedName>
    <definedName name="소요계획2" hidden="1">{#N/A,#N/A,FALSE,"예상손익";#N/A,#N/A,FALSE,"관리분석";#N/A,#N/A,FALSE,"장비분석";#N/A,#N/A,FALSE,"준설분석";#N/A,#N/A,FALSE,"철구분석"}</definedName>
    <definedName name="소일위대가1" localSheetId="2">#REF!</definedName>
    <definedName name="소일위대가1" localSheetId="7">#REF!</definedName>
    <definedName name="소일위대가1" localSheetId="6">#REF!</definedName>
    <definedName name="소일위대가1" localSheetId="4">#REF!</definedName>
    <definedName name="소일위대가1">#REF!</definedName>
    <definedName name="소화" localSheetId="2">#REF!</definedName>
    <definedName name="소화" localSheetId="7">#REF!</definedName>
    <definedName name="소화" localSheetId="6">#REF!</definedName>
    <definedName name="소화" localSheetId="4">#REF!</definedName>
    <definedName name="소화">#REF!</definedName>
    <definedName name="소화갑지" hidden="1">{#N/A,#N/A,FALSE,"CCTV"}</definedName>
    <definedName name="손료" localSheetId="2">#REF!</definedName>
    <definedName name="손료" localSheetId="7">#REF!</definedName>
    <definedName name="손료" localSheetId="6">#REF!</definedName>
    <definedName name="손료" localSheetId="4">#REF!</definedName>
    <definedName name="손료">#REF!</definedName>
    <definedName name="손익변경" hidden="1">{#N/A,#N/A,FALSE,"지침";#N/A,#N/A,FALSE,"환경분석";#N/A,#N/A,FALSE,"Sheet16"}</definedName>
    <definedName name="송수관로구경" localSheetId="2">#REF!</definedName>
    <definedName name="송수관로구경" localSheetId="7">#REF!</definedName>
    <definedName name="송수관로구경" localSheetId="6">#REF!</definedName>
    <definedName name="송수관로구경" localSheetId="4">#REF!</definedName>
    <definedName name="송수관로구경">#REF!</definedName>
    <definedName name="송용석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송전전공" localSheetId="2">#REF!</definedName>
    <definedName name="송전전공" localSheetId="7">#REF!</definedName>
    <definedName name="송전전공" localSheetId="6">#REF!</definedName>
    <definedName name="송전전공" localSheetId="4">#REF!</definedName>
    <definedName name="송전전공">#REF!</definedName>
    <definedName name="송천1" localSheetId="2">#REF!</definedName>
    <definedName name="송천1" localSheetId="7">#REF!</definedName>
    <definedName name="송천1" localSheetId="6">#REF!</definedName>
    <definedName name="송천1" localSheetId="4">#REF!</definedName>
    <definedName name="송천1">#REF!</definedName>
    <definedName name="송천2" localSheetId="2">#REF!</definedName>
    <definedName name="송천2" localSheetId="7">#REF!</definedName>
    <definedName name="송천2" localSheetId="6">#REF!</definedName>
    <definedName name="송천2" localSheetId="4">#REF!</definedName>
    <definedName name="송천2">#REF!</definedName>
    <definedName name="쇼ㅏㅅ" hidden="1">{#N/A,#N/A,FALSE,"Sheet6"}</definedName>
    <definedName name="쇼ㅓㅎㄹ" hidden="1">{#N/A,#N/A,FALSE,"집계표"}</definedName>
    <definedName name="숏교" hidden="1">{#N/A,#N/A,FALSE,"Sheet6"}</definedName>
    <definedName name="수" localSheetId="2" hidden="1">#REF!</definedName>
    <definedName name="수" localSheetId="7" hidden="1">#REF!</definedName>
    <definedName name="수" localSheetId="6" hidden="1">#REF!</definedName>
    <definedName name="수" localSheetId="4" hidden="1">#REF!</definedName>
    <definedName name="수" hidden="1">#REF!</definedName>
    <definedName name="수_량">#N/A</definedName>
    <definedName name="수1소B" localSheetId="2">#REF!</definedName>
    <definedName name="수1소B" localSheetId="7">#REF!</definedName>
    <definedName name="수1소B" localSheetId="6">#REF!</definedName>
    <definedName name="수1소B" localSheetId="4">#REF!</definedName>
    <definedName name="수1소B">#REF!</definedName>
    <definedName name="수간보호거적10" localSheetId="2">#REF!</definedName>
    <definedName name="수간보호거적10" localSheetId="7">#REF!</definedName>
    <definedName name="수간보호거적10" localSheetId="6">#REF!</definedName>
    <definedName name="수간보호거적10" localSheetId="4">#REF!</definedName>
    <definedName name="수간보호거적10">#REF!</definedName>
    <definedName name="수간보호거적100" localSheetId="2">#REF!</definedName>
    <definedName name="수간보호거적100" localSheetId="7">#REF!</definedName>
    <definedName name="수간보호거적100" localSheetId="6">#REF!</definedName>
    <definedName name="수간보호거적100" localSheetId="4">#REF!</definedName>
    <definedName name="수간보호거적100">#REF!</definedName>
    <definedName name="수간보호거적15" localSheetId="2">#REF!</definedName>
    <definedName name="수간보호거적15" localSheetId="7">#REF!</definedName>
    <definedName name="수간보호거적15" localSheetId="6">#REF!</definedName>
    <definedName name="수간보호거적15" localSheetId="4">#REF!</definedName>
    <definedName name="수간보호거적15">#REF!</definedName>
    <definedName name="수간보호거적20" localSheetId="2">#REF!</definedName>
    <definedName name="수간보호거적20" localSheetId="7">#REF!</definedName>
    <definedName name="수간보호거적20" localSheetId="6">#REF!</definedName>
    <definedName name="수간보호거적20" localSheetId="4">#REF!</definedName>
    <definedName name="수간보호거적20">#REF!</definedName>
    <definedName name="수간보호거적25" localSheetId="2">#REF!</definedName>
    <definedName name="수간보호거적25" localSheetId="7">#REF!</definedName>
    <definedName name="수간보호거적25" localSheetId="6">#REF!</definedName>
    <definedName name="수간보호거적25" localSheetId="4">#REF!</definedName>
    <definedName name="수간보호거적25">#REF!</definedName>
    <definedName name="수간보호거적30" localSheetId="2">#REF!</definedName>
    <definedName name="수간보호거적30" localSheetId="7">#REF!</definedName>
    <definedName name="수간보호거적30" localSheetId="6">#REF!</definedName>
    <definedName name="수간보호거적30" localSheetId="4">#REF!</definedName>
    <definedName name="수간보호거적30">#REF!</definedName>
    <definedName name="수간보호거적35" localSheetId="2">#REF!</definedName>
    <definedName name="수간보호거적35" localSheetId="7">#REF!</definedName>
    <definedName name="수간보호거적35" localSheetId="6">#REF!</definedName>
    <definedName name="수간보호거적35" localSheetId="4">#REF!</definedName>
    <definedName name="수간보호거적35">#REF!</definedName>
    <definedName name="수간보호거적40" localSheetId="2">#REF!</definedName>
    <definedName name="수간보호거적40" localSheetId="7">#REF!</definedName>
    <definedName name="수간보호거적40" localSheetId="6">#REF!</definedName>
    <definedName name="수간보호거적40" localSheetId="4">#REF!</definedName>
    <definedName name="수간보호거적40">#REF!</definedName>
    <definedName name="수간보호거적45" localSheetId="2">#REF!</definedName>
    <definedName name="수간보호거적45" localSheetId="7">#REF!</definedName>
    <definedName name="수간보호거적45" localSheetId="6">#REF!</definedName>
    <definedName name="수간보호거적45" localSheetId="4">#REF!</definedName>
    <definedName name="수간보호거적45">#REF!</definedName>
    <definedName name="수간보호거적5" localSheetId="2">#REF!</definedName>
    <definedName name="수간보호거적5" localSheetId="7">#REF!</definedName>
    <definedName name="수간보호거적5" localSheetId="6">#REF!</definedName>
    <definedName name="수간보호거적5" localSheetId="4">#REF!</definedName>
    <definedName name="수간보호거적5">#REF!</definedName>
    <definedName name="수간보호거적50" localSheetId="2">#REF!</definedName>
    <definedName name="수간보호거적50" localSheetId="7">#REF!</definedName>
    <definedName name="수간보호거적50" localSheetId="6">#REF!</definedName>
    <definedName name="수간보호거적50" localSheetId="4">#REF!</definedName>
    <definedName name="수간보호거적50">#REF!</definedName>
    <definedName name="수간보호거적55" localSheetId="2">#REF!</definedName>
    <definedName name="수간보호거적55" localSheetId="7">#REF!</definedName>
    <definedName name="수간보호거적55" localSheetId="6">#REF!</definedName>
    <definedName name="수간보호거적55" localSheetId="4">#REF!</definedName>
    <definedName name="수간보호거적55">#REF!</definedName>
    <definedName name="수간보호거적60" localSheetId="2">#REF!</definedName>
    <definedName name="수간보호거적60" localSheetId="7">#REF!</definedName>
    <definedName name="수간보호거적60" localSheetId="6">#REF!</definedName>
    <definedName name="수간보호거적60" localSheetId="4">#REF!</definedName>
    <definedName name="수간보호거적60">#REF!</definedName>
    <definedName name="수간보호거적65" localSheetId="2">#REF!</definedName>
    <definedName name="수간보호거적65" localSheetId="7">#REF!</definedName>
    <definedName name="수간보호거적65" localSheetId="6">#REF!</definedName>
    <definedName name="수간보호거적65" localSheetId="4">#REF!</definedName>
    <definedName name="수간보호거적65">#REF!</definedName>
    <definedName name="수간보호거적70" localSheetId="2">#REF!</definedName>
    <definedName name="수간보호거적70" localSheetId="7">#REF!</definedName>
    <definedName name="수간보호거적70" localSheetId="6">#REF!</definedName>
    <definedName name="수간보호거적70" localSheetId="4">#REF!</definedName>
    <definedName name="수간보호거적70">#REF!</definedName>
    <definedName name="수간보호거적75" localSheetId="2">#REF!</definedName>
    <definedName name="수간보호거적75" localSheetId="7">#REF!</definedName>
    <definedName name="수간보호거적75" localSheetId="6">#REF!</definedName>
    <definedName name="수간보호거적75" localSheetId="4">#REF!</definedName>
    <definedName name="수간보호거적75">#REF!</definedName>
    <definedName name="수간보호거적80" localSheetId="2">#REF!</definedName>
    <definedName name="수간보호거적80" localSheetId="7">#REF!</definedName>
    <definedName name="수간보호거적80" localSheetId="6">#REF!</definedName>
    <definedName name="수간보호거적80" localSheetId="4">#REF!</definedName>
    <definedName name="수간보호거적80">#REF!</definedName>
    <definedName name="수간보호거적85" localSheetId="2">#REF!</definedName>
    <definedName name="수간보호거적85" localSheetId="7">#REF!</definedName>
    <definedName name="수간보호거적85" localSheetId="6">#REF!</definedName>
    <definedName name="수간보호거적85" localSheetId="4">#REF!</definedName>
    <definedName name="수간보호거적85">#REF!</definedName>
    <definedName name="수간보호거적90" localSheetId="2">#REF!</definedName>
    <definedName name="수간보호거적90" localSheetId="7">#REF!</definedName>
    <definedName name="수간보호거적90" localSheetId="6">#REF!</definedName>
    <definedName name="수간보호거적90" localSheetId="4">#REF!</definedName>
    <definedName name="수간보호거적90">#REF!</definedName>
    <definedName name="수간보호거적95" localSheetId="2">#REF!</definedName>
    <definedName name="수간보호거적95" localSheetId="7">#REF!</definedName>
    <definedName name="수간보호거적95" localSheetId="6">#REF!</definedName>
    <definedName name="수간보호거적95" localSheetId="4">#REF!</definedName>
    <definedName name="수간보호거적95">#REF!</definedName>
    <definedName name="수간보호보통인부10" localSheetId="2">#REF!</definedName>
    <definedName name="수간보호보통인부10" localSheetId="7">#REF!</definedName>
    <definedName name="수간보호보통인부10" localSheetId="6">#REF!</definedName>
    <definedName name="수간보호보통인부10" localSheetId="4">#REF!</definedName>
    <definedName name="수간보호보통인부10">#REF!</definedName>
    <definedName name="수간보호보통인부100" localSheetId="2">#REF!</definedName>
    <definedName name="수간보호보통인부100" localSheetId="7">#REF!</definedName>
    <definedName name="수간보호보통인부100" localSheetId="6">#REF!</definedName>
    <definedName name="수간보호보통인부100" localSheetId="4">#REF!</definedName>
    <definedName name="수간보호보통인부100">#REF!</definedName>
    <definedName name="수간보호보통인부15" localSheetId="2">#REF!</definedName>
    <definedName name="수간보호보통인부15" localSheetId="7">#REF!</definedName>
    <definedName name="수간보호보통인부15" localSheetId="6">#REF!</definedName>
    <definedName name="수간보호보통인부15" localSheetId="4">#REF!</definedName>
    <definedName name="수간보호보통인부15">#REF!</definedName>
    <definedName name="수간보호보통인부20" localSheetId="2">#REF!</definedName>
    <definedName name="수간보호보통인부20" localSheetId="7">#REF!</definedName>
    <definedName name="수간보호보통인부20" localSheetId="6">#REF!</definedName>
    <definedName name="수간보호보통인부20" localSheetId="4">#REF!</definedName>
    <definedName name="수간보호보통인부20">#REF!</definedName>
    <definedName name="수간보호보통인부25" localSheetId="2">#REF!</definedName>
    <definedName name="수간보호보통인부25" localSheetId="7">#REF!</definedName>
    <definedName name="수간보호보통인부25" localSheetId="6">#REF!</definedName>
    <definedName name="수간보호보통인부25" localSheetId="4">#REF!</definedName>
    <definedName name="수간보호보통인부25">#REF!</definedName>
    <definedName name="수간보호보통인부30" localSheetId="2">#REF!</definedName>
    <definedName name="수간보호보통인부30" localSheetId="7">#REF!</definedName>
    <definedName name="수간보호보통인부30" localSheetId="6">#REF!</definedName>
    <definedName name="수간보호보통인부30" localSheetId="4">#REF!</definedName>
    <definedName name="수간보호보통인부30">#REF!</definedName>
    <definedName name="수간보호보통인부35" localSheetId="2">#REF!</definedName>
    <definedName name="수간보호보통인부35" localSheetId="7">#REF!</definedName>
    <definedName name="수간보호보통인부35" localSheetId="6">#REF!</definedName>
    <definedName name="수간보호보통인부35" localSheetId="4">#REF!</definedName>
    <definedName name="수간보호보통인부35">#REF!</definedName>
    <definedName name="수간보호보통인부40" localSheetId="2">#REF!</definedName>
    <definedName name="수간보호보통인부40" localSheetId="7">#REF!</definedName>
    <definedName name="수간보호보통인부40" localSheetId="6">#REF!</definedName>
    <definedName name="수간보호보통인부40" localSheetId="4">#REF!</definedName>
    <definedName name="수간보호보통인부40">#REF!</definedName>
    <definedName name="수간보호보통인부45" localSheetId="2">#REF!</definedName>
    <definedName name="수간보호보통인부45" localSheetId="7">#REF!</definedName>
    <definedName name="수간보호보통인부45" localSheetId="6">#REF!</definedName>
    <definedName name="수간보호보통인부45" localSheetId="4">#REF!</definedName>
    <definedName name="수간보호보통인부45">#REF!</definedName>
    <definedName name="수간보호보통인부5" localSheetId="2">#REF!</definedName>
    <definedName name="수간보호보통인부5" localSheetId="7">#REF!</definedName>
    <definedName name="수간보호보통인부5" localSheetId="6">#REF!</definedName>
    <definedName name="수간보호보통인부5" localSheetId="4">#REF!</definedName>
    <definedName name="수간보호보통인부5">#REF!</definedName>
    <definedName name="수간보호보통인부50" localSheetId="2">#REF!</definedName>
    <definedName name="수간보호보통인부50" localSheetId="7">#REF!</definedName>
    <definedName name="수간보호보통인부50" localSheetId="6">#REF!</definedName>
    <definedName name="수간보호보통인부50" localSheetId="4">#REF!</definedName>
    <definedName name="수간보호보통인부50">#REF!</definedName>
    <definedName name="수간보호보통인부55" localSheetId="2">#REF!</definedName>
    <definedName name="수간보호보통인부55" localSheetId="7">#REF!</definedName>
    <definedName name="수간보호보통인부55" localSheetId="6">#REF!</definedName>
    <definedName name="수간보호보통인부55" localSheetId="4">#REF!</definedName>
    <definedName name="수간보호보통인부55">#REF!</definedName>
    <definedName name="수간보호보통인부60" localSheetId="2">#REF!</definedName>
    <definedName name="수간보호보통인부60" localSheetId="7">#REF!</definedName>
    <definedName name="수간보호보통인부60" localSheetId="6">#REF!</definedName>
    <definedName name="수간보호보통인부60" localSheetId="4">#REF!</definedName>
    <definedName name="수간보호보통인부60">#REF!</definedName>
    <definedName name="수간보호보통인부65" localSheetId="2">#REF!</definedName>
    <definedName name="수간보호보통인부65" localSheetId="7">#REF!</definedName>
    <definedName name="수간보호보통인부65" localSheetId="6">#REF!</definedName>
    <definedName name="수간보호보통인부65" localSheetId="4">#REF!</definedName>
    <definedName name="수간보호보통인부65">#REF!</definedName>
    <definedName name="수간보호보통인부70" localSheetId="2">#REF!</definedName>
    <definedName name="수간보호보통인부70" localSheetId="7">#REF!</definedName>
    <definedName name="수간보호보통인부70" localSheetId="6">#REF!</definedName>
    <definedName name="수간보호보통인부70" localSheetId="4">#REF!</definedName>
    <definedName name="수간보호보통인부70">#REF!</definedName>
    <definedName name="수간보호보통인부75" localSheetId="2">#REF!</definedName>
    <definedName name="수간보호보통인부75" localSheetId="7">#REF!</definedName>
    <definedName name="수간보호보통인부75" localSheetId="6">#REF!</definedName>
    <definedName name="수간보호보통인부75" localSheetId="4">#REF!</definedName>
    <definedName name="수간보호보통인부75">#REF!</definedName>
    <definedName name="수간보호보통인부80" localSheetId="2">#REF!</definedName>
    <definedName name="수간보호보통인부80" localSheetId="7">#REF!</definedName>
    <definedName name="수간보호보통인부80" localSheetId="6">#REF!</definedName>
    <definedName name="수간보호보통인부80" localSheetId="4">#REF!</definedName>
    <definedName name="수간보호보통인부80">#REF!</definedName>
    <definedName name="수간보호보통인부85" localSheetId="2">#REF!</definedName>
    <definedName name="수간보호보통인부85" localSheetId="7">#REF!</definedName>
    <definedName name="수간보호보통인부85" localSheetId="6">#REF!</definedName>
    <definedName name="수간보호보통인부85" localSheetId="4">#REF!</definedName>
    <definedName name="수간보호보통인부85">#REF!</definedName>
    <definedName name="수간보호보통인부90" localSheetId="2">#REF!</definedName>
    <definedName name="수간보호보통인부90" localSheetId="7">#REF!</definedName>
    <definedName name="수간보호보통인부90" localSheetId="6">#REF!</definedName>
    <definedName name="수간보호보통인부90" localSheetId="4">#REF!</definedName>
    <definedName name="수간보호보통인부90">#REF!</definedName>
    <definedName name="수간보호보통인부95" localSheetId="2">#REF!</definedName>
    <definedName name="수간보호보통인부95" localSheetId="7">#REF!</definedName>
    <definedName name="수간보호보통인부95" localSheetId="6">#REF!</definedName>
    <definedName name="수간보호보통인부95" localSheetId="4">#REF!</definedName>
    <definedName name="수간보호보통인부95">#REF!</definedName>
    <definedName name="수간보호새끼10" localSheetId="2">#REF!</definedName>
    <definedName name="수간보호새끼10" localSheetId="7">#REF!</definedName>
    <definedName name="수간보호새끼10" localSheetId="6">#REF!</definedName>
    <definedName name="수간보호새끼10" localSheetId="4">#REF!</definedName>
    <definedName name="수간보호새끼10">#REF!</definedName>
    <definedName name="수간보호새끼100" localSheetId="2">#REF!</definedName>
    <definedName name="수간보호새끼100" localSheetId="7">#REF!</definedName>
    <definedName name="수간보호새끼100" localSheetId="6">#REF!</definedName>
    <definedName name="수간보호새끼100" localSheetId="4">#REF!</definedName>
    <definedName name="수간보호새끼100">#REF!</definedName>
    <definedName name="수간보호새끼15" localSheetId="2">#REF!</definedName>
    <definedName name="수간보호새끼15" localSheetId="7">#REF!</definedName>
    <definedName name="수간보호새끼15" localSheetId="6">#REF!</definedName>
    <definedName name="수간보호새끼15" localSheetId="4">#REF!</definedName>
    <definedName name="수간보호새끼15">#REF!</definedName>
    <definedName name="수간보호새끼20" localSheetId="2">#REF!</definedName>
    <definedName name="수간보호새끼20" localSheetId="7">#REF!</definedName>
    <definedName name="수간보호새끼20" localSheetId="6">#REF!</definedName>
    <definedName name="수간보호새끼20" localSheetId="4">#REF!</definedName>
    <definedName name="수간보호새끼20">#REF!</definedName>
    <definedName name="수간보호새끼25" localSheetId="2">#REF!</definedName>
    <definedName name="수간보호새끼25" localSheetId="7">#REF!</definedName>
    <definedName name="수간보호새끼25" localSheetId="6">#REF!</definedName>
    <definedName name="수간보호새끼25" localSheetId="4">#REF!</definedName>
    <definedName name="수간보호새끼25">#REF!</definedName>
    <definedName name="수간보호새끼30" localSheetId="2">#REF!</definedName>
    <definedName name="수간보호새끼30" localSheetId="7">#REF!</definedName>
    <definedName name="수간보호새끼30" localSheetId="6">#REF!</definedName>
    <definedName name="수간보호새끼30" localSheetId="4">#REF!</definedName>
    <definedName name="수간보호새끼30">#REF!</definedName>
    <definedName name="수간보호새끼35" localSheetId="2">#REF!</definedName>
    <definedName name="수간보호새끼35" localSheetId="7">#REF!</definedName>
    <definedName name="수간보호새끼35" localSheetId="6">#REF!</definedName>
    <definedName name="수간보호새끼35" localSheetId="4">#REF!</definedName>
    <definedName name="수간보호새끼35">#REF!</definedName>
    <definedName name="수간보호새끼40" localSheetId="2">#REF!</definedName>
    <definedName name="수간보호새끼40" localSheetId="7">#REF!</definedName>
    <definedName name="수간보호새끼40" localSheetId="6">#REF!</definedName>
    <definedName name="수간보호새끼40" localSheetId="4">#REF!</definedName>
    <definedName name="수간보호새끼40">#REF!</definedName>
    <definedName name="수간보호새끼45" localSheetId="2">#REF!</definedName>
    <definedName name="수간보호새끼45" localSheetId="7">#REF!</definedName>
    <definedName name="수간보호새끼45" localSheetId="6">#REF!</definedName>
    <definedName name="수간보호새끼45" localSheetId="4">#REF!</definedName>
    <definedName name="수간보호새끼45">#REF!</definedName>
    <definedName name="수간보호새끼5" localSheetId="2">#REF!</definedName>
    <definedName name="수간보호새끼5" localSheetId="7">#REF!</definedName>
    <definedName name="수간보호새끼5" localSheetId="6">#REF!</definedName>
    <definedName name="수간보호새끼5" localSheetId="4">#REF!</definedName>
    <definedName name="수간보호새끼5">#REF!</definedName>
    <definedName name="수간보호새끼50" localSheetId="2">#REF!</definedName>
    <definedName name="수간보호새끼50" localSheetId="7">#REF!</definedName>
    <definedName name="수간보호새끼50" localSheetId="6">#REF!</definedName>
    <definedName name="수간보호새끼50" localSheetId="4">#REF!</definedName>
    <definedName name="수간보호새끼50">#REF!</definedName>
    <definedName name="수간보호새끼55" localSheetId="2">#REF!</definedName>
    <definedName name="수간보호새끼55" localSheetId="7">#REF!</definedName>
    <definedName name="수간보호새끼55" localSheetId="6">#REF!</definedName>
    <definedName name="수간보호새끼55" localSheetId="4">#REF!</definedName>
    <definedName name="수간보호새끼55">#REF!</definedName>
    <definedName name="수간보호새끼60" localSheetId="2">#REF!</definedName>
    <definedName name="수간보호새끼60" localSheetId="7">#REF!</definedName>
    <definedName name="수간보호새끼60" localSheetId="6">#REF!</definedName>
    <definedName name="수간보호새끼60" localSheetId="4">#REF!</definedName>
    <definedName name="수간보호새끼60">#REF!</definedName>
    <definedName name="수간보호새끼65" localSheetId="2">#REF!</definedName>
    <definedName name="수간보호새끼65" localSheetId="7">#REF!</definedName>
    <definedName name="수간보호새끼65" localSheetId="6">#REF!</definedName>
    <definedName name="수간보호새끼65" localSheetId="4">#REF!</definedName>
    <definedName name="수간보호새끼65">#REF!</definedName>
    <definedName name="수간보호새끼70" localSheetId="2">#REF!</definedName>
    <definedName name="수간보호새끼70" localSheetId="7">#REF!</definedName>
    <definedName name="수간보호새끼70" localSheetId="6">#REF!</definedName>
    <definedName name="수간보호새끼70" localSheetId="4">#REF!</definedName>
    <definedName name="수간보호새끼70">#REF!</definedName>
    <definedName name="수간보호새끼75" localSheetId="2">#REF!</definedName>
    <definedName name="수간보호새끼75" localSheetId="7">#REF!</definedName>
    <definedName name="수간보호새끼75" localSheetId="6">#REF!</definedName>
    <definedName name="수간보호새끼75" localSheetId="4">#REF!</definedName>
    <definedName name="수간보호새끼75">#REF!</definedName>
    <definedName name="수간보호새끼80" localSheetId="2">#REF!</definedName>
    <definedName name="수간보호새끼80" localSheetId="7">#REF!</definedName>
    <definedName name="수간보호새끼80" localSheetId="6">#REF!</definedName>
    <definedName name="수간보호새끼80" localSheetId="4">#REF!</definedName>
    <definedName name="수간보호새끼80">#REF!</definedName>
    <definedName name="수간보호새끼85" localSheetId="2">#REF!</definedName>
    <definedName name="수간보호새끼85" localSheetId="7">#REF!</definedName>
    <definedName name="수간보호새끼85" localSheetId="6">#REF!</definedName>
    <definedName name="수간보호새끼85" localSheetId="4">#REF!</definedName>
    <definedName name="수간보호새끼85">#REF!</definedName>
    <definedName name="수간보호새끼90" localSheetId="2">#REF!</definedName>
    <definedName name="수간보호새끼90" localSheetId="7">#REF!</definedName>
    <definedName name="수간보호새끼90" localSheetId="6">#REF!</definedName>
    <definedName name="수간보호새끼90" localSheetId="4">#REF!</definedName>
    <definedName name="수간보호새끼90">#REF!</definedName>
    <definedName name="수간보호새끼95" localSheetId="2">#REF!</definedName>
    <definedName name="수간보호새끼95" localSheetId="7">#REF!</definedName>
    <definedName name="수간보호새끼95" localSheetId="6">#REF!</definedName>
    <definedName name="수간보호새끼95" localSheetId="4">#REF!</definedName>
    <definedName name="수간보호새끼95">#REF!</definedName>
    <definedName name="수간보호조경공10" localSheetId="2">#REF!</definedName>
    <definedName name="수간보호조경공10" localSheetId="7">#REF!</definedName>
    <definedName name="수간보호조경공10" localSheetId="6">#REF!</definedName>
    <definedName name="수간보호조경공10" localSheetId="4">#REF!</definedName>
    <definedName name="수간보호조경공10">#REF!</definedName>
    <definedName name="수간보호조경공100" localSheetId="2">#REF!</definedName>
    <definedName name="수간보호조경공100" localSheetId="7">#REF!</definedName>
    <definedName name="수간보호조경공100" localSheetId="6">#REF!</definedName>
    <definedName name="수간보호조경공100" localSheetId="4">#REF!</definedName>
    <definedName name="수간보호조경공100">#REF!</definedName>
    <definedName name="수간보호조경공15" localSheetId="2">#REF!</definedName>
    <definedName name="수간보호조경공15" localSheetId="7">#REF!</definedName>
    <definedName name="수간보호조경공15" localSheetId="6">#REF!</definedName>
    <definedName name="수간보호조경공15" localSheetId="4">#REF!</definedName>
    <definedName name="수간보호조경공15">#REF!</definedName>
    <definedName name="수간보호조경공20" localSheetId="2">#REF!</definedName>
    <definedName name="수간보호조경공20" localSheetId="7">#REF!</definedName>
    <definedName name="수간보호조경공20" localSheetId="6">#REF!</definedName>
    <definedName name="수간보호조경공20" localSheetId="4">#REF!</definedName>
    <definedName name="수간보호조경공20">#REF!</definedName>
    <definedName name="수간보호조경공25" localSheetId="2">#REF!</definedName>
    <definedName name="수간보호조경공25" localSheetId="7">#REF!</definedName>
    <definedName name="수간보호조경공25" localSheetId="6">#REF!</definedName>
    <definedName name="수간보호조경공25" localSheetId="4">#REF!</definedName>
    <definedName name="수간보호조경공25">#REF!</definedName>
    <definedName name="수간보호조경공30" localSheetId="2">#REF!</definedName>
    <definedName name="수간보호조경공30" localSheetId="7">#REF!</definedName>
    <definedName name="수간보호조경공30" localSheetId="6">#REF!</definedName>
    <definedName name="수간보호조경공30" localSheetId="4">#REF!</definedName>
    <definedName name="수간보호조경공30">#REF!</definedName>
    <definedName name="수간보호조경공35" localSheetId="2">#REF!</definedName>
    <definedName name="수간보호조경공35" localSheetId="7">#REF!</definedName>
    <definedName name="수간보호조경공35" localSheetId="6">#REF!</definedName>
    <definedName name="수간보호조경공35" localSheetId="4">#REF!</definedName>
    <definedName name="수간보호조경공35">#REF!</definedName>
    <definedName name="수간보호조경공40" localSheetId="2">#REF!</definedName>
    <definedName name="수간보호조경공40" localSheetId="7">#REF!</definedName>
    <definedName name="수간보호조경공40" localSheetId="6">#REF!</definedName>
    <definedName name="수간보호조경공40" localSheetId="4">#REF!</definedName>
    <definedName name="수간보호조경공40">#REF!</definedName>
    <definedName name="수간보호조경공45" localSheetId="2">#REF!</definedName>
    <definedName name="수간보호조경공45" localSheetId="7">#REF!</definedName>
    <definedName name="수간보호조경공45" localSheetId="6">#REF!</definedName>
    <definedName name="수간보호조경공45" localSheetId="4">#REF!</definedName>
    <definedName name="수간보호조경공45">#REF!</definedName>
    <definedName name="수간보호조경공5" localSheetId="2">#REF!</definedName>
    <definedName name="수간보호조경공5" localSheetId="7">#REF!</definedName>
    <definedName name="수간보호조경공5" localSheetId="6">#REF!</definedName>
    <definedName name="수간보호조경공5" localSheetId="4">#REF!</definedName>
    <definedName name="수간보호조경공5">#REF!</definedName>
    <definedName name="수간보호조경공50" localSheetId="2">#REF!</definedName>
    <definedName name="수간보호조경공50" localSheetId="7">#REF!</definedName>
    <definedName name="수간보호조경공50" localSheetId="6">#REF!</definedName>
    <definedName name="수간보호조경공50" localSheetId="4">#REF!</definedName>
    <definedName name="수간보호조경공50">#REF!</definedName>
    <definedName name="수간보호조경공55" localSheetId="2">#REF!</definedName>
    <definedName name="수간보호조경공55" localSheetId="7">#REF!</definedName>
    <definedName name="수간보호조경공55" localSheetId="6">#REF!</definedName>
    <definedName name="수간보호조경공55" localSheetId="4">#REF!</definedName>
    <definedName name="수간보호조경공55">#REF!</definedName>
    <definedName name="수간보호조경공60" localSheetId="2">#REF!</definedName>
    <definedName name="수간보호조경공60" localSheetId="7">#REF!</definedName>
    <definedName name="수간보호조경공60" localSheetId="6">#REF!</definedName>
    <definedName name="수간보호조경공60" localSheetId="4">#REF!</definedName>
    <definedName name="수간보호조경공60">#REF!</definedName>
    <definedName name="수간보호조경공65" localSheetId="2">#REF!</definedName>
    <definedName name="수간보호조경공65" localSheetId="7">#REF!</definedName>
    <definedName name="수간보호조경공65" localSheetId="6">#REF!</definedName>
    <definedName name="수간보호조경공65" localSheetId="4">#REF!</definedName>
    <definedName name="수간보호조경공65">#REF!</definedName>
    <definedName name="수간보호조경공70" localSheetId="2">#REF!</definedName>
    <definedName name="수간보호조경공70" localSheetId="7">#REF!</definedName>
    <definedName name="수간보호조경공70" localSheetId="6">#REF!</definedName>
    <definedName name="수간보호조경공70" localSheetId="4">#REF!</definedName>
    <definedName name="수간보호조경공70">#REF!</definedName>
    <definedName name="수간보호조경공75" localSheetId="2">#REF!</definedName>
    <definedName name="수간보호조경공75" localSheetId="7">#REF!</definedName>
    <definedName name="수간보호조경공75" localSheetId="6">#REF!</definedName>
    <definedName name="수간보호조경공75" localSheetId="4">#REF!</definedName>
    <definedName name="수간보호조경공75">#REF!</definedName>
    <definedName name="수간보호조경공80" localSheetId="2">#REF!</definedName>
    <definedName name="수간보호조경공80" localSheetId="7">#REF!</definedName>
    <definedName name="수간보호조경공80" localSheetId="6">#REF!</definedName>
    <definedName name="수간보호조경공80" localSheetId="4">#REF!</definedName>
    <definedName name="수간보호조경공80">#REF!</definedName>
    <definedName name="수간보호조경공85" localSheetId="2">#REF!</definedName>
    <definedName name="수간보호조경공85" localSheetId="7">#REF!</definedName>
    <definedName name="수간보호조경공85" localSheetId="6">#REF!</definedName>
    <definedName name="수간보호조경공85" localSheetId="4">#REF!</definedName>
    <definedName name="수간보호조경공85">#REF!</definedName>
    <definedName name="수간보호조경공90" localSheetId="2">#REF!</definedName>
    <definedName name="수간보호조경공90" localSheetId="7">#REF!</definedName>
    <definedName name="수간보호조경공90" localSheetId="6">#REF!</definedName>
    <definedName name="수간보호조경공90" localSheetId="4">#REF!</definedName>
    <definedName name="수간보호조경공90">#REF!</definedName>
    <definedName name="수간보호조경공95" localSheetId="2">#REF!</definedName>
    <definedName name="수간보호조경공95" localSheetId="7">#REF!</definedName>
    <definedName name="수간보호조경공95" localSheetId="6">#REF!</definedName>
    <definedName name="수간보호조경공95" localSheetId="4">#REF!</definedName>
    <definedName name="수간보호조경공95">#REF!</definedName>
    <definedName name="수량">#N/A</definedName>
    <definedName name="수량계산" localSheetId="2">#REF!</definedName>
    <definedName name="수량계산" localSheetId="7">#REF!</definedName>
    <definedName name="수량계산" localSheetId="6">#REF!</definedName>
    <definedName name="수량계산" localSheetId="4">#REF!</definedName>
    <definedName name="수량계산">#REF!</definedName>
    <definedName name="수량산출" localSheetId="2">BlankMacro1</definedName>
    <definedName name="수량산출" localSheetId="7">BlankMacro1</definedName>
    <definedName name="수량산출" localSheetId="6">BlankMacro1</definedName>
    <definedName name="수량산출" localSheetId="4">BlankMacro1</definedName>
    <definedName name="수량산출">BlankMacro1</definedName>
    <definedName name="수량산출2" localSheetId="2">BlankMacro1</definedName>
    <definedName name="수량산출2" localSheetId="7">BlankMacro1</definedName>
    <definedName name="수량산출2" localSheetId="6">BlankMacro1</definedName>
    <definedName name="수량산출2" localSheetId="4">BlankMacro1</definedName>
    <definedName name="수량산출2">BlankMacro1</definedName>
    <definedName name="수량산출5" localSheetId="2">BlankMacro1</definedName>
    <definedName name="수량산출5" localSheetId="7">BlankMacro1</definedName>
    <definedName name="수량산출5" localSheetId="6">BlankMacro1</definedName>
    <definedName name="수량산출5" localSheetId="4">BlankMacro1</definedName>
    <definedName name="수량산출5">BlankMacro1</definedName>
    <definedName name="수량산출서" localSheetId="2">#REF!</definedName>
    <definedName name="수량산출서" localSheetId="7">#REF!</definedName>
    <definedName name="수량산출서" localSheetId="6">#REF!</definedName>
    <definedName name="수량산출서" localSheetId="4">#REF!</definedName>
    <definedName name="수량산출서">#REF!</definedName>
    <definedName name="수량집계밀" localSheetId="2">#REF!</definedName>
    <definedName name="수량집계밀" localSheetId="7">#REF!</definedName>
    <definedName name="수량집계밀" localSheetId="6">#REF!</definedName>
    <definedName name="수량집계밀" localSheetId="4">#REF!</definedName>
    <definedName name="수량집계밀">#REF!</definedName>
    <definedName name="수량집계양" localSheetId="2">#REF!</definedName>
    <definedName name="수량집계양" localSheetId="7">#REF!</definedName>
    <definedName name="수량집계양" localSheetId="6">#REF!</definedName>
    <definedName name="수량집계양" localSheetId="4">#REF!</definedName>
    <definedName name="수량집계양">#REF!</definedName>
    <definedName name="수량집계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수목" localSheetId="2">#REF!</definedName>
    <definedName name="수목" localSheetId="7">#REF!</definedName>
    <definedName name="수목" localSheetId="6">#REF!</definedName>
    <definedName name="수목" localSheetId="4">#REF!</definedName>
    <definedName name="수목">#REF!</definedName>
    <definedName name="수목공통대가">#N/A</definedName>
    <definedName name="수목일위대가">#N/A</definedName>
    <definedName name="수장" localSheetId="2">#REF!</definedName>
    <definedName name="수장" localSheetId="7">#REF!</definedName>
    <definedName name="수장" localSheetId="6">#REF!</definedName>
    <definedName name="수장" localSheetId="4">#REF!</definedName>
    <definedName name="수장">#REF!</definedName>
    <definedName name="수정" localSheetId="2">#REF!</definedName>
    <definedName name="수정" localSheetId="7">#REF!</definedName>
    <definedName name="수정" localSheetId="6">#REF!</definedName>
    <definedName name="수정" localSheetId="4">#REF!</definedName>
    <definedName name="수정">#REF!</definedName>
    <definedName name="수중모타1" localSheetId="2">#REF!</definedName>
    <definedName name="수중모타1" localSheetId="7">#REF!</definedName>
    <definedName name="수중모타1" localSheetId="6">#REF!</definedName>
    <definedName name="수중모타1" localSheetId="4">#REF!</definedName>
    <definedName name="수중모타1">#REF!</definedName>
    <definedName name="수중모타10" localSheetId="2">#REF!</definedName>
    <definedName name="수중모타10" localSheetId="7">#REF!</definedName>
    <definedName name="수중모타10" localSheetId="6">#REF!</definedName>
    <definedName name="수중모타10" localSheetId="4">#REF!</definedName>
    <definedName name="수중모타10">#REF!</definedName>
    <definedName name="수중모타15" localSheetId="2">#REF!</definedName>
    <definedName name="수중모타15" localSheetId="7">#REF!</definedName>
    <definedName name="수중모타15" localSheetId="6">#REF!</definedName>
    <definedName name="수중모타15" localSheetId="4">#REF!</definedName>
    <definedName name="수중모타15">#REF!</definedName>
    <definedName name="수중모타2" localSheetId="2">#REF!</definedName>
    <definedName name="수중모타2" localSheetId="7">#REF!</definedName>
    <definedName name="수중모타2" localSheetId="6">#REF!</definedName>
    <definedName name="수중모타2" localSheetId="4">#REF!</definedName>
    <definedName name="수중모타2">#REF!</definedName>
    <definedName name="수중모타20" localSheetId="2">#REF!</definedName>
    <definedName name="수중모타20" localSheetId="7">#REF!</definedName>
    <definedName name="수중모타20" localSheetId="6">#REF!</definedName>
    <definedName name="수중모타20" localSheetId="4">#REF!</definedName>
    <definedName name="수중모타20">#REF!</definedName>
    <definedName name="수중모타25" localSheetId="2">#REF!</definedName>
    <definedName name="수중모타25" localSheetId="7">#REF!</definedName>
    <definedName name="수중모타25" localSheetId="6">#REF!</definedName>
    <definedName name="수중모타25" localSheetId="4">#REF!</definedName>
    <definedName name="수중모타25">#REF!</definedName>
    <definedName name="수중모타3" localSheetId="2">#REF!</definedName>
    <definedName name="수중모타3" localSheetId="7">#REF!</definedName>
    <definedName name="수중모타3" localSheetId="6">#REF!</definedName>
    <definedName name="수중모타3" localSheetId="4">#REF!</definedName>
    <definedName name="수중모타3">#REF!</definedName>
    <definedName name="수중모타30" localSheetId="2">#REF!</definedName>
    <definedName name="수중모타30" localSheetId="7">#REF!</definedName>
    <definedName name="수중모타30" localSheetId="6">#REF!</definedName>
    <definedName name="수중모타30" localSheetId="4">#REF!</definedName>
    <definedName name="수중모타30">#REF!</definedName>
    <definedName name="수중모타5" localSheetId="2">#REF!</definedName>
    <definedName name="수중모타5" localSheetId="7">#REF!</definedName>
    <definedName name="수중모타5" localSheetId="6">#REF!</definedName>
    <definedName name="수중모타5" localSheetId="4">#REF!</definedName>
    <definedName name="수중모타5">#REF!</definedName>
    <definedName name="수중모타7.5" localSheetId="2">#REF!</definedName>
    <definedName name="수중모타7.5" localSheetId="7">#REF!</definedName>
    <definedName name="수중모타7.5" localSheetId="6">#REF!</definedName>
    <definedName name="수중모타7.5" localSheetId="4">#REF!</definedName>
    <definedName name="수중모타7.5">#REF!</definedName>
    <definedName name="수중모터펌프단가" localSheetId="2">#REF!</definedName>
    <definedName name="수중모터펌프단가" localSheetId="7">#REF!</definedName>
    <definedName name="수중모터펌프단가" localSheetId="6">#REF!</definedName>
    <definedName name="수중모터펌프단가" localSheetId="4">#REF!</definedName>
    <definedName name="수중모터펌프단가">#REF!</definedName>
    <definedName name="수중케이블단가" localSheetId="2">#REF!</definedName>
    <definedName name="수중케이블단가" localSheetId="7">#REF!</definedName>
    <definedName name="수중케이블단가" localSheetId="6">#REF!</definedName>
    <definedName name="수중케이블단가" localSheetId="4">#REF!</definedName>
    <definedName name="수중케이블단가">#REF!</definedName>
    <definedName name="수행능력" localSheetId="2">#REF!</definedName>
    <definedName name="수행능력" localSheetId="7">#REF!</definedName>
    <definedName name="수행능력" localSheetId="6">#REF!</definedName>
    <definedName name="수행능력" localSheetId="4">#REF!</definedName>
    <definedName name="수행능력">#REF!</definedName>
    <definedName name="순공">#N/A</definedName>
    <definedName name="순공사비" localSheetId="2">#REF!</definedName>
    <definedName name="순공사비" localSheetId="7">#REF!</definedName>
    <definedName name="순공사비" localSheetId="6">#REF!</definedName>
    <definedName name="순공사비" localSheetId="4">#REF!</definedName>
    <definedName name="순공사비">#REF!</definedName>
    <definedName name="純工事原價" localSheetId="2">#REF!</definedName>
    <definedName name="純工事原價" localSheetId="7">#REF!</definedName>
    <definedName name="純工事原價" localSheetId="6">#REF!</definedName>
    <definedName name="純工事原價" localSheetId="4">#REF!</definedName>
    <definedName name="純工事原價">#REF!</definedName>
    <definedName name="순천_연향_1차" localSheetId="2">#REF!</definedName>
    <definedName name="순천_연향_1차" localSheetId="7">#REF!</definedName>
    <definedName name="순천_연향_1차" localSheetId="6">#REF!</definedName>
    <definedName name="순천_연향_1차" localSheetId="4">#REF!</definedName>
    <definedName name="순천_연향_1차">#REF!</definedName>
    <definedName name="시" localSheetId="2">#REF!</definedName>
    <definedName name="시" localSheetId="7">#REF!</definedName>
    <definedName name="시" localSheetId="6">#REF!</definedName>
    <definedName name="시" localSheetId="4">#REF!</definedName>
    <definedName name="시">#REF!</definedName>
    <definedName name="시방" localSheetId="2">#REF!</definedName>
    <definedName name="시방" localSheetId="7">#REF!</definedName>
    <definedName name="시방" localSheetId="6">#REF!</definedName>
    <definedName name="시방" localSheetId="4">#REF!</definedName>
    <definedName name="시방">#REF!</definedName>
    <definedName name="시방1" localSheetId="2">#REF!</definedName>
    <definedName name="시방1" localSheetId="7">#REF!</definedName>
    <definedName name="시방1" localSheetId="6">#REF!</definedName>
    <definedName name="시방1" localSheetId="4">#REF!</definedName>
    <definedName name="시방1">#REF!</definedName>
    <definedName name="시방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시중노임1" localSheetId="2">#REF!</definedName>
    <definedName name="시중노임1" localSheetId="7">#REF!</definedName>
    <definedName name="시중노임1" localSheetId="6">#REF!</definedName>
    <definedName name="시중노임1" localSheetId="4">#REF!</definedName>
    <definedName name="시중노임1">#REF!</definedName>
    <definedName name="시중노임11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시험실과식당" hidden="1">{#N/A,#N/A,FALSE,"사업총괄";#N/A,#N/A,FALSE,"장비사업";#N/A,#N/A,FALSE,"철구사업";#N/A,#N/A,FALSE,"준설사업"}</definedName>
    <definedName name="시화군대체" localSheetId="2">#REF!</definedName>
    <definedName name="시화군대체" localSheetId="7">#REF!</definedName>
    <definedName name="시화군대체" localSheetId="6">#REF!</definedName>
    <definedName name="시화군대체" localSheetId="4">#REF!</definedName>
    <definedName name="시화군대체">#REF!</definedName>
    <definedName name="식대">4000+1500*2</definedName>
    <definedName name="식재" localSheetId="2">#REF!</definedName>
    <definedName name="식재" localSheetId="7">#REF!</definedName>
    <definedName name="식재" localSheetId="6">#REF!</definedName>
    <definedName name="식재" localSheetId="4">#REF!</definedName>
    <definedName name="식재">#REF!</definedName>
    <definedName name="식재공">#N/A</definedName>
    <definedName name="식재공사97">#N/A</definedName>
    <definedName name="식재보통인부" localSheetId="2">#REF!</definedName>
    <definedName name="식재보통인부" localSheetId="7">#REF!</definedName>
    <definedName name="식재보통인부" localSheetId="6">#REF!</definedName>
    <definedName name="식재보통인부" localSheetId="4">#REF!</definedName>
    <definedName name="식재보통인부">#REF!</definedName>
    <definedName name="식재조경공" localSheetId="2">#REF!</definedName>
    <definedName name="식재조경공" localSheetId="7">#REF!</definedName>
    <definedName name="식재조경공" localSheetId="6">#REF!</definedName>
    <definedName name="식재조경공" localSheetId="4">#REF!</definedName>
    <definedName name="식재조경공">#REF!</definedName>
    <definedName name="식혈반경" localSheetId="2">#REF!</definedName>
    <definedName name="식혈반경" localSheetId="7">#REF!</definedName>
    <definedName name="식혈반경" localSheetId="6">#REF!</definedName>
    <definedName name="식혈반경" localSheetId="4">#REF!</definedName>
    <definedName name="식혈반경">#REF!</definedName>
    <definedName name="식혈체적" localSheetId="2">#REF!</definedName>
    <definedName name="식혈체적" localSheetId="7">#REF!</definedName>
    <definedName name="식혈체적" localSheetId="6">#REF!</definedName>
    <definedName name="식혈체적" localSheetId="4">#REF!</definedName>
    <definedName name="식혈체적">#REF!</definedName>
    <definedName name="신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신당" localSheetId="2">#REF!</definedName>
    <definedName name="신당" localSheetId="7">#REF!</definedName>
    <definedName name="신당" localSheetId="6">#REF!</definedName>
    <definedName name="신당" localSheetId="4">#REF!</definedName>
    <definedName name="신당">#REF!</definedName>
    <definedName name="신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신성1" localSheetId="2">#REF!</definedName>
    <definedName name="신성1" localSheetId="7">#REF!</definedName>
    <definedName name="신성1" localSheetId="6">#REF!</definedName>
    <definedName name="신성1" localSheetId="4">#REF!</definedName>
    <definedName name="신성1">#REF!</definedName>
    <definedName name="신성2" localSheetId="2">#REF!</definedName>
    <definedName name="신성2" localSheetId="7">#REF!</definedName>
    <definedName name="신성2" localSheetId="6">#REF!</definedName>
    <definedName name="신성2" localSheetId="4">#REF!</definedName>
    <definedName name="신성2">#REF!</definedName>
    <definedName name="신성3" localSheetId="2">#REF!</definedName>
    <definedName name="신성3" localSheetId="7">#REF!</definedName>
    <definedName name="신성3" localSheetId="6">#REF!</definedName>
    <definedName name="신성3" localSheetId="4">#REF!</definedName>
    <definedName name="신성3">#REF!</definedName>
    <definedName name="신성4" localSheetId="2">#REF!</definedName>
    <definedName name="신성4" localSheetId="7">#REF!</definedName>
    <definedName name="신성4" localSheetId="6">#REF!</definedName>
    <definedName name="신성4" localSheetId="4">#REF!</definedName>
    <definedName name="신성4">#REF!</definedName>
    <definedName name="신성5" localSheetId="2">#REF!</definedName>
    <definedName name="신성5" localSheetId="7">#REF!</definedName>
    <definedName name="신성5" localSheetId="6">#REF!</definedName>
    <definedName name="신성5" localSheetId="4">#REF!</definedName>
    <definedName name="신성5">#REF!</definedName>
    <definedName name="신성6" localSheetId="2">#REF!</definedName>
    <definedName name="신성6" localSheetId="7">#REF!</definedName>
    <definedName name="신성6" localSheetId="6">#REF!</definedName>
    <definedName name="신성6" localSheetId="4">#REF!</definedName>
    <definedName name="신성6">#REF!</definedName>
    <definedName name="신성7" localSheetId="2">#REF!</definedName>
    <definedName name="신성7" localSheetId="7">#REF!</definedName>
    <definedName name="신성7" localSheetId="6">#REF!</definedName>
    <definedName name="신성7" localSheetId="4">#REF!</definedName>
    <definedName name="신성7">#REF!</definedName>
    <definedName name="신흥1호" localSheetId="2">#REF!</definedName>
    <definedName name="신흥1호" localSheetId="7">#REF!</definedName>
    <definedName name="신흥1호" localSheetId="6">#REF!</definedName>
    <definedName name="신흥1호" localSheetId="4">#REF!</definedName>
    <definedName name="신흥1호">#REF!</definedName>
    <definedName name="신흥2호" localSheetId="2">#REF!</definedName>
    <definedName name="신흥2호" localSheetId="7">#REF!</definedName>
    <definedName name="신흥2호" localSheetId="6">#REF!</definedName>
    <definedName name="신흥2호" localSheetId="4">#REF!</definedName>
    <definedName name="신흥2호">#REF!</definedName>
    <definedName name="실경상" localSheetId="2">#REF!</definedName>
    <definedName name="실경상" localSheetId="7">#REF!</definedName>
    <definedName name="실경상" localSheetId="6">#REF!</definedName>
    <definedName name="실경상" localSheetId="4">#REF!</definedName>
    <definedName name="실경상">#REF!</definedName>
    <definedName name="실금" localSheetId="2">#REF!</definedName>
    <definedName name="실금" localSheetId="7">#REF!</definedName>
    <definedName name="실금" localSheetId="6">#REF!</definedName>
    <definedName name="실금" localSheetId="4">#REF!</definedName>
    <definedName name="실금">#REF!</definedName>
    <definedName name="실인원" localSheetId="2">#REF!</definedName>
    <definedName name="실인원" localSheetId="7">#REF!</definedName>
    <definedName name="실인원" localSheetId="6">#REF!</definedName>
    <definedName name="실인원" localSheetId="4">#REF!</definedName>
    <definedName name="실인원">#REF!</definedName>
    <definedName name="실행" localSheetId="2">#REF!</definedName>
    <definedName name="실행" localSheetId="7">#REF!</definedName>
    <definedName name="실행" localSheetId="6">#REF!</definedName>
    <definedName name="실행" localSheetId="4">#REF!</definedName>
    <definedName name="실행">#REF!</definedName>
    <definedName name="실행갑" localSheetId="2">#REF!</definedName>
    <definedName name="실행갑" localSheetId="7">#REF!</definedName>
    <definedName name="실행갑" localSheetId="6">#REF!</definedName>
    <definedName name="실행갑" localSheetId="4">#REF!</definedName>
    <definedName name="실행갑">#REF!</definedName>
    <definedName name="실행갑지" localSheetId="2">#REF!</definedName>
    <definedName name="실행갑지" localSheetId="7">#REF!</definedName>
    <definedName name="실행갑지" localSheetId="6">#REF!</definedName>
    <definedName name="실행갑지" localSheetId="4">#REF!</definedName>
    <definedName name="실행갑지">#REF!</definedName>
    <definedName name="실행금액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실행보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" hidden="1">{#N/A,#N/A,TRUE,"토적및재료집계";#N/A,#N/A,TRUE,"토적및재료집계";#N/A,#N/A,TRUE,"단위량"}</definedName>
    <definedName name="ㅇㄱ로ㅕㅛ" hidden="1">{#N/A,#N/A,FALSE,"집계표"}</definedName>
    <definedName name="ㅇ거" hidden="1">{#N/A,#N/A,FALSE,"집계표"}</definedName>
    <definedName name="ㅇㄳㄹ호" hidden="1">{#N/A,#N/A,FALSE,"집계표"}</definedName>
    <definedName name="ㅇㄴㄱ숖ㅊ" hidden="1">{#N/A,#N/A,FALSE,"집계표"}</definedName>
    <definedName name="ㅇㄴ굫ㅅ" hidden="1">{#N/A,#N/A,FALSE,"집계표"}</definedName>
    <definedName name="ㅇㄴㄴㄴㄴㄴㄴㄴㄴ" hidden="1">{#N/A,#N/A,FALSE,"집계표"}</definedName>
    <definedName name="ㅇㄴㄹㅎ" hidden="1">{#N/A,#N/A,FALSE,"집계표"}</definedName>
    <definedName name="ㅇㄴㄹ해" hidden="1">{#N/A,#N/A,FALSE,"집계표"}</definedName>
    <definedName name="ㅇㄴㄹ혼" hidden="1">{#N/A,#N/A,FALSE,"집계표"}</definedName>
    <definedName name="ㅇㄴㄹ히ㅑㅓ" hidden="1">{#N/A,#N/A,FALSE,"집계표"}</definedName>
    <definedName name="ㅇㄴ라ㅔㅐ" hidden="1">{#N/A,#N/A,FALSE,"집계표"}</definedName>
    <definedName name="ㅇㄴ로" hidden="1">{#N/A,#N/A,FALSE,"집계표"}</definedName>
    <definedName name="ㅇㄴ로ㅗㅗㅗㅗㅗㅗㅗㅗ" hidden="1">{#N/A,#N/A,FALSE,"집계표"}</definedName>
    <definedName name="ㅇㄴ롷" hidden="1">{#N/A,#N/A,FALSE,"집계표"}</definedName>
    <definedName name="ㅇㄴ롷ㄴ" hidden="1">{#N/A,#N/A,FALSE,"집계표"}</definedName>
    <definedName name="ㅇㄴ롷ㅇㄴ롷ㄴ" hidden="1">{#N/A,#N/A,FALSE,"집계표"}</definedName>
    <definedName name="ㅇㄴ리ㅏ허ㅣ" hidden="1">{#N/A,#N/A,FALSE,"집계표"}</definedName>
    <definedName name="ㅇㄴㅀㄴㄿㅊ" hidden="1">{#N/A,#N/A,FALSE,"집계표"}</definedName>
    <definedName name="ㅇㄴㅀㄴㅇㄱ" hidden="1">{#N/A,#N/A,FALSE,"집계표"}</definedName>
    <definedName name="ㅇㄴㅀㅁㄱㄷㅎ" hidden="1">{#N/A,#N/A,FALSE,"집계표"}</definedName>
    <definedName name="ㅇㄴㅀ쇼ㅗㅗㅗㅗㅗ" hidden="1">{#N/A,#N/A,FALSE,"집계표"}</definedName>
    <definedName name="ㅇㄴㅀㅇㄴ" hidden="1">{#N/A,#N/A,FALSE,"집계표"}</definedName>
    <definedName name="ㅇㄴㅁ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ㄴㅁㅎㄹ" hidden="1">{#N/A,#N/A,FALSE,"집계표"}</definedName>
    <definedName name="ㅇ낳리ㅓ" hidden="1">{#N/A,#N/A,FALSE,"집계표"}</definedName>
    <definedName name="ㅇ낸에네ㅔ" hidden="1">{#N/A,#N/A,FALSE,"집계표"}</definedName>
    <definedName name="ㅇ놓ㄹㄹㄹㄹㄹ" hidden="1">{#N/A,#N/A,FALSE,"집계표"}</definedName>
    <definedName name="ㅇ놓로횻ㅅ" hidden="1">{#N/A,#N/A,FALSE,"집계표"}</definedName>
    <definedName name="ㅇ니ㅏㅎ러" hidden="1">{#N/A,#N/A,FALSE,"집계표"}</definedName>
    <definedName name="ㅇ니ㅏㅓㄹ힝니ㅏㅎㄹ" hidden="1">{#N/A,#N/A,FALSE,"집계표"}</definedName>
    <definedName name="ㅇ니ㅏㅓ로히ㅏ" hidden="1">{#N/A,#N/A,FALSE,"집계표"}</definedName>
    <definedName name="ㅇ니ㅓㅎ로" hidden="1">{#N/A,#N/A,FALSE,"집계표"}</definedName>
    <definedName name="ㅇㄶ" hidden="1">{#N/A,#N/A,FALSE,"표지"}</definedName>
    <definedName name="ㅇㄷㄱㅎㄴㅇ" hidden="1">{#N/A,#N/A,FALSE,"집계표"}</definedName>
    <definedName name="ㅇ더퍼" hidden="1">{#N/A,#N/A,FALSE,"집계표"}</definedName>
    <definedName name="ㅇㄹ" localSheetId="2" hidden="1">#REF!</definedName>
    <definedName name="ㅇㄹ" localSheetId="7" hidden="1">#REF!</definedName>
    <definedName name="ㅇㄹ" localSheetId="6" hidden="1">#REF!</definedName>
    <definedName name="ㅇㄹ" localSheetId="5" hidden="1">#REF!</definedName>
    <definedName name="ㅇㄹ" localSheetId="4" hidden="1">#REF!</definedName>
    <definedName name="ㅇㄹ" hidden="1">#REF!</definedName>
    <definedName name="ㅇㄹㄴ호" hidden="1">{#N/A,#N/A,FALSE,"집계표"}</definedName>
    <definedName name="ㅇㄹㄹ" localSheetId="2" hidden="1">#REF!</definedName>
    <definedName name="ㅇㄹㄹ" localSheetId="7" hidden="1">#REF!</definedName>
    <definedName name="ㅇㄹㄹ" localSheetId="6" hidden="1">#REF!</definedName>
    <definedName name="ㅇㄹㄹ" localSheetId="5" hidden="1">#REF!</definedName>
    <definedName name="ㅇㄹㄹ" localSheetId="4" hidden="1">#REF!</definedName>
    <definedName name="ㅇㄹㄹ" hidden="1">#REF!</definedName>
    <definedName name="ㅇㄹㄹㅀㅎㅎㅎㅎㅎㅎㅎㅎㅎㅎ" hidden="1">{#N/A,#N/A,FALSE,"집계표"}</definedName>
    <definedName name="ㅇㄹㅎ" hidden="1">{#N/A,#N/A,FALSE,"집계표"}</definedName>
    <definedName name="ㅇㄹ허ㅗ" hidden="1">{#N/A,#N/A,FALSE,"집계표"}</definedName>
    <definedName name="ㅇㄹ호" hidden="1">{#N/A,#N/A,FALSE,"집계표"}</definedName>
    <definedName name="ㅇㄹ호ㄹ옿" hidden="1">{#N/A,#N/A,FALSE,"집계표"}</definedName>
    <definedName name="ㅇㄹ호옿ㅎㄹ오" hidden="1">{#N/A,#N/A,FALSE,"집계표"}</definedName>
    <definedName name="ㅇㄹ호허ㅗㅓㅓ" hidden="1">{#N/A,#N/A,FALSE,"집계표"}</definedName>
    <definedName name="ㅇㄹ호ㅗㅗㅗ" hidden="1">{#N/A,#N/A,FALSE,"집계표"}</definedName>
    <definedName name="ㅇㄹㅗㅎ" hidden="1">{#N/A,#N/A,FALSE,"집계표"}</definedName>
    <definedName name="ㅇ라ㅓㅎ킥" hidden="1">{#N/A,#N/A,FALSE,"집계표"}</definedName>
    <definedName name="ㅇ러" hidden="1">{#N/A,#N/A,FALSE,"집계표"}</definedName>
    <definedName name="ㅇ러ㅗㅎ" hidden="1">{#N/A,#N/A,FALSE,"집계표"}</definedName>
    <definedName name="ㅇ렇ㅇ" hidden="1">{#N/A,#N/A,FALSE,"집계표"}</definedName>
    <definedName name="ㅇ롷" hidden="1">{#N/A,#N/A,FALSE,"집계표"}</definedName>
    <definedName name="ㅇㅀ" localSheetId="2">#REF!</definedName>
    <definedName name="ㅇㅀ" localSheetId="7">#REF!</definedName>
    <definedName name="ㅇㅀ" localSheetId="6">#REF!</definedName>
    <definedName name="ㅇㅀ" localSheetId="4">#REF!</definedName>
    <definedName name="ㅇㅀ">#REF!</definedName>
    <definedName name="ㅇㅀㅁ" hidden="1">{#N/A,#N/A,FALSE,"집계표"}</definedName>
    <definedName name="ㅇㅀㅇㄱ" hidden="1">{#N/A,#N/A,FALSE,"집계표"}</definedName>
    <definedName name="ㅇㅇ" localSheetId="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" localSheetId="5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" localSheetId="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ㄱ" hidden="1">{#N/A,#N/A,FALSE,"집계표"}</definedName>
    <definedName name="ㅇㅇㄹ" localSheetId="2" hidden="1">#REF!</definedName>
    <definedName name="ㅇㅇㄹ" localSheetId="7" hidden="1">#REF!</definedName>
    <definedName name="ㅇㅇㄹ" localSheetId="6" hidden="1">#REF!</definedName>
    <definedName name="ㅇㅇㄹ" localSheetId="4" hidden="1">#REF!</definedName>
    <definedName name="ㅇㅇㄹ" hidden="1">#REF!</definedName>
    <definedName name="ㅇㅇㄹㄴ" localSheetId="2" hidden="1">#REF!</definedName>
    <definedName name="ㅇㅇㄹㄴ" localSheetId="7" hidden="1">#REF!</definedName>
    <definedName name="ㅇㅇㄹㄴ" localSheetId="6" hidden="1">#REF!</definedName>
    <definedName name="ㅇㅇㄹㄴ" localSheetId="4" hidden="1">#REF!</definedName>
    <definedName name="ㅇㅇㄹㄴ" hidden="1">#REF!</definedName>
    <definedName name="ㅇㅇㄹㅇㄹ" hidden="1">{#N/A,#N/A,FALSE,"집계표"}</definedName>
    <definedName name="ㅇㅇㅇ" localSheetId="2">#REF!</definedName>
    <definedName name="ㅇㅇㅇ" localSheetId="7">#REF!</definedName>
    <definedName name="ㅇㅇㅇ" localSheetId="6">#REF!</definedName>
    <definedName name="ㅇㅇㅇ" localSheetId="4">#REF!</definedName>
    <definedName name="ㅇㅇㅇ">#REF!</definedName>
    <definedName name="ㅇㅇㅇㅇ" hidden="1">{#N/A,#N/A,FALSE,"지침";#N/A,#N/A,FALSE,"환경분석";#N/A,#N/A,FALSE,"Sheet16"}</definedName>
    <definedName name="ㅇㅇㅇㅇㅇ" localSheetId="2">#REF!</definedName>
    <definedName name="ㅇㅇㅇㅇㅇ" localSheetId="7">#REF!</definedName>
    <definedName name="ㅇㅇㅇㅇㅇ" localSheetId="6">#REF!</definedName>
    <definedName name="ㅇㅇㅇㅇㅇ" localSheetId="4">#REF!</definedName>
    <definedName name="ㅇㅇㅇㅇㅇ">#REF!</definedName>
    <definedName name="ㅇㅇㅇㅇㅇㅇ" hidden="1">{#N/A,#N/A,FALSE,"지침";#N/A,#N/A,FALSE,"환경분석";#N/A,#N/A,FALSE,"Sheet16"}</definedName>
    <definedName name="ㅇㅇㅎ" hidden="1">{#N/A,#N/A,FALSE,"집계표"}</definedName>
    <definedName name="ㅇㅎㄷ" hidden="1">{#N/A,#N/A,FALSE,"집계표"}</definedName>
    <definedName name="ㅇㅎ러ㅗㅇ" hidden="1">{#N/A,#N/A,FALSE,"집계표"}</definedName>
    <definedName name="ㅇㅎㄻㄴㅇㅁㅎㄴㅀㅁㄴㅇㅎㄴ" hidden="1">{#N/A,#N/A,FALSE,"Sheet6"}</definedName>
    <definedName name="아름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무거나" localSheetId="2" hidden="1">#REF!</definedName>
    <definedName name="아무거나" localSheetId="7" hidden="1">#REF!</definedName>
    <definedName name="아무거나" localSheetId="6" hidden="1">#REF!</definedName>
    <definedName name="아무거나" localSheetId="4" hidden="1">#REF!</definedName>
    <definedName name="아무거나" hidden="1">#REF!</definedName>
    <definedName name="아아아앙" hidden="1">{#N/A,#N/A,FALSE,"주간공정";#N/A,#N/A,FALSE,"주간보고";#N/A,#N/A,FALSE,"주간공정표"}</definedName>
    <definedName name="아아ㅏ앙" hidden="1">{#N/A,#N/A,FALSE,"주간공정";#N/A,#N/A,FALSE,"주간보고";#N/A,#N/A,FALSE,"주간공정표"}</definedName>
    <definedName name="아야" localSheetId="2">#REF!</definedName>
    <definedName name="아야" localSheetId="7">#REF!</definedName>
    <definedName name="아야" localSheetId="6">#REF!</definedName>
    <definedName name="아야" localSheetId="4">#REF!</definedName>
    <definedName name="아야">#REF!</definedName>
    <definedName name="아연도강관단가" localSheetId="2">#REF!</definedName>
    <definedName name="아연도강관단가" localSheetId="7">#REF!</definedName>
    <definedName name="아연도강관단가" localSheetId="6">#REF!</definedName>
    <definedName name="아연도강관단가" localSheetId="4">#REF!</definedName>
    <definedName name="아연도강관단가">#REF!</definedName>
    <definedName name="아연도배관단가" localSheetId="2">#REF!</definedName>
    <definedName name="아연도배관단가" localSheetId="7">#REF!</definedName>
    <definedName name="아연도배관단가" localSheetId="6">#REF!</definedName>
    <definedName name="아연도배관단가" localSheetId="4">#REF!</definedName>
    <definedName name="아연도배관단가">#REF!</definedName>
    <definedName name="아연도배관자재" localSheetId="2">#REF!</definedName>
    <definedName name="아연도배관자재" localSheetId="7">#REF!</definedName>
    <definedName name="아연도배관자재" localSheetId="6">#REF!</definedName>
    <definedName name="아연도배관자재" localSheetId="4">#REF!</definedName>
    <definedName name="아연도배관자재">#REF!</definedName>
    <definedName name="아파트내역2" hidden="1">{"'Sheet1'!$A$4:$M$21","'Sheet1'!$J$17:$K$19"}</definedName>
    <definedName name="안관리급" localSheetId="2">#REF!</definedName>
    <definedName name="안관리급" localSheetId="7">#REF!</definedName>
    <definedName name="안관리급" localSheetId="6">#REF!</definedName>
    <definedName name="안관리급" localSheetId="4">#REF!</definedName>
    <definedName name="안관리급">#REF!</definedName>
    <definedName name="안관리상" localSheetId="2">#REF!</definedName>
    <definedName name="안관리상" localSheetId="7">#REF!</definedName>
    <definedName name="안관리상" localSheetId="6">#REF!</definedName>
    <definedName name="안관리상" localSheetId="4">#REF!</definedName>
    <definedName name="안관리상">#REF!</definedName>
    <definedName name="안내자재비" localSheetId="2">#REF!</definedName>
    <definedName name="안내자재비" localSheetId="7">#REF!</definedName>
    <definedName name="안내자재비" localSheetId="6">#REF!</definedName>
    <definedName name="안내자재비" localSheetId="4">#REF!</definedName>
    <definedName name="안내자재비">#REF!</definedName>
    <definedName name="안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안반장급" localSheetId="2">#REF!</definedName>
    <definedName name="안반장급" localSheetId="7">#REF!</definedName>
    <definedName name="안반장급" localSheetId="6">#REF!</definedName>
    <definedName name="안반장급" localSheetId="4">#REF!</definedName>
    <definedName name="안반장급">#REF!</definedName>
    <definedName name="안반장상" localSheetId="2">#REF!</definedName>
    <definedName name="안반장상" localSheetId="7">#REF!</definedName>
    <definedName name="안반장상" localSheetId="6">#REF!</definedName>
    <definedName name="안반장상" localSheetId="4">#REF!</definedName>
    <definedName name="안반장상">#REF!</definedName>
    <definedName name="안방1호" localSheetId="2">#REF!</definedName>
    <definedName name="안방1호" localSheetId="7">#REF!</definedName>
    <definedName name="안방1호" localSheetId="6">#REF!</definedName>
    <definedName name="안방1호" localSheetId="4">#REF!</definedName>
    <definedName name="안방1호">#REF!</definedName>
    <definedName name="안방2호" localSheetId="2">#REF!</definedName>
    <definedName name="안방2호" localSheetId="7">#REF!</definedName>
    <definedName name="안방2호" localSheetId="6">#REF!</definedName>
    <definedName name="안방2호" localSheetId="4">#REF!</definedName>
    <definedName name="안방2호">#REF!</definedName>
    <definedName name="안전" localSheetId="2">#REF!</definedName>
    <definedName name="안전" localSheetId="7">#REF!</definedName>
    <definedName name="안전" localSheetId="6">#REF!</definedName>
    <definedName name="안전" localSheetId="4">#REF!</definedName>
    <definedName name="안전">#REF!</definedName>
    <definedName name="안전관리비" localSheetId="2">#REF!</definedName>
    <definedName name="안전관리비" localSheetId="7">#REF!</definedName>
    <definedName name="안전관리비" localSheetId="6">#REF!</definedName>
    <definedName name="안전관리비" localSheetId="4">#REF!</definedName>
    <definedName name="안전관리비">#REF!</definedName>
    <definedName name="안전본봉" localSheetId="2">#REF!</definedName>
    <definedName name="안전본봉" localSheetId="7">#REF!</definedName>
    <definedName name="안전본봉" localSheetId="6">#REF!</definedName>
    <definedName name="안전본봉" localSheetId="4">#REF!</definedName>
    <definedName name="안전본봉">#REF!</definedName>
    <definedName name="안전율" localSheetId="2">#REF!</definedName>
    <definedName name="안전율" localSheetId="7">#REF!</definedName>
    <definedName name="안전율" localSheetId="6">#REF!</definedName>
    <definedName name="안전율" localSheetId="4">#REF!</definedName>
    <definedName name="안전율">#REF!</definedName>
    <definedName name="안정수위" localSheetId="2">#REF!</definedName>
    <definedName name="안정수위" localSheetId="7">#REF!</definedName>
    <definedName name="안정수위" localSheetId="6">#REF!</definedName>
    <definedName name="안정수위" localSheetId="4">#REF!</definedName>
    <definedName name="안정수위">#REF!</definedName>
    <definedName name="알나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알어러" localSheetId="2">BLCH</definedName>
    <definedName name="알어러" localSheetId="7">BLCH</definedName>
    <definedName name="알어러" localSheetId="6">BLCH</definedName>
    <definedName name="알어러" localSheetId="4">BLCH</definedName>
    <definedName name="알어러">BLCH</definedName>
    <definedName name="앎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앞들1호" localSheetId="2">#REF!</definedName>
    <definedName name="앞들1호" localSheetId="7">#REF!</definedName>
    <definedName name="앞들1호" localSheetId="6">#REF!</definedName>
    <definedName name="앞들1호" localSheetId="4">#REF!</definedName>
    <definedName name="앞들1호">#REF!</definedName>
    <definedName name="앞들2호" localSheetId="2">#REF!</definedName>
    <definedName name="앞들2호" localSheetId="7">#REF!</definedName>
    <definedName name="앞들2호" localSheetId="6">#REF!</definedName>
    <definedName name="앞들2호" localSheetId="4">#REF!</definedName>
    <definedName name="앞들2호">#REF!</definedName>
    <definedName name="앵커볼트" localSheetId="2">#REF!</definedName>
    <definedName name="앵커볼트" localSheetId="7">#REF!</definedName>
    <definedName name="앵커볼트" localSheetId="6">#REF!</definedName>
    <definedName name="앵커볼트" localSheetId="4">#REF!</definedName>
    <definedName name="앵커볼트">#REF!</definedName>
    <definedName name="야" localSheetId="2" hidden="1">#REF!</definedName>
    <definedName name="야" localSheetId="7" hidden="1">#REF!</definedName>
    <definedName name="야" localSheetId="6" hidden="1">#REF!</definedName>
    <definedName name="야" localSheetId="4" hidden="1">#REF!</definedName>
    <definedName name="야" hidden="1">#REF!</definedName>
    <definedName name="양매자0403" localSheetId="2">#REF!</definedName>
    <definedName name="양매자0403" localSheetId="7">#REF!</definedName>
    <definedName name="양매자0403" localSheetId="6">#REF!</definedName>
    <definedName name="양매자0403" localSheetId="4">#REF!</definedName>
    <definedName name="양매자0403">#REF!</definedName>
    <definedName name="양매자0505" localSheetId="2">#REF!</definedName>
    <definedName name="양매자0505" localSheetId="7">#REF!</definedName>
    <definedName name="양매자0505" localSheetId="6">#REF!</definedName>
    <definedName name="양매자0505" localSheetId="4">#REF!</definedName>
    <definedName name="양매자0505">#REF!</definedName>
    <definedName name="양매자0606" localSheetId="2">#REF!</definedName>
    <definedName name="양매자0606" localSheetId="7">#REF!</definedName>
    <definedName name="양매자0606" localSheetId="6">#REF!</definedName>
    <definedName name="양매자0606" localSheetId="4">#REF!</definedName>
    <definedName name="양매자0606">#REF!</definedName>
    <definedName name="양석" localSheetId="2">#REF!,#REF!,#REF!,#REF!,#REF!,#REF!,#REF!,#REF!,#REF!,#REF!,#REF!,#REF!,#REF!,#REF!,#REF!,#REF!,#REF!,#REF!,#REF!</definedName>
    <definedName name="양석" localSheetId="7">#REF!,#REF!,#REF!,#REF!,#REF!,#REF!,#REF!,#REF!,#REF!,#REF!,#REF!,#REF!,#REF!,#REF!,#REF!,#REF!,#REF!,#REF!,#REF!</definedName>
    <definedName name="양석" localSheetId="6">#REF!,#REF!,#REF!,#REF!,#REF!,#REF!,#REF!,#REF!,#REF!,#REF!,#REF!,#REF!,#REF!,#REF!,#REF!,#REF!,#REF!,#REF!,#REF!</definedName>
    <definedName name="양석" localSheetId="4">#REF!,#REF!,#REF!,#REF!,#REF!,#REF!,#REF!,#REF!,#REF!,#REF!,#REF!,#REF!,#REF!,#REF!,#REF!,#REF!,#REF!,#REF!,#REF!</definedName>
    <definedName name="양석">#REF!,#REF!,#REF!,#REF!,#REF!,#REF!,#REF!,#REF!,#REF!,#REF!,#REF!,#REF!,#REF!,#REF!,#REF!,#REF!,#REF!,#REF!,#REF!</definedName>
    <definedName name="양석김" localSheetId="2">#REF!</definedName>
    <definedName name="양석김" localSheetId="7">#REF!</definedName>
    <definedName name="양석김" localSheetId="6">#REF!</definedName>
    <definedName name="양석김" localSheetId="4">#REF!</definedName>
    <definedName name="양석김">#REF!</definedName>
    <definedName name="양수량" localSheetId="2">#REF!</definedName>
    <definedName name="양수량" localSheetId="7">#REF!</definedName>
    <definedName name="양수량" localSheetId="6">#REF!</definedName>
    <definedName name="양수량" localSheetId="4">#REF!</definedName>
    <definedName name="양수량">#REF!</definedName>
    <definedName name="어어엉" hidden="1">{#N/A,#N/A,FALSE,"주간공정";#N/A,#N/A,FALSE,"주간보고";#N/A,#N/A,FALSE,"주간공정표"}</definedName>
    <definedName name="어쭈구리" localSheetId="7" hidden="1">{#N/A,#N/A,FALSE,"교리2"}</definedName>
    <definedName name="어쭈구리" localSheetId="5" hidden="1">{#N/A,#N/A,FALSE,"교리2"}</definedName>
    <definedName name="어쭈구리" localSheetId="4" hidden="1">{#N/A,#N/A,FALSE,"교리2"}</definedName>
    <definedName name="어쭈구리" hidden="1">{#N/A,#N/A,FALSE,"교리2"}</definedName>
    <definedName name="어ㅏ아" localSheetId="2">BLCH</definedName>
    <definedName name="어ㅏ아" localSheetId="7">BLCH</definedName>
    <definedName name="어ㅏ아" localSheetId="6">BLCH</definedName>
    <definedName name="어ㅏ아" localSheetId="4">BLCH</definedName>
    <definedName name="어ㅏ아">BLCH</definedName>
    <definedName name="억이상" hidden="1">{#N/A,#N/A,FALSE,"2~8번"}</definedName>
    <definedName name="얼" localSheetId="2">#REF!</definedName>
    <definedName name="얼" localSheetId="7">#REF!</definedName>
    <definedName name="얼" localSheetId="6">#REF!</definedName>
    <definedName name="얼" localSheetId="4">#REF!</definedName>
    <definedName name="얼">#REF!</definedName>
    <definedName name="얼낭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업체" localSheetId="2" hidden="1">#REF!</definedName>
    <definedName name="업체" localSheetId="7" hidden="1">#REF!</definedName>
    <definedName name="업체" localSheetId="6" hidden="1">#REF!</definedName>
    <definedName name="업체" localSheetId="4" hidden="1">#REF!</definedName>
    <definedName name="업체" hidden="1">#REF!</definedName>
    <definedName name="업체리스트" localSheetId="2">#REF!</definedName>
    <definedName name="업체리스트" localSheetId="7">#REF!</definedName>
    <definedName name="업체리스트" localSheetId="6">#REF!</definedName>
    <definedName name="업체리스트" localSheetId="4">#REF!</definedName>
    <definedName name="업체리스트">#REF!</definedName>
    <definedName name="업체벼래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업체별내역대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역사" localSheetId="2">#REF!</definedName>
    <definedName name="역사" localSheetId="7">#REF!</definedName>
    <definedName name="역사" localSheetId="6">#REF!</definedName>
    <definedName name="역사" localSheetId="4">#REF!</definedName>
    <definedName name="역사">#REF!</definedName>
    <definedName name="연결" localSheetId="2">#REF!</definedName>
    <definedName name="연결" localSheetId="7">#REF!</definedName>
    <definedName name="연결" localSheetId="6">#REF!</definedName>
    <definedName name="연결" localSheetId="4">#REF!</definedName>
    <definedName name="연결">#REF!</definedName>
    <definedName name="연습용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합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열관류율1" localSheetId="2">#REF!</definedName>
    <definedName name="열관류율1" localSheetId="7">#REF!</definedName>
    <definedName name="열관류율1" localSheetId="6">#REF!</definedName>
    <definedName name="열관류율1" localSheetId="4">#REF!</definedName>
    <definedName name="열관류율1">#REF!</definedName>
    <definedName name="영암실행" hidden="1">{#N/A,#N/A,FALSE,"전력간선"}</definedName>
    <definedName name="영업" hidden="1">{#N/A,#N/A,FALSE,"지침";#N/A,#N/A,FALSE,"환경분석";#N/A,#N/A,FALSE,"Sheet16"}</definedName>
    <definedName name="영업현금" hidden="1">{#N/A,#N/A,FALSE,"지침";#N/A,#N/A,FALSE,"환경분석";#N/A,#N/A,FALSE,"Sheet16"}</definedName>
    <definedName name="영종" hidden="1">{#N/A,#N/A,FALSE,"CCTV"}</definedName>
    <definedName name="예상계획" hidden="1">{#N/A,#N/A,FALSE,"집계표"}</definedName>
    <definedName name="오" localSheetId="2">#REF!</definedName>
    <definedName name="오" localSheetId="7">#REF!</definedName>
    <definedName name="오" localSheetId="6">#REF!</definedName>
    <definedName name="오" localSheetId="4">#REF!</definedName>
    <definedName name="오">#REF!</definedName>
    <definedName name="오됴" hidden="1">{#N/A,#N/A,FALSE,"집계표"}</definedName>
    <definedName name="오배수배관" localSheetId="2">#REF!</definedName>
    <definedName name="오배수배관" localSheetId="7">#REF!</definedName>
    <definedName name="오배수배관" localSheetId="6">#REF!</definedName>
    <definedName name="오배수배관" localSheetId="4">#REF!</definedName>
    <definedName name="오배수배관">#REF!</definedName>
    <definedName name="오수토공" hidden="1">{#N/A,#N/A,FALSE,"기안지";#N/A,#N/A,FALSE,"통신지"}</definedName>
    <definedName name="오주1호" localSheetId="2">#REF!</definedName>
    <definedName name="오주1호" localSheetId="7">#REF!</definedName>
    <definedName name="오주1호" localSheetId="6">#REF!</definedName>
    <definedName name="오주1호" localSheetId="4">#REF!</definedName>
    <definedName name="오주1호">#REF!</definedName>
    <definedName name="오주2호" localSheetId="2">#REF!</definedName>
    <definedName name="오주2호" localSheetId="7">#REF!</definedName>
    <definedName name="오주2호" localSheetId="6">#REF!</definedName>
    <definedName name="오주2호" localSheetId="4">#REF!</definedName>
    <definedName name="오주2호">#REF!</definedName>
    <definedName name="오주3호" localSheetId="2">#REF!</definedName>
    <definedName name="오주3호" localSheetId="7">#REF!</definedName>
    <definedName name="오주3호" localSheetId="6">#REF!</definedName>
    <definedName name="오주3호" localSheetId="4">#REF!</definedName>
    <definedName name="오주3호">#REF!</definedName>
    <definedName name="오주4호" localSheetId="2">#REF!</definedName>
    <definedName name="오주4호" localSheetId="7">#REF!</definedName>
    <definedName name="오주4호" localSheetId="6">#REF!</definedName>
    <definedName name="오주4호" localSheetId="4">#REF!</definedName>
    <definedName name="오주4호">#REF!</definedName>
    <definedName name="옥탑층" hidden="1">{#N/A,#N/A,FALSE,"Sheet1"}</definedName>
    <definedName name="옹" hidden="1">{#N/A,#N/A,FALSE,"골재소요량";#N/A,#N/A,FALSE,"골재소요량"}</definedName>
    <definedName name="옹벽수량집계표" hidden="1">{#N/A,#N/A,FALSE,"2~8번"}</definedName>
    <definedName name="옹벽수량집계표총괄" hidden="1">{#N/A,#N/A,FALSE,"혼합골재"}</definedName>
    <definedName name="옿" hidden="1">{#N/A,#N/A,FALSE,"집계표"}</definedName>
    <definedName name="외주비" localSheetId="2">#REF!</definedName>
    <definedName name="외주비" localSheetId="7">#REF!</definedName>
    <definedName name="외주비" localSheetId="6">#REF!</definedName>
    <definedName name="외주비" localSheetId="4">#REF!</definedName>
    <definedName name="외주비">#REF!</definedName>
    <definedName name="요동1호" localSheetId="2">#REF!</definedName>
    <definedName name="요동1호" localSheetId="7">#REF!</definedName>
    <definedName name="요동1호" localSheetId="6">#REF!</definedName>
    <definedName name="요동1호" localSheetId="4">#REF!</definedName>
    <definedName name="요동1호">#REF!</definedName>
    <definedName name="요동2호" localSheetId="2">#REF!</definedName>
    <definedName name="요동2호" localSheetId="7">#REF!</definedName>
    <definedName name="요동2호" localSheetId="6">#REF!</definedName>
    <definedName name="요동2호" localSheetId="4">#REF!</definedName>
    <definedName name="요동2호">#REF!</definedName>
    <definedName name="요철개수" localSheetId="2">#REF!</definedName>
    <definedName name="요철개수" localSheetId="7">#REF!</definedName>
    <definedName name="요철개수" localSheetId="6">#REF!</definedName>
    <definedName name="요철개수" localSheetId="4">#REF!</definedName>
    <definedName name="요철개수">#REF!</definedName>
    <definedName name="요철체적" localSheetId="2">#REF!</definedName>
    <definedName name="요철체적" localSheetId="7">#REF!</definedName>
    <definedName name="요철체적" localSheetId="6">#REF!</definedName>
    <definedName name="요철체적" localSheetId="4">#REF!</definedName>
    <definedName name="요철체적">#REF!</definedName>
    <definedName name="용역" localSheetId="2">#REF!</definedName>
    <definedName name="용역" localSheetId="7">#REF!</definedName>
    <definedName name="용역" localSheetId="6">#REF!</definedName>
    <definedName name="용역" localSheetId="4">#REF!</definedName>
    <definedName name="용역">#REF!</definedName>
    <definedName name="용인착공">#N/A</definedName>
    <definedName name="용접" localSheetId="2">#REF!</definedName>
    <definedName name="용접" localSheetId="7">#REF!</definedName>
    <definedName name="용접" localSheetId="6">#REF!</definedName>
    <definedName name="용접" localSheetId="4">#REF!</definedName>
    <definedName name="용접">#REF!</definedName>
    <definedName name="우리" hidden="1">{#N/A,#N/A,FALSE,"사업총괄";#N/A,#N/A,FALSE,"장비사업";#N/A,#N/A,FALSE,"철구사업";#N/A,#N/A,FALSE,"준설사업"}</definedName>
    <definedName name="우산" localSheetId="2">#REF!</definedName>
    <definedName name="우산" localSheetId="7">#REF!</definedName>
    <definedName name="우산" localSheetId="6">#REF!</definedName>
    <definedName name="우산" localSheetId="4">#REF!</definedName>
    <definedName name="우산">#REF!</definedName>
    <definedName name="우선개발사업비" localSheetId="2">#REF!</definedName>
    <definedName name="우선개발사업비" localSheetId="7">#REF!</definedName>
    <definedName name="우선개발사업비" localSheetId="6">#REF!</definedName>
    <definedName name="우선개발사업비" localSheetId="4">#REF!</definedName>
    <definedName name="우선개발사업비">#REF!</definedName>
    <definedName name="우오수공" hidden="1">{#N/A,#N/A,FALSE,"기안지";#N/A,#N/A,FALSE,"통신지"}</definedName>
    <definedName name="우후" localSheetId="7" hidden="1">{"'별표'!$N$220"}</definedName>
    <definedName name="우후" localSheetId="5" hidden="1">{"'별표'!$N$220"}</definedName>
    <definedName name="우후" localSheetId="4" hidden="1">{"'별표'!$N$220"}</definedName>
    <definedName name="우후" hidden="1">{"'별표'!$N$220"}</definedName>
    <definedName name="운반" localSheetId="2">#REF!</definedName>
    <definedName name="운반" localSheetId="7">#REF!</definedName>
    <definedName name="운반" localSheetId="6">#REF!</definedName>
    <definedName name="운반" localSheetId="4">#REF!</definedName>
    <definedName name="운반">#REF!</definedName>
    <definedName name="운반비" localSheetId="2">#REF!</definedName>
    <definedName name="운반비" localSheetId="7">#REF!</definedName>
    <definedName name="운반비" localSheetId="6">#REF!</definedName>
    <definedName name="운반비" localSheetId="4">#REF!</definedName>
    <definedName name="운반비">#REF!</definedName>
    <definedName name="운반비경비10" localSheetId="2">#REF!</definedName>
    <definedName name="운반비경비10" localSheetId="7">#REF!</definedName>
    <definedName name="운반비경비10" localSheetId="6">#REF!</definedName>
    <definedName name="운반비경비10" localSheetId="4">#REF!</definedName>
    <definedName name="운반비경비10">#REF!</definedName>
    <definedName name="운반비경비15" localSheetId="2">#REF!</definedName>
    <definedName name="운반비경비15" localSheetId="7">#REF!</definedName>
    <definedName name="운반비경비15" localSheetId="6">#REF!</definedName>
    <definedName name="운반비경비15" localSheetId="4">#REF!</definedName>
    <definedName name="운반비경비15">#REF!</definedName>
    <definedName name="운반비경비20" localSheetId="2">#REF!</definedName>
    <definedName name="운반비경비20" localSheetId="7">#REF!</definedName>
    <definedName name="운반비경비20" localSheetId="6">#REF!</definedName>
    <definedName name="운반비경비20" localSheetId="4">#REF!</definedName>
    <definedName name="운반비경비20">#REF!</definedName>
    <definedName name="운반비경비25" localSheetId="2">#REF!</definedName>
    <definedName name="운반비경비25" localSheetId="7">#REF!</definedName>
    <definedName name="운반비경비25" localSheetId="6">#REF!</definedName>
    <definedName name="운반비경비25" localSheetId="4">#REF!</definedName>
    <definedName name="운반비경비25">#REF!</definedName>
    <definedName name="운반비경비30" localSheetId="2">#REF!</definedName>
    <definedName name="운반비경비30" localSheetId="7">#REF!</definedName>
    <definedName name="운반비경비30" localSheetId="6">#REF!</definedName>
    <definedName name="운반비경비30" localSheetId="4">#REF!</definedName>
    <definedName name="운반비경비30">#REF!</definedName>
    <definedName name="운반비경비35" localSheetId="2">#REF!</definedName>
    <definedName name="운반비경비35" localSheetId="7">#REF!</definedName>
    <definedName name="운반비경비35" localSheetId="6">#REF!</definedName>
    <definedName name="운반비경비35" localSheetId="4">#REF!</definedName>
    <definedName name="운반비경비35">#REF!</definedName>
    <definedName name="운반비경비40" localSheetId="2">#REF!</definedName>
    <definedName name="운반비경비40" localSheetId="7">#REF!</definedName>
    <definedName name="운반비경비40" localSheetId="6">#REF!</definedName>
    <definedName name="운반비경비40" localSheetId="4">#REF!</definedName>
    <definedName name="운반비경비40">#REF!</definedName>
    <definedName name="운반비경비45" localSheetId="2">#REF!</definedName>
    <definedName name="운반비경비45" localSheetId="7">#REF!</definedName>
    <definedName name="운반비경비45" localSheetId="6">#REF!</definedName>
    <definedName name="운반비경비45" localSheetId="4">#REF!</definedName>
    <definedName name="운반비경비45">#REF!</definedName>
    <definedName name="운반비경비5" localSheetId="2">#REF!</definedName>
    <definedName name="운반비경비5" localSheetId="7">#REF!</definedName>
    <definedName name="운반비경비5" localSheetId="6">#REF!</definedName>
    <definedName name="운반비경비5" localSheetId="4">#REF!</definedName>
    <definedName name="운반비경비5">#REF!</definedName>
    <definedName name="운반비경비50" localSheetId="2">#REF!</definedName>
    <definedName name="운반비경비50" localSheetId="7">#REF!</definedName>
    <definedName name="운반비경비50" localSheetId="6">#REF!</definedName>
    <definedName name="운반비경비50" localSheetId="4">#REF!</definedName>
    <definedName name="운반비경비50">#REF!</definedName>
    <definedName name="운반비노무비10" localSheetId="2">#REF!</definedName>
    <definedName name="운반비노무비10" localSheetId="7">#REF!</definedName>
    <definedName name="운반비노무비10" localSheetId="6">#REF!</definedName>
    <definedName name="운반비노무비10" localSheetId="4">#REF!</definedName>
    <definedName name="운반비노무비10">#REF!</definedName>
    <definedName name="운반비노무비15" localSheetId="2">#REF!</definedName>
    <definedName name="운반비노무비15" localSheetId="7">#REF!</definedName>
    <definedName name="운반비노무비15" localSheetId="6">#REF!</definedName>
    <definedName name="운반비노무비15" localSheetId="4">#REF!</definedName>
    <definedName name="운반비노무비15">#REF!</definedName>
    <definedName name="운반비노무비20" localSheetId="2">#REF!</definedName>
    <definedName name="운반비노무비20" localSheetId="7">#REF!</definedName>
    <definedName name="운반비노무비20" localSheetId="6">#REF!</definedName>
    <definedName name="운반비노무비20" localSheetId="4">#REF!</definedName>
    <definedName name="운반비노무비20">#REF!</definedName>
    <definedName name="운반비노무비25" localSheetId="2">#REF!</definedName>
    <definedName name="운반비노무비25" localSheetId="7">#REF!</definedName>
    <definedName name="운반비노무비25" localSheetId="6">#REF!</definedName>
    <definedName name="운반비노무비25" localSheetId="4">#REF!</definedName>
    <definedName name="운반비노무비25">#REF!</definedName>
    <definedName name="운반비노무비30" localSheetId="2">#REF!</definedName>
    <definedName name="운반비노무비30" localSheetId="7">#REF!</definedName>
    <definedName name="운반비노무비30" localSheetId="6">#REF!</definedName>
    <definedName name="운반비노무비30" localSheetId="4">#REF!</definedName>
    <definedName name="운반비노무비30">#REF!</definedName>
    <definedName name="운반비노무비35" localSheetId="2">#REF!</definedName>
    <definedName name="운반비노무비35" localSheetId="7">#REF!</definedName>
    <definedName name="운반비노무비35" localSheetId="6">#REF!</definedName>
    <definedName name="운반비노무비35" localSheetId="4">#REF!</definedName>
    <definedName name="운반비노무비35">#REF!</definedName>
    <definedName name="운반비노무비40" localSheetId="2">#REF!</definedName>
    <definedName name="운반비노무비40" localSheetId="7">#REF!</definedName>
    <definedName name="운반비노무비40" localSheetId="6">#REF!</definedName>
    <definedName name="운반비노무비40" localSheetId="4">#REF!</definedName>
    <definedName name="운반비노무비40">#REF!</definedName>
    <definedName name="운반비노무비45" localSheetId="2">#REF!</definedName>
    <definedName name="운반비노무비45" localSheetId="7">#REF!</definedName>
    <definedName name="운반비노무비45" localSheetId="6">#REF!</definedName>
    <definedName name="운반비노무비45" localSheetId="4">#REF!</definedName>
    <definedName name="운반비노무비45">#REF!</definedName>
    <definedName name="운반비노무비5" localSheetId="2">#REF!</definedName>
    <definedName name="운반비노무비5" localSheetId="7">#REF!</definedName>
    <definedName name="운반비노무비5" localSheetId="6">#REF!</definedName>
    <definedName name="운반비노무비5" localSheetId="4">#REF!</definedName>
    <definedName name="운반비노무비5">#REF!</definedName>
    <definedName name="운반비노무비50" localSheetId="2">#REF!</definedName>
    <definedName name="운반비노무비50" localSheetId="7">#REF!</definedName>
    <definedName name="운반비노무비50" localSheetId="6">#REF!</definedName>
    <definedName name="운반비노무비50" localSheetId="4">#REF!</definedName>
    <definedName name="운반비노무비50">#REF!</definedName>
    <definedName name="운반비재료비10" localSheetId="2">#REF!</definedName>
    <definedName name="운반비재료비10" localSheetId="7">#REF!</definedName>
    <definedName name="운반비재료비10" localSheetId="6">#REF!</definedName>
    <definedName name="운반비재료비10" localSheetId="4">#REF!</definedName>
    <definedName name="운반비재료비10">#REF!</definedName>
    <definedName name="운반비재료비15" localSheetId="2">#REF!</definedName>
    <definedName name="운반비재료비15" localSheetId="7">#REF!</definedName>
    <definedName name="운반비재료비15" localSheetId="6">#REF!</definedName>
    <definedName name="운반비재료비15" localSheetId="4">#REF!</definedName>
    <definedName name="운반비재료비15">#REF!</definedName>
    <definedName name="운반비재료비20" localSheetId="2">#REF!</definedName>
    <definedName name="운반비재료비20" localSheetId="7">#REF!</definedName>
    <definedName name="운반비재료비20" localSheetId="6">#REF!</definedName>
    <definedName name="운반비재료비20" localSheetId="4">#REF!</definedName>
    <definedName name="운반비재료비20">#REF!</definedName>
    <definedName name="운반비재료비25" localSheetId="2">#REF!</definedName>
    <definedName name="운반비재료비25" localSheetId="7">#REF!</definedName>
    <definedName name="운반비재료비25" localSheetId="6">#REF!</definedName>
    <definedName name="운반비재료비25" localSheetId="4">#REF!</definedName>
    <definedName name="운반비재료비25">#REF!</definedName>
    <definedName name="운반비재료비30" localSheetId="2">#REF!</definedName>
    <definedName name="운반비재료비30" localSheetId="7">#REF!</definedName>
    <definedName name="운반비재료비30" localSheetId="6">#REF!</definedName>
    <definedName name="운반비재료비30" localSheetId="4">#REF!</definedName>
    <definedName name="운반비재료비30">#REF!</definedName>
    <definedName name="운반비재료비35" localSheetId="2">#REF!</definedName>
    <definedName name="운반비재료비35" localSheetId="7">#REF!</definedName>
    <definedName name="운반비재료비35" localSheetId="6">#REF!</definedName>
    <definedName name="운반비재료비35" localSheetId="4">#REF!</definedName>
    <definedName name="운반비재료비35">#REF!</definedName>
    <definedName name="운반비재료비40" localSheetId="2">#REF!</definedName>
    <definedName name="운반비재료비40" localSheetId="7">#REF!</definedName>
    <definedName name="운반비재료비40" localSheetId="6">#REF!</definedName>
    <definedName name="운반비재료비40" localSheetId="4">#REF!</definedName>
    <definedName name="운반비재료비40">#REF!</definedName>
    <definedName name="운반비재료비45" localSheetId="2">#REF!</definedName>
    <definedName name="운반비재료비45" localSheetId="7">#REF!</definedName>
    <definedName name="운반비재료비45" localSheetId="6">#REF!</definedName>
    <definedName name="운반비재료비45" localSheetId="4">#REF!</definedName>
    <definedName name="운반비재료비45">#REF!</definedName>
    <definedName name="운반비재료비5" localSheetId="2">#REF!</definedName>
    <definedName name="운반비재료비5" localSheetId="7">#REF!</definedName>
    <definedName name="운반비재료비5" localSheetId="6">#REF!</definedName>
    <definedName name="운반비재료비5" localSheetId="4">#REF!</definedName>
    <definedName name="운반비재료비5">#REF!</definedName>
    <definedName name="운반비재료비50" localSheetId="2">#REF!</definedName>
    <definedName name="운반비재료비50" localSheetId="7">#REF!</definedName>
    <definedName name="운반비재료비50" localSheetId="6">#REF!</definedName>
    <definedName name="운반비재료비50" localSheetId="4">#REF!</definedName>
    <definedName name="운반비재료비50">#REF!</definedName>
    <definedName name="운암" localSheetId="2">#REF!</definedName>
    <definedName name="운암" localSheetId="7">#REF!</definedName>
    <definedName name="운암" localSheetId="6">#REF!</definedName>
    <definedName name="운암" localSheetId="4">#REF!</definedName>
    <definedName name="운암">#REF!</definedName>
    <definedName name="운전" localSheetId="2">#REF!</definedName>
    <definedName name="운전" localSheetId="7">#REF!</definedName>
    <definedName name="운전" localSheetId="6">#REF!</definedName>
    <definedName name="운전" localSheetId="4">#REF!</definedName>
    <definedName name="운전">#REF!</definedName>
    <definedName name="운전사" localSheetId="2">#REF!</definedName>
    <definedName name="운전사" localSheetId="7">#REF!</definedName>
    <definedName name="운전사" localSheetId="6">#REF!</definedName>
    <definedName name="운전사" localSheetId="4">#REF!</definedName>
    <definedName name="운전사">#REF!</definedName>
    <definedName name="운전조" localSheetId="2">#REF!</definedName>
    <definedName name="운전조" localSheetId="7">#REF!</definedName>
    <definedName name="운전조" localSheetId="6">#REF!</definedName>
    <definedName name="운전조" localSheetId="4">#REF!</definedName>
    <definedName name="운전조">#REF!</definedName>
    <definedName name="운호1호" localSheetId="2">#REF!</definedName>
    <definedName name="운호1호" localSheetId="7">#REF!</definedName>
    <definedName name="운호1호" localSheetId="6">#REF!</definedName>
    <definedName name="운호1호" localSheetId="4">#REF!</definedName>
    <definedName name="운호1호">#REF!</definedName>
    <definedName name="운호2호" localSheetId="2">#REF!</definedName>
    <definedName name="운호2호" localSheetId="7">#REF!</definedName>
    <definedName name="운호2호" localSheetId="6">#REF!</definedName>
    <definedName name="운호2호" localSheetId="4">#REF!</definedName>
    <definedName name="운호2호">#REF!</definedName>
    <definedName name="운호3호" localSheetId="2">#REF!</definedName>
    <definedName name="운호3호" localSheetId="7">#REF!</definedName>
    <definedName name="운호3호" localSheetId="6">#REF!</definedName>
    <definedName name="운호3호" localSheetId="4">#REF!</definedName>
    <definedName name="운호3호">#REF!</definedName>
    <definedName name="원가" localSheetId="2">#REF!</definedName>
    <definedName name="원가" localSheetId="7">#REF!</definedName>
    <definedName name="원가" localSheetId="6">#REF!</definedName>
    <definedName name="원가" localSheetId="4">#REF!</definedName>
    <definedName name="원가">#REF!</definedName>
    <definedName name="원가12" hidden="1">{#N/A,#N/A,FALSE,"운반시간"}</definedName>
    <definedName name="원가계산서" localSheetId="2">#REF!</definedName>
    <definedName name="원가계산서" localSheetId="7">#REF!</definedName>
    <definedName name="원가계산서" localSheetId="6">#REF!</definedName>
    <definedName name="원가계산서" localSheetId="4">#REF!</definedName>
    <definedName name="원가계산서">#REF!</definedName>
    <definedName name="원가소계" localSheetId="2">#REF!</definedName>
    <definedName name="원가소계" localSheetId="7">#REF!</definedName>
    <definedName name="원가소계" localSheetId="6">#REF!</definedName>
    <definedName name="원가소계" localSheetId="4">#REF!</definedName>
    <definedName name="원가소계">#REF!</definedName>
    <definedName name="원가표지2" localSheetId="2">#REF!</definedName>
    <definedName name="원가표지2" localSheetId="7">#REF!</definedName>
    <definedName name="원가표지2" localSheetId="6">#REF!</definedName>
    <definedName name="원가표지2" localSheetId="4">#REF!</definedName>
    <definedName name="원가표지2">#REF!</definedName>
    <definedName name="원운1호" localSheetId="2">#REF!</definedName>
    <definedName name="원운1호" localSheetId="7">#REF!</definedName>
    <definedName name="원운1호" localSheetId="6">#REF!</definedName>
    <definedName name="원운1호" localSheetId="4">#REF!</definedName>
    <definedName name="원운1호">#REF!</definedName>
    <definedName name="원운2호" localSheetId="2">#REF!</definedName>
    <definedName name="원운2호" localSheetId="7">#REF!</definedName>
    <definedName name="원운2호" localSheetId="6">#REF!</definedName>
    <definedName name="원운2호" localSheetId="4">#REF!</definedName>
    <definedName name="원운2호">#REF!</definedName>
    <definedName name="원지반다짐" localSheetId="2">#REF!</definedName>
    <definedName name="원지반다짐" localSheetId="7">#REF!</definedName>
    <definedName name="원지반다짐" localSheetId="6">#REF!</definedName>
    <definedName name="원지반다짐" localSheetId="4">#REF!</definedName>
    <definedName name="원지반다짐">#REF!</definedName>
    <definedName name="위치" localSheetId="2">#REF!</definedName>
    <definedName name="위치" localSheetId="7">#REF!</definedName>
    <definedName name="위치" localSheetId="6">#REF!</definedName>
    <definedName name="위치" localSheetId="4">#REF!</definedName>
    <definedName name="위치">#REF!</definedName>
    <definedName name="유리" localSheetId="2">#REF!</definedName>
    <definedName name="유리" localSheetId="7">#REF!</definedName>
    <definedName name="유리" localSheetId="6">#REF!</definedName>
    <definedName name="유리" localSheetId="4">#REF!</definedName>
    <definedName name="유리">#REF!</definedName>
    <definedName name="육리1호" localSheetId="2">#REF!</definedName>
    <definedName name="육리1호" localSheetId="7">#REF!</definedName>
    <definedName name="육리1호" localSheetId="6">#REF!</definedName>
    <definedName name="육리1호" localSheetId="4">#REF!</definedName>
    <definedName name="육리1호">#REF!</definedName>
    <definedName name="육리2호" localSheetId="2">#REF!</definedName>
    <definedName name="육리2호" localSheetId="7">#REF!</definedName>
    <definedName name="육리2호" localSheetId="6">#REF!</definedName>
    <definedName name="육리2호" localSheetId="4">#REF!</definedName>
    <definedName name="육리2호">#REF!</definedName>
    <definedName name="윤" localSheetId="2">#REF!,#REF!,#REF!,#REF!,#REF!,#REF!,#REF!,#REF!,#REF!,#REF!,#REF!,#REF!,#REF!,#REF!,#REF!,#REF!,#REF!,#REF!,#REF!</definedName>
    <definedName name="윤" localSheetId="7">#REF!,#REF!,#REF!,#REF!,#REF!,#REF!,#REF!,#REF!,#REF!,#REF!,#REF!,#REF!,#REF!,#REF!,#REF!,#REF!,#REF!,#REF!,#REF!</definedName>
    <definedName name="윤" localSheetId="6">#REF!,#REF!,#REF!,#REF!,#REF!,#REF!,#REF!,#REF!,#REF!,#REF!,#REF!,#REF!,#REF!,#REF!,#REF!,#REF!,#REF!,#REF!,#REF!</definedName>
    <definedName name="윤" localSheetId="4">#REF!,#REF!,#REF!,#REF!,#REF!,#REF!,#REF!,#REF!,#REF!,#REF!,#REF!,#REF!,#REF!,#REF!,#REF!,#REF!,#REF!,#REF!,#REF!</definedName>
    <definedName name="윤">#REF!,#REF!,#REF!,#REF!,#REF!,#REF!,#REF!,#REF!,#REF!,#REF!,#REF!,#REF!,#REF!,#REF!,#REF!,#REF!,#REF!,#REF!,#REF!</definedName>
    <definedName name="은산1호" localSheetId="2">#REF!</definedName>
    <definedName name="은산1호" localSheetId="7">#REF!</definedName>
    <definedName name="은산1호" localSheetId="6">#REF!</definedName>
    <definedName name="은산1호" localSheetId="4">#REF!</definedName>
    <definedName name="은산1호">#REF!</definedName>
    <definedName name="은산2호" localSheetId="2">#REF!</definedName>
    <definedName name="은산2호" localSheetId="7">#REF!</definedName>
    <definedName name="은산2호" localSheetId="6">#REF!</definedName>
    <definedName name="은산2호" localSheetId="4">#REF!</definedName>
    <definedName name="은산2호">#REF!</definedName>
    <definedName name="은산3호" localSheetId="2">#REF!</definedName>
    <definedName name="은산3호" localSheetId="7">#REF!</definedName>
    <definedName name="은산3호" localSheetId="6">#REF!</definedName>
    <definedName name="은산3호" localSheetId="4">#REF!</definedName>
    <definedName name="은산3호">#REF!</definedName>
    <definedName name="은산4호" localSheetId="2">#REF!</definedName>
    <definedName name="은산4호" localSheetId="7">#REF!</definedName>
    <definedName name="은산4호" localSheetId="6">#REF!</definedName>
    <definedName name="은산4호" localSheetId="4">#REF!</definedName>
    <definedName name="은산4호">#REF!</definedName>
    <definedName name="을1" localSheetId="2">#REF!</definedName>
    <definedName name="을1" localSheetId="7">#REF!</definedName>
    <definedName name="을1" localSheetId="6">#REF!</definedName>
    <definedName name="을1" localSheetId="4">#REF!</definedName>
    <definedName name="을1">#REF!</definedName>
    <definedName name="을1a" localSheetId="2">#REF!</definedName>
    <definedName name="을1a" localSheetId="7">#REF!</definedName>
    <definedName name="을1a" localSheetId="6">#REF!</definedName>
    <definedName name="을1a" localSheetId="4">#REF!</definedName>
    <definedName name="을1a">#REF!</definedName>
    <definedName name="을1b" localSheetId="2">#REF!</definedName>
    <definedName name="을1b" localSheetId="7">#REF!</definedName>
    <definedName name="을1b" localSheetId="6">#REF!</definedName>
    <definedName name="을1b" localSheetId="4">#REF!</definedName>
    <definedName name="을1b">#REF!</definedName>
    <definedName name="의" hidden="1">{#N/A,#N/A,FALSE,"운반시간"}</definedName>
    <definedName name="의무비" localSheetId="2">#REF!</definedName>
    <definedName name="의무비" localSheetId="7">#REF!</definedName>
    <definedName name="의무비" localSheetId="6">#REF!</definedName>
    <definedName name="의무비" localSheetId="4">#REF!</definedName>
    <definedName name="의무비">#REF!</definedName>
    <definedName name="이" localSheetId="2">#REF!</definedName>
    <definedName name="이" localSheetId="7">#REF!</definedName>
    <definedName name="이" localSheetId="6">#REF!</definedName>
    <definedName name="이" localSheetId="4">#REF!</definedName>
    <definedName name="이">#REF!</definedName>
    <definedName name="이공구가설비" localSheetId="2">#REF!</definedName>
    <definedName name="이공구가설비" localSheetId="7">#REF!</definedName>
    <definedName name="이공구가설비" localSheetId="6">#REF!</definedName>
    <definedName name="이공구가설비" localSheetId="4">#REF!</definedName>
    <definedName name="이공구가설비">#REF!</definedName>
    <definedName name="이공구간접노무비" localSheetId="2">#REF!</definedName>
    <definedName name="이공구간접노무비" localSheetId="7">#REF!</definedName>
    <definedName name="이공구간접노무비" localSheetId="6">#REF!</definedName>
    <definedName name="이공구간접노무비" localSheetId="4">#REF!</definedName>
    <definedName name="이공구간접노무비">#REF!</definedName>
    <definedName name="이공구공사원가" localSheetId="2">#REF!</definedName>
    <definedName name="이공구공사원가" localSheetId="7">#REF!</definedName>
    <definedName name="이공구공사원가" localSheetId="6">#REF!</definedName>
    <definedName name="이공구공사원가" localSheetId="4">#REF!</definedName>
    <definedName name="이공구공사원가">#REF!</definedName>
    <definedName name="이공구기타경비" localSheetId="2">#REF!</definedName>
    <definedName name="이공구기타경비" localSheetId="7">#REF!</definedName>
    <definedName name="이공구기타경비" localSheetId="6">#REF!</definedName>
    <definedName name="이공구기타경비" localSheetId="4">#REF!</definedName>
    <definedName name="이공구기타경비">#REF!</definedName>
    <definedName name="이공구부가가치세" localSheetId="2">#REF!</definedName>
    <definedName name="이공구부가가치세" localSheetId="7">#REF!</definedName>
    <definedName name="이공구부가가치세" localSheetId="6">#REF!</definedName>
    <definedName name="이공구부가가치세" localSheetId="4">#REF!</definedName>
    <definedName name="이공구부가가치세">#REF!</definedName>
    <definedName name="이공구산재보험료" localSheetId="2">#REF!</definedName>
    <definedName name="이공구산재보험료" localSheetId="7">#REF!</definedName>
    <definedName name="이공구산재보험료" localSheetId="6">#REF!</definedName>
    <definedName name="이공구산재보험료" localSheetId="4">#REF!</definedName>
    <definedName name="이공구산재보험료">#REF!</definedName>
    <definedName name="이공구안전관리비" localSheetId="2">#REF!</definedName>
    <definedName name="이공구안전관리비" localSheetId="7">#REF!</definedName>
    <definedName name="이공구안전관리비" localSheetId="6">#REF!</definedName>
    <definedName name="이공구안전관리비" localSheetId="4">#REF!</definedName>
    <definedName name="이공구안전관리비">#REF!</definedName>
    <definedName name="이공구이윤" localSheetId="2">#REF!</definedName>
    <definedName name="이공구이윤" localSheetId="7">#REF!</definedName>
    <definedName name="이공구이윤" localSheetId="6">#REF!</definedName>
    <definedName name="이공구이윤" localSheetId="4">#REF!</definedName>
    <definedName name="이공구이윤">#REF!</definedName>
    <definedName name="이공구일반관리비" localSheetId="2">#REF!</definedName>
    <definedName name="이공구일반관리비" localSheetId="7">#REF!</definedName>
    <definedName name="이공구일반관리비" localSheetId="6">#REF!</definedName>
    <definedName name="이공구일반관리비" localSheetId="4">#REF!</definedName>
    <definedName name="이공구일반관리비">#REF!</definedName>
    <definedName name="이름충돌" localSheetId="2">#REF!</definedName>
    <definedName name="이름충돌" localSheetId="7">#REF!</definedName>
    <definedName name="이름충돌" localSheetId="6">#REF!</definedName>
    <definedName name="이름충돌" localSheetId="4">#REF!</definedName>
    <definedName name="이름충돌">#REF!</definedName>
    <definedName name="이릉" localSheetId="2" hidden="1">#REF!</definedName>
    <definedName name="이릉" localSheetId="7" hidden="1">#REF!</definedName>
    <definedName name="이릉" localSheetId="6" hidden="1">#REF!</definedName>
    <definedName name="이릉" localSheetId="4" hidden="1">#REF!</definedName>
    <definedName name="이릉" hidden="1">#REF!</definedName>
    <definedName name="이슈" hidden="1">{#N/A,#N/A,FALSE,"지침";#N/A,#N/A,FALSE,"환경분석";#N/A,#N/A,FALSE,"Sheet16"}</definedName>
    <definedName name="이식" localSheetId="2">#REF!</definedName>
    <definedName name="이식" localSheetId="7">#REF!</definedName>
    <definedName name="이식" localSheetId="6">#REF!</definedName>
    <definedName name="이식" localSheetId="4">#REF!</definedName>
    <definedName name="이식">#REF!</definedName>
    <definedName name="이윤" localSheetId="2">#REF!</definedName>
    <definedName name="이윤" localSheetId="7">#REF!</definedName>
    <definedName name="이윤" localSheetId="6">#REF!</definedName>
    <definedName name="이윤" localSheetId="4">#REF!</definedName>
    <definedName name="이윤">#REF!</definedName>
    <definedName name="利潤" localSheetId="2">#REF!</definedName>
    <definedName name="利潤" localSheetId="7">#REF!</definedName>
    <definedName name="利潤" localSheetId="6">#REF!</definedName>
    <definedName name="利潤" localSheetId="4">#REF!</definedName>
    <definedName name="利潤">#REF!</definedName>
    <definedName name="이윤율" localSheetId="2">#REF!</definedName>
    <definedName name="이윤율" localSheetId="7">#REF!</definedName>
    <definedName name="이윤율" localSheetId="6">#REF!</definedName>
    <definedName name="이윤율" localSheetId="4">#REF!</definedName>
    <definedName name="이윤율">#REF!</definedName>
    <definedName name="이응각" localSheetId="2">#REF!</definedName>
    <definedName name="이응각" localSheetId="7">#REF!</definedName>
    <definedName name="이응각" localSheetId="6">#REF!</definedName>
    <definedName name="이응각" localSheetId="4">#REF!</definedName>
    <definedName name="이응각">#REF!</definedName>
    <definedName name="이효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희선" localSheetId="2">#REF!,#REF!</definedName>
    <definedName name="이희선" localSheetId="7">#REF!,#REF!</definedName>
    <definedName name="이희선" localSheetId="6">#REF!,#REF!</definedName>
    <definedName name="이희선" localSheetId="4">#REF!,#REF!</definedName>
    <definedName name="이희선">#REF!,#REF!</definedName>
    <definedName name="인력품" localSheetId="2">#REF!</definedName>
    <definedName name="인력품" localSheetId="7">#REF!</definedName>
    <definedName name="인력품" localSheetId="6">#REF!</definedName>
    <definedName name="인력품" localSheetId="4">#REF!</definedName>
    <definedName name="인력품">#REF!</definedName>
    <definedName name="인쇄영역" localSheetId="2">#REF!</definedName>
    <definedName name="인쇄영역" localSheetId="7">#REF!</definedName>
    <definedName name="인쇄영역" localSheetId="6">#REF!</definedName>
    <definedName name="인쇄영역" localSheetId="4">#REF!</definedName>
    <definedName name="인쇄영역">#REF!</definedName>
    <definedName name="인쇄영역2" localSheetId="2">#REF!</definedName>
    <definedName name="인쇄영역2" localSheetId="7">#REF!</definedName>
    <definedName name="인쇄영역2" localSheetId="6">#REF!</definedName>
    <definedName name="인쇄영역2" localSheetId="4">#REF!</definedName>
    <definedName name="인쇄영역2">#REF!</definedName>
    <definedName name="인원" localSheetId="2">#REF!</definedName>
    <definedName name="인원" localSheetId="7">#REF!</definedName>
    <definedName name="인원" localSheetId="6">#REF!</definedName>
    <definedName name="인원" localSheetId="4">#REF!</definedName>
    <definedName name="인원">#REF!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터베스트공정" localSheetId="2">내역서표지!StartChart</definedName>
    <definedName name="인터베스트공정" localSheetId="6">수량산출서표지!StartChart</definedName>
    <definedName name="인터베스트공정" localSheetId="4">집계표!StartChart</definedName>
    <definedName name="인터베스트스케쥴" localSheetId="2">내역서표지!StartSeller</definedName>
    <definedName name="인터베스트스케쥴" localSheetId="6">수량산출서표지!StartSeller</definedName>
    <definedName name="인터베스트스케쥴" localSheetId="4">집계표!StartSeller</definedName>
    <definedName name="인테리어" hidden="1">{#N/A,#N/A,FALSE,"기안지";#N/A,#N/A,FALSE,"통신지"}</definedName>
    <definedName name="일.구" localSheetId="2">#REF!</definedName>
    <definedName name="일.구" localSheetId="7">#REF!</definedName>
    <definedName name="일.구" localSheetId="6">#REF!</definedName>
    <definedName name="일.구" localSheetId="4">#REF!</definedName>
    <definedName name="일.구">#REF!</definedName>
    <definedName name="일.사" localSheetId="2">#REF!</definedName>
    <definedName name="일.사" localSheetId="7">#REF!</definedName>
    <definedName name="일.사" localSheetId="6">#REF!</definedName>
    <definedName name="일.사" localSheetId="4">#REF!</definedName>
    <definedName name="일.사">#REF!</definedName>
    <definedName name="일.삼" localSheetId="2">#REF!</definedName>
    <definedName name="일.삼" localSheetId="7">#REF!</definedName>
    <definedName name="일.삼" localSheetId="6">#REF!</definedName>
    <definedName name="일.삼" localSheetId="4">#REF!</definedName>
    <definedName name="일.삼">#REF!</definedName>
    <definedName name="일.십" localSheetId="2">#REF!</definedName>
    <definedName name="일.십" localSheetId="7">#REF!</definedName>
    <definedName name="일.십" localSheetId="6">#REF!</definedName>
    <definedName name="일.십" localSheetId="4">#REF!</definedName>
    <definedName name="일.십">#REF!</definedName>
    <definedName name="일.십사" localSheetId="2">#REF!</definedName>
    <definedName name="일.십사" localSheetId="7">#REF!</definedName>
    <definedName name="일.십사" localSheetId="6">#REF!</definedName>
    <definedName name="일.십사" localSheetId="4">#REF!</definedName>
    <definedName name="일.십사">#REF!</definedName>
    <definedName name="일.십삼" localSheetId="2">#REF!</definedName>
    <definedName name="일.십삼" localSheetId="7">#REF!</definedName>
    <definedName name="일.십삼" localSheetId="6">#REF!</definedName>
    <definedName name="일.십삼" localSheetId="4">#REF!</definedName>
    <definedName name="일.십삼">#REF!</definedName>
    <definedName name="일.십이" localSheetId="2">#REF!</definedName>
    <definedName name="일.십이" localSheetId="7">#REF!</definedName>
    <definedName name="일.십이" localSheetId="6">#REF!</definedName>
    <definedName name="일.십이" localSheetId="4">#REF!</definedName>
    <definedName name="일.십이">#REF!</definedName>
    <definedName name="일.십일" localSheetId="2">#REF!</definedName>
    <definedName name="일.십일" localSheetId="7">#REF!</definedName>
    <definedName name="일.십일" localSheetId="6">#REF!</definedName>
    <definedName name="일.십일" localSheetId="4">#REF!</definedName>
    <definedName name="일.십일">#REF!</definedName>
    <definedName name="일.오" localSheetId="2">#REF!</definedName>
    <definedName name="일.오" localSheetId="7">#REF!</definedName>
    <definedName name="일.오" localSheetId="6">#REF!</definedName>
    <definedName name="일.오" localSheetId="4">#REF!</definedName>
    <definedName name="일.오">#REF!</definedName>
    <definedName name="일.육" localSheetId="2">#REF!</definedName>
    <definedName name="일.육" localSheetId="7">#REF!</definedName>
    <definedName name="일.육" localSheetId="6">#REF!</definedName>
    <definedName name="일.육" localSheetId="4">#REF!</definedName>
    <definedName name="일.육">#REF!</definedName>
    <definedName name="일.이" localSheetId="2">#REF!</definedName>
    <definedName name="일.이" localSheetId="7">#REF!</definedName>
    <definedName name="일.이" localSheetId="6">#REF!</definedName>
    <definedName name="일.이" localSheetId="4">#REF!</definedName>
    <definedName name="일.이">#REF!</definedName>
    <definedName name="일.일" localSheetId="2">#REF!</definedName>
    <definedName name="일.일" localSheetId="7">#REF!</definedName>
    <definedName name="일.일" localSheetId="6">#REF!</definedName>
    <definedName name="일.일" localSheetId="4">#REF!</definedName>
    <definedName name="일.일">#REF!</definedName>
    <definedName name="일.칠" localSheetId="2">#REF!</definedName>
    <definedName name="일.칠" localSheetId="7">#REF!</definedName>
    <definedName name="일.칠" localSheetId="6">#REF!</definedName>
    <definedName name="일.칠" localSheetId="4">#REF!</definedName>
    <definedName name="일.칠">#REF!</definedName>
    <definedName name="일.팔" localSheetId="2">#REF!</definedName>
    <definedName name="일.팔" localSheetId="7">#REF!</definedName>
    <definedName name="일.팔" localSheetId="6">#REF!</definedName>
    <definedName name="일.팔" localSheetId="4">#REF!</definedName>
    <definedName name="일.팔">#REF!</definedName>
    <definedName name="일.화장실및관리실">#N/A</definedName>
    <definedName name="일B0.6" localSheetId="2">#REF!</definedName>
    <definedName name="일B0.6" localSheetId="7">#REF!</definedName>
    <definedName name="일B0.6" localSheetId="6">#REF!</definedName>
    <definedName name="일B0.6" localSheetId="4">#REF!</definedName>
    <definedName name="일B0.6">#REF!</definedName>
    <definedName name="일B6" localSheetId="2">#REF!</definedName>
    <definedName name="일B6" localSheetId="7">#REF!</definedName>
    <definedName name="일B6" localSheetId="6">#REF!</definedName>
    <definedName name="일B6" localSheetId="4">#REF!</definedName>
    <definedName name="일B6">#REF!</definedName>
    <definedName name="일공구가설비">#N/A</definedName>
    <definedName name="일공구간접노무비">#N/A</definedName>
    <definedName name="일공구공사원가">#N/A</definedName>
    <definedName name="일공구기계경비">#N/A</definedName>
    <definedName name="일공구기타경비">#N/A</definedName>
    <definedName name="일공구도급공사비">#N/A</definedName>
    <definedName name="일공구부가가치세">#N/A</definedName>
    <definedName name="일공구산재보험료">#N/A</definedName>
    <definedName name="일공구안전관리비">#N/A</definedName>
    <definedName name="일공구이윤">#N/A</definedName>
    <definedName name="일공구일반관리비">#N/A</definedName>
    <definedName name="일공구직영비" localSheetId="2">#REF!</definedName>
    <definedName name="일공구직영비" localSheetId="7">#REF!</definedName>
    <definedName name="일공구직영비" localSheetId="6">#REF!</definedName>
    <definedName name="일공구직영비" localSheetId="4">#REF!</definedName>
    <definedName name="일공구직영비">#REF!</definedName>
    <definedName name="일공구직접노무비">#N/A</definedName>
    <definedName name="일공구직접재료비">#N/A</definedName>
    <definedName name="일공구품질관리비">#N/A</definedName>
    <definedName name="일대" localSheetId="2">#REF!</definedName>
    <definedName name="일대" localSheetId="7">#REF!</definedName>
    <definedName name="일대" localSheetId="6">#REF!</definedName>
    <definedName name="일대" localSheetId="4">#REF!</definedName>
    <definedName name="일대">#REF!</definedName>
    <definedName name="일대1" localSheetId="2">#REF!</definedName>
    <definedName name="일대1" localSheetId="7">#REF!</definedName>
    <definedName name="일대1" localSheetId="6">#REF!</definedName>
    <definedName name="일대1" localSheetId="4">#REF!</definedName>
    <definedName name="일대1">#REF!</definedName>
    <definedName name="일련번호" localSheetId="2">#REF!</definedName>
    <definedName name="일련번호" localSheetId="7">#REF!</definedName>
    <definedName name="일련번호" localSheetId="6">#REF!</definedName>
    <definedName name="일련번호" localSheetId="4">#REF!</definedName>
    <definedName name="일련번호">#REF!</definedName>
    <definedName name="일반" localSheetId="2">#REF!</definedName>
    <definedName name="일반" localSheetId="7">#REF!</definedName>
    <definedName name="일반" localSheetId="6">#REF!</definedName>
    <definedName name="일반" localSheetId="4">#REF!</definedName>
    <definedName name="일반">#REF!</definedName>
    <definedName name="일반관리비" localSheetId="2">#REF!</definedName>
    <definedName name="일반관리비" localSheetId="7">#REF!</definedName>
    <definedName name="일반관리비" localSheetId="6">#REF!</definedName>
    <definedName name="일반관리비" localSheetId="4">#REF!</definedName>
    <definedName name="일반관리비">#REF!</definedName>
    <definedName name="一般管理費" localSheetId="2">#REF!</definedName>
    <definedName name="一般管理費" localSheetId="7">#REF!</definedName>
    <definedName name="一般管理費" localSheetId="6">#REF!</definedName>
    <definedName name="一般管理費" localSheetId="4">#REF!</definedName>
    <definedName name="一般管理費">#REF!</definedName>
    <definedName name="일반통신설비" localSheetId="2">#REF!</definedName>
    <definedName name="일반통신설비" localSheetId="7">#REF!</definedName>
    <definedName name="일반통신설비" localSheetId="6">#REF!</definedName>
    <definedName name="일반통신설비" localSheetId="4">#REF!</definedName>
    <definedName name="일반통신설비">#REF!</definedName>
    <definedName name="일위" localSheetId="2">#REF!</definedName>
    <definedName name="일위" localSheetId="7">#REF!</definedName>
    <definedName name="일위" localSheetId="6">#REF!</definedName>
    <definedName name="일위" localSheetId="4">#REF!</definedName>
    <definedName name="일위">#REF!</definedName>
    <definedName name="일위1" localSheetId="2">#REF!</definedName>
    <definedName name="일위1" localSheetId="7">#REF!</definedName>
    <definedName name="일위1" localSheetId="6">#REF!</definedName>
    <definedName name="일위1" localSheetId="4">#REF!</definedName>
    <definedName name="일위1">#REF!</definedName>
    <definedName name="일위대가1" localSheetId="2">#REF!</definedName>
    <definedName name="일위대가1" localSheetId="7">#REF!</definedName>
    <definedName name="일위대가1" localSheetId="6">#REF!</definedName>
    <definedName name="일위대가1" localSheetId="4">#REF!</definedName>
    <definedName name="일위대가1">#REF!</definedName>
    <definedName name="일위산출" localSheetId="2">#REF!</definedName>
    <definedName name="일위산출" localSheetId="7">#REF!</definedName>
    <definedName name="일위산출" localSheetId="6">#REF!</definedName>
    <definedName name="일위산출" localSheetId="4">#REF!</definedName>
    <definedName name="일위산출">#REF!</definedName>
    <definedName name="일위산출1" localSheetId="2">#REF!</definedName>
    <definedName name="일위산출1" localSheetId="7">#REF!</definedName>
    <definedName name="일위산출1" localSheetId="6">#REF!</definedName>
    <definedName name="일위산출1" localSheetId="4">#REF!</definedName>
    <definedName name="일위산출1">#REF!</definedName>
    <definedName name="일위수량" localSheetId="2">#REF!</definedName>
    <definedName name="일위수량" localSheetId="7">#REF!</definedName>
    <definedName name="일위수량" localSheetId="6">#REF!</definedName>
    <definedName name="일위수량" localSheetId="4">#REF!</definedName>
    <definedName name="일위수량">#REF!</definedName>
    <definedName name="일위호표" localSheetId="2">#REF!</definedName>
    <definedName name="일위호표" localSheetId="7">#REF!</definedName>
    <definedName name="일위호표" localSheetId="6">#REF!</definedName>
    <definedName name="일위호표" localSheetId="4">#REF!</definedName>
    <definedName name="일위호표">#REF!</definedName>
    <definedName name="일이" localSheetId="2">#REF!</definedName>
    <definedName name="일이" localSheetId="7">#REF!</definedName>
    <definedName name="일이" localSheetId="6">#REF!</definedName>
    <definedName name="일이" localSheetId="4">#REF!</definedName>
    <definedName name="일이">#REF!</definedName>
    <definedName name="임본" localSheetId="2">#REF!</definedName>
    <definedName name="임본" localSheetId="7">#REF!</definedName>
    <definedName name="임본" localSheetId="6">#REF!</definedName>
    <definedName name="임본" localSheetId="4">#REF!</definedName>
    <definedName name="임본">#REF!</definedName>
    <definedName name="임상" localSheetId="2">#REF!</definedName>
    <definedName name="임상" localSheetId="7">#REF!</definedName>
    <definedName name="임상" localSheetId="6">#REF!</definedName>
    <definedName name="임상" localSheetId="4">#REF!</definedName>
    <definedName name="임상">#REF!</definedName>
    <definedName name="임시" hidden="1">{#N/A,#N/A,FALSE,"현장 NCR 분석";#N/A,#N/A,FALSE,"현장품질감사";#N/A,#N/A,FALSE,"현장품질감사"}</definedName>
    <definedName name="임직" localSheetId="2">#REF!</definedName>
    <definedName name="임직" localSheetId="7">#REF!</definedName>
    <definedName name="임직" localSheetId="6">#REF!</definedName>
    <definedName name="임직" localSheetId="4">#REF!</definedName>
    <definedName name="임직">#REF!</definedName>
    <definedName name="임총" localSheetId="2">#REF!</definedName>
    <definedName name="임총" localSheetId="7">#REF!</definedName>
    <definedName name="임총" localSheetId="6">#REF!</definedName>
    <definedName name="임총" localSheetId="4">#REF!</definedName>
    <definedName name="임총">#REF!</definedName>
    <definedName name="입력" localSheetId="2">#REF!,#REF!,#REF!,#REF!,#REF!,#REF!,#REF!,#REF!,#REF!,#REF!,#REF!,#REF!</definedName>
    <definedName name="입력" localSheetId="7">#REF!,#REF!,#REF!,#REF!,#REF!,#REF!,#REF!,#REF!,#REF!,#REF!,#REF!,#REF!</definedName>
    <definedName name="입력" localSheetId="6">#REF!,#REF!,#REF!,#REF!,#REF!,#REF!,#REF!,#REF!,#REF!,#REF!,#REF!,#REF!</definedName>
    <definedName name="입력" localSheetId="4">#REF!,#REF!,#REF!,#REF!,#REF!,#REF!,#REF!,#REF!,#REF!,#REF!,#REF!,#REF!</definedName>
    <definedName name="입력">#REF!,#REF!,#REF!,#REF!,#REF!,#REF!,#REF!,#REF!,#REF!,#REF!,#REF!,#REF!</definedName>
    <definedName name="입력선택" localSheetId="2">#REF!</definedName>
    <definedName name="입력선택" localSheetId="7">#REF!</definedName>
    <definedName name="입력선택" localSheetId="6">#REF!</definedName>
    <definedName name="입력선택" localSheetId="4">#REF!</definedName>
    <definedName name="입력선택">#REF!</definedName>
    <definedName name="입안1호" localSheetId="2">#REF!</definedName>
    <definedName name="입안1호" localSheetId="7">#REF!</definedName>
    <definedName name="입안1호" localSheetId="6">#REF!</definedName>
    <definedName name="입안1호" localSheetId="4">#REF!</definedName>
    <definedName name="입안1호">#REF!</definedName>
    <definedName name="입안2호" localSheetId="2">#REF!</definedName>
    <definedName name="입안2호" localSheetId="7">#REF!</definedName>
    <definedName name="입안2호" localSheetId="6">#REF!</definedName>
    <definedName name="입안2호" localSheetId="4">#REF!</definedName>
    <definedName name="입안2호">#REF!</definedName>
    <definedName name="입안3호" localSheetId="2">#REF!</definedName>
    <definedName name="입안3호" localSheetId="7">#REF!</definedName>
    <definedName name="입안3호" localSheetId="6">#REF!</definedName>
    <definedName name="입안3호" localSheetId="4">#REF!</definedName>
    <definedName name="입안3호">#REF!</definedName>
    <definedName name="입안4호" localSheetId="2">#REF!</definedName>
    <definedName name="입안4호" localSheetId="7">#REF!</definedName>
    <definedName name="입안4호" localSheetId="6">#REF!</definedName>
    <definedName name="입안4호" localSheetId="4">#REF!</definedName>
    <definedName name="입안4호">#REF!</definedName>
    <definedName name="입안기존2" localSheetId="2">#REF!</definedName>
    <definedName name="입안기존2" localSheetId="7">#REF!</definedName>
    <definedName name="입안기존2" localSheetId="6">#REF!</definedName>
    <definedName name="입안기존2" localSheetId="4">#REF!</definedName>
    <definedName name="입안기존2">#REF!</definedName>
    <definedName name="입찰" hidden="1">{#N/A,#N/A,FALSE,"구조2"}</definedName>
    <definedName name="ㅈㄳㅎㅍㅊㅊ" hidden="1">{#N/A,#N/A,FALSE,"집계표"}</definedName>
    <definedName name="ㅈㄷ">#N/A</definedName>
    <definedName name="ㅈㄷㄱ" localSheetId="2" hidden="1">#REF!</definedName>
    <definedName name="ㅈㄷㄱ" localSheetId="7" hidden="1">#REF!</definedName>
    <definedName name="ㅈㄷㄱ" localSheetId="6" hidden="1">#REF!</definedName>
    <definedName name="ㅈㄷㄱ" localSheetId="4" hidden="1">#REF!</definedName>
    <definedName name="ㅈㄷㄱ" hidden="1">#REF!</definedName>
    <definedName name="ㅈㄷㄱㅈ" hidden="1">{#N/A,#N/A,FALSE,"Sheet6"}</definedName>
    <definedName name="ㅈㄷㄳㅈㄷ" hidden="1">{#N/A,#N/A,FALSE,"Sheet6"}</definedName>
    <definedName name="ㅈㄷㅅ교" hidden="1">{#N/A,#N/A,FALSE,"집계표"}</definedName>
    <definedName name="ㅈㄷㅅㅁㅇㄴㄹ" hidden="1">{#N/A,#N/A,FALSE,"집계표"}</definedName>
    <definedName name="ㅈㅂㄹㅇㅁㄴㅇㅍㅌㅋㅁㄴㅇㄻㅎㅁ" hidden="1">{#N/A,#N/A,FALSE,"집계표"}</definedName>
    <definedName name="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ㄷㅈㅇ" hidden="1">{#N/A,#N/A,FALSE,"집계표"}</definedName>
    <definedName name="ㅈ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ㅈㅈㅈㅈ" localSheetId="2">#REF!</definedName>
    <definedName name="ㅈㅈㅈㅈㅈㅈ" localSheetId="7">#REF!</definedName>
    <definedName name="ㅈㅈㅈㅈㅈㅈ" localSheetId="6">#REF!</definedName>
    <definedName name="ㅈㅈㅈㅈㅈㅈ" localSheetId="4">#REF!</definedName>
    <definedName name="ㅈㅈㅈㅈㅈㅈ">#REF!</definedName>
    <definedName name="자동제어" localSheetId="2">#REF!</definedName>
    <definedName name="자동제어" localSheetId="7">#REF!</definedName>
    <definedName name="자동제어" localSheetId="6">#REF!</definedName>
    <definedName name="자동제어" localSheetId="4">#REF!</definedName>
    <definedName name="자동제어">#REF!</definedName>
    <definedName name="자동화재탐지설비" localSheetId="2">#REF!</definedName>
    <definedName name="자동화재탐지설비" localSheetId="7">#REF!</definedName>
    <definedName name="자동화재탐지설비" localSheetId="6">#REF!</definedName>
    <definedName name="자동화재탐지설비" localSheetId="4">#REF!</definedName>
    <definedName name="자동화재탐지설비">#REF!</definedName>
    <definedName name="자야" hidden="1">{#N/A,#N/A,FALSE,"집계표"}</definedName>
    <definedName name="자연수위" localSheetId="2">#REF!</definedName>
    <definedName name="자연수위" localSheetId="7">#REF!</definedName>
    <definedName name="자연수위" localSheetId="6">#REF!</definedName>
    <definedName name="자연수위" localSheetId="4">#REF!</definedName>
    <definedName name="자연수위">#REF!</definedName>
    <definedName name="자재" localSheetId="2">#REF!</definedName>
    <definedName name="자재" localSheetId="7">#REF!</definedName>
    <definedName name="자재" localSheetId="6">#REF!</definedName>
    <definedName name="자재" localSheetId="4">#REF!</definedName>
    <definedName name="자재">#REF!</definedName>
    <definedName name="자재단가표" localSheetId="2">#REF!</definedName>
    <definedName name="자재단가표" localSheetId="7">#REF!</definedName>
    <definedName name="자재단가표" localSheetId="6">#REF!</definedName>
    <definedName name="자재단가표" localSheetId="4">#REF!</definedName>
    <definedName name="자재단가표">#REF!</definedName>
    <definedName name="자탐" localSheetId="2">#REF!</definedName>
    <definedName name="자탐" localSheetId="7">#REF!</definedName>
    <definedName name="자탐" localSheetId="6">#REF!</definedName>
    <definedName name="자탐" localSheetId="4">#REF!</definedName>
    <definedName name="자탐">#REF!</definedName>
    <definedName name="자ㅓㅏ" hidden="1">{#N/A,#N/A,FALSE,"집계표"}</definedName>
    <definedName name="작업" localSheetId="2">#REF!</definedName>
    <definedName name="작업" localSheetId="7">#REF!</definedName>
    <definedName name="작업" localSheetId="6">#REF!</definedName>
    <definedName name="작업" localSheetId="4">#REF!</definedName>
    <definedName name="작업">#REF!</definedName>
    <definedName name="잡철" localSheetId="2">#REF!</definedName>
    <definedName name="잡철" localSheetId="7">#REF!</definedName>
    <definedName name="잡철" localSheetId="6">#REF!</definedName>
    <definedName name="잡철" localSheetId="4">#REF!</definedName>
    <definedName name="잡철">#REF!</definedName>
    <definedName name="장" localSheetId="2">#REF!</definedName>
    <definedName name="장" localSheetId="7">#REF!</definedName>
    <definedName name="장" localSheetId="6">#REF!</definedName>
    <definedName name="장" localSheetId="4">#REF!</definedName>
    <definedName name="장">#REF!</definedName>
    <definedName name="장구" hidden="1">{#N/A,#N/A,FALSE,"Sheet6"}</definedName>
    <definedName name="장비" localSheetId="2">#REF!</definedName>
    <definedName name="장비" localSheetId="7">#REF!</definedName>
    <definedName name="장비" localSheetId="6">#REF!</definedName>
    <definedName name="장비" localSheetId="4">#REF!</definedName>
    <definedName name="장비">#REF!</definedName>
    <definedName name="장비단가" localSheetId="2">#REF!</definedName>
    <definedName name="장비단가" localSheetId="7">#REF!</definedName>
    <definedName name="장비단가" localSheetId="6">#REF!</definedName>
    <definedName name="장비단가" localSheetId="4">#REF!</definedName>
    <definedName name="장비단가">#REF!</definedName>
    <definedName name="장산1" localSheetId="2">#REF!</definedName>
    <definedName name="장산1" localSheetId="7">#REF!</definedName>
    <definedName name="장산1" localSheetId="6">#REF!</definedName>
    <definedName name="장산1" localSheetId="4">#REF!</definedName>
    <definedName name="장산1">#REF!</definedName>
    <definedName name="장산2" localSheetId="2">#REF!</definedName>
    <definedName name="장산2" localSheetId="7">#REF!</definedName>
    <definedName name="장산2" localSheetId="6">#REF!</definedName>
    <definedName name="장산2" localSheetId="4">#REF!</definedName>
    <definedName name="장산2">#REF!</definedName>
    <definedName name="장산3" localSheetId="2">#REF!</definedName>
    <definedName name="장산3" localSheetId="7">#REF!</definedName>
    <definedName name="장산3" localSheetId="6">#REF!</definedName>
    <definedName name="장산3" localSheetId="4">#REF!</definedName>
    <definedName name="장산3">#REF!</definedName>
    <definedName name="장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춘" localSheetId="2">#REF!</definedName>
    <definedName name="장춘" localSheetId="7">#REF!</definedName>
    <definedName name="장춘" localSheetId="6">#REF!</definedName>
    <definedName name="장춘" localSheetId="4">#REF!</definedName>
    <definedName name="장춘">#REF!</definedName>
    <definedName name="재" localSheetId="2">#REF!</definedName>
    <definedName name="재" localSheetId="7">#REF!</definedName>
    <definedName name="재" localSheetId="6">#REF!</definedName>
    <definedName name="재" localSheetId="4">#REF!</definedName>
    <definedName name="재">#REF!</definedName>
    <definedName name="재1" localSheetId="2">#REF!</definedName>
    <definedName name="재1" localSheetId="7">#REF!</definedName>
    <definedName name="재1" localSheetId="6">#REF!</definedName>
    <definedName name="재1" localSheetId="4">#REF!</definedName>
    <definedName name="재1">#REF!</definedName>
    <definedName name="재2" localSheetId="2">#REF!</definedName>
    <definedName name="재2" localSheetId="7">#REF!</definedName>
    <definedName name="재2" localSheetId="6">#REF!</definedName>
    <definedName name="재2" localSheetId="4">#REF!</definedName>
    <definedName name="재2">#REF!</definedName>
    <definedName name="재3" localSheetId="2">#REF!</definedName>
    <definedName name="재3" localSheetId="7">#REF!</definedName>
    <definedName name="재3" localSheetId="6">#REF!</definedName>
    <definedName name="재3" localSheetId="4">#REF!</definedName>
    <definedName name="재3">#REF!</definedName>
    <definedName name="재4" localSheetId="2">#REF!</definedName>
    <definedName name="재4" localSheetId="7">#REF!</definedName>
    <definedName name="재4" localSheetId="6">#REF!</definedName>
    <definedName name="재4" localSheetId="4">#REF!</definedName>
    <definedName name="재4">#REF!</definedName>
    <definedName name="재5" localSheetId="2">#REF!</definedName>
    <definedName name="재5" localSheetId="7">#REF!</definedName>
    <definedName name="재5" localSheetId="6">#REF!</definedName>
    <definedName name="재5" localSheetId="4">#REF!</definedName>
    <definedName name="재5">#REF!</definedName>
    <definedName name="재6" localSheetId="2">#REF!</definedName>
    <definedName name="재6" localSheetId="7">#REF!</definedName>
    <definedName name="재6" localSheetId="6">#REF!</definedName>
    <definedName name="재6" localSheetId="4">#REF!</definedName>
    <definedName name="재6">#REF!</definedName>
    <definedName name="재6907001" localSheetId="2">#REF!</definedName>
    <definedName name="재6907001" localSheetId="7">#REF!</definedName>
    <definedName name="재6907001" localSheetId="6">#REF!</definedName>
    <definedName name="재6907001" localSheetId="4">#REF!</definedName>
    <definedName name="재6907001">#REF!</definedName>
    <definedName name="재6907003" localSheetId="2">#REF!</definedName>
    <definedName name="재6907003" localSheetId="7">#REF!</definedName>
    <definedName name="재6907003" localSheetId="6">#REF!</definedName>
    <definedName name="재6907003" localSheetId="4">#REF!</definedName>
    <definedName name="재6907003">#REF!</definedName>
    <definedName name="재6907004" localSheetId="2">#REF!</definedName>
    <definedName name="재6907004" localSheetId="7">#REF!</definedName>
    <definedName name="재6907004" localSheetId="6">#REF!</definedName>
    <definedName name="재6907004" localSheetId="4">#REF!</definedName>
    <definedName name="재6907004">#REF!</definedName>
    <definedName name="재6907005" localSheetId="2">#REF!</definedName>
    <definedName name="재6907005" localSheetId="7">#REF!</definedName>
    <definedName name="재6907005" localSheetId="6">#REF!</definedName>
    <definedName name="재6907005" localSheetId="4">#REF!</definedName>
    <definedName name="재6907005">#REF!</definedName>
    <definedName name="재6907006" localSheetId="2">#REF!</definedName>
    <definedName name="재6907006" localSheetId="7">#REF!</definedName>
    <definedName name="재6907006" localSheetId="6">#REF!</definedName>
    <definedName name="재6907006" localSheetId="4">#REF!</definedName>
    <definedName name="재6907006">#REF!</definedName>
    <definedName name="재6907007" localSheetId="2">#REF!</definedName>
    <definedName name="재6907007" localSheetId="7">#REF!</definedName>
    <definedName name="재6907007" localSheetId="6">#REF!</definedName>
    <definedName name="재6907007" localSheetId="4">#REF!</definedName>
    <definedName name="재6907007">#REF!</definedName>
    <definedName name="재6907008" localSheetId="2">#REF!</definedName>
    <definedName name="재6907008" localSheetId="7">#REF!</definedName>
    <definedName name="재6907008" localSheetId="6">#REF!</definedName>
    <definedName name="재6907008" localSheetId="4">#REF!</definedName>
    <definedName name="재6907008">#REF!</definedName>
    <definedName name="재6907009" localSheetId="2">#REF!</definedName>
    <definedName name="재6907009" localSheetId="7">#REF!</definedName>
    <definedName name="재6907009" localSheetId="6">#REF!</definedName>
    <definedName name="재6907009" localSheetId="4">#REF!</definedName>
    <definedName name="재6907009">#REF!</definedName>
    <definedName name="재6907010" localSheetId="2">#REF!</definedName>
    <definedName name="재6907010" localSheetId="7">#REF!</definedName>
    <definedName name="재6907010" localSheetId="6">#REF!</definedName>
    <definedName name="재6907010" localSheetId="4">#REF!</definedName>
    <definedName name="재6907010">#REF!</definedName>
    <definedName name="재6907011" localSheetId="2">#REF!</definedName>
    <definedName name="재6907011" localSheetId="7">#REF!</definedName>
    <definedName name="재6907011" localSheetId="6">#REF!</definedName>
    <definedName name="재6907011" localSheetId="4">#REF!</definedName>
    <definedName name="재6907011">#REF!</definedName>
    <definedName name="재6907012" localSheetId="2">#REF!</definedName>
    <definedName name="재6907012" localSheetId="7">#REF!</definedName>
    <definedName name="재6907012" localSheetId="6">#REF!</definedName>
    <definedName name="재6907012" localSheetId="4">#REF!</definedName>
    <definedName name="재6907012">#REF!</definedName>
    <definedName name="재6907013" localSheetId="2">#REF!</definedName>
    <definedName name="재6907013" localSheetId="7">#REF!</definedName>
    <definedName name="재6907013" localSheetId="6">#REF!</definedName>
    <definedName name="재6907013" localSheetId="4">#REF!</definedName>
    <definedName name="재6907013">#REF!</definedName>
    <definedName name="재6907014" localSheetId="2">#REF!</definedName>
    <definedName name="재6907014" localSheetId="7">#REF!</definedName>
    <definedName name="재6907014" localSheetId="6">#REF!</definedName>
    <definedName name="재6907014" localSheetId="4">#REF!</definedName>
    <definedName name="재6907014">#REF!</definedName>
    <definedName name="재6908002" localSheetId="2">#REF!</definedName>
    <definedName name="재6908002" localSheetId="7">#REF!</definedName>
    <definedName name="재6908002" localSheetId="6">#REF!</definedName>
    <definedName name="재6908002" localSheetId="4">#REF!</definedName>
    <definedName name="재6908002">#REF!</definedName>
    <definedName name="재6908003" localSheetId="2">#REF!</definedName>
    <definedName name="재6908003" localSheetId="7">#REF!</definedName>
    <definedName name="재6908003" localSheetId="6">#REF!</definedName>
    <definedName name="재6908003" localSheetId="4">#REF!</definedName>
    <definedName name="재6908003">#REF!</definedName>
    <definedName name="재6908004" localSheetId="2">#REF!</definedName>
    <definedName name="재6908004" localSheetId="7">#REF!</definedName>
    <definedName name="재6908004" localSheetId="6">#REF!</definedName>
    <definedName name="재6908004" localSheetId="4">#REF!</definedName>
    <definedName name="재6908004">#REF!</definedName>
    <definedName name="재6908005" localSheetId="2">#REF!</definedName>
    <definedName name="재6908005" localSheetId="7">#REF!</definedName>
    <definedName name="재6908005" localSheetId="6">#REF!</definedName>
    <definedName name="재6908005" localSheetId="4">#REF!</definedName>
    <definedName name="재6908005">#REF!</definedName>
    <definedName name="재6908006" localSheetId="2">#REF!</definedName>
    <definedName name="재6908006" localSheetId="7">#REF!</definedName>
    <definedName name="재6908006" localSheetId="6">#REF!</definedName>
    <definedName name="재6908006" localSheetId="4">#REF!</definedName>
    <definedName name="재6908006">#REF!</definedName>
    <definedName name="재6908007" localSheetId="2">#REF!</definedName>
    <definedName name="재6908007" localSheetId="7">#REF!</definedName>
    <definedName name="재6908007" localSheetId="6">#REF!</definedName>
    <definedName name="재6908007" localSheetId="4">#REF!</definedName>
    <definedName name="재6908007">#REF!</definedName>
    <definedName name="재6908008" localSheetId="2">#REF!</definedName>
    <definedName name="재6908008" localSheetId="7">#REF!</definedName>
    <definedName name="재6908008" localSheetId="6">#REF!</definedName>
    <definedName name="재6908008" localSheetId="4">#REF!</definedName>
    <definedName name="재6908008">#REF!</definedName>
    <definedName name="재6908009" localSheetId="2">#REF!</definedName>
    <definedName name="재6908009" localSheetId="7">#REF!</definedName>
    <definedName name="재6908009" localSheetId="6">#REF!</definedName>
    <definedName name="재6908009" localSheetId="4">#REF!</definedName>
    <definedName name="재6908009">#REF!</definedName>
    <definedName name="재6908031" localSheetId="2">#REF!</definedName>
    <definedName name="재6908031" localSheetId="7">#REF!</definedName>
    <definedName name="재6908031" localSheetId="6">#REF!</definedName>
    <definedName name="재6908031" localSheetId="4">#REF!</definedName>
    <definedName name="재6908031">#REF!</definedName>
    <definedName name="재6908032" localSheetId="2">#REF!</definedName>
    <definedName name="재6908032" localSheetId="7">#REF!</definedName>
    <definedName name="재6908032" localSheetId="6">#REF!</definedName>
    <definedName name="재6908032" localSheetId="4">#REF!</definedName>
    <definedName name="재6908032">#REF!</definedName>
    <definedName name="재6908033" localSheetId="2">#REF!</definedName>
    <definedName name="재6908033" localSheetId="7">#REF!</definedName>
    <definedName name="재6908033" localSheetId="6">#REF!</definedName>
    <definedName name="재6908033" localSheetId="4">#REF!</definedName>
    <definedName name="재6908033">#REF!</definedName>
    <definedName name="재6908034" localSheetId="2">#REF!</definedName>
    <definedName name="재6908034" localSheetId="7">#REF!</definedName>
    <definedName name="재6908034" localSheetId="6">#REF!</definedName>
    <definedName name="재6908034" localSheetId="4">#REF!</definedName>
    <definedName name="재6908034">#REF!</definedName>
    <definedName name="재6908035" localSheetId="2">#REF!</definedName>
    <definedName name="재6908035" localSheetId="7">#REF!</definedName>
    <definedName name="재6908035" localSheetId="6">#REF!</definedName>
    <definedName name="재6908035" localSheetId="4">#REF!</definedName>
    <definedName name="재6908035">#REF!</definedName>
    <definedName name="재6908036" localSheetId="2">#REF!</definedName>
    <definedName name="재6908036" localSheetId="7">#REF!</definedName>
    <definedName name="재6908036" localSheetId="6">#REF!</definedName>
    <definedName name="재6908036" localSheetId="4">#REF!</definedName>
    <definedName name="재6908036">#REF!</definedName>
    <definedName name="재6908037" localSheetId="2">#REF!</definedName>
    <definedName name="재6908037" localSheetId="7">#REF!</definedName>
    <definedName name="재6908037" localSheetId="6">#REF!</definedName>
    <definedName name="재6908037" localSheetId="4">#REF!</definedName>
    <definedName name="재6908037">#REF!</definedName>
    <definedName name="재6908038" localSheetId="2">#REF!</definedName>
    <definedName name="재6908038" localSheetId="7">#REF!</definedName>
    <definedName name="재6908038" localSheetId="6">#REF!</definedName>
    <definedName name="재6908038" localSheetId="4">#REF!</definedName>
    <definedName name="재6908038">#REF!</definedName>
    <definedName name="재6910002" localSheetId="2">#REF!</definedName>
    <definedName name="재6910002" localSheetId="7">#REF!</definedName>
    <definedName name="재6910002" localSheetId="6">#REF!</definedName>
    <definedName name="재6910002" localSheetId="4">#REF!</definedName>
    <definedName name="재6910002">#REF!</definedName>
    <definedName name="재6910004" localSheetId="2">#REF!</definedName>
    <definedName name="재6910004" localSheetId="7">#REF!</definedName>
    <definedName name="재6910004" localSheetId="6">#REF!</definedName>
    <definedName name="재6910004" localSheetId="4">#REF!</definedName>
    <definedName name="재6910004">#REF!</definedName>
    <definedName name="재6910006" localSheetId="2">#REF!</definedName>
    <definedName name="재6910006" localSheetId="7">#REF!</definedName>
    <definedName name="재6910006" localSheetId="6">#REF!</definedName>
    <definedName name="재6910006" localSheetId="4">#REF!</definedName>
    <definedName name="재6910006">#REF!</definedName>
    <definedName name="재6910007" localSheetId="2">#REF!</definedName>
    <definedName name="재6910007" localSheetId="7">#REF!</definedName>
    <definedName name="재6910007" localSheetId="6">#REF!</definedName>
    <definedName name="재6910007" localSheetId="4">#REF!</definedName>
    <definedName name="재6910007">#REF!</definedName>
    <definedName name="재6910008" localSheetId="2">#REF!</definedName>
    <definedName name="재6910008" localSheetId="7">#REF!</definedName>
    <definedName name="재6910008" localSheetId="6">#REF!</definedName>
    <definedName name="재6910008" localSheetId="4">#REF!</definedName>
    <definedName name="재6910008">#REF!</definedName>
    <definedName name="재6910009" localSheetId="2">#REF!</definedName>
    <definedName name="재6910009" localSheetId="7">#REF!</definedName>
    <definedName name="재6910009" localSheetId="6">#REF!</definedName>
    <definedName name="재6910009" localSheetId="4">#REF!</definedName>
    <definedName name="재6910009">#REF!</definedName>
    <definedName name="재6910010" localSheetId="2">#REF!</definedName>
    <definedName name="재6910010" localSheetId="7">#REF!</definedName>
    <definedName name="재6910010" localSheetId="6">#REF!</definedName>
    <definedName name="재6910010" localSheetId="4">#REF!</definedName>
    <definedName name="재6910010">#REF!</definedName>
    <definedName name="재6910011" localSheetId="2">#REF!</definedName>
    <definedName name="재6910011" localSheetId="7">#REF!</definedName>
    <definedName name="재6910011" localSheetId="6">#REF!</definedName>
    <definedName name="재6910011" localSheetId="4">#REF!</definedName>
    <definedName name="재6910011">#REF!</definedName>
    <definedName name="재6910012" localSheetId="2">#REF!</definedName>
    <definedName name="재6910012" localSheetId="7">#REF!</definedName>
    <definedName name="재6910012" localSheetId="6">#REF!</definedName>
    <definedName name="재6910012" localSheetId="4">#REF!</definedName>
    <definedName name="재6910012">#REF!</definedName>
    <definedName name="재6911002" localSheetId="2">#REF!</definedName>
    <definedName name="재6911002" localSheetId="7">#REF!</definedName>
    <definedName name="재6911002" localSheetId="6">#REF!</definedName>
    <definedName name="재6911002" localSheetId="4">#REF!</definedName>
    <definedName name="재6911002">#REF!</definedName>
    <definedName name="재6912008" localSheetId="2">#REF!</definedName>
    <definedName name="재6912008" localSheetId="7">#REF!</definedName>
    <definedName name="재6912008" localSheetId="6">#REF!</definedName>
    <definedName name="재6912008" localSheetId="4">#REF!</definedName>
    <definedName name="재6912008">#REF!</definedName>
    <definedName name="재6912009" localSheetId="2">#REF!</definedName>
    <definedName name="재6912009" localSheetId="7">#REF!</definedName>
    <definedName name="재6912009" localSheetId="6">#REF!</definedName>
    <definedName name="재6912009" localSheetId="4">#REF!</definedName>
    <definedName name="재6912009">#REF!</definedName>
    <definedName name="재6912010" localSheetId="2">#REF!</definedName>
    <definedName name="재6912010" localSheetId="7">#REF!</definedName>
    <definedName name="재6912010" localSheetId="6">#REF!</definedName>
    <definedName name="재6912010" localSheetId="4">#REF!</definedName>
    <definedName name="재6912010">#REF!</definedName>
    <definedName name="재6912011" localSheetId="2">#REF!</definedName>
    <definedName name="재6912011" localSheetId="7">#REF!</definedName>
    <definedName name="재6912011" localSheetId="6">#REF!</definedName>
    <definedName name="재6912011" localSheetId="4">#REF!</definedName>
    <definedName name="재6912011">#REF!</definedName>
    <definedName name="재6912012" localSheetId="2">#REF!</definedName>
    <definedName name="재6912012" localSheetId="7">#REF!</definedName>
    <definedName name="재6912012" localSheetId="6">#REF!</definedName>
    <definedName name="재6912012" localSheetId="4">#REF!</definedName>
    <definedName name="재6912012">#REF!</definedName>
    <definedName name="재6912013" localSheetId="2">#REF!</definedName>
    <definedName name="재6912013" localSheetId="7">#REF!</definedName>
    <definedName name="재6912013" localSheetId="6">#REF!</definedName>
    <definedName name="재6912013" localSheetId="4">#REF!</definedName>
    <definedName name="재6912013">#REF!</definedName>
    <definedName name="재6912014" localSheetId="2">#REF!</definedName>
    <definedName name="재6912014" localSheetId="7">#REF!</definedName>
    <definedName name="재6912014" localSheetId="6">#REF!</definedName>
    <definedName name="재6912014" localSheetId="4">#REF!</definedName>
    <definedName name="재6912014">#REF!</definedName>
    <definedName name="재6912016" localSheetId="2">#REF!</definedName>
    <definedName name="재6912016" localSheetId="7">#REF!</definedName>
    <definedName name="재6912016" localSheetId="6">#REF!</definedName>
    <definedName name="재6912016" localSheetId="4">#REF!</definedName>
    <definedName name="재6912016">#REF!</definedName>
    <definedName name="재6914001" localSheetId="2">#REF!</definedName>
    <definedName name="재6914001" localSheetId="7">#REF!</definedName>
    <definedName name="재6914001" localSheetId="6">#REF!</definedName>
    <definedName name="재6914001" localSheetId="4">#REF!</definedName>
    <definedName name="재6914001">#REF!</definedName>
    <definedName name="재6917001" localSheetId="2">#REF!</definedName>
    <definedName name="재6917001" localSheetId="7">#REF!</definedName>
    <definedName name="재6917001" localSheetId="6">#REF!</definedName>
    <definedName name="재6917001" localSheetId="4">#REF!</definedName>
    <definedName name="재6917001">#REF!</definedName>
    <definedName name="재6917002" localSheetId="2">#REF!</definedName>
    <definedName name="재6917002" localSheetId="7">#REF!</definedName>
    <definedName name="재6917002" localSheetId="6">#REF!</definedName>
    <definedName name="재6917002" localSheetId="4">#REF!</definedName>
    <definedName name="재6917002">#REF!</definedName>
    <definedName name="재6917003" localSheetId="2">#REF!</definedName>
    <definedName name="재6917003" localSheetId="7">#REF!</definedName>
    <definedName name="재6917003" localSheetId="6">#REF!</definedName>
    <definedName name="재6917003" localSheetId="4">#REF!</definedName>
    <definedName name="재6917003">#REF!</definedName>
    <definedName name="재6917004" localSheetId="2">#REF!</definedName>
    <definedName name="재6917004" localSheetId="7">#REF!</definedName>
    <definedName name="재6917004" localSheetId="6">#REF!</definedName>
    <definedName name="재6917004" localSheetId="4">#REF!</definedName>
    <definedName name="재6917004">#REF!</definedName>
    <definedName name="재6917005" localSheetId="2">#REF!</definedName>
    <definedName name="재6917005" localSheetId="7">#REF!</definedName>
    <definedName name="재6917005" localSheetId="6">#REF!</definedName>
    <definedName name="재6917005" localSheetId="4">#REF!</definedName>
    <definedName name="재6917005">#REF!</definedName>
    <definedName name="재6917308" localSheetId="2">#REF!</definedName>
    <definedName name="재6917308" localSheetId="7">#REF!</definedName>
    <definedName name="재6917308" localSheetId="6">#REF!</definedName>
    <definedName name="재6917308" localSheetId="4">#REF!</definedName>
    <definedName name="재6917308">#REF!</definedName>
    <definedName name="재6917309" localSheetId="2">#REF!</definedName>
    <definedName name="재6917309" localSheetId="7">#REF!</definedName>
    <definedName name="재6917309" localSheetId="6">#REF!</definedName>
    <definedName name="재6917309" localSheetId="4">#REF!</definedName>
    <definedName name="재6917309">#REF!</definedName>
    <definedName name="재6917310" localSheetId="2">#REF!</definedName>
    <definedName name="재6917310" localSheetId="7">#REF!</definedName>
    <definedName name="재6917310" localSheetId="6">#REF!</definedName>
    <definedName name="재6917310" localSheetId="4">#REF!</definedName>
    <definedName name="재6917310">#REF!</definedName>
    <definedName name="재6917311" localSheetId="2">#REF!</definedName>
    <definedName name="재6917311" localSheetId="7">#REF!</definedName>
    <definedName name="재6917311" localSheetId="6">#REF!</definedName>
    <definedName name="재6917311" localSheetId="4">#REF!</definedName>
    <definedName name="재6917311">#REF!</definedName>
    <definedName name="재6917312" localSheetId="2">#REF!</definedName>
    <definedName name="재6917312" localSheetId="7">#REF!</definedName>
    <definedName name="재6917312" localSheetId="6">#REF!</definedName>
    <definedName name="재6917312" localSheetId="4">#REF!</definedName>
    <definedName name="재6917312">#REF!</definedName>
    <definedName name="재6918003" localSheetId="2">#REF!</definedName>
    <definedName name="재6918003" localSheetId="7">#REF!</definedName>
    <definedName name="재6918003" localSheetId="6">#REF!</definedName>
    <definedName name="재6918003" localSheetId="4">#REF!</definedName>
    <definedName name="재6918003">#REF!</definedName>
    <definedName name="재6918004" localSheetId="2">#REF!</definedName>
    <definedName name="재6918004" localSheetId="7">#REF!</definedName>
    <definedName name="재6918004" localSheetId="6">#REF!</definedName>
    <definedName name="재6918004" localSheetId="4">#REF!</definedName>
    <definedName name="재6918004">#REF!</definedName>
    <definedName name="재6918005" localSheetId="2">#REF!</definedName>
    <definedName name="재6918005" localSheetId="7">#REF!</definedName>
    <definedName name="재6918005" localSheetId="6">#REF!</definedName>
    <definedName name="재6918005" localSheetId="4">#REF!</definedName>
    <definedName name="재6918005">#REF!</definedName>
    <definedName name="재6918006" localSheetId="2">#REF!</definedName>
    <definedName name="재6918006" localSheetId="7">#REF!</definedName>
    <definedName name="재6918006" localSheetId="6">#REF!</definedName>
    <definedName name="재6918006" localSheetId="4">#REF!</definedName>
    <definedName name="재6918006">#REF!</definedName>
    <definedName name="재6918007" localSheetId="2">#REF!</definedName>
    <definedName name="재6918007" localSheetId="7">#REF!</definedName>
    <definedName name="재6918007" localSheetId="6">#REF!</definedName>
    <definedName name="재6918007" localSheetId="4">#REF!</definedName>
    <definedName name="재6918007">#REF!</definedName>
    <definedName name="재6918008" localSheetId="2">#REF!</definedName>
    <definedName name="재6918008" localSheetId="7">#REF!</definedName>
    <definedName name="재6918008" localSheetId="6">#REF!</definedName>
    <definedName name="재6918008" localSheetId="4">#REF!</definedName>
    <definedName name="재6918008">#REF!</definedName>
    <definedName name="재6918009" localSheetId="2">#REF!</definedName>
    <definedName name="재6918009" localSheetId="7">#REF!</definedName>
    <definedName name="재6918009" localSheetId="6">#REF!</definedName>
    <definedName name="재6918009" localSheetId="4">#REF!</definedName>
    <definedName name="재6918009">#REF!</definedName>
    <definedName name="재6918010" localSheetId="2">#REF!</definedName>
    <definedName name="재6918010" localSheetId="7">#REF!</definedName>
    <definedName name="재6918010" localSheetId="6">#REF!</definedName>
    <definedName name="재6918010" localSheetId="4">#REF!</definedName>
    <definedName name="재6918010">#REF!</definedName>
    <definedName name="재6918011" localSheetId="2">#REF!</definedName>
    <definedName name="재6918011" localSheetId="7">#REF!</definedName>
    <definedName name="재6918011" localSheetId="6">#REF!</definedName>
    <definedName name="재6918011" localSheetId="4">#REF!</definedName>
    <definedName name="재6918011">#REF!</definedName>
    <definedName name="재6918012" localSheetId="2">#REF!</definedName>
    <definedName name="재6918012" localSheetId="7">#REF!</definedName>
    <definedName name="재6918012" localSheetId="6">#REF!</definedName>
    <definedName name="재6918012" localSheetId="4">#REF!</definedName>
    <definedName name="재6918012">#REF!</definedName>
    <definedName name="재6918013" localSheetId="2">#REF!</definedName>
    <definedName name="재6918013" localSheetId="7">#REF!</definedName>
    <definedName name="재6918013" localSheetId="6">#REF!</definedName>
    <definedName name="재6918013" localSheetId="4">#REF!</definedName>
    <definedName name="재6918013">#REF!</definedName>
    <definedName name="재6918014" localSheetId="2">#REF!</definedName>
    <definedName name="재6918014" localSheetId="7">#REF!</definedName>
    <definedName name="재6918014" localSheetId="6">#REF!</definedName>
    <definedName name="재6918014" localSheetId="4">#REF!</definedName>
    <definedName name="재6918014">#REF!</definedName>
    <definedName name="재6918102" localSheetId="2">#REF!</definedName>
    <definedName name="재6918102" localSheetId="7">#REF!</definedName>
    <definedName name="재6918102" localSheetId="6">#REF!</definedName>
    <definedName name="재6918102" localSheetId="4">#REF!</definedName>
    <definedName name="재6918102">#REF!</definedName>
    <definedName name="재6918103" localSheetId="2">#REF!</definedName>
    <definedName name="재6918103" localSheetId="7">#REF!</definedName>
    <definedName name="재6918103" localSheetId="6">#REF!</definedName>
    <definedName name="재6918103" localSheetId="4">#REF!</definedName>
    <definedName name="재6918103">#REF!</definedName>
    <definedName name="재6918104" localSheetId="2">#REF!</definedName>
    <definedName name="재6918104" localSheetId="7">#REF!</definedName>
    <definedName name="재6918104" localSheetId="6">#REF!</definedName>
    <definedName name="재6918104" localSheetId="4">#REF!</definedName>
    <definedName name="재6918104">#REF!</definedName>
    <definedName name="재6918105" localSheetId="2">#REF!</definedName>
    <definedName name="재6918105" localSheetId="7">#REF!</definedName>
    <definedName name="재6918105" localSheetId="6">#REF!</definedName>
    <definedName name="재6918105" localSheetId="4">#REF!</definedName>
    <definedName name="재6918105">#REF!</definedName>
    <definedName name="재6918106" localSheetId="2">#REF!</definedName>
    <definedName name="재6918106" localSheetId="7">#REF!</definedName>
    <definedName name="재6918106" localSheetId="6">#REF!</definedName>
    <definedName name="재6918106" localSheetId="4">#REF!</definedName>
    <definedName name="재6918106">#REF!</definedName>
    <definedName name="재6918107" localSheetId="2">#REF!</definedName>
    <definedName name="재6918107" localSheetId="7">#REF!</definedName>
    <definedName name="재6918107" localSheetId="6">#REF!</definedName>
    <definedName name="재6918107" localSheetId="4">#REF!</definedName>
    <definedName name="재6918107">#REF!</definedName>
    <definedName name="재6918108" localSheetId="2">#REF!</definedName>
    <definedName name="재6918108" localSheetId="7">#REF!</definedName>
    <definedName name="재6918108" localSheetId="6">#REF!</definedName>
    <definedName name="재6918108" localSheetId="4">#REF!</definedName>
    <definedName name="재6918108">#REF!</definedName>
    <definedName name="재6918109" localSheetId="2">#REF!</definedName>
    <definedName name="재6918109" localSheetId="7">#REF!</definedName>
    <definedName name="재6918109" localSheetId="6">#REF!</definedName>
    <definedName name="재6918109" localSheetId="4">#REF!</definedName>
    <definedName name="재6918109">#REF!</definedName>
    <definedName name="재6919007" localSheetId="2">#REF!</definedName>
    <definedName name="재6919007" localSheetId="7">#REF!</definedName>
    <definedName name="재6919007" localSheetId="6">#REF!</definedName>
    <definedName name="재6919007" localSheetId="4">#REF!</definedName>
    <definedName name="재6919007">#REF!</definedName>
    <definedName name="재6919008" localSheetId="2">#REF!</definedName>
    <definedName name="재6919008" localSheetId="7">#REF!</definedName>
    <definedName name="재6919008" localSheetId="6">#REF!</definedName>
    <definedName name="재6919008" localSheetId="4">#REF!</definedName>
    <definedName name="재6919008">#REF!</definedName>
    <definedName name="재6919009" localSheetId="2">#REF!</definedName>
    <definedName name="재6919009" localSheetId="7">#REF!</definedName>
    <definedName name="재6919009" localSheetId="6">#REF!</definedName>
    <definedName name="재6919009" localSheetId="4">#REF!</definedName>
    <definedName name="재6919009">#REF!</definedName>
    <definedName name="재6919010" localSheetId="2">#REF!</definedName>
    <definedName name="재6919010" localSheetId="7">#REF!</definedName>
    <definedName name="재6919010" localSheetId="6">#REF!</definedName>
    <definedName name="재6919010" localSheetId="4">#REF!</definedName>
    <definedName name="재6919010">#REF!</definedName>
    <definedName name="재6919011" localSheetId="2">#REF!</definedName>
    <definedName name="재6919011" localSheetId="7">#REF!</definedName>
    <definedName name="재6919011" localSheetId="6">#REF!</definedName>
    <definedName name="재6919011" localSheetId="4">#REF!</definedName>
    <definedName name="재6919011">#REF!</definedName>
    <definedName name="재6919012" localSheetId="2">#REF!</definedName>
    <definedName name="재6919012" localSheetId="7">#REF!</definedName>
    <definedName name="재6919012" localSheetId="6">#REF!</definedName>
    <definedName name="재6919012" localSheetId="4">#REF!</definedName>
    <definedName name="재6919012">#REF!</definedName>
    <definedName name="재6922002" localSheetId="2">#REF!</definedName>
    <definedName name="재6922002" localSheetId="7">#REF!</definedName>
    <definedName name="재6922002" localSheetId="6">#REF!</definedName>
    <definedName name="재6922002" localSheetId="4">#REF!</definedName>
    <definedName name="재6922002">#REF!</definedName>
    <definedName name="재6922004" localSheetId="2">#REF!</definedName>
    <definedName name="재6922004" localSheetId="7">#REF!</definedName>
    <definedName name="재6922004" localSheetId="6">#REF!</definedName>
    <definedName name="재6922004" localSheetId="4">#REF!</definedName>
    <definedName name="재6922004">#REF!</definedName>
    <definedName name="재6922006" localSheetId="2">#REF!</definedName>
    <definedName name="재6922006" localSheetId="7">#REF!</definedName>
    <definedName name="재6922006" localSheetId="6">#REF!</definedName>
    <definedName name="재6922006" localSheetId="4">#REF!</definedName>
    <definedName name="재6922006">#REF!</definedName>
    <definedName name="재6922007" localSheetId="2">#REF!</definedName>
    <definedName name="재6922007" localSheetId="7">#REF!</definedName>
    <definedName name="재6922007" localSheetId="6">#REF!</definedName>
    <definedName name="재6922007" localSheetId="4">#REF!</definedName>
    <definedName name="재6922007">#REF!</definedName>
    <definedName name="재6922008" localSheetId="2">#REF!</definedName>
    <definedName name="재6922008" localSheetId="7">#REF!</definedName>
    <definedName name="재6922008" localSheetId="6">#REF!</definedName>
    <definedName name="재6922008" localSheetId="4">#REF!</definedName>
    <definedName name="재6922008">#REF!</definedName>
    <definedName name="재6922009" localSheetId="2">#REF!</definedName>
    <definedName name="재6922009" localSheetId="7">#REF!</definedName>
    <definedName name="재6922009" localSheetId="6">#REF!</definedName>
    <definedName name="재6922009" localSheetId="4">#REF!</definedName>
    <definedName name="재6922009">#REF!</definedName>
    <definedName name="재6922010" localSheetId="2">#REF!</definedName>
    <definedName name="재6922010" localSheetId="7">#REF!</definedName>
    <definedName name="재6922010" localSheetId="6">#REF!</definedName>
    <definedName name="재6922010" localSheetId="4">#REF!</definedName>
    <definedName name="재6922010">#REF!</definedName>
    <definedName name="재6922140" localSheetId="2">#REF!</definedName>
    <definedName name="재6922140" localSheetId="7">#REF!</definedName>
    <definedName name="재6922140" localSheetId="6">#REF!</definedName>
    <definedName name="재6922140" localSheetId="4">#REF!</definedName>
    <definedName name="재6922140">#REF!</definedName>
    <definedName name="재6922142" localSheetId="2">#REF!</definedName>
    <definedName name="재6922142" localSheetId="7">#REF!</definedName>
    <definedName name="재6922142" localSheetId="6">#REF!</definedName>
    <definedName name="재6922142" localSheetId="4">#REF!</definedName>
    <definedName name="재6922142">#REF!</definedName>
    <definedName name="재6922143" localSheetId="2">#REF!</definedName>
    <definedName name="재6922143" localSheetId="7">#REF!</definedName>
    <definedName name="재6922143" localSheetId="6">#REF!</definedName>
    <definedName name="재6922143" localSheetId="4">#REF!</definedName>
    <definedName name="재6922143">#REF!</definedName>
    <definedName name="재6922144" localSheetId="2">#REF!</definedName>
    <definedName name="재6922144" localSheetId="7">#REF!</definedName>
    <definedName name="재6922144" localSheetId="6">#REF!</definedName>
    <definedName name="재6922144" localSheetId="4">#REF!</definedName>
    <definedName name="재6922144">#REF!</definedName>
    <definedName name="재6923007" localSheetId="2">#REF!</definedName>
    <definedName name="재6923007" localSheetId="7">#REF!</definedName>
    <definedName name="재6923007" localSheetId="6">#REF!</definedName>
    <definedName name="재6923007" localSheetId="4">#REF!</definedName>
    <definedName name="재6923007">#REF!</definedName>
    <definedName name="재6923008" localSheetId="2">#REF!</definedName>
    <definedName name="재6923008" localSheetId="7">#REF!</definedName>
    <definedName name="재6923008" localSheetId="6">#REF!</definedName>
    <definedName name="재6923008" localSheetId="4">#REF!</definedName>
    <definedName name="재6923008">#REF!</definedName>
    <definedName name="재6923009" localSheetId="2">#REF!</definedName>
    <definedName name="재6923009" localSheetId="7">#REF!</definedName>
    <definedName name="재6923009" localSheetId="6">#REF!</definedName>
    <definedName name="재6923009" localSheetId="4">#REF!</definedName>
    <definedName name="재6923009">#REF!</definedName>
    <definedName name="재6923010" localSheetId="2">#REF!</definedName>
    <definedName name="재6923010" localSheetId="7">#REF!</definedName>
    <definedName name="재6923010" localSheetId="6">#REF!</definedName>
    <definedName name="재6923010" localSheetId="4">#REF!</definedName>
    <definedName name="재6923010">#REF!</definedName>
    <definedName name="재6923011" localSheetId="2">#REF!</definedName>
    <definedName name="재6923011" localSheetId="7">#REF!</definedName>
    <definedName name="재6923011" localSheetId="6">#REF!</definedName>
    <definedName name="재6923011" localSheetId="4">#REF!</definedName>
    <definedName name="재6923011">#REF!</definedName>
    <definedName name="재6926003" localSheetId="2">#REF!</definedName>
    <definedName name="재6926003" localSheetId="7">#REF!</definedName>
    <definedName name="재6926003" localSheetId="6">#REF!</definedName>
    <definedName name="재6926003" localSheetId="4">#REF!</definedName>
    <definedName name="재6926003">#REF!</definedName>
    <definedName name="재6926004" localSheetId="2">#REF!</definedName>
    <definedName name="재6926004" localSheetId="7">#REF!</definedName>
    <definedName name="재6926004" localSheetId="6">#REF!</definedName>
    <definedName name="재6926004" localSheetId="4">#REF!</definedName>
    <definedName name="재6926004">#REF!</definedName>
    <definedName name="재6926005" localSheetId="2">#REF!</definedName>
    <definedName name="재6926005" localSheetId="7">#REF!</definedName>
    <definedName name="재6926005" localSheetId="6">#REF!</definedName>
    <definedName name="재6926005" localSheetId="4">#REF!</definedName>
    <definedName name="재6926005">#REF!</definedName>
    <definedName name="재6926006" localSheetId="2">#REF!</definedName>
    <definedName name="재6926006" localSheetId="7">#REF!</definedName>
    <definedName name="재6926006" localSheetId="6">#REF!</definedName>
    <definedName name="재6926006" localSheetId="4">#REF!</definedName>
    <definedName name="재6926006">#REF!</definedName>
    <definedName name="재6926007" localSheetId="2">#REF!</definedName>
    <definedName name="재6926007" localSheetId="7">#REF!</definedName>
    <definedName name="재6926007" localSheetId="6">#REF!</definedName>
    <definedName name="재6926007" localSheetId="4">#REF!</definedName>
    <definedName name="재6926007">#REF!</definedName>
    <definedName name="재6926008" localSheetId="2">#REF!</definedName>
    <definedName name="재6926008" localSheetId="7">#REF!</definedName>
    <definedName name="재6926008" localSheetId="6">#REF!</definedName>
    <definedName name="재6926008" localSheetId="4">#REF!</definedName>
    <definedName name="재6926008">#REF!</definedName>
    <definedName name="재6926009" localSheetId="2">#REF!</definedName>
    <definedName name="재6926009" localSheetId="7">#REF!</definedName>
    <definedName name="재6926009" localSheetId="6">#REF!</definedName>
    <definedName name="재6926009" localSheetId="4">#REF!</definedName>
    <definedName name="재6926009">#REF!</definedName>
    <definedName name="재6926010" localSheetId="2">#REF!</definedName>
    <definedName name="재6926010" localSheetId="7">#REF!</definedName>
    <definedName name="재6926010" localSheetId="6">#REF!</definedName>
    <definedName name="재6926010" localSheetId="4">#REF!</definedName>
    <definedName name="재6926010">#REF!</definedName>
    <definedName name="재6926011" localSheetId="2">#REF!</definedName>
    <definedName name="재6926011" localSheetId="7">#REF!</definedName>
    <definedName name="재6926011" localSheetId="6">#REF!</definedName>
    <definedName name="재6926011" localSheetId="4">#REF!</definedName>
    <definedName name="재6926011">#REF!</definedName>
    <definedName name="재6926012" localSheetId="2">#REF!</definedName>
    <definedName name="재6926012" localSheetId="7">#REF!</definedName>
    <definedName name="재6926012" localSheetId="6">#REF!</definedName>
    <definedName name="재6926012" localSheetId="4">#REF!</definedName>
    <definedName name="재6926012">#REF!</definedName>
    <definedName name="재6926030" localSheetId="2">#REF!</definedName>
    <definedName name="재6926030" localSheetId="7">#REF!</definedName>
    <definedName name="재6926030" localSheetId="6">#REF!</definedName>
    <definedName name="재6926030" localSheetId="4">#REF!</definedName>
    <definedName name="재6926030">#REF!</definedName>
    <definedName name="재6926032" localSheetId="2">#REF!</definedName>
    <definedName name="재6926032" localSheetId="7">#REF!</definedName>
    <definedName name="재6926032" localSheetId="6">#REF!</definedName>
    <definedName name="재6926032" localSheetId="4">#REF!</definedName>
    <definedName name="재6926032">#REF!</definedName>
    <definedName name="재6926033" localSheetId="2">#REF!</definedName>
    <definedName name="재6926033" localSheetId="7">#REF!</definedName>
    <definedName name="재6926033" localSheetId="6">#REF!</definedName>
    <definedName name="재6926033" localSheetId="4">#REF!</definedName>
    <definedName name="재6926033">#REF!</definedName>
    <definedName name="재6926034" localSheetId="2">#REF!</definedName>
    <definedName name="재6926034" localSheetId="7">#REF!</definedName>
    <definedName name="재6926034" localSheetId="6">#REF!</definedName>
    <definedName name="재6926034" localSheetId="4">#REF!</definedName>
    <definedName name="재6926034">#REF!</definedName>
    <definedName name="재6926035" localSheetId="2">#REF!</definedName>
    <definedName name="재6926035" localSheetId="7">#REF!</definedName>
    <definedName name="재6926035" localSheetId="6">#REF!</definedName>
    <definedName name="재6926035" localSheetId="4">#REF!</definedName>
    <definedName name="재6926035">#REF!</definedName>
    <definedName name="재6926036" localSheetId="2">#REF!</definedName>
    <definedName name="재6926036" localSheetId="7">#REF!</definedName>
    <definedName name="재6926036" localSheetId="6">#REF!</definedName>
    <definedName name="재6926036" localSheetId="4">#REF!</definedName>
    <definedName name="재6926036">#REF!</definedName>
    <definedName name="재6926038" localSheetId="2">#REF!</definedName>
    <definedName name="재6926038" localSheetId="7">#REF!</definedName>
    <definedName name="재6926038" localSheetId="6">#REF!</definedName>
    <definedName name="재6926038" localSheetId="4">#REF!</definedName>
    <definedName name="재6926038">#REF!</definedName>
    <definedName name="재6926050" localSheetId="2">#REF!</definedName>
    <definedName name="재6926050" localSheetId="7">#REF!</definedName>
    <definedName name="재6926050" localSheetId="6">#REF!</definedName>
    <definedName name="재6926050" localSheetId="4">#REF!</definedName>
    <definedName name="재6926050">#REF!</definedName>
    <definedName name="재6926052" localSheetId="2">#REF!</definedName>
    <definedName name="재6926052" localSheetId="7">#REF!</definedName>
    <definedName name="재6926052" localSheetId="6">#REF!</definedName>
    <definedName name="재6926052" localSheetId="4">#REF!</definedName>
    <definedName name="재6926052">#REF!</definedName>
    <definedName name="재6926053" localSheetId="2">#REF!</definedName>
    <definedName name="재6926053" localSheetId="7">#REF!</definedName>
    <definedName name="재6926053" localSheetId="6">#REF!</definedName>
    <definedName name="재6926053" localSheetId="4">#REF!</definedName>
    <definedName name="재6926053">#REF!</definedName>
    <definedName name="재6926054" localSheetId="2">#REF!</definedName>
    <definedName name="재6926054" localSheetId="7">#REF!</definedName>
    <definedName name="재6926054" localSheetId="6">#REF!</definedName>
    <definedName name="재6926054" localSheetId="4">#REF!</definedName>
    <definedName name="재6926054">#REF!</definedName>
    <definedName name="재6926055" localSheetId="2">#REF!</definedName>
    <definedName name="재6926055" localSheetId="7">#REF!</definedName>
    <definedName name="재6926055" localSheetId="6">#REF!</definedName>
    <definedName name="재6926055" localSheetId="4">#REF!</definedName>
    <definedName name="재6926055">#REF!</definedName>
    <definedName name="재6927001" localSheetId="2">#REF!</definedName>
    <definedName name="재6927001" localSheetId="7">#REF!</definedName>
    <definedName name="재6927001" localSheetId="6">#REF!</definedName>
    <definedName name="재6927001" localSheetId="4">#REF!</definedName>
    <definedName name="재6927001">#REF!</definedName>
    <definedName name="재6927002" localSheetId="2">#REF!</definedName>
    <definedName name="재6927002" localSheetId="7">#REF!</definedName>
    <definedName name="재6927002" localSheetId="6">#REF!</definedName>
    <definedName name="재6927002" localSheetId="4">#REF!</definedName>
    <definedName name="재6927002">#REF!</definedName>
    <definedName name="재6927003" localSheetId="2">#REF!</definedName>
    <definedName name="재6927003" localSheetId="7">#REF!</definedName>
    <definedName name="재6927003" localSheetId="6">#REF!</definedName>
    <definedName name="재6927003" localSheetId="4">#REF!</definedName>
    <definedName name="재6927003">#REF!</definedName>
    <definedName name="재6927004" localSheetId="2">#REF!</definedName>
    <definedName name="재6927004" localSheetId="7">#REF!</definedName>
    <definedName name="재6927004" localSheetId="6">#REF!</definedName>
    <definedName name="재6927004" localSheetId="4">#REF!</definedName>
    <definedName name="재6927004">#REF!</definedName>
    <definedName name="재6927005" localSheetId="2">#REF!</definedName>
    <definedName name="재6927005" localSheetId="7">#REF!</definedName>
    <definedName name="재6927005" localSheetId="6">#REF!</definedName>
    <definedName name="재6927005" localSheetId="4">#REF!</definedName>
    <definedName name="재6927005">#REF!</definedName>
    <definedName name="재6927006" localSheetId="2">#REF!</definedName>
    <definedName name="재6927006" localSheetId="7">#REF!</definedName>
    <definedName name="재6927006" localSheetId="6">#REF!</definedName>
    <definedName name="재6927006" localSheetId="4">#REF!</definedName>
    <definedName name="재6927006">#REF!</definedName>
    <definedName name="재6927007" localSheetId="2">#REF!</definedName>
    <definedName name="재6927007" localSheetId="7">#REF!</definedName>
    <definedName name="재6927007" localSheetId="6">#REF!</definedName>
    <definedName name="재6927007" localSheetId="4">#REF!</definedName>
    <definedName name="재6927007">#REF!</definedName>
    <definedName name="재6927008" localSheetId="2">#REF!</definedName>
    <definedName name="재6927008" localSheetId="7">#REF!</definedName>
    <definedName name="재6927008" localSheetId="6">#REF!</definedName>
    <definedName name="재6927008" localSheetId="4">#REF!</definedName>
    <definedName name="재6927008">#REF!</definedName>
    <definedName name="재6927009" localSheetId="2">#REF!</definedName>
    <definedName name="재6927009" localSheetId="7">#REF!</definedName>
    <definedName name="재6927009" localSheetId="6">#REF!</definedName>
    <definedName name="재6927009" localSheetId="4">#REF!</definedName>
    <definedName name="재6927009">#REF!</definedName>
    <definedName name="재6927010" localSheetId="2">#REF!</definedName>
    <definedName name="재6927010" localSheetId="7">#REF!</definedName>
    <definedName name="재6927010" localSheetId="6">#REF!</definedName>
    <definedName name="재6927010" localSheetId="4">#REF!</definedName>
    <definedName name="재6927010">#REF!</definedName>
    <definedName name="재6933006" localSheetId="2">#REF!</definedName>
    <definedName name="재6933006" localSheetId="7">#REF!</definedName>
    <definedName name="재6933006" localSheetId="6">#REF!</definedName>
    <definedName name="재6933006" localSheetId="4">#REF!</definedName>
    <definedName name="재6933006">#REF!</definedName>
    <definedName name="재6933007" localSheetId="2">#REF!</definedName>
    <definedName name="재6933007" localSheetId="7">#REF!</definedName>
    <definedName name="재6933007" localSheetId="6">#REF!</definedName>
    <definedName name="재6933007" localSheetId="4">#REF!</definedName>
    <definedName name="재6933007">#REF!</definedName>
    <definedName name="재6933008" localSheetId="2">#REF!</definedName>
    <definedName name="재6933008" localSheetId="7">#REF!</definedName>
    <definedName name="재6933008" localSheetId="6">#REF!</definedName>
    <definedName name="재6933008" localSheetId="4">#REF!</definedName>
    <definedName name="재6933008">#REF!</definedName>
    <definedName name="재6933009" localSheetId="2">#REF!</definedName>
    <definedName name="재6933009" localSheetId="7">#REF!</definedName>
    <definedName name="재6933009" localSheetId="6">#REF!</definedName>
    <definedName name="재6933009" localSheetId="4">#REF!</definedName>
    <definedName name="재6933009">#REF!</definedName>
    <definedName name="재6933010" localSheetId="2">#REF!</definedName>
    <definedName name="재6933010" localSheetId="7">#REF!</definedName>
    <definedName name="재6933010" localSheetId="6">#REF!</definedName>
    <definedName name="재6933010" localSheetId="4">#REF!</definedName>
    <definedName name="재6933010">#REF!</definedName>
    <definedName name="재6933011" localSheetId="2">#REF!</definedName>
    <definedName name="재6933011" localSheetId="7">#REF!</definedName>
    <definedName name="재6933011" localSheetId="6">#REF!</definedName>
    <definedName name="재6933011" localSheetId="4">#REF!</definedName>
    <definedName name="재6933011">#REF!</definedName>
    <definedName name="재6933012" localSheetId="2">#REF!</definedName>
    <definedName name="재6933012" localSheetId="7">#REF!</definedName>
    <definedName name="재6933012" localSheetId="6">#REF!</definedName>
    <definedName name="재6933012" localSheetId="4">#REF!</definedName>
    <definedName name="재6933012">#REF!</definedName>
    <definedName name="재6933014" localSheetId="2">#REF!</definedName>
    <definedName name="재6933014" localSheetId="7">#REF!</definedName>
    <definedName name="재6933014" localSheetId="6">#REF!</definedName>
    <definedName name="재6933014" localSheetId="4">#REF!</definedName>
    <definedName name="재6933014">#REF!</definedName>
    <definedName name="재6934006" localSheetId="2">#REF!</definedName>
    <definedName name="재6934006" localSheetId="7">#REF!</definedName>
    <definedName name="재6934006" localSheetId="6">#REF!</definedName>
    <definedName name="재6934006" localSheetId="4">#REF!</definedName>
    <definedName name="재6934006">#REF!</definedName>
    <definedName name="재6934007" localSheetId="2">#REF!</definedName>
    <definedName name="재6934007" localSheetId="7">#REF!</definedName>
    <definedName name="재6934007" localSheetId="6">#REF!</definedName>
    <definedName name="재6934007" localSheetId="4">#REF!</definedName>
    <definedName name="재6934007">#REF!</definedName>
    <definedName name="재6934008" localSheetId="2">#REF!</definedName>
    <definedName name="재6934008" localSheetId="7">#REF!</definedName>
    <definedName name="재6934008" localSheetId="6">#REF!</definedName>
    <definedName name="재6934008" localSheetId="4">#REF!</definedName>
    <definedName name="재6934008">#REF!</definedName>
    <definedName name="재6934009" localSheetId="2">#REF!</definedName>
    <definedName name="재6934009" localSheetId="7">#REF!</definedName>
    <definedName name="재6934009" localSheetId="6">#REF!</definedName>
    <definedName name="재6934009" localSheetId="4">#REF!</definedName>
    <definedName name="재6934009">#REF!</definedName>
    <definedName name="재6934010" localSheetId="2">#REF!</definedName>
    <definedName name="재6934010" localSheetId="7">#REF!</definedName>
    <definedName name="재6934010" localSheetId="6">#REF!</definedName>
    <definedName name="재6934010" localSheetId="4">#REF!</definedName>
    <definedName name="재6934010">#REF!</definedName>
    <definedName name="재6934011" localSheetId="2">#REF!</definedName>
    <definedName name="재6934011" localSheetId="7">#REF!</definedName>
    <definedName name="재6934011" localSheetId="6">#REF!</definedName>
    <definedName name="재6934011" localSheetId="4">#REF!</definedName>
    <definedName name="재6934011">#REF!</definedName>
    <definedName name="재6934012" localSheetId="2">#REF!</definedName>
    <definedName name="재6934012" localSheetId="7">#REF!</definedName>
    <definedName name="재6934012" localSheetId="6">#REF!</definedName>
    <definedName name="재6934012" localSheetId="4">#REF!</definedName>
    <definedName name="재6934012">#REF!</definedName>
    <definedName name="재6934014" localSheetId="2">#REF!</definedName>
    <definedName name="재6934014" localSheetId="7">#REF!</definedName>
    <definedName name="재6934014" localSheetId="6">#REF!</definedName>
    <definedName name="재6934014" localSheetId="4">#REF!</definedName>
    <definedName name="재6934014">#REF!</definedName>
    <definedName name="재6935012" localSheetId="2">#REF!</definedName>
    <definedName name="재6935012" localSheetId="7">#REF!</definedName>
    <definedName name="재6935012" localSheetId="6">#REF!</definedName>
    <definedName name="재6935012" localSheetId="4">#REF!</definedName>
    <definedName name="재6935012">#REF!</definedName>
    <definedName name="재6936009" localSheetId="2">#REF!</definedName>
    <definedName name="재6936009" localSheetId="7">#REF!</definedName>
    <definedName name="재6936009" localSheetId="6">#REF!</definedName>
    <definedName name="재6936009" localSheetId="4">#REF!</definedName>
    <definedName name="재6936009">#REF!</definedName>
    <definedName name="재6936010" localSheetId="2">#REF!</definedName>
    <definedName name="재6936010" localSheetId="7">#REF!</definedName>
    <definedName name="재6936010" localSheetId="6">#REF!</definedName>
    <definedName name="재6936010" localSheetId="4">#REF!</definedName>
    <definedName name="재6936010">#REF!</definedName>
    <definedName name="재6936012" localSheetId="2">#REF!</definedName>
    <definedName name="재6936012" localSheetId="7">#REF!</definedName>
    <definedName name="재6936012" localSheetId="6">#REF!</definedName>
    <definedName name="재6936012" localSheetId="4">#REF!</definedName>
    <definedName name="재6936012">#REF!</definedName>
    <definedName name="재6943101" localSheetId="2">#REF!</definedName>
    <definedName name="재6943101" localSheetId="7">#REF!</definedName>
    <definedName name="재6943101" localSheetId="6">#REF!</definedName>
    <definedName name="재6943101" localSheetId="4">#REF!</definedName>
    <definedName name="재6943101">#REF!</definedName>
    <definedName name="재6943102" localSheetId="2">#REF!</definedName>
    <definedName name="재6943102" localSheetId="7">#REF!</definedName>
    <definedName name="재6943102" localSheetId="6">#REF!</definedName>
    <definedName name="재6943102" localSheetId="4">#REF!</definedName>
    <definedName name="재6943102">#REF!</definedName>
    <definedName name="재6943103" localSheetId="2">#REF!</definedName>
    <definedName name="재6943103" localSheetId="7">#REF!</definedName>
    <definedName name="재6943103" localSheetId="6">#REF!</definedName>
    <definedName name="재6943103" localSheetId="4">#REF!</definedName>
    <definedName name="재6943103">#REF!</definedName>
    <definedName name="재6943104" localSheetId="2">#REF!</definedName>
    <definedName name="재6943104" localSheetId="7">#REF!</definedName>
    <definedName name="재6943104" localSheetId="6">#REF!</definedName>
    <definedName name="재6943104" localSheetId="4">#REF!</definedName>
    <definedName name="재6943104">#REF!</definedName>
    <definedName name="재6943105" localSheetId="2">#REF!</definedName>
    <definedName name="재6943105" localSheetId="7">#REF!</definedName>
    <definedName name="재6943105" localSheetId="6">#REF!</definedName>
    <definedName name="재6943105" localSheetId="4">#REF!</definedName>
    <definedName name="재6943105">#REF!</definedName>
    <definedName name="재6943106" localSheetId="2">#REF!</definedName>
    <definedName name="재6943106" localSheetId="7">#REF!</definedName>
    <definedName name="재6943106" localSheetId="6">#REF!</definedName>
    <definedName name="재6943106" localSheetId="4">#REF!</definedName>
    <definedName name="재6943106">#REF!</definedName>
    <definedName name="재6943107" localSheetId="2">#REF!</definedName>
    <definedName name="재6943107" localSheetId="7">#REF!</definedName>
    <definedName name="재6943107" localSheetId="6">#REF!</definedName>
    <definedName name="재6943107" localSheetId="4">#REF!</definedName>
    <definedName name="재6943107">#REF!</definedName>
    <definedName name="재6946141" localSheetId="2">#REF!</definedName>
    <definedName name="재6946141" localSheetId="7">#REF!</definedName>
    <definedName name="재6946141" localSheetId="6">#REF!</definedName>
    <definedName name="재6946141" localSheetId="4">#REF!</definedName>
    <definedName name="재6946141">#REF!</definedName>
    <definedName name="재6946142" localSheetId="2">#REF!</definedName>
    <definedName name="재6946142" localSheetId="7">#REF!</definedName>
    <definedName name="재6946142" localSheetId="6">#REF!</definedName>
    <definedName name="재6946142" localSheetId="4">#REF!</definedName>
    <definedName name="재6946142">#REF!</definedName>
    <definedName name="재6946143" localSheetId="2">#REF!</definedName>
    <definedName name="재6946143" localSheetId="7">#REF!</definedName>
    <definedName name="재6946143" localSheetId="6">#REF!</definedName>
    <definedName name="재6946143" localSheetId="4">#REF!</definedName>
    <definedName name="재6946143">#REF!</definedName>
    <definedName name="재6946144" localSheetId="2">#REF!</definedName>
    <definedName name="재6946144" localSheetId="7">#REF!</definedName>
    <definedName name="재6946144" localSheetId="6">#REF!</definedName>
    <definedName name="재6946144" localSheetId="4">#REF!</definedName>
    <definedName name="재6946144">#REF!</definedName>
    <definedName name="재6946145" localSheetId="2">#REF!</definedName>
    <definedName name="재6946145" localSheetId="7">#REF!</definedName>
    <definedName name="재6946145" localSheetId="6">#REF!</definedName>
    <definedName name="재6946145" localSheetId="4">#REF!</definedName>
    <definedName name="재6946145">#REF!</definedName>
    <definedName name="재6946146" localSheetId="2">#REF!</definedName>
    <definedName name="재6946146" localSheetId="7">#REF!</definedName>
    <definedName name="재6946146" localSheetId="6">#REF!</definedName>
    <definedName name="재6946146" localSheetId="4">#REF!</definedName>
    <definedName name="재6946146">#REF!</definedName>
    <definedName name="재6946147" localSheetId="2">#REF!</definedName>
    <definedName name="재6946147" localSheetId="7">#REF!</definedName>
    <definedName name="재6946147" localSheetId="6">#REF!</definedName>
    <definedName name="재6946147" localSheetId="4">#REF!</definedName>
    <definedName name="재6946147">#REF!</definedName>
    <definedName name="재6946148" localSheetId="2">#REF!</definedName>
    <definedName name="재6946148" localSheetId="7">#REF!</definedName>
    <definedName name="재6946148" localSheetId="6">#REF!</definedName>
    <definedName name="재6946148" localSheetId="4">#REF!</definedName>
    <definedName name="재6946148">#REF!</definedName>
    <definedName name="재6946149" localSheetId="2">#REF!</definedName>
    <definedName name="재6946149" localSheetId="7">#REF!</definedName>
    <definedName name="재6946149" localSheetId="6">#REF!</definedName>
    <definedName name="재6946149" localSheetId="4">#REF!</definedName>
    <definedName name="재6946149">#REF!</definedName>
    <definedName name="재6946150" localSheetId="2">#REF!</definedName>
    <definedName name="재6946150" localSheetId="7">#REF!</definedName>
    <definedName name="재6946150" localSheetId="6">#REF!</definedName>
    <definedName name="재6946150" localSheetId="4">#REF!</definedName>
    <definedName name="재6946150">#REF!</definedName>
    <definedName name="재6946189" localSheetId="2">#REF!</definedName>
    <definedName name="재6946189" localSheetId="7">#REF!</definedName>
    <definedName name="재6946189" localSheetId="6">#REF!</definedName>
    <definedName name="재6946189" localSheetId="4">#REF!</definedName>
    <definedName name="재6946189">#REF!</definedName>
    <definedName name="재6946190" localSheetId="2">#REF!</definedName>
    <definedName name="재6946190" localSheetId="7">#REF!</definedName>
    <definedName name="재6946190" localSheetId="6">#REF!</definedName>
    <definedName name="재6946190" localSheetId="4">#REF!</definedName>
    <definedName name="재6946190">#REF!</definedName>
    <definedName name="재6946192" localSheetId="2">#REF!</definedName>
    <definedName name="재6946192" localSheetId="7">#REF!</definedName>
    <definedName name="재6946192" localSheetId="6">#REF!</definedName>
    <definedName name="재6946192" localSheetId="4">#REF!</definedName>
    <definedName name="재6946192">#REF!</definedName>
    <definedName name="재6946342" localSheetId="2">#REF!</definedName>
    <definedName name="재6946342" localSheetId="7">#REF!</definedName>
    <definedName name="재6946342" localSheetId="6">#REF!</definedName>
    <definedName name="재6946342" localSheetId="4">#REF!</definedName>
    <definedName name="재6946342">#REF!</definedName>
    <definedName name="재6946343" localSheetId="2">#REF!</definedName>
    <definedName name="재6946343" localSheetId="7">#REF!</definedName>
    <definedName name="재6946343" localSheetId="6">#REF!</definedName>
    <definedName name="재6946343" localSheetId="4">#REF!</definedName>
    <definedName name="재6946343">#REF!</definedName>
    <definedName name="재6946344" localSheetId="2">#REF!</definedName>
    <definedName name="재6946344" localSheetId="7">#REF!</definedName>
    <definedName name="재6946344" localSheetId="6">#REF!</definedName>
    <definedName name="재6946344" localSheetId="4">#REF!</definedName>
    <definedName name="재6946344">#REF!</definedName>
    <definedName name="재6946345" localSheetId="2">#REF!</definedName>
    <definedName name="재6946345" localSheetId="7">#REF!</definedName>
    <definedName name="재6946345" localSheetId="6">#REF!</definedName>
    <definedName name="재6946345" localSheetId="4">#REF!</definedName>
    <definedName name="재6946345">#REF!</definedName>
    <definedName name="재6946346" localSheetId="2">#REF!</definedName>
    <definedName name="재6946346" localSheetId="7">#REF!</definedName>
    <definedName name="재6946346" localSheetId="6">#REF!</definedName>
    <definedName name="재6946346" localSheetId="4">#REF!</definedName>
    <definedName name="재6946346">#REF!</definedName>
    <definedName name="재6946347" localSheetId="2">#REF!</definedName>
    <definedName name="재6946347" localSheetId="7">#REF!</definedName>
    <definedName name="재6946347" localSheetId="6">#REF!</definedName>
    <definedName name="재6946347" localSheetId="4">#REF!</definedName>
    <definedName name="재6946347">#REF!</definedName>
    <definedName name="재6946348" localSheetId="2">#REF!</definedName>
    <definedName name="재6946348" localSheetId="7">#REF!</definedName>
    <definedName name="재6946348" localSheetId="6">#REF!</definedName>
    <definedName name="재6946348" localSheetId="4">#REF!</definedName>
    <definedName name="재6946348">#REF!</definedName>
    <definedName name="재6946349" localSheetId="2">#REF!</definedName>
    <definedName name="재6946349" localSheetId="7">#REF!</definedName>
    <definedName name="재6946349" localSheetId="6">#REF!</definedName>
    <definedName name="재6946349" localSheetId="4">#REF!</definedName>
    <definedName name="재6946349">#REF!</definedName>
    <definedName name="재6946387" localSheetId="2">#REF!</definedName>
    <definedName name="재6946387" localSheetId="7">#REF!</definedName>
    <definedName name="재6946387" localSheetId="6">#REF!</definedName>
    <definedName name="재6946387" localSheetId="4">#REF!</definedName>
    <definedName name="재6946387">#REF!</definedName>
    <definedName name="재6946388" localSheetId="2">#REF!</definedName>
    <definedName name="재6946388" localSheetId="7">#REF!</definedName>
    <definedName name="재6946388" localSheetId="6">#REF!</definedName>
    <definedName name="재6946388" localSheetId="4">#REF!</definedName>
    <definedName name="재6946388">#REF!</definedName>
    <definedName name="재6946389" localSheetId="2">#REF!</definedName>
    <definedName name="재6946389" localSheetId="7">#REF!</definedName>
    <definedName name="재6946389" localSheetId="6">#REF!</definedName>
    <definedName name="재6946389" localSheetId="4">#REF!</definedName>
    <definedName name="재6946389">#REF!</definedName>
    <definedName name="재6946390" localSheetId="2">#REF!</definedName>
    <definedName name="재6946390" localSheetId="7">#REF!</definedName>
    <definedName name="재6946390" localSheetId="6">#REF!</definedName>
    <definedName name="재6946390" localSheetId="4">#REF!</definedName>
    <definedName name="재6946390">#REF!</definedName>
    <definedName name="재6946391" localSheetId="2">#REF!</definedName>
    <definedName name="재6946391" localSheetId="7">#REF!</definedName>
    <definedName name="재6946391" localSheetId="6">#REF!</definedName>
    <definedName name="재6946391" localSheetId="4">#REF!</definedName>
    <definedName name="재6946391">#REF!</definedName>
    <definedName name="재6946392" localSheetId="2">#REF!</definedName>
    <definedName name="재6946392" localSheetId="7">#REF!</definedName>
    <definedName name="재6946392" localSheetId="6">#REF!</definedName>
    <definedName name="재6946392" localSheetId="4">#REF!</definedName>
    <definedName name="재6946392">#REF!</definedName>
    <definedName name="재6946393" localSheetId="2">#REF!</definedName>
    <definedName name="재6946393" localSheetId="7">#REF!</definedName>
    <definedName name="재6946393" localSheetId="6">#REF!</definedName>
    <definedName name="재6946393" localSheetId="4">#REF!</definedName>
    <definedName name="재6946393">#REF!</definedName>
    <definedName name="재6946394" localSheetId="2">#REF!</definedName>
    <definedName name="재6946394" localSheetId="7">#REF!</definedName>
    <definedName name="재6946394" localSheetId="6">#REF!</definedName>
    <definedName name="재6946394" localSheetId="4">#REF!</definedName>
    <definedName name="재6946394">#REF!</definedName>
    <definedName name="재6946395" localSheetId="2">#REF!</definedName>
    <definedName name="재6946395" localSheetId="7">#REF!</definedName>
    <definedName name="재6946395" localSheetId="6">#REF!</definedName>
    <definedName name="재6946395" localSheetId="4">#REF!</definedName>
    <definedName name="재6946395">#REF!</definedName>
    <definedName name="재6946397" localSheetId="2">#REF!</definedName>
    <definedName name="재6946397" localSheetId="7">#REF!</definedName>
    <definedName name="재6946397" localSheetId="6">#REF!</definedName>
    <definedName name="재6946397" localSheetId="4">#REF!</definedName>
    <definedName name="재6946397">#REF!</definedName>
    <definedName name="재6946491" localSheetId="2">#REF!</definedName>
    <definedName name="재6946491" localSheetId="7">#REF!</definedName>
    <definedName name="재6946491" localSheetId="6">#REF!</definedName>
    <definedName name="재6946491" localSheetId="4">#REF!</definedName>
    <definedName name="재6946491">#REF!</definedName>
    <definedName name="재6946590" localSheetId="2">#REF!</definedName>
    <definedName name="재6946590" localSheetId="7">#REF!</definedName>
    <definedName name="재6946590" localSheetId="6">#REF!</definedName>
    <definedName name="재6946590" localSheetId="4">#REF!</definedName>
    <definedName name="재6946590">#REF!</definedName>
    <definedName name="재6946591" localSheetId="2">#REF!</definedName>
    <definedName name="재6946591" localSheetId="7">#REF!</definedName>
    <definedName name="재6946591" localSheetId="6">#REF!</definedName>
    <definedName name="재6946591" localSheetId="4">#REF!</definedName>
    <definedName name="재6946591">#REF!</definedName>
    <definedName name="재6946592" localSheetId="2">#REF!</definedName>
    <definedName name="재6946592" localSheetId="7">#REF!</definedName>
    <definedName name="재6946592" localSheetId="6">#REF!</definedName>
    <definedName name="재6946592" localSheetId="4">#REF!</definedName>
    <definedName name="재6946592">#REF!</definedName>
    <definedName name="재6947109" localSheetId="2">#REF!</definedName>
    <definedName name="재6947109" localSheetId="7">#REF!</definedName>
    <definedName name="재6947109" localSheetId="6">#REF!</definedName>
    <definedName name="재6947109" localSheetId="4">#REF!</definedName>
    <definedName name="재6947109">#REF!</definedName>
    <definedName name="재6947111" localSheetId="2">#REF!</definedName>
    <definedName name="재6947111" localSheetId="7">#REF!</definedName>
    <definedName name="재6947111" localSheetId="6">#REF!</definedName>
    <definedName name="재6947111" localSheetId="4">#REF!</definedName>
    <definedName name="재6947111">#REF!</definedName>
    <definedName name="재6948001" localSheetId="2">#REF!</definedName>
    <definedName name="재6948001" localSheetId="7">#REF!</definedName>
    <definedName name="재6948001" localSheetId="6">#REF!</definedName>
    <definedName name="재6948001" localSheetId="4">#REF!</definedName>
    <definedName name="재6948001">#REF!</definedName>
    <definedName name="재6949200" localSheetId="2">#REF!</definedName>
    <definedName name="재6949200" localSheetId="7">#REF!</definedName>
    <definedName name="재6949200" localSheetId="6">#REF!</definedName>
    <definedName name="재6949200" localSheetId="4">#REF!</definedName>
    <definedName name="재6949200">#REF!</definedName>
    <definedName name="재6949201" localSheetId="2">#REF!</definedName>
    <definedName name="재6949201" localSheetId="7">#REF!</definedName>
    <definedName name="재6949201" localSheetId="6">#REF!</definedName>
    <definedName name="재6949201" localSheetId="4">#REF!</definedName>
    <definedName name="재6949201">#REF!</definedName>
    <definedName name="재6949202" localSheetId="2">#REF!</definedName>
    <definedName name="재6949202" localSheetId="7">#REF!</definedName>
    <definedName name="재6949202" localSheetId="6">#REF!</definedName>
    <definedName name="재6949202" localSheetId="4">#REF!</definedName>
    <definedName name="재6949202">#REF!</definedName>
    <definedName name="재6949203" localSheetId="2">#REF!</definedName>
    <definedName name="재6949203" localSheetId="7">#REF!</definedName>
    <definedName name="재6949203" localSheetId="6">#REF!</definedName>
    <definedName name="재6949203" localSheetId="4">#REF!</definedName>
    <definedName name="재6949203">#REF!</definedName>
    <definedName name="재6949204" localSheetId="2">#REF!</definedName>
    <definedName name="재6949204" localSheetId="7">#REF!</definedName>
    <definedName name="재6949204" localSheetId="6">#REF!</definedName>
    <definedName name="재6949204" localSheetId="4">#REF!</definedName>
    <definedName name="재6949204">#REF!</definedName>
    <definedName name="재6949205" localSheetId="2">#REF!</definedName>
    <definedName name="재6949205" localSheetId="7">#REF!</definedName>
    <definedName name="재6949205" localSheetId="6">#REF!</definedName>
    <definedName name="재6949205" localSheetId="4">#REF!</definedName>
    <definedName name="재6949205">#REF!</definedName>
    <definedName name="재6949206" localSheetId="2">#REF!</definedName>
    <definedName name="재6949206" localSheetId="7">#REF!</definedName>
    <definedName name="재6949206" localSheetId="6">#REF!</definedName>
    <definedName name="재6949206" localSheetId="4">#REF!</definedName>
    <definedName name="재6949206">#REF!</definedName>
    <definedName name="재6949207" localSheetId="2">#REF!</definedName>
    <definedName name="재6949207" localSheetId="7">#REF!</definedName>
    <definedName name="재6949207" localSheetId="6">#REF!</definedName>
    <definedName name="재6949207" localSheetId="4">#REF!</definedName>
    <definedName name="재6949207">#REF!</definedName>
    <definedName name="재6949208" localSheetId="2">#REF!</definedName>
    <definedName name="재6949208" localSheetId="7">#REF!</definedName>
    <definedName name="재6949208" localSheetId="6">#REF!</definedName>
    <definedName name="재6949208" localSheetId="4">#REF!</definedName>
    <definedName name="재6949208">#REF!</definedName>
    <definedName name="재6953069" localSheetId="2">#REF!</definedName>
    <definedName name="재6953069" localSheetId="7">#REF!</definedName>
    <definedName name="재6953069" localSheetId="6">#REF!</definedName>
    <definedName name="재6953069" localSheetId="4">#REF!</definedName>
    <definedName name="재6953069">#REF!</definedName>
    <definedName name="재6953070" localSheetId="2">#REF!</definedName>
    <definedName name="재6953070" localSheetId="7">#REF!</definedName>
    <definedName name="재6953070" localSheetId="6">#REF!</definedName>
    <definedName name="재6953070" localSheetId="4">#REF!</definedName>
    <definedName name="재6953070">#REF!</definedName>
    <definedName name="재6953071" localSheetId="2">#REF!</definedName>
    <definedName name="재6953071" localSheetId="7">#REF!</definedName>
    <definedName name="재6953071" localSheetId="6">#REF!</definedName>
    <definedName name="재6953071" localSheetId="4">#REF!</definedName>
    <definedName name="재6953071">#REF!</definedName>
    <definedName name="재6954146" localSheetId="2">#REF!</definedName>
    <definedName name="재6954146" localSheetId="7">#REF!</definedName>
    <definedName name="재6954146" localSheetId="6">#REF!</definedName>
    <definedName name="재6954146" localSheetId="4">#REF!</definedName>
    <definedName name="재6954146">#REF!</definedName>
    <definedName name="재6954147" localSheetId="2">#REF!</definedName>
    <definedName name="재6954147" localSheetId="7">#REF!</definedName>
    <definedName name="재6954147" localSheetId="6">#REF!</definedName>
    <definedName name="재6954147" localSheetId="4">#REF!</definedName>
    <definedName name="재6954147">#REF!</definedName>
    <definedName name="재6954148" localSheetId="2">#REF!</definedName>
    <definedName name="재6954148" localSheetId="7">#REF!</definedName>
    <definedName name="재6954148" localSheetId="6">#REF!</definedName>
    <definedName name="재6954148" localSheetId="4">#REF!</definedName>
    <definedName name="재6954148">#REF!</definedName>
    <definedName name="재6956119" localSheetId="2">#REF!</definedName>
    <definedName name="재6956119" localSheetId="7">#REF!</definedName>
    <definedName name="재6956119" localSheetId="6">#REF!</definedName>
    <definedName name="재6956119" localSheetId="4">#REF!</definedName>
    <definedName name="재6956119">#REF!</definedName>
    <definedName name="재6956120" localSheetId="2">#REF!</definedName>
    <definedName name="재6956120" localSheetId="7">#REF!</definedName>
    <definedName name="재6956120" localSheetId="6">#REF!</definedName>
    <definedName name="재6956120" localSheetId="4">#REF!</definedName>
    <definedName name="재6956120">#REF!</definedName>
    <definedName name="재6956121" localSheetId="2">#REF!</definedName>
    <definedName name="재6956121" localSheetId="7">#REF!</definedName>
    <definedName name="재6956121" localSheetId="6">#REF!</definedName>
    <definedName name="재6956121" localSheetId="4">#REF!</definedName>
    <definedName name="재6956121">#REF!</definedName>
    <definedName name="재6959002" localSheetId="2">#REF!</definedName>
    <definedName name="재6959002" localSheetId="7">#REF!</definedName>
    <definedName name="재6959002" localSheetId="6">#REF!</definedName>
    <definedName name="재6959002" localSheetId="4">#REF!</definedName>
    <definedName name="재6959002">#REF!</definedName>
    <definedName name="재6959003" localSheetId="2">#REF!</definedName>
    <definedName name="재6959003" localSheetId="7">#REF!</definedName>
    <definedName name="재6959003" localSheetId="6">#REF!</definedName>
    <definedName name="재6959003" localSheetId="4">#REF!</definedName>
    <definedName name="재6959003">#REF!</definedName>
    <definedName name="재6959004" localSheetId="2">#REF!</definedName>
    <definedName name="재6959004" localSheetId="7">#REF!</definedName>
    <definedName name="재6959004" localSheetId="6">#REF!</definedName>
    <definedName name="재6959004" localSheetId="4">#REF!</definedName>
    <definedName name="재6959004">#REF!</definedName>
    <definedName name="재6959005" localSheetId="2">#REF!</definedName>
    <definedName name="재6959005" localSheetId="7">#REF!</definedName>
    <definedName name="재6959005" localSheetId="6">#REF!</definedName>
    <definedName name="재6959005" localSheetId="4">#REF!</definedName>
    <definedName name="재6959005">#REF!</definedName>
    <definedName name="재6960009" localSheetId="2">#REF!</definedName>
    <definedName name="재6960009" localSheetId="7">#REF!</definedName>
    <definedName name="재6960009" localSheetId="6">#REF!</definedName>
    <definedName name="재6960009" localSheetId="4">#REF!</definedName>
    <definedName name="재6960009">#REF!</definedName>
    <definedName name="재6960203" localSheetId="2">#REF!</definedName>
    <definedName name="재6960203" localSheetId="7">#REF!</definedName>
    <definedName name="재6960203" localSheetId="6">#REF!</definedName>
    <definedName name="재6960203" localSheetId="4">#REF!</definedName>
    <definedName name="재6960203">#REF!</definedName>
    <definedName name="재6962021" localSheetId="2">#REF!</definedName>
    <definedName name="재6962021" localSheetId="7">#REF!</definedName>
    <definedName name="재6962021" localSheetId="6">#REF!</definedName>
    <definedName name="재6962021" localSheetId="4">#REF!</definedName>
    <definedName name="재6962021">#REF!</definedName>
    <definedName name="재6962058" localSheetId="2">#REF!</definedName>
    <definedName name="재6962058" localSheetId="7">#REF!</definedName>
    <definedName name="재6962058" localSheetId="6">#REF!</definedName>
    <definedName name="재6962058" localSheetId="4">#REF!</definedName>
    <definedName name="재6962058">#REF!</definedName>
    <definedName name="재6962104" localSheetId="2">#REF!</definedName>
    <definedName name="재6962104" localSheetId="7">#REF!</definedName>
    <definedName name="재6962104" localSheetId="6">#REF!</definedName>
    <definedName name="재6962104" localSheetId="4">#REF!</definedName>
    <definedName name="재6962104">#REF!</definedName>
    <definedName name="재6962106" localSheetId="2">#REF!</definedName>
    <definedName name="재6962106" localSheetId="7">#REF!</definedName>
    <definedName name="재6962106" localSheetId="6">#REF!</definedName>
    <definedName name="재6962106" localSheetId="4">#REF!</definedName>
    <definedName name="재6962106">#REF!</definedName>
    <definedName name="재6962107" localSheetId="2">#REF!</definedName>
    <definedName name="재6962107" localSheetId="7">#REF!</definedName>
    <definedName name="재6962107" localSheetId="6">#REF!</definedName>
    <definedName name="재6962107" localSheetId="4">#REF!</definedName>
    <definedName name="재6962107">#REF!</definedName>
    <definedName name="재6962201" localSheetId="2">#REF!</definedName>
    <definedName name="재6962201" localSheetId="7">#REF!</definedName>
    <definedName name="재6962201" localSheetId="6">#REF!</definedName>
    <definedName name="재6962201" localSheetId="4">#REF!</definedName>
    <definedName name="재6962201">#REF!</definedName>
    <definedName name="재6962202" localSheetId="2">#REF!</definedName>
    <definedName name="재6962202" localSheetId="7">#REF!</definedName>
    <definedName name="재6962202" localSheetId="6">#REF!</definedName>
    <definedName name="재6962202" localSheetId="4">#REF!</definedName>
    <definedName name="재6962202">#REF!</definedName>
    <definedName name="재6962203" localSheetId="2">#REF!</definedName>
    <definedName name="재6962203" localSheetId="7">#REF!</definedName>
    <definedName name="재6962203" localSheetId="6">#REF!</definedName>
    <definedName name="재6962203" localSheetId="4">#REF!</definedName>
    <definedName name="재6962203">#REF!</definedName>
    <definedName name="재6962204" localSheetId="2">#REF!</definedName>
    <definedName name="재6962204" localSheetId="7">#REF!</definedName>
    <definedName name="재6962204" localSheetId="6">#REF!</definedName>
    <definedName name="재6962204" localSheetId="4">#REF!</definedName>
    <definedName name="재6962204">#REF!</definedName>
    <definedName name="재6962205" localSheetId="2">#REF!</definedName>
    <definedName name="재6962205" localSheetId="7">#REF!</definedName>
    <definedName name="재6962205" localSheetId="6">#REF!</definedName>
    <definedName name="재6962205" localSheetId="4">#REF!</definedName>
    <definedName name="재6962205">#REF!</definedName>
    <definedName name="재6962408" localSheetId="2">#REF!</definedName>
    <definedName name="재6962408" localSheetId="7">#REF!</definedName>
    <definedName name="재6962408" localSheetId="6">#REF!</definedName>
    <definedName name="재6962408" localSheetId="4">#REF!</definedName>
    <definedName name="재6962408">#REF!</definedName>
    <definedName name="재6962409" localSheetId="2">#REF!</definedName>
    <definedName name="재6962409" localSheetId="7">#REF!</definedName>
    <definedName name="재6962409" localSheetId="6">#REF!</definedName>
    <definedName name="재6962409" localSheetId="4">#REF!</definedName>
    <definedName name="재6962409">#REF!</definedName>
    <definedName name="재6963000" localSheetId="2">#REF!</definedName>
    <definedName name="재6963000" localSheetId="7">#REF!</definedName>
    <definedName name="재6963000" localSheetId="6">#REF!</definedName>
    <definedName name="재6963000" localSheetId="4">#REF!</definedName>
    <definedName name="재6963000">#REF!</definedName>
    <definedName name="재6963001" localSheetId="2">#REF!</definedName>
    <definedName name="재6963001" localSheetId="7">#REF!</definedName>
    <definedName name="재6963001" localSheetId="6">#REF!</definedName>
    <definedName name="재6963001" localSheetId="4">#REF!</definedName>
    <definedName name="재6963001">#REF!</definedName>
    <definedName name="재6963004" localSheetId="2">#REF!</definedName>
    <definedName name="재6963004" localSheetId="7">#REF!</definedName>
    <definedName name="재6963004" localSheetId="6">#REF!</definedName>
    <definedName name="재6963004" localSheetId="4">#REF!</definedName>
    <definedName name="재6963004">#REF!</definedName>
    <definedName name="재6963011" localSheetId="2">#REF!</definedName>
    <definedName name="재6963011" localSheetId="7">#REF!</definedName>
    <definedName name="재6963011" localSheetId="6">#REF!</definedName>
    <definedName name="재6963011" localSheetId="4">#REF!</definedName>
    <definedName name="재6963011">#REF!</definedName>
    <definedName name="재6965002" localSheetId="2">#REF!</definedName>
    <definedName name="재6965002" localSheetId="7">#REF!</definedName>
    <definedName name="재6965002" localSheetId="6">#REF!</definedName>
    <definedName name="재6965002" localSheetId="4">#REF!</definedName>
    <definedName name="재6965002">#REF!</definedName>
    <definedName name="재6967001" localSheetId="2">#REF!</definedName>
    <definedName name="재6967001" localSheetId="7">#REF!</definedName>
    <definedName name="재6967001" localSheetId="6">#REF!</definedName>
    <definedName name="재6967001" localSheetId="4">#REF!</definedName>
    <definedName name="재6967001">#REF!</definedName>
    <definedName name="재6968002" localSheetId="2">#REF!</definedName>
    <definedName name="재6968002" localSheetId="7">#REF!</definedName>
    <definedName name="재6968002" localSheetId="6">#REF!</definedName>
    <definedName name="재6968002" localSheetId="4">#REF!</definedName>
    <definedName name="재6968002">#REF!</definedName>
    <definedName name="재6968004" localSheetId="2">#REF!</definedName>
    <definedName name="재6968004" localSheetId="7">#REF!</definedName>
    <definedName name="재6968004" localSheetId="6">#REF!</definedName>
    <definedName name="재6968004" localSheetId="4">#REF!</definedName>
    <definedName name="재6968004">#REF!</definedName>
    <definedName name="재6968020" localSheetId="2">#REF!</definedName>
    <definedName name="재6968020" localSheetId="7">#REF!</definedName>
    <definedName name="재6968020" localSheetId="6">#REF!</definedName>
    <definedName name="재6968020" localSheetId="4">#REF!</definedName>
    <definedName name="재6968020">#REF!</definedName>
    <definedName name="재6969003" localSheetId="2">#REF!</definedName>
    <definedName name="재6969003" localSheetId="7">#REF!</definedName>
    <definedName name="재6969003" localSheetId="6">#REF!</definedName>
    <definedName name="재6969003" localSheetId="4">#REF!</definedName>
    <definedName name="재6969003">#REF!</definedName>
    <definedName name="재6969004" localSheetId="2">#REF!</definedName>
    <definedName name="재6969004" localSheetId="7">#REF!</definedName>
    <definedName name="재6969004" localSheetId="6">#REF!</definedName>
    <definedName name="재6969004" localSheetId="4">#REF!</definedName>
    <definedName name="재6969004">#REF!</definedName>
    <definedName name="재6969168" localSheetId="2">#REF!</definedName>
    <definedName name="재6969168" localSheetId="7">#REF!</definedName>
    <definedName name="재6969168" localSheetId="6">#REF!</definedName>
    <definedName name="재6969168" localSheetId="4">#REF!</definedName>
    <definedName name="재6969168">#REF!</definedName>
    <definedName name="재6970004" localSheetId="2">#REF!</definedName>
    <definedName name="재6970004" localSheetId="7">#REF!</definedName>
    <definedName name="재6970004" localSheetId="6">#REF!</definedName>
    <definedName name="재6970004" localSheetId="4">#REF!</definedName>
    <definedName name="재6970004">#REF!</definedName>
    <definedName name="재6970013" localSheetId="2">#REF!</definedName>
    <definedName name="재6970013" localSheetId="7">#REF!</definedName>
    <definedName name="재6970013" localSheetId="6">#REF!</definedName>
    <definedName name="재6970013" localSheetId="4">#REF!</definedName>
    <definedName name="재6970013">#REF!</definedName>
    <definedName name="재6970014" localSheetId="2">#REF!</definedName>
    <definedName name="재6970014" localSheetId="7">#REF!</definedName>
    <definedName name="재6970014" localSheetId="6">#REF!</definedName>
    <definedName name="재6970014" localSheetId="4">#REF!</definedName>
    <definedName name="재6970014">#REF!</definedName>
    <definedName name="재6971200" localSheetId="2">#REF!</definedName>
    <definedName name="재6971200" localSheetId="7">#REF!</definedName>
    <definedName name="재6971200" localSheetId="6">#REF!</definedName>
    <definedName name="재6971200" localSheetId="4">#REF!</definedName>
    <definedName name="재6971200">#REF!</definedName>
    <definedName name="재6971204" localSheetId="2">#REF!</definedName>
    <definedName name="재6971204" localSheetId="7">#REF!</definedName>
    <definedName name="재6971204" localSheetId="6">#REF!</definedName>
    <definedName name="재6971204" localSheetId="4">#REF!</definedName>
    <definedName name="재6971204">#REF!</definedName>
    <definedName name="재6974505" localSheetId="2">#REF!</definedName>
    <definedName name="재6974505" localSheetId="7">#REF!</definedName>
    <definedName name="재6974505" localSheetId="6">#REF!</definedName>
    <definedName name="재6974505" localSheetId="4">#REF!</definedName>
    <definedName name="재6974505">#REF!</definedName>
    <definedName name="재6982006" localSheetId="2">#REF!</definedName>
    <definedName name="재6982006" localSheetId="7">#REF!</definedName>
    <definedName name="재6982006" localSheetId="6">#REF!</definedName>
    <definedName name="재6982006" localSheetId="4">#REF!</definedName>
    <definedName name="재6982006">#REF!</definedName>
    <definedName name="재6982007" localSheetId="2">#REF!</definedName>
    <definedName name="재6982007" localSheetId="7">#REF!</definedName>
    <definedName name="재6982007" localSheetId="6">#REF!</definedName>
    <definedName name="재6982007" localSheetId="4">#REF!</definedName>
    <definedName name="재6982007">#REF!</definedName>
    <definedName name="재6982008" localSheetId="2">#REF!</definedName>
    <definedName name="재6982008" localSheetId="7">#REF!</definedName>
    <definedName name="재6982008" localSheetId="6">#REF!</definedName>
    <definedName name="재6982008" localSheetId="4">#REF!</definedName>
    <definedName name="재6982008">#REF!</definedName>
    <definedName name="재6982009" localSheetId="2">#REF!</definedName>
    <definedName name="재6982009" localSheetId="7">#REF!</definedName>
    <definedName name="재6982009" localSheetId="6">#REF!</definedName>
    <definedName name="재6982009" localSheetId="4">#REF!</definedName>
    <definedName name="재6982009">#REF!</definedName>
    <definedName name="재6982010" localSheetId="2">#REF!</definedName>
    <definedName name="재6982010" localSheetId="7">#REF!</definedName>
    <definedName name="재6982010" localSheetId="6">#REF!</definedName>
    <definedName name="재6982010" localSheetId="4">#REF!</definedName>
    <definedName name="재6982010">#REF!</definedName>
    <definedName name="재6982012" localSheetId="2">#REF!</definedName>
    <definedName name="재6982012" localSheetId="7">#REF!</definedName>
    <definedName name="재6982012" localSheetId="6">#REF!</definedName>
    <definedName name="재6982012" localSheetId="4">#REF!</definedName>
    <definedName name="재6982012">#REF!</definedName>
    <definedName name="재6982081" localSheetId="2">#REF!</definedName>
    <definedName name="재6982081" localSheetId="7">#REF!</definedName>
    <definedName name="재6982081" localSheetId="6">#REF!</definedName>
    <definedName name="재6982081" localSheetId="4">#REF!</definedName>
    <definedName name="재6982081">#REF!</definedName>
    <definedName name="재6982082" localSheetId="2">#REF!</definedName>
    <definedName name="재6982082" localSheetId="7">#REF!</definedName>
    <definedName name="재6982082" localSheetId="6">#REF!</definedName>
    <definedName name="재6982082" localSheetId="4">#REF!</definedName>
    <definedName name="재6982082">#REF!</definedName>
    <definedName name="재6982083" localSheetId="2">#REF!</definedName>
    <definedName name="재6982083" localSheetId="7">#REF!</definedName>
    <definedName name="재6982083" localSheetId="6">#REF!</definedName>
    <definedName name="재6982083" localSheetId="4">#REF!</definedName>
    <definedName name="재6982083">#REF!</definedName>
    <definedName name="재6982084" localSheetId="2">#REF!</definedName>
    <definedName name="재6982084" localSheetId="7">#REF!</definedName>
    <definedName name="재6982084" localSheetId="6">#REF!</definedName>
    <definedName name="재6982084" localSheetId="4">#REF!</definedName>
    <definedName name="재6982084">#REF!</definedName>
    <definedName name="재6982085" localSheetId="2">#REF!</definedName>
    <definedName name="재6982085" localSheetId="7">#REF!</definedName>
    <definedName name="재6982085" localSheetId="6">#REF!</definedName>
    <definedName name="재6982085" localSheetId="4">#REF!</definedName>
    <definedName name="재6982085">#REF!</definedName>
    <definedName name="재6982086" localSheetId="2">#REF!</definedName>
    <definedName name="재6982086" localSheetId="7">#REF!</definedName>
    <definedName name="재6982086" localSheetId="6">#REF!</definedName>
    <definedName name="재6982086" localSheetId="4">#REF!</definedName>
    <definedName name="재6982086">#REF!</definedName>
    <definedName name="재6982087" localSheetId="2">#REF!</definedName>
    <definedName name="재6982087" localSheetId="7">#REF!</definedName>
    <definedName name="재6982087" localSheetId="6">#REF!</definedName>
    <definedName name="재6982087" localSheetId="4">#REF!</definedName>
    <definedName name="재6982087">#REF!</definedName>
    <definedName name="재6982088" localSheetId="2">#REF!</definedName>
    <definedName name="재6982088" localSheetId="7">#REF!</definedName>
    <definedName name="재6982088" localSheetId="6">#REF!</definedName>
    <definedName name="재6982088" localSheetId="4">#REF!</definedName>
    <definedName name="재6982088">#REF!</definedName>
    <definedName name="재6982089" localSheetId="2">#REF!</definedName>
    <definedName name="재6982089" localSheetId="7">#REF!</definedName>
    <definedName name="재6982089" localSheetId="6">#REF!</definedName>
    <definedName name="재6982089" localSheetId="4">#REF!</definedName>
    <definedName name="재6982089">#REF!</definedName>
    <definedName name="재6982090" localSheetId="2">#REF!</definedName>
    <definedName name="재6982090" localSheetId="7">#REF!</definedName>
    <definedName name="재6982090" localSheetId="6">#REF!</definedName>
    <definedName name="재6982090" localSheetId="4">#REF!</definedName>
    <definedName name="재6982090">#REF!</definedName>
    <definedName name="재6982091" localSheetId="2">#REF!</definedName>
    <definedName name="재6982091" localSheetId="7">#REF!</definedName>
    <definedName name="재6982091" localSheetId="6">#REF!</definedName>
    <definedName name="재6982091" localSheetId="4">#REF!</definedName>
    <definedName name="재6982091">#REF!</definedName>
    <definedName name="재6982092" localSheetId="2">#REF!</definedName>
    <definedName name="재6982092" localSheetId="7">#REF!</definedName>
    <definedName name="재6982092" localSheetId="6">#REF!</definedName>
    <definedName name="재6982092" localSheetId="4">#REF!</definedName>
    <definedName name="재6982092">#REF!</definedName>
    <definedName name="재6982165" localSheetId="2">#REF!</definedName>
    <definedName name="재6982165" localSheetId="7">#REF!</definedName>
    <definedName name="재6982165" localSheetId="6">#REF!</definedName>
    <definedName name="재6982165" localSheetId="4">#REF!</definedName>
    <definedName name="재6982165">#REF!</definedName>
    <definedName name="재6982166" localSheetId="2">#REF!</definedName>
    <definedName name="재6982166" localSheetId="7">#REF!</definedName>
    <definedName name="재6982166" localSheetId="6">#REF!</definedName>
    <definedName name="재6982166" localSheetId="4">#REF!</definedName>
    <definedName name="재6982166">#REF!</definedName>
    <definedName name="재6982167" localSheetId="2">#REF!</definedName>
    <definedName name="재6982167" localSheetId="7">#REF!</definedName>
    <definedName name="재6982167" localSheetId="6">#REF!</definedName>
    <definedName name="재6982167" localSheetId="4">#REF!</definedName>
    <definedName name="재6982167">#REF!</definedName>
    <definedName name="재6982168" localSheetId="2">#REF!</definedName>
    <definedName name="재6982168" localSheetId="7">#REF!</definedName>
    <definedName name="재6982168" localSheetId="6">#REF!</definedName>
    <definedName name="재6982168" localSheetId="4">#REF!</definedName>
    <definedName name="재6982168">#REF!</definedName>
    <definedName name="재6982174" localSheetId="2">#REF!</definedName>
    <definedName name="재6982174" localSheetId="7">#REF!</definedName>
    <definedName name="재6982174" localSheetId="6">#REF!</definedName>
    <definedName name="재6982174" localSheetId="4">#REF!</definedName>
    <definedName name="재6982174">#REF!</definedName>
    <definedName name="재6982175" localSheetId="2">#REF!</definedName>
    <definedName name="재6982175" localSheetId="7">#REF!</definedName>
    <definedName name="재6982175" localSheetId="6">#REF!</definedName>
    <definedName name="재6982175" localSheetId="4">#REF!</definedName>
    <definedName name="재6982175">#REF!</definedName>
    <definedName name="재6982176" localSheetId="2">#REF!</definedName>
    <definedName name="재6982176" localSheetId="7">#REF!</definedName>
    <definedName name="재6982176" localSheetId="6">#REF!</definedName>
    <definedName name="재6982176" localSheetId="4">#REF!</definedName>
    <definedName name="재6982176">#REF!</definedName>
    <definedName name="재6982177" localSheetId="2">#REF!</definedName>
    <definedName name="재6982177" localSheetId="7">#REF!</definedName>
    <definedName name="재6982177" localSheetId="6">#REF!</definedName>
    <definedName name="재6982177" localSheetId="4">#REF!</definedName>
    <definedName name="재6982177">#REF!</definedName>
    <definedName name="재6982178" localSheetId="2">#REF!</definedName>
    <definedName name="재6982178" localSheetId="7">#REF!</definedName>
    <definedName name="재6982178" localSheetId="6">#REF!</definedName>
    <definedName name="재6982178" localSheetId="4">#REF!</definedName>
    <definedName name="재6982178">#REF!</definedName>
    <definedName name="재6982179" localSheetId="2">#REF!</definedName>
    <definedName name="재6982179" localSheetId="7">#REF!</definedName>
    <definedName name="재6982179" localSheetId="6">#REF!</definedName>
    <definedName name="재6982179" localSheetId="4">#REF!</definedName>
    <definedName name="재6982179">#REF!</definedName>
    <definedName name="재6982180" localSheetId="2">#REF!</definedName>
    <definedName name="재6982180" localSheetId="7">#REF!</definedName>
    <definedName name="재6982180" localSheetId="6">#REF!</definedName>
    <definedName name="재6982180" localSheetId="4">#REF!</definedName>
    <definedName name="재6982180">#REF!</definedName>
    <definedName name="재6982181" localSheetId="2">#REF!</definedName>
    <definedName name="재6982181" localSheetId="7">#REF!</definedName>
    <definedName name="재6982181" localSheetId="6">#REF!</definedName>
    <definedName name="재6982181" localSheetId="4">#REF!</definedName>
    <definedName name="재6982181">#REF!</definedName>
    <definedName name="재6982182" localSheetId="2">#REF!</definedName>
    <definedName name="재6982182" localSheetId="7">#REF!</definedName>
    <definedName name="재6982182" localSheetId="6">#REF!</definedName>
    <definedName name="재6982182" localSheetId="4">#REF!</definedName>
    <definedName name="재6982182">#REF!</definedName>
    <definedName name="재6982185" localSheetId="2">#REF!</definedName>
    <definedName name="재6982185" localSheetId="7">#REF!</definedName>
    <definedName name="재6982185" localSheetId="6">#REF!</definedName>
    <definedName name="재6982185" localSheetId="4">#REF!</definedName>
    <definedName name="재6982185">#REF!</definedName>
    <definedName name="재6982186" localSheetId="2">#REF!</definedName>
    <definedName name="재6982186" localSheetId="7">#REF!</definedName>
    <definedName name="재6982186" localSheetId="6">#REF!</definedName>
    <definedName name="재6982186" localSheetId="4">#REF!</definedName>
    <definedName name="재6982186">#REF!</definedName>
    <definedName name="재6982260" localSheetId="2">#REF!</definedName>
    <definedName name="재6982260" localSheetId="7">#REF!</definedName>
    <definedName name="재6982260" localSheetId="6">#REF!</definedName>
    <definedName name="재6982260" localSheetId="4">#REF!</definedName>
    <definedName name="재6982260">#REF!</definedName>
    <definedName name="재6982261" localSheetId="2">#REF!</definedName>
    <definedName name="재6982261" localSheetId="7">#REF!</definedName>
    <definedName name="재6982261" localSheetId="6">#REF!</definedName>
    <definedName name="재6982261" localSheetId="4">#REF!</definedName>
    <definedName name="재6982261">#REF!</definedName>
    <definedName name="재6982265" localSheetId="2">#REF!</definedName>
    <definedName name="재6982265" localSheetId="7">#REF!</definedName>
    <definedName name="재6982265" localSheetId="6">#REF!</definedName>
    <definedName name="재6982265" localSheetId="4">#REF!</definedName>
    <definedName name="재6982265">#REF!</definedName>
    <definedName name="재6982266" localSheetId="2">#REF!</definedName>
    <definedName name="재6982266" localSheetId="7">#REF!</definedName>
    <definedName name="재6982266" localSheetId="6">#REF!</definedName>
    <definedName name="재6982266" localSheetId="4">#REF!</definedName>
    <definedName name="재6982266">#REF!</definedName>
    <definedName name="재6982267" localSheetId="2">#REF!</definedName>
    <definedName name="재6982267" localSheetId="7">#REF!</definedName>
    <definedName name="재6982267" localSheetId="6">#REF!</definedName>
    <definedName name="재6982267" localSheetId="4">#REF!</definedName>
    <definedName name="재6982267">#REF!</definedName>
    <definedName name="재6982268" localSheetId="2">#REF!</definedName>
    <definedName name="재6982268" localSheetId="7">#REF!</definedName>
    <definedName name="재6982268" localSheetId="6">#REF!</definedName>
    <definedName name="재6982268" localSheetId="4">#REF!</definedName>
    <definedName name="재6982268">#REF!</definedName>
    <definedName name="재6982269" localSheetId="2">#REF!</definedName>
    <definedName name="재6982269" localSheetId="7">#REF!</definedName>
    <definedName name="재6982269" localSheetId="6">#REF!</definedName>
    <definedName name="재6982269" localSheetId="4">#REF!</definedName>
    <definedName name="재6982269">#REF!</definedName>
    <definedName name="재6982270" localSheetId="2">#REF!</definedName>
    <definedName name="재6982270" localSheetId="7">#REF!</definedName>
    <definedName name="재6982270" localSheetId="6">#REF!</definedName>
    <definedName name="재6982270" localSheetId="4">#REF!</definedName>
    <definedName name="재6982270">#REF!</definedName>
    <definedName name="재6982272" localSheetId="2">#REF!</definedName>
    <definedName name="재6982272" localSheetId="7">#REF!</definedName>
    <definedName name="재6982272" localSheetId="6">#REF!</definedName>
    <definedName name="재6982272" localSheetId="4">#REF!</definedName>
    <definedName name="재6982272">#REF!</definedName>
    <definedName name="재6982294" localSheetId="2">#REF!</definedName>
    <definedName name="재6982294" localSheetId="7">#REF!</definedName>
    <definedName name="재6982294" localSheetId="6">#REF!</definedName>
    <definedName name="재6982294" localSheetId="4">#REF!</definedName>
    <definedName name="재6982294">#REF!</definedName>
    <definedName name="재6982295" localSheetId="2">#REF!</definedName>
    <definedName name="재6982295" localSheetId="7">#REF!</definedName>
    <definedName name="재6982295" localSheetId="6">#REF!</definedName>
    <definedName name="재6982295" localSheetId="4">#REF!</definedName>
    <definedName name="재6982295">#REF!</definedName>
    <definedName name="재6982296" localSheetId="2">#REF!</definedName>
    <definedName name="재6982296" localSheetId="7">#REF!</definedName>
    <definedName name="재6982296" localSheetId="6">#REF!</definedName>
    <definedName name="재6982296" localSheetId="4">#REF!</definedName>
    <definedName name="재6982296">#REF!</definedName>
    <definedName name="재6982297" localSheetId="2">#REF!</definedName>
    <definedName name="재6982297" localSheetId="7">#REF!</definedName>
    <definedName name="재6982297" localSheetId="6">#REF!</definedName>
    <definedName name="재6982297" localSheetId="4">#REF!</definedName>
    <definedName name="재6982297">#REF!</definedName>
    <definedName name="재6982299" localSheetId="2">#REF!</definedName>
    <definedName name="재6982299" localSheetId="7">#REF!</definedName>
    <definedName name="재6982299" localSheetId="6">#REF!</definedName>
    <definedName name="재6982299" localSheetId="4">#REF!</definedName>
    <definedName name="재6982299">#REF!</definedName>
    <definedName name="재6982303" localSheetId="2">#REF!</definedName>
    <definedName name="재6982303" localSheetId="7">#REF!</definedName>
    <definedName name="재6982303" localSheetId="6">#REF!</definedName>
    <definedName name="재6982303" localSheetId="4">#REF!</definedName>
    <definedName name="재6982303">#REF!</definedName>
    <definedName name="재6982304" localSheetId="2">#REF!</definedName>
    <definedName name="재6982304" localSheetId="7">#REF!</definedName>
    <definedName name="재6982304" localSheetId="6">#REF!</definedName>
    <definedName name="재6982304" localSheetId="4">#REF!</definedName>
    <definedName name="재6982304">#REF!</definedName>
    <definedName name="재6982320" localSheetId="2">#REF!</definedName>
    <definedName name="재6982320" localSheetId="7">#REF!</definedName>
    <definedName name="재6982320" localSheetId="6">#REF!</definedName>
    <definedName name="재6982320" localSheetId="4">#REF!</definedName>
    <definedName name="재6982320">#REF!</definedName>
    <definedName name="재6982321" localSheetId="2">#REF!</definedName>
    <definedName name="재6982321" localSheetId="7">#REF!</definedName>
    <definedName name="재6982321" localSheetId="6">#REF!</definedName>
    <definedName name="재6982321" localSheetId="4">#REF!</definedName>
    <definedName name="재6982321">#REF!</definedName>
    <definedName name="재6982322" localSheetId="2">#REF!</definedName>
    <definedName name="재6982322" localSheetId="7">#REF!</definedName>
    <definedName name="재6982322" localSheetId="6">#REF!</definedName>
    <definedName name="재6982322" localSheetId="4">#REF!</definedName>
    <definedName name="재6982322">#REF!</definedName>
    <definedName name="재6982323" localSheetId="2">#REF!</definedName>
    <definedName name="재6982323" localSheetId="7">#REF!</definedName>
    <definedName name="재6982323" localSheetId="6">#REF!</definedName>
    <definedName name="재6982323" localSheetId="4">#REF!</definedName>
    <definedName name="재6982323">#REF!</definedName>
    <definedName name="재6982324" localSheetId="2">#REF!</definedName>
    <definedName name="재6982324" localSheetId="7">#REF!</definedName>
    <definedName name="재6982324" localSheetId="6">#REF!</definedName>
    <definedName name="재6982324" localSheetId="4">#REF!</definedName>
    <definedName name="재6982324">#REF!</definedName>
    <definedName name="재6982325" localSheetId="2">#REF!</definedName>
    <definedName name="재6982325" localSheetId="7">#REF!</definedName>
    <definedName name="재6982325" localSheetId="6">#REF!</definedName>
    <definedName name="재6982325" localSheetId="4">#REF!</definedName>
    <definedName name="재6982325">#REF!</definedName>
    <definedName name="재6982326" localSheetId="2">#REF!</definedName>
    <definedName name="재6982326" localSheetId="7">#REF!</definedName>
    <definedName name="재6982326" localSheetId="6">#REF!</definedName>
    <definedName name="재6982326" localSheetId="4">#REF!</definedName>
    <definedName name="재6982326">#REF!</definedName>
    <definedName name="재6982328" localSheetId="2">#REF!</definedName>
    <definedName name="재6982328" localSheetId="7">#REF!</definedName>
    <definedName name="재6982328" localSheetId="6">#REF!</definedName>
    <definedName name="재6982328" localSheetId="4">#REF!</definedName>
    <definedName name="재6982328">#REF!</definedName>
    <definedName name="재6982487" localSheetId="2">#REF!</definedName>
    <definedName name="재6982487" localSheetId="7">#REF!</definedName>
    <definedName name="재6982487" localSheetId="6">#REF!</definedName>
    <definedName name="재6982487" localSheetId="4">#REF!</definedName>
    <definedName name="재6982487">#REF!</definedName>
    <definedName name="재6982488" localSheetId="2">#REF!</definedName>
    <definedName name="재6982488" localSheetId="7">#REF!</definedName>
    <definedName name="재6982488" localSheetId="6">#REF!</definedName>
    <definedName name="재6982488" localSheetId="4">#REF!</definedName>
    <definedName name="재6982488">#REF!</definedName>
    <definedName name="재6982489" localSheetId="2">#REF!</definedName>
    <definedName name="재6982489" localSheetId="7">#REF!</definedName>
    <definedName name="재6982489" localSheetId="6">#REF!</definedName>
    <definedName name="재6982489" localSheetId="4">#REF!</definedName>
    <definedName name="재6982489">#REF!</definedName>
    <definedName name="재6982490" localSheetId="2">#REF!</definedName>
    <definedName name="재6982490" localSheetId="7">#REF!</definedName>
    <definedName name="재6982490" localSheetId="6">#REF!</definedName>
    <definedName name="재6982490" localSheetId="4">#REF!</definedName>
    <definedName name="재6982490">#REF!</definedName>
    <definedName name="재6982491" localSheetId="2">#REF!</definedName>
    <definedName name="재6982491" localSheetId="7">#REF!</definedName>
    <definedName name="재6982491" localSheetId="6">#REF!</definedName>
    <definedName name="재6982491" localSheetId="4">#REF!</definedName>
    <definedName name="재6982491">#REF!</definedName>
    <definedName name="재6982492" localSheetId="2">#REF!</definedName>
    <definedName name="재6982492" localSheetId="7">#REF!</definedName>
    <definedName name="재6982492" localSheetId="6">#REF!</definedName>
    <definedName name="재6982492" localSheetId="4">#REF!</definedName>
    <definedName name="재6982492">#REF!</definedName>
    <definedName name="재6982501" localSheetId="2">#REF!</definedName>
    <definedName name="재6982501" localSheetId="7">#REF!</definedName>
    <definedName name="재6982501" localSheetId="6">#REF!</definedName>
    <definedName name="재6982501" localSheetId="4">#REF!</definedName>
    <definedName name="재6982501">#REF!</definedName>
    <definedName name="재6982502" localSheetId="2">#REF!</definedName>
    <definedName name="재6982502" localSheetId="7">#REF!</definedName>
    <definedName name="재6982502" localSheetId="6">#REF!</definedName>
    <definedName name="재6982502" localSheetId="4">#REF!</definedName>
    <definedName name="재6982502">#REF!</definedName>
    <definedName name="재6982503" localSheetId="2">#REF!</definedName>
    <definedName name="재6982503" localSheetId="7">#REF!</definedName>
    <definedName name="재6982503" localSheetId="6">#REF!</definedName>
    <definedName name="재6982503" localSheetId="4">#REF!</definedName>
    <definedName name="재6982503">#REF!</definedName>
    <definedName name="재6982504" localSheetId="2">#REF!</definedName>
    <definedName name="재6982504" localSheetId="7">#REF!</definedName>
    <definedName name="재6982504" localSheetId="6">#REF!</definedName>
    <definedName name="재6982504" localSheetId="4">#REF!</definedName>
    <definedName name="재6982504">#REF!</definedName>
    <definedName name="재6982505" localSheetId="2">#REF!</definedName>
    <definedName name="재6982505" localSheetId="7">#REF!</definedName>
    <definedName name="재6982505" localSheetId="6">#REF!</definedName>
    <definedName name="재6982505" localSheetId="4">#REF!</definedName>
    <definedName name="재6982505">#REF!</definedName>
    <definedName name="재6982506" localSheetId="2">#REF!</definedName>
    <definedName name="재6982506" localSheetId="7">#REF!</definedName>
    <definedName name="재6982506" localSheetId="6">#REF!</definedName>
    <definedName name="재6982506" localSheetId="4">#REF!</definedName>
    <definedName name="재6982506">#REF!</definedName>
    <definedName name="재6982512" localSheetId="2">#REF!</definedName>
    <definedName name="재6982512" localSheetId="7">#REF!</definedName>
    <definedName name="재6982512" localSheetId="6">#REF!</definedName>
    <definedName name="재6982512" localSheetId="4">#REF!</definedName>
    <definedName name="재6982512">#REF!</definedName>
    <definedName name="재6982513" localSheetId="2">#REF!</definedName>
    <definedName name="재6982513" localSheetId="7">#REF!</definedName>
    <definedName name="재6982513" localSheetId="6">#REF!</definedName>
    <definedName name="재6982513" localSheetId="4">#REF!</definedName>
    <definedName name="재6982513">#REF!</definedName>
    <definedName name="재6982514" localSheetId="2">#REF!</definedName>
    <definedName name="재6982514" localSheetId="7">#REF!</definedName>
    <definedName name="재6982514" localSheetId="6">#REF!</definedName>
    <definedName name="재6982514" localSheetId="4">#REF!</definedName>
    <definedName name="재6982514">#REF!</definedName>
    <definedName name="재6982515" localSheetId="2">#REF!</definedName>
    <definedName name="재6982515" localSheetId="7">#REF!</definedName>
    <definedName name="재6982515" localSheetId="6">#REF!</definedName>
    <definedName name="재6982515" localSheetId="4">#REF!</definedName>
    <definedName name="재6982515">#REF!</definedName>
    <definedName name="재6982516" localSheetId="2">#REF!</definedName>
    <definedName name="재6982516" localSheetId="7">#REF!</definedName>
    <definedName name="재6982516" localSheetId="6">#REF!</definedName>
    <definedName name="재6982516" localSheetId="4">#REF!</definedName>
    <definedName name="재6982516">#REF!</definedName>
    <definedName name="재6985001" localSheetId="2">#REF!</definedName>
    <definedName name="재6985001" localSheetId="7">#REF!</definedName>
    <definedName name="재6985001" localSheetId="6">#REF!</definedName>
    <definedName name="재6985001" localSheetId="4">#REF!</definedName>
    <definedName name="재6985001">#REF!</definedName>
    <definedName name="재6985003" localSheetId="2">#REF!</definedName>
    <definedName name="재6985003" localSheetId="7">#REF!</definedName>
    <definedName name="재6985003" localSheetId="6">#REF!</definedName>
    <definedName name="재6985003" localSheetId="4">#REF!</definedName>
    <definedName name="재6985003">#REF!</definedName>
    <definedName name="재6985004" localSheetId="2">#REF!</definedName>
    <definedName name="재6985004" localSheetId="7">#REF!</definedName>
    <definedName name="재6985004" localSheetId="6">#REF!</definedName>
    <definedName name="재6985004" localSheetId="4">#REF!</definedName>
    <definedName name="재6985004">#REF!</definedName>
    <definedName name="재6985006" localSheetId="2">#REF!</definedName>
    <definedName name="재6985006" localSheetId="7">#REF!</definedName>
    <definedName name="재6985006" localSheetId="6">#REF!</definedName>
    <definedName name="재6985006" localSheetId="4">#REF!</definedName>
    <definedName name="재6985006">#REF!</definedName>
    <definedName name="재6985007" localSheetId="2">#REF!</definedName>
    <definedName name="재6985007" localSheetId="7">#REF!</definedName>
    <definedName name="재6985007" localSheetId="6">#REF!</definedName>
    <definedName name="재6985007" localSheetId="4">#REF!</definedName>
    <definedName name="재6985007">#REF!</definedName>
    <definedName name="재6985008" localSheetId="2">#REF!</definedName>
    <definedName name="재6985008" localSheetId="7">#REF!</definedName>
    <definedName name="재6985008" localSheetId="6">#REF!</definedName>
    <definedName name="재6985008" localSheetId="4">#REF!</definedName>
    <definedName name="재6985008">#REF!</definedName>
    <definedName name="재6985009" localSheetId="2">#REF!</definedName>
    <definedName name="재6985009" localSheetId="7">#REF!</definedName>
    <definedName name="재6985009" localSheetId="6">#REF!</definedName>
    <definedName name="재6985009" localSheetId="4">#REF!</definedName>
    <definedName name="재6985009">#REF!</definedName>
    <definedName name="재6985010" localSheetId="2">#REF!</definedName>
    <definedName name="재6985010" localSheetId="7">#REF!</definedName>
    <definedName name="재6985010" localSheetId="6">#REF!</definedName>
    <definedName name="재6985010" localSheetId="4">#REF!</definedName>
    <definedName name="재6985010">#REF!</definedName>
    <definedName name="재6985011" localSheetId="2">#REF!</definedName>
    <definedName name="재6985011" localSheetId="7">#REF!</definedName>
    <definedName name="재6985011" localSheetId="6">#REF!</definedName>
    <definedName name="재6985011" localSheetId="4">#REF!</definedName>
    <definedName name="재6985011">#REF!</definedName>
    <definedName name="재6985012" localSheetId="2">#REF!</definedName>
    <definedName name="재6985012" localSheetId="7">#REF!</definedName>
    <definedName name="재6985012" localSheetId="6">#REF!</definedName>
    <definedName name="재6985012" localSheetId="4">#REF!</definedName>
    <definedName name="재6985012">#REF!</definedName>
    <definedName name="재6985015" localSheetId="2">#REF!</definedName>
    <definedName name="재6985015" localSheetId="7">#REF!</definedName>
    <definedName name="재6985015" localSheetId="6">#REF!</definedName>
    <definedName name="재6985015" localSheetId="4">#REF!</definedName>
    <definedName name="재6985015">#REF!</definedName>
    <definedName name="재6985016" localSheetId="2">#REF!</definedName>
    <definedName name="재6985016" localSheetId="7">#REF!</definedName>
    <definedName name="재6985016" localSheetId="6">#REF!</definedName>
    <definedName name="재6985016" localSheetId="4">#REF!</definedName>
    <definedName name="재6985016">#REF!</definedName>
    <definedName name="재6985017" localSheetId="2">#REF!</definedName>
    <definedName name="재6985017" localSheetId="7">#REF!</definedName>
    <definedName name="재6985017" localSheetId="6">#REF!</definedName>
    <definedName name="재6985017" localSheetId="4">#REF!</definedName>
    <definedName name="재6985017">#REF!</definedName>
    <definedName name="재6985018" localSheetId="2">#REF!</definedName>
    <definedName name="재6985018" localSheetId="7">#REF!</definedName>
    <definedName name="재6985018" localSheetId="6">#REF!</definedName>
    <definedName name="재6985018" localSheetId="4">#REF!</definedName>
    <definedName name="재6985018">#REF!</definedName>
    <definedName name="재6985019" localSheetId="2">#REF!</definedName>
    <definedName name="재6985019" localSheetId="7">#REF!</definedName>
    <definedName name="재6985019" localSheetId="6">#REF!</definedName>
    <definedName name="재6985019" localSheetId="4">#REF!</definedName>
    <definedName name="재6985019">#REF!</definedName>
    <definedName name="재6985020" localSheetId="2">#REF!</definedName>
    <definedName name="재6985020" localSheetId="7">#REF!</definedName>
    <definedName name="재6985020" localSheetId="6">#REF!</definedName>
    <definedName name="재6985020" localSheetId="4">#REF!</definedName>
    <definedName name="재6985020">#REF!</definedName>
    <definedName name="재6985021" localSheetId="2">#REF!</definedName>
    <definedName name="재6985021" localSheetId="7">#REF!</definedName>
    <definedName name="재6985021" localSheetId="6">#REF!</definedName>
    <definedName name="재6985021" localSheetId="4">#REF!</definedName>
    <definedName name="재6985021">#REF!</definedName>
    <definedName name="재6986011" localSheetId="2">#REF!</definedName>
    <definedName name="재6986011" localSheetId="7">#REF!</definedName>
    <definedName name="재6986011" localSheetId="6">#REF!</definedName>
    <definedName name="재6986011" localSheetId="4">#REF!</definedName>
    <definedName name="재6986011">#REF!</definedName>
    <definedName name="재6999050" localSheetId="2">#REF!</definedName>
    <definedName name="재6999050" localSheetId="7">#REF!</definedName>
    <definedName name="재6999050" localSheetId="6">#REF!</definedName>
    <definedName name="재6999050" localSheetId="4">#REF!</definedName>
    <definedName name="재6999050">#REF!</definedName>
    <definedName name="재6999051" localSheetId="2">#REF!</definedName>
    <definedName name="재6999051" localSheetId="7">#REF!</definedName>
    <definedName name="재6999051" localSheetId="6">#REF!</definedName>
    <definedName name="재6999051" localSheetId="4">#REF!</definedName>
    <definedName name="재6999051">#REF!</definedName>
    <definedName name="재6999053" localSheetId="2">#REF!</definedName>
    <definedName name="재6999053" localSheetId="7">#REF!</definedName>
    <definedName name="재6999053" localSheetId="6">#REF!</definedName>
    <definedName name="재6999053" localSheetId="4">#REF!</definedName>
    <definedName name="재6999053">#REF!</definedName>
    <definedName name="재6999054" localSheetId="2">#REF!</definedName>
    <definedName name="재6999054" localSheetId="7">#REF!</definedName>
    <definedName name="재6999054" localSheetId="6">#REF!</definedName>
    <definedName name="재6999054" localSheetId="4">#REF!</definedName>
    <definedName name="재6999054">#REF!</definedName>
    <definedName name="재6999055" localSheetId="2">#REF!</definedName>
    <definedName name="재6999055" localSheetId="7">#REF!</definedName>
    <definedName name="재6999055" localSheetId="6">#REF!</definedName>
    <definedName name="재6999055" localSheetId="4">#REF!</definedName>
    <definedName name="재6999055">#REF!</definedName>
    <definedName name="재6999056" localSheetId="2">#REF!</definedName>
    <definedName name="재6999056" localSheetId="7">#REF!</definedName>
    <definedName name="재6999056" localSheetId="6">#REF!</definedName>
    <definedName name="재6999056" localSheetId="4">#REF!</definedName>
    <definedName name="재6999056">#REF!</definedName>
    <definedName name="재6999057" localSheetId="2">#REF!</definedName>
    <definedName name="재6999057" localSheetId="7">#REF!</definedName>
    <definedName name="재6999057" localSheetId="6">#REF!</definedName>
    <definedName name="재6999057" localSheetId="4">#REF!</definedName>
    <definedName name="재6999057">#REF!</definedName>
    <definedName name="재6999058" localSheetId="2">#REF!</definedName>
    <definedName name="재6999058" localSheetId="7">#REF!</definedName>
    <definedName name="재6999058" localSheetId="6">#REF!</definedName>
    <definedName name="재6999058" localSheetId="4">#REF!</definedName>
    <definedName name="재6999058">#REF!</definedName>
    <definedName name="재6999059" localSheetId="2">#REF!</definedName>
    <definedName name="재6999059" localSheetId="7">#REF!</definedName>
    <definedName name="재6999059" localSheetId="6">#REF!</definedName>
    <definedName name="재6999059" localSheetId="4">#REF!</definedName>
    <definedName name="재6999059">#REF!</definedName>
    <definedName name="재6999060" localSheetId="2">#REF!</definedName>
    <definedName name="재6999060" localSheetId="7">#REF!</definedName>
    <definedName name="재6999060" localSheetId="6">#REF!</definedName>
    <definedName name="재6999060" localSheetId="4">#REF!</definedName>
    <definedName name="재6999060">#REF!</definedName>
    <definedName name="재6999061" localSheetId="2">#REF!</definedName>
    <definedName name="재6999061" localSheetId="7">#REF!</definedName>
    <definedName name="재6999061" localSheetId="6">#REF!</definedName>
    <definedName name="재6999061" localSheetId="4">#REF!</definedName>
    <definedName name="재6999061">#REF!</definedName>
    <definedName name="재6999062" localSheetId="2">#REF!</definedName>
    <definedName name="재6999062" localSheetId="7">#REF!</definedName>
    <definedName name="재6999062" localSheetId="6">#REF!</definedName>
    <definedName name="재6999062" localSheetId="4">#REF!</definedName>
    <definedName name="재6999062">#REF!</definedName>
    <definedName name="재6999063" localSheetId="2">#REF!</definedName>
    <definedName name="재6999063" localSheetId="7">#REF!</definedName>
    <definedName name="재6999063" localSheetId="6">#REF!</definedName>
    <definedName name="재6999063" localSheetId="4">#REF!</definedName>
    <definedName name="재6999063">#REF!</definedName>
    <definedName name="재6999066" localSheetId="2">#REF!</definedName>
    <definedName name="재6999066" localSheetId="7">#REF!</definedName>
    <definedName name="재6999066" localSheetId="6">#REF!</definedName>
    <definedName name="재6999066" localSheetId="4">#REF!</definedName>
    <definedName name="재6999066">#REF!</definedName>
    <definedName name="재6999067" localSheetId="2">#REF!</definedName>
    <definedName name="재6999067" localSheetId="7">#REF!</definedName>
    <definedName name="재6999067" localSheetId="6">#REF!</definedName>
    <definedName name="재6999067" localSheetId="4">#REF!</definedName>
    <definedName name="재6999067">#REF!</definedName>
    <definedName name="재6999068" localSheetId="2">#REF!</definedName>
    <definedName name="재6999068" localSheetId="7">#REF!</definedName>
    <definedName name="재6999068" localSheetId="6">#REF!</definedName>
    <definedName name="재6999068" localSheetId="4">#REF!</definedName>
    <definedName name="재6999068">#REF!</definedName>
    <definedName name="재6999069" localSheetId="2">#REF!</definedName>
    <definedName name="재6999069" localSheetId="7">#REF!</definedName>
    <definedName name="재6999069" localSheetId="6">#REF!</definedName>
    <definedName name="재6999069" localSheetId="4">#REF!</definedName>
    <definedName name="재6999069">#REF!</definedName>
    <definedName name="재6999070" localSheetId="2">#REF!</definedName>
    <definedName name="재6999070" localSheetId="7">#REF!</definedName>
    <definedName name="재6999070" localSheetId="6">#REF!</definedName>
    <definedName name="재6999070" localSheetId="4">#REF!</definedName>
    <definedName name="재6999070">#REF!</definedName>
    <definedName name="재6999071" localSheetId="2">#REF!</definedName>
    <definedName name="재6999071" localSheetId="7">#REF!</definedName>
    <definedName name="재6999071" localSheetId="6">#REF!</definedName>
    <definedName name="재6999071" localSheetId="4">#REF!</definedName>
    <definedName name="재6999071">#REF!</definedName>
    <definedName name="재6999072" localSheetId="2">#REF!</definedName>
    <definedName name="재6999072" localSheetId="7">#REF!</definedName>
    <definedName name="재6999072" localSheetId="6">#REF!</definedName>
    <definedName name="재6999072" localSheetId="4">#REF!</definedName>
    <definedName name="재6999072">#REF!</definedName>
    <definedName name="재6999073" localSheetId="2">#REF!</definedName>
    <definedName name="재6999073" localSheetId="7">#REF!</definedName>
    <definedName name="재6999073" localSheetId="6">#REF!</definedName>
    <definedName name="재6999073" localSheetId="4">#REF!</definedName>
    <definedName name="재6999073">#REF!</definedName>
    <definedName name="재6999074" localSheetId="2">#REF!</definedName>
    <definedName name="재6999074" localSheetId="7">#REF!</definedName>
    <definedName name="재6999074" localSheetId="6">#REF!</definedName>
    <definedName name="재6999074" localSheetId="4">#REF!</definedName>
    <definedName name="재6999074">#REF!</definedName>
    <definedName name="재6999076" localSheetId="2">#REF!</definedName>
    <definedName name="재6999076" localSheetId="7">#REF!</definedName>
    <definedName name="재6999076" localSheetId="6">#REF!</definedName>
    <definedName name="재6999076" localSheetId="4">#REF!</definedName>
    <definedName name="재6999076">#REF!</definedName>
    <definedName name="재6999078" localSheetId="2">#REF!</definedName>
    <definedName name="재6999078" localSheetId="7">#REF!</definedName>
    <definedName name="재6999078" localSheetId="6">#REF!</definedName>
    <definedName name="재6999078" localSheetId="4">#REF!</definedName>
    <definedName name="재6999078">#REF!</definedName>
    <definedName name="재6999079" localSheetId="2">#REF!</definedName>
    <definedName name="재6999079" localSheetId="7">#REF!</definedName>
    <definedName name="재6999079" localSheetId="6">#REF!</definedName>
    <definedName name="재6999079" localSheetId="4">#REF!</definedName>
    <definedName name="재6999079">#REF!</definedName>
    <definedName name="재6999080" localSheetId="2">#REF!</definedName>
    <definedName name="재6999080" localSheetId="7">#REF!</definedName>
    <definedName name="재6999080" localSheetId="6">#REF!</definedName>
    <definedName name="재6999080" localSheetId="4">#REF!</definedName>
    <definedName name="재6999080">#REF!</definedName>
    <definedName name="재6999081" localSheetId="2">#REF!</definedName>
    <definedName name="재6999081" localSheetId="7">#REF!</definedName>
    <definedName name="재6999081" localSheetId="6">#REF!</definedName>
    <definedName name="재6999081" localSheetId="4">#REF!</definedName>
    <definedName name="재6999081">#REF!</definedName>
    <definedName name="재6999082" localSheetId="2">#REF!</definedName>
    <definedName name="재6999082" localSheetId="7">#REF!</definedName>
    <definedName name="재6999082" localSheetId="6">#REF!</definedName>
    <definedName name="재6999082" localSheetId="4">#REF!</definedName>
    <definedName name="재6999082">#REF!</definedName>
    <definedName name="재6999083" localSheetId="2">#REF!</definedName>
    <definedName name="재6999083" localSheetId="7">#REF!</definedName>
    <definedName name="재6999083" localSheetId="6">#REF!</definedName>
    <definedName name="재6999083" localSheetId="4">#REF!</definedName>
    <definedName name="재6999083">#REF!</definedName>
    <definedName name="재6999084" localSheetId="2">#REF!</definedName>
    <definedName name="재6999084" localSheetId="7">#REF!</definedName>
    <definedName name="재6999084" localSheetId="6">#REF!</definedName>
    <definedName name="재6999084" localSheetId="4">#REF!</definedName>
    <definedName name="재6999084">#REF!</definedName>
    <definedName name="재6999085" localSheetId="2">#REF!</definedName>
    <definedName name="재6999085" localSheetId="7">#REF!</definedName>
    <definedName name="재6999085" localSheetId="6">#REF!</definedName>
    <definedName name="재6999085" localSheetId="4">#REF!</definedName>
    <definedName name="재6999085">#REF!</definedName>
    <definedName name="재6999086" localSheetId="2">#REF!</definedName>
    <definedName name="재6999086" localSheetId="7">#REF!</definedName>
    <definedName name="재6999086" localSheetId="6">#REF!</definedName>
    <definedName name="재6999086" localSheetId="4">#REF!</definedName>
    <definedName name="재6999086">#REF!</definedName>
    <definedName name="재6999088" localSheetId="2">#REF!</definedName>
    <definedName name="재6999088" localSheetId="7">#REF!</definedName>
    <definedName name="재6999088" localSheetId="6">#REF!</definedName>
    <definedName name="재6999088" localSheetId="4">#REF!</definedName>
    <definedName name="재6999088">#REF!</definedName>
    <definedName name="재6999089" localSheetId="2">#REF!</definedName>
    <definedName name="재6999089" localSheetId="7">#REF!</definedName>
    <definedName name="재6999089" localSheetId="6">#REF!</definedName>
    <definedName name="재6999089" localSheetId="4">#REF!</definedName>
    <definedName name="재6999089">#REF!</definedName>
    <definedName name="재6999090" localSheetId="2">#REF!</definedName>
    <definedName name="재6999090" localSheetId="7">#REF!</definedName>
    <definedName name="재6999090" localSheetId="6">#REF!</definedName>
    <definedName name="재6999090" localSheetId="4">#REF!</definedName>
    <definedName name="재6999090">#REF!</definedName>
    <definedName name="재6999091" localSheetId="2">#REF!</definedName>
    <definedName name="재6999091" localSheetId="7">#REF!</definedName>
    <definedName name="재6999091" localSheetId="6">#REF!</definedName>
    <definedName name="재6999091" localSheetId="4">#REF!</definedName>
    <definedName name="재6999091">#REF!</definedName>
    <definedName name="재6999092" localSheetId="2">#REF!</definedName>
    <definedName name="재6999092" localSheetId="7">#REF!</definedName>
    <definedName name="재6999092" localSheetId="6">#REF!</definedName>
    <definedName name="재6999092" localSheetId="4">#REF!</definedName>
    <definedName name="재6999092">#REF!</definedName>
    <definedName name="재6999093" localSheetId="2">#REF!</definedName>
    <definedName name="재6999093" localSheetId="7">#REF!</definedName>
    <definedName name="재6999093" localSheetId="6">#REF!</definedName>
    <definedName name="재6999093" localSheetId="4">#REF!</definedName>
    <definedName name="재6999093">#REF!</definedName>
    <definedName name="재6999094" localSheetId="2">#REF!</definedName>
    <definedName name="재6999094" localSheetId="7">#REF!</definedName>
    <definedName name="재6999094" localSheetId="6">#REF!</definedName>
    <definedName name="재6999094" localSheetId="4">#REF!</definedName>
    <definedName name="재6999094">#REF!</definedName>
    <definedName name="재6999095" localSheetId="2">#REF!</definedName>
    <definedName name="재6999095" localSheetId="7">#REF!</definedName>
    <definedName name="재6999095" localSheetId="6">#REF!</definedName>
    <definedName name="재6999095" localSheetId="4">#REF!</definedName>
    <definedName name="재6999095">#REF!</definedName>
    <definedName name="재6999096" localSheetId="2">#REF!</definedName>
    <definedName name="재6999096" localSheetId="7">#REF!</definedName>
    <definedName name="재6999096" localSheetId="6">#REF!</definedName>
    <definedName name="재6999096" localSheetId="4">#REF!</definedName>
    <definedName name="재6999096">#REF!</definedName>
    <definedName name="재6999098" localSheetId="2">#REF!</definedName>
    <definedName name="재6999098" localSheetId="7">#REF!</definedName>
    <definedName name="재6999098" localSheetId="6">#REF!</definedName>
    <definedName name="재6999098" localSheetId="4">#REF!</definedName>
    <definedName name="재6999098">#REF!</definedName>
    <definedName name="재6999099" localSheetId="2">#REF!</definedName>
    <definedName name="재6999099" localSheetId="7">#REF!</definedName>
    <definedName name="재6999099" localSheetId="6">#REF!</definedName>
    <definedName name="재6999099" localSheetId="4">#REF!</definedName>
    <definedName name="재6999099">#REF!</definedName>
    <definedName name="재6999100" localSheetId="2">#REF!</definedName>
    <definedName name="재6999100" localSheetId="7">#REF!</definedName>
    <definedName name="재6999100" localSheetId="6">#REF!</definedName>
    <definedName name="재6999100" localSheetId="4">#REF!</definedName>
    <definedName name="재6999100">#REF!</definedName>
    <definedName name="재6999101" localSheetId="2">#REF!</definedName>
    <definedName name="재6999101" localSheetId="7">#REF!</definedName>
    <definedName name="재6999101" localSheetId="6">#REF!</definedName>
    <definedName name="재6999101" localSheetId="4">#REF!</definedName>
    <definedName name="재6999101">#REF!</definedName>
    <definedName name="재6999102" localSheetId="2">#REF!</definedName>
    <definedName name="재6999102" localSheetId="7">#REF!</definedName>
    <definedName name="재6999102" localSheetId="6">#REF!</definedName>
    <definedName name="재6999102" localSheetId="4">#REF!</definedName>
    <definedName name="재6999102">#REF!</definedName>
    <definedName name="재6999104" localSheetId="2">#REF!</definedName>
    <definedName name="재6999104" localSheetId="7">#REF!</definedName>
    <definedName name="재6999104" localSheetId="6">#REF!</definedName>
    <definedName name="재6999104" localSheetId="4">#REF!</definedName>
    <definedName name="재6999104">#REF!</definedName>
    <definedName name="재6999105" localSheetId="2">#REF!</definedName>
    <definedName name="재6999105" localSheetId="7">#REF!</definedName>
    <definedName name="재6999105" localSheetId="6">#REF!</definedName>
    <definedName name="재6999105" localSheetId="4">#REF!</definedName>
    <definedName name="재6999105">#REF!</definedName>
    <definedName name="재6999106" localSheetId="2">#REF!</definedName>
    <definedName name="재6999106" localSheetId="7">#REF!</definedName>
    <definedName name="재6999106" localSheetId="6">#REF!</definedName>
    <definedName name="재6999106" localSheetId="4">#REF!</definedName>
    <definedName name="재6999106">#REF!</definedName>
    <definedName name="재6999107" localSheetId="2">#REF!</definedName>
    <definedName name="재6999107" localSheetId="7">#REF!</definedName>
    <definedName name="재6999107" localSheetId="6">#REF!</definedName>
    <definedName name="재6999107" localSheetId="4">#REF!</definedName>
    <definedName name="재6999107">#REF!</definedName>
    <definedName name="재6999108" localSheetId="2">#REF!</definedName>
    <definedName name="재6999108" localSheetId="7">#REF!</definedName>
    <definedName name="재6999108" localSheetId="6">#REF!</definedName>
    <definedName name="재6999108" localSheetId="4">#REF!</definedName>
    <definedName name="재6999108">#REF!</definedName>
    <definedName name="재6999110" localSheetId="2">#REF!</definedName>
    <definedName name="재6999110" localSheetId="7">#REF!</definedName>
    <definedName name="재6999110" localSheetId="6">#REF!</definedName>
    <definedName name="재6999110" localSheetId="4">#REF!</definedName>
    <definedName name="재6999110">#REF!</definedName>
    <definedName name="재6999111" localSheetId="2">#REF!</definedName>
    <definedName name="재6999111" localSheetId="7">#REF!</definedName>
    <definedName name="재6999111" localSheetId="6">#REF!</definedName>
    <definedName name="재6999111" localSheetId="4">#REF!</definedName>
    <definedName name="재6999111">#REF!</definedName>
    <definedName name="재6999112" localSheetId="2">#REF!</definedName>
    <definedName name="재6999112" localSheetId="7">#REF!</definedName>
    <definedName name="재6999112" localSheetId="6">#REF!</definedName>
    <definedName name="재6999112" localSheetId="4">#REF!</definedName>
    <definedName name="재6999112">#REF!</definedName>
    <definedName name="재6999113" localSheetId="2">#REF!</definedName>
    <definedName name="재6999113" localSheetId="7">#REF!</definedName>
    <definedName name="재6999113" localSheetId="6">#REF!</definedName>
    <definedName name="재6999113" localSheetId="4">#REF!</definedName>
    <definedName name="재6999113">#REF!</definedName>
    <definedName name="재6999114" localSheetId="2">#REF!</definedName>
    <definedName name="재6999114" localSheetId="7">#REF!</definedName>
    <definedName name="재6999114" localSheetId="6">#REF!</definedName>
    <definedName name="재6999114" localSheetId="4">#REF!</definedName>
    <definedName name="재6999114">#REF!</definedName>
    <definedName name="재6999115" localSheetId="2">#REF!</definedName>
    <definedName name="재6999115" localSheetId="7">#REF!</definedName>
    <definedName name="재6999115" localSheetId="6">#REF!</definedName>
    <definedName name="재6999115" localSheetId="4">#REF!</definedName>
    <definedName name="재6999115">#REF!</definedName>
    <definedName name="재6999116" localSheetId="2">#REF!</definedName>
    <definedName name="재6999116" localSheetId="7">#REF!</definedName>
    <definedName name="재6999116" localSheetId="6">#REF!</definedName>
    <definedName name="재6999116" localSheetId="4">#REF!</definedName>
    <definedName name="재6999116">#REF!</definedName>
    <definedName name="재6999117" localSheetId="2">#REF!</definedName>
    <definedName name="재6999117" localSheetId="7">#REF!</definedName>
    <definedName name="재6999117" localSheetId="6">#REF!</definedName>
    <definedName name="재6999117" localSheetId="4">#REF!</definedName>
    <definedName name="재6999117">#REF!</definedName>
    <definedName name="재6999118" localSheetId="2">#REF!</definedName>
    <definedName name="재6999118" localSheetId="7">#REF!</definedName>
    <definedName name="재6999118" localSheetId="6">#REF!</definedName>
    <definedName name="재6999118" localSheetId="4">#REF!</definedName>
    <definedName name="재6999118">#REF!</definedName>
    <definedName name="재6999119" localSheetId="2">#REF!</definedName>
    <definedName name="재6999119" localSheetId="7">#REF!</definedName>
    <definedName name="재6999119" localSheetId="6">#REF!</definedName>
    <definedName name="재6999119" localSheetId="4">#REF!</definedName>
    <definedName name="재6999119">#REF!</definedName>
    <definedName name="재6999120" localSheetId="2">#REF!</definedName>
    <definedName name="재6999120" localSheetId="7">#REF!</definedName>
    <definedName name="재6999120" localSheetId="6">#REF!</definedName>
    <definedName name="재6999120" localSheetId="4">#REF!</definedName>
    <definedName name="재6999120">#REF!</definedName>
    <definedName name="재6999121" localSheetId="2">#REF!</definedName>
    <definedName name="재6999121" localSheetId="7">#REF!</definedName>
    <definedName name="재6999121" localSheetId="6">#REF!</definedName>
    <definedName name="재6999121" localSheetId="4">#REF!</definedName>
    <definedName name="재6999121">#REF!</definedName>
    <definedName name="재6999122" localSheetId="2">#REF!</definedName>
    <definedName name="재6999122" localSheetId="7">#REF!</definedName>
    <definedName name="재6999122" localSheetId="6">#REF!</definedName>
    <definedName name="재6999122" localSheetId="4">#REF!</definedName>
    <definedName name="재6999122">#REF!</definedName>
    <definedName name="재료" localSheetId="2">#REF!</definedName>
    <definedName name="재료" localSheetId="7">#REF!</definedName>
    <definedName name="재료" localSheetId="6">#REF!</definedName>
    <definedName name="재료" localSheetId="4">#REF!</definedName>
    <definedName name="재료">#REF!</definedName>
    <definedName name="재료비">#N/A</definedName>
    <definedName name="材料費" localSheetId="2">#REF!</definedName>
    <definedName name="材料費" localSheetId="7">#REF!</definedName>
    <definedName name="材料費" localSheetId="6">#REF!</definedName>
    <definedName name="材料費" localSheetId="4">#REF!</definedName>
    <definedName name="材料費">#REF!</definedName>
    <definedName name="재료집계2" localSheetId="2">#REF!</definedName>
    <definedName name="재료집계2" localSheetId="7">#REF!</definedName>
    <definedName name="재료집계2" localSheetId="6">#REF!</definedName>
    <definedName name="재료집계2" localSheetId="4">#REF!</definedName>
    <definedName name="재료집계2">#REF!</definedName>
    <definedName name="재료집계3" localSheetId="2">#REF!</definedName>
    <definedName name="재료집계3" localSheetId="7">#REF!</definedName>
    <definedName name="재료집계3" localSheetId="6">#REF!</definedName>
    <definedName name="재료집계3" localSheetId="4">#REF!</definedName>
    <definedName name="재료집계3">#REF!</definedName>
    <definedName name="재료집계호남" localSheetId="2">#REF!</definedName>
    <definedName name="재료집계호남" localSheetId="7">#REF!</definedName>
    <definedName name="재료집계호남" localSheetId="6">#REF!</definedName>
    <definedName name="재료집계호남" localSheetId="4">#REF!</definedName>
    <definedName name="재료집계호남">#REF!</definedName>
    <definedName name="저수조만수위" localSheetId="2">#REF!</definedName>
    <definedName name="저수조만수위" localSheetId="7">#REF!</definedName>
    <definedName name="저수조만수위" localSheetId="6">#REF!</definedName>
    <definedName name="저수조만수위" localSheetId="4">#REF!</definedName>
    <definedName name="저수조만수위">#REF!</definedName>
    <definedName name="저압케이블전공" localSheetId="2">#REF!</definedName>
    <definedName name="저압케이블전공" localSheetId="7">#REF!</definedName>
    <definedName name="저압케이블전공" localSheetId="6">#REF!</definedName>
    <definedName name="저압케이블전공" localSheetId="4">#REF!</definedName>
    <definedName name="저압케이블전공">#REF!</definedName>
    <definedName name="저층" localSheetId="2">#REF!</definedName>
    <definedName name="저층" localSheetId="7">#REF!</definedName>
    <definedName name="저층" localSheetId="6">#REF!</definedName>
    <definedName name="저층" localSheetId="4">#REF!</definedName>
    <definedName name="저층">#REF!</definedName>
    <definedName name="저케" localSheetId="2">#REF!</definedName>
    <definedName name="저케" localSheetId="7">#REF!</definedName>
    <definedName name="저케" localSheetId="6">#REF!</definedName>
    <definedName name="저케" localSheetId="4">#REF!</definedName>
    <definedName name="저케">#REF!</definedName>
    <definedName name="전1" localSheetId="2">#REF!</definedName>
    <definedName name="전1" localSheetId="7">#REF!</definedName>
    <definedName name="전1" localSheetId="6">#REF!</definedName>
    <definedName name="전1" localSheetId="4">#REF!</definedName>
    <definedName name="전1">#REF!</definedName>
    <definedName name="전2" localSheetId="2">#REF!</definedName>
    <definedName name="전2" localSheetId="7">#REF!</definedName>
    <definedName name="전2" localSheetId="6">#REF!</definedName>
    <definedName name="전2" localSheetId="4">#REF!</definedName>
    <definedName name="전2">#REF!</definedName>
    <definedName name="전기" localSheetId="2">#REF!</definedName>
    <definedName name="전기" localSheetId="7">#REF!</definedName>
    <definedName name="전기" localSheetId="6">#REF!</definedName>
    <definedName name="전기" localSheetId="4">#REF!</definedName>
    <definedName name="전기">#REF!</definedName>
    <definedName name="전기공사">#N/A</definedName>
    <definedName name="전기산출" localSheetId="2" hidden="1">#REF!</definedName>
    <definedName name="전기산출" localSheetId="7" hidden="1">#REF!</definedName>
    <definedName name="전기산출" localSheetId="6" hidden="1">#REF!</definedName>
    <definedName name="전기산출" localSheetId="4" hidden="1">#REF!</definedName>
    <definedName name="전기산출" hidden="1">#REF!</definedName>
    <definedName name="전기산출내역" localSheetId="2" hidden="1">#REF!</definedName>
    <definedName name="전기산출내역" localSheetId="7" hidden="1">#REF!</definedName>
    <definedName name="전기산출내역" localSheetId="6" hidden="1">#REF!</definedName>
    <definedName name="전기산출내역" localSheetId="4" hidden="1">#REF!</definedName>
    <definedName name="전기산출내역" hidden="1">#REF!</definedName>
    <definedName name="전기특기조건" hidden="1">{#N/A,#N/A,FALSE,"현장 NCR 분석";#N/A,#N/A,FALSE,"현장품질감사";#N/A,#N/A,FALSE,"현장품질감사"}</definedName>
    <definedName name="전기품질" localSheetId="2">#REF!</definedName>
    <definedName name="전기품질" localSheetId="7">#REF!</definedName>
    <definedName name="전기품질" localSheetId="6">#REF!</definedName>
    <definedName name="전기품질" localSheetId="4">#REF!</definedName>
    <definedName name="전기품질">#REF!</definedName>
    <definedName name="전농" localSheetId="2">#REF!</definedName>
    <definedName name="전농" localSheetId="7">#REF!</definedName>
    <definedName name="전농" localSheetId="6">#REF!</definedName>
    <definedName name="전농" localSheetId="4">#REF!</definedName>
    <definedName name="전농">#REF!</definedName>
    <definedName name="전도금실행" localSheetId="2">#REF!</definedName>
    <definedName name="전도금실행" localSheetId="7">#REF!</definedName>
    <definedName name="전도금실행" localSheetId="6">#REF!</definedName>
    <definedName name="전도금실행" localSheetId="4">#REF!</definedName>
    <definedName name="전도금실행">#REF!</definedName>
    <definedName name="전동기용량" localSheetId="2">#REF!</definedName>
    <definedName name="전동기용량" localSheetId="7">#REF!</definedName>
    <definedName name="전동기용량" localSheetId="6">#REF!</definedName>
    <definedName name="전동기용량" localSheetId="4">#REF!</definedName>
    <definedName name="전동기용량">#REF!</definedName>
    <definedName name="전등신설" localSheetId="2">#REF!</definedName>
    <definedName name="전등신설" localSheetId="7">#REF!</definedName>
    <definedName name="전등신설" localSheetId="6">#REF!</definedName>
    <definedName name="전등신설" localSheetId="4">#REF!</definedName>
    <definedName name="전등신설">#REF!</definedName>
    <definedName name="전자CF" hidden="1">{#N/A,#N/A,FALSE,"지침";#N/A,#N/A,FALSE,"환경분석";#N/A,#N/A,FALSE,"Sheet16"}</definedName>
    <definedName name="전체" localSheetId="2">#REF!</definedName>
    <definedName name="전체" localSheetId="7">#REF!</definedName>
    <definedName name="전체" localSheetId="6">#REF!</definedName>
    <definedName name="전체" localSheetId="4">#REF!</definedName>
    <definedName name="전체">#REF!</definedName>
    <definedName name="전체선택" localSheetId="2">#REF!</definedName>
    <definedName name="전체선택" localSheetId="7">#REF!</definedName>
    <definedName name="전체선택" localSheetId="6">#REF!</definedName>
    <definedName name="전체선택" localSheetId="4">#REF!</definedName>
    <definedName name="전체선택">#REF!</definedName>
    <definedName name="전체품의" localSheetId="2">#REF!</definedName>
    <definedName name="전체품의" localSheetId="7">#REF!</definedName>
    <definedName name="전체품의" localSheetId="6">#REF!</definedName>
    <definedName name="전체품의" localSheetId="4">#REF!</definedName>
    <definedName name="전체품의">#REF!</definedName>
    <definedName name="젇주ㅠㅜㅇㄴ" hidden="1">{#N/A,#N/A,FALSE,"집계표"}</definedName>
    <definedName name="점멸기" localSheetId="2">#REF!</definedName>
    <definedName name="점멸기" localSheetId="7">#REF!</definedName>
    <definedName name="점멸기" localSheetId="6">#REF!</definedName>
    <definedName name="점멸기" localSheetId="4">#REF!</definedName>
    <definedName name="점멸기">#REF!</definedName>
    <definedName name="정4갑본" localSheetId="2">#REF!</definedName>
    <definedName name="정4갑본" localSheetId="7">#REF!</definedName>
    <definedName name="정4갑본" localSheetId="6">#REF!</definedName>
    <definedName name="정4갑본" localSheetId="4">#REF!</definedName>
    <definedName name="정4갑본">#REF!</definedName>
    <definedName name="정4갑현" localSheetId="2">#REF!</definedName>
    <definedName name="정4갑현" localSheetId="7">#REF!</definedName>
    <definedName name="정4갑현" localSheetId="6">#REF!</definedName>
    <definedName name="정4갑현" localSheetId="4">#REF!</definedName>
    <definedName name="정4갑현">#REF!</definedName>
    <definedName name="정4을본" localSheetId="2">#REF!</definedName>
    <definedName name="정4을본" localSheetId="7">#REF!</definedName>
    <definedName name="정4을본" localSheetId="6">#REF!</definedName>
    <definedName name="정4을본" localSheetId="4">#REF!</definedName>
    <definedName name="정4을본">#REF!</definedName>
    <definedName name="정4을현" localSheetId="2">#REF!</definedName>
    <definedName name="정4을현" localSheetId="7">#REF!</definedName>
    <definedName name="정4을현" localSheetId="6">#REF!</definedName>
    <definedName name="정4을현" localSheetId="4">#REF!</definedName>
    <definedName name="정4을현">#REF!</definedName>
    <definedName name="정과장본" localSheetId="2">#REF!</definedName>
    <definedName name="정과장본" localSheetId="7">#REF!</definedName>
    <definedName name="정과장본" localSheetId="6">#REF!</definedName>
    <definedName name="정과장본" localSheetId="4">#REF!</definedName>
    <definedName name="정과장본">#REF!</definedName>
    <definedName name="정과장현" localSheetId="2">#REF!</definedName>
    <definedName name="정과장현" localSheetId="7">#REF!</definedName>
    <definedName name="정과장현" localSheetId="6">#REF!</definedName>
    <definedName name="정과장현" localSheetId="4">#REF!</definedName>
    <definedName name="정과장현">#REF!</definedName>
    <definedName name="정대리본" localSheetId="2">#REF!</definedName>
    <definedName name="정대리본" localSheetId="7">#REF!</definedName>
    <definedName name="정대리본" localSheetId="6">#REF!</definedName>
    <definedName name="정대리본" localSheetId="4">#REF!</definedName>
    <definedName name="정대리본">#REF!</definedName>
    <definedName name="정대리현" localSheetId="2">#REF!</definedName>
    <definedName name="정대리현" localSheetId="7">#REF!</definedName>
    <definedName name="정대리현" localSheetId="6">#REF!</definedName>
    <definedName name="정대리현" localSheetId="4">#REF!</definedName>
    <definedName name="정대리현">#REF!</definedName>
    <definedName name="정본" localSheetId="2">#REF!</definedName>
    <definedName name="정본" localSheetId="7">#REF!</definedName>
    <definedName name="정본" localSheetId="6">#REF!</definedName>
    <definedName name="정본" localSheetId="4">#REF!</definedName>
    <definedName name="정본">#REF!</definedName>
    <definedName name="정부장본" localSheetId="2">#REF!</definedName>
    <definedName name="정부장본" localSheetId="7">#REF!</definedName>
    <definedName name="정부장본" localSheetId="6">#REF!</definedName>
    <definedName name="정부장본" localSheetId="4">#REF!</definedName>
    <definedName name="정부장본">#REF!</definedName>
    <definedName name="정부장현" localSheetId="2">#REF!</definedName>
    <definedName name="정부장현" localSheetId="7">#REF!</definedName>
    <definedName name="정부장현" localSheetId="6">#REF!</definedName>
    <definedName name="정부장현" localSheetId="4">#REF!</definedName>
    <definedName name="정부장현">#REF!</definedName>
    <definedName name="정산" localSheetId="2">#REF!</definedName>
    <definedName name="정산" localSheetId="7">#REF!</definedName>
    <definedName name="정산" localSheetId="6">#REF!</definedName>
    <definedName name="정산" localSheetId="4">#REF!</definedName>
    <definedName name="정산">#REF!</definedName>
    <definedName name="정산1" localSheetId="2">#REF!</definedName>
    <definedName name="정산1" localSheetId="7">#REF!</definedName>
    <definedName name="정산1" localSheetId="6">#REF!</definedName>
    <definedName name="정산1" localSheetId="4">#REF!</definedName>
    <definedName name="정산1">#REF!</definedName>
    <definedName name="정산2" localSheetId="2">#REF!</definedName>
    <definedName name="정산2" localSheetId="7">#REF!</definedName>
    <definedName name="정산2" localSheetId="6">#REF!</definedName>
    <definedName name="정산2" localSheetId="4">#REF!</definedName>
    <definedName name="정산2">#REF!</definedName>
    <definedName name="정산표" hidden="1">{#N/A,#N/A,FALSE,"현장 NCR 분석";#N/A,#N/A,FALSE,"현장품질감사";#N/A,#N/A,FALSE,"현장품질감사"}</definedName>
    <definedName name="정상" localSheetId="2">#REF!</definedName>
    <definedName name="정상" localSheetId="7">#REF!</definedName>
    <definedName name="정상" localSheetId="6">#REF!</definedName>
    <definedName name="정상" localSheetId="4">#REF!</definedName>
    <definedName name="정상">#REF!</definedName>
    <definedName name="정직" localSheetId="2">#REF!</definedName>
    <definedName name="정직" localSheetId="7">#REF!</definedName>
    <definedName name="정직" localSheetId="6">#REF!</definedName>
    <definedName name="정직" localSheetId="4">#REF!</definedName>
    <definedName name="정직">#REF!</definedName>
    <definedName name="정차장본" localSheetId="2">#REF!</definedName>
    <definedName name="정차장본" localSheetId="7">#REF!</definedName>
    <definedName name="정차장본" localSheetId="6">#REF!</definedName>
    <definedName name="정차장본" localSheetId="4">#REF!</definedName>
    <definedName name="정차장본">#REF!</definedName>
    <definedName name="정차장현" localSheetId="2">#REF!</definedName>
    <definedName name="정차장현" localSheetId="7">#REF!</definedName>
    <definedName name="정차장현" localSheetId="6">#REF!</definedName>
    <definedName name="정차장현" localSheetId="4">#REF!</definedName>
    <definedName name="정차장현">#REF!</definedName>
    <definedName name="정총" localSheetId="2">#REF!</definedName>
    <definedName name="정총" localSheetId="7">#REF!</definedName>
    <definedName name="정총" localSheetId="6">#REF!</definedName>
    <definedName name="정총" localSheetId="4">#REF!</definedName>
    <definedName name="정총">#REF!</definedName>
    <definedName name="제2짱" hidden="1">{#N/A,#N/A,FALSE,"운반시간"}</definedName>
    <definedName name="제5호표" localSheetId="2">#REF!</definedName>
    <definedName name="제5호표" localSheetId="7">#REF!</definedName>
    <definedName name="제5호표" localSheetId="6">#REF!</definedName>
    <definedName name="제5호표" localSheetId="4">#REF!</definedName>
    <definedName name="제5호표">#REF!</definedName>
    <definedName name="제경비율" localSheetId="2">#REF!</definedName>
    <definedName name="제경비율" localSheetId="7">#REF!</definedName>
    <definedName name="제경비율" localSheetId="6">#REF!</definedName>
    <definedName name="제경비율" localSheetId="4">#REF!</definedName>
    <definedName name="제경비율">#REF!</definedName>
    <definedName name="제룰보고서" localSheetId="2">#REF!</definedName>
    <definedName name="제룰보고서" localSheetId="7">#REF!</definedName>
    <definedName name="제룰보고서" localSheetId="6">#REF!</definedName>
    <definedName name="제룰보고서" localSheetId="4">#REF!</definedName>
    <definedName name="제룰보고서">#REF!</definedName>
    <definedName name="제작비" localSheetId="2">#REF!</definedName>
    <definedName name="제작비" localSheetId="7">#REF!</definedName>
    <definedName name="제작비" localSheetId="6">#REF!</definedName>
    <definedName name="제작비" localSheetId="4">#REF!</definedName>
    <definedName name="제작비">#REF!</definedName>
    <definedName name="제잡">#N/A</definedName>
    <definedName name="제조" localSheetId="2">#REF!</definedName>
    <definedName name="제조" localSheetId="7">#REF!</definedName>
    <definedName name="제조" localSheetId="6">#REF!</definedName>
    <definedName name="제조" localSheetId="4">#REF!</definedName>
    <definedName name="제조">#REF!</definedName>
    <definedName name="제출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경" localSheetId="2">#REF!</definedName>
    <definedName name="조경" localSheetId="7">#REF!</definedName>
    <definedName name="조경" localSheetId="6">#REF!</definedName>
    <definedName name="조경" localSheetId="4">#REF!</definedName>
    <definedName name="조경">#REF!</definedName>
    <definedName name="조경공" localSheetId="2">#REF!</definedName>
    <definedName name="조경공" localSheetId="7">#REF!</definedName>
    <definedName name="조경공" localSheetId="6">#REF!</definedName>
    <definedName name="조경공" localSheetId="4">#REF!</definedName>
    <definedName name="조경공">#REF!</definedName>
    <definedName name="조경공B10" localSheetId="2">#REF!</definedName>
    <definedName name="조경공B10" localSheetId="7">#REF!</definedName>
    <definedName name="조경공B10" localSheetId="6">#REF!</definedName>
    <definedName name="조경공B10" localSheetId="4">#REF!</definedName>
    <definedName name="조경공B10">#REF!</definedName>
    <definedName name="조경공B4이하" localSheetId="2">#REF!</definedName>
    <definedName name="조경공B4이하" localSheetId="7">#REF!</definedName>
    <definedName name="조경공B4이하" localSheetId="6">#REF!</definedName>
    <definedName name="조경공B4이하" localSheetId="4">#REF!</definedName>
    <definedName name="조경공B4이하">#REF!</definedName>
    <definedName name="조경공B5" localSheetId="2">#REF!</definedName>
    <definedName name="조경공B5" localSheetId="7">#REF!</definedName>
    <definedName name="조경공B5" localSheetId="6">#REF!</definedName>
    <definedName name="조경공B5" localSheetId="4">#REF!</definedName>
    <definedName name="조경공B5">#REF!</definedName>
    <definedName name="조경공B6" localSheetId="2">#REF!</definedName>
    <definedName name="조경공B6" localSheetId="7">#REF!</definedName>
    <definedName name="조경공B6" localSheetId="6">#REF!</definedName>
    <definedName name="조경공B6" localSheetId="4">#REF!</definedName>
    <definedName name="조경공B6">#REF!</definedName>
    <definedName name="조경공B8" localSheetId="2">#REF!</definedName>
    <definedName name="조경공B8" localSheetId="7">#REF!</definedName>
    <definedName name="조경공B8" localSheetId="6">#REF!</definedName>
    <definedName name="조경공B8" localSheetId="4">#REF!</definedName>
    <definedName name="조경공B8">#REF!</definedName>
    <definedName name="조경공R10" localSheetId="2">#REF!</definedName>
    <definedName name="조경공R10" localSheetId="7">#REF!</definedName>
    <definedName name="조경공R10" localSheetId="6">#REF!</definedName>
    <definedName name="조경공R10" localSheetId="4">#REF!</definedName>
    <definedName name="조경공R10">#REF!</definedName>
    <definedName name="조경공R12" localSheetId="2">#REF!</definedName>
    <definedName name="조경공R12" localSheetId="7">#REF!</definedName>
    <definedName name="조경공R12" localSheetId="6">#REF!</definedName>
    <definedName name="조경공R12" localSheetId="4">#REF!</definedName>
    <definedName name="조경공R12">#REF!</definedName>
    <definedName name="조경공R15" localSheetId="2">#REF!</definedName>
    <definedName name="조경공R15" localSheetId="7">#REF!</definedName>
    <definedName name="조경공R15" localSheetId="6">#REF!</definedName>
    <definedName name="조경공R15" localSheetId="4">#REF!</definedName>
    <definedName name="조경공R15">#REF!</definedName>
    <definedName name="조경공R4이하" localSheetId="2">#REF!</definedName>
    <definedName name="조경공R4이하" localSheetId="7">#REF!</definedName>
    <definedName name="조경공R4이하" localSheetId="6">#REF!</definedName>
    <definedName name="조경공R4이하" localSheetId="4">#REF!</definedName>
    <definedName name="조경공R4이하">#REF!</definedName>
    <definedName name="조경공R5" localSheetId="2">#REF!</definedName>
    <definedName name="조경공R5" localSheetId="7">#REF!</definedName>
    <definedName name="조경공R5" localSheetId="6">#REF!</definedName>
    <definedName name="조경공R5" localSheetId="4">#REF!</definedName>
    <definedName name="조경공R5">#REF!</definedName>
    <definedName name="조경공R6" localSheetId="2">#REF!</definedName>
    <definedName name="조경공R6" localSheetId="7">#REF!</definedName>
    <definedName name="조경공R6" localSheetId="6">#REF!</definedName>
    <definedName name="조경공R6" localSheetId="4">#REF!</definedName>
    <definedName name="조경공R6">#REF!</definedName>
    <definedName name="조경공R7" localSheetId="2">#REF!</definedName>
    <definedName name="조경공R7" localSheetId="7">#REF!</definedName>
    <definedName name="조경공R7" localSheetId="6">#REF!</definedName>
    <definedName name="조경공R7" localSheetId="4">#REF!</definedName>
    <definedName name="조경공R7">#REF!</definedName>
    <definedName name="조경공R8" localSheetId="2">#REF!</definedName>
    <definedName name="조경공R8" localSheetId="7">#REF!</definedName>
    <definedName name="조경공R8" localSheetId="6">#REF!</definedName>
    <definedName name="조경공R8" localSheetId="4">#REF!</definedName>
    <definedName name="조경공R8">#REF!</definedName>
    <definedName name="조력공" localSheetId="2">#REF!</definedName>
    <definedName name="조력공" localSheetId="7">#REF!</definedName>
    <definedName name="조력공" localSheetId="6">#REF!</definedName>
    <definedName name="조력공" localSheetId="4">#REF!</definedName>
    <definedName name="조력공">#REF!</definedName>
    <definedName name="조원공_1.1_1.5" localSheetId="2">#REF!</definedName>
    <definedName name="조원공_1.1_1.5" localSheetId="7">#REF!</definedName>
    <definedName name="조원공_1.1_1.5" localSheetId="6">#REF!</definedName>
    <definedName name="조원공_1.1_1.5" localSheetId="4">#REF!</definedName>
    <definedName name="조원공_1.1_1.5">#REF!</definedName>
    <definedName name="조장" localSheetId="2">#REF!</definedName>
    <definedName name="조장" localSheetId="7">#REF!</definedName>
    <definedName name="조장" localSheetId="6">#REF!</definedName>
    <definedName name="조장" localSheetId="4">#REF!</definedName>
    <definedName name="조장">#REF!</definedName>
    <definedName name="조적" localSheetId="2">#REF!</definedName>
    <definedName name="조적" localSheetId="7">#REF!</definedName>
    <definedName name="조적" localSheetId="6">#REF!</definedName>
    <definedName name="조적" localSheetId="4">#REF!</definedName>
    <definedName name="조적">#REF!</definedName>
    <definedName name="조정" localSheetId="2">#REF!</definedName>
    <definedName name="조정" localSheetId="7">#REF!</definedName>
    <definedName name="조정" localSheetId="6">#REF!</definedName>
    <definedName name="조정" localSheetId="4">#REF!</definedName>
    <definedName name="조정">#REF!</definedName>
    <definedName name="조정1" localSheetId="2" hidden="1">#REF!</definedName>
    <definedName name="조정1" localSheetId="7" hidden="1">#REF!</definedName>
    <definedName name="조정1" localSheetId="6" hidden="1">#REF!</definedName>
    <definedName name="조정1" localSheetId="4" hidden="1">#REF!</definedName>
    <definedName name="조정1" hidden="1">#REF!</definedName>
    <definedName name="조직" hidden="1">{#N/A,#N/A,FALSE,"변경관리예산";#N/A,#N/A,FALSE,"변경장비예산";#N/A,#N/A,FALSE,"변경준설예산";#N/A,#N/A,FALSE,"변경철구예산"}</definedName>
    <definedName name="조직4" hidden="1">{#N/A,#N/A,FALSE,"사업총괄";#N/A,#N/A,FALSE,"장비사업";#N/A,#N/A,FALSE,"철구사업";#N/A,#N/A,FALSE,"준설사업"}</definedName>
    <definedName name="조직4.2" hidden="1">{#N/A,#N/A,FALSE,"예상손익";#N/A,#N/A,FALSE,"관리분석";#N/A,#N/A,FALSE,"장비분석";#N/A,#N/A,FALSE,"준설분석";#N/A,#N/A,FALSE,"철구분석"}</definedName>
    <definedName name="조직현황1" localSheetId="2">BLCH</definedName>
    <definedName name="조직현황1" localSheetId="7">BLCH</definedName>
    <definedName name="조직현황1" localSheetId="6">BLCH</definedName>
    <definedName name="조직현황1" localSheetId="4">BLCH</definedName>
    <definedName name="조직현황1">BLCH</definedName>
    <definedName name="조창현" hidden="1">{#N/A,#N/A,FALSE,"교리2"}</definedName>
    <definedName name="조형가이즈까3010" localSheetId="2">#REF!</definedName>
    <definedName name="조형가이즈까3010" localSheetId="7">#REF!</definedName>
    <definedName name="조형가이즈까3010" localSheetId="6">#REF!</definedName>
    <definedName name="조형가이즈까3010" localSheetId="4">#REF!</definedName>
    <definedName name="조형가이즈까3010">#REF!</definedName>
    <definedName name="조형가이즈까3012" localSheetId="2">#REF!</definedName>
    <definedName name="조형가이즈까3012" localSheetId="7">#REF!</definedName>
    <definedName name="조형가이즈까3012" localSheetId="6">#REF!</definedName>
    <definedName name="조형가이즈까3012" localSheetId="4">#REF!</definedName>
    <definedName name="조형가이즈까3012">#REF!</definedName>
    <definedName name="조형가이즈까3014" localSheetId="2">#REF!</definedName>
    <definedName name="조형가이즈까3014" localSheetId="7">#REF!</definedName>
    <definedName name="조형가이즈까3014" localSheetId="6">#REF!</definedName>
    <definedName name="조형가이즈까3014" localSheetId="4">#REF!</definedName>
    <definedName name="조형가이즈까3014">#REF!</definedName>
    <definedName name="조형가이즈까3516" localSheetId="2">#REF!</definedName>
    <definedName name="조형가이즈까3516" localSheetId="7">#REF!</definedName>
    <definedName name="조형가이즈까3516" localSheetId="6">#REF!</definedName>
    <definedName name="조형가이즈까3516" localSheetId="4">#REF!</definedName>
    <definedName name="조형가이즈까3516">#REF!</definedName>
    <definedName name="조후" hidden="1">{#N/A,#N/A,FALSE,"예상손익";#N/A,#N/A,FALSE,"관리분석";#N/A,#N/A,FALSE,"장비분석";#N/A,#N/A,FALSE,"준설분석";#N/A,#N/A,FALSE,"철구분석"}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주방" localSheetId="2">#REF!</definedName>
    <definedName name="주방" localSheetId="7">#REF!</definedName>
    <definedName name="주방" localSheetId="6">#REF!</definedName>
    <definedName name="주방" localSheetId="4">#REF!</definedName>
    <definedName name="주방">#REF!</definedName>
    <definedName name="중기" localSheetId="2">#REF!</definedName>
    <definedName name="중기" localSheetId="7">#REF!</definedName>
    <definedName name="중기" localSheetId="6">#REF!</definedName>
    <definedName name="중기" localSheetId="4">#REF!</definedName>
    <definedName name="중기">#REF!</definedName>
    <definedName name="중기공" localSheetId="2">#REF!</definedName>
    <definedName name="중기공" localSheetId="7">#REF!</definedName>
    <definedName name="중기공" localSheetId="6">#REF!</definedName>
    <definedName name="중기공" localSheetId="4">#REF!</definedName>
    <definedName name="중기공">#REF!</definedName>
    <definedName name="중량" localSheetId="2">#REF!</definedName>
    <definedName name="중량" localSheetId="7">#REF!</definedName>
    <definedName name="중량" localSheetId="6">#REF!</definedName>
    <definedName name="중량" localSheetId="4">#REF!</definedName>
    <definedName name="중량">#REF!</definedName>
    <definedName name="중량표" localSheetId="2">#REF!</definedName>
    <definedName name="중량표" localSheetId="7">#REF!</definedName>
    <definedName name="중량표" localSheetId="6">#REF!</definedName>
    <definedName name="중량표" localSheetId="4">#REF!</definedName>
    <definedName name="중량표">#REF!</definedName>
    <definedName name="중흥부두2" localSheetId="2">#REF!</definedName>
    <definedName name="중흥부두2" localSheetId="7">#REF!</definedName>
    <definedName name="중흥부두2" localSheetId="6">#REF!</definedName>
    <definedName name="중흥부두2" localSheetId="4">#REF!</definedName>
    <definedName name="중흥부두2">#REF!</definedName>
    <definedName name="증감내역" localSheetId="2" hidden="1">#REF!</definedName>
    <definedName name="증감내역" localSheetId="7" hidden="1">#REF!</definedName>
    <definedName name="증감내역" localSheetId="6" hidden="1">#REF!</definedName>
    <definedName name="증감내역" localSheetId="4" hidden="1">#REF!</definedName>
    <definedName name="증감내역" hidden="1">#REF!</definedName>
    <definedName name="지" localSheetId="2">#REF!</definedName>
    <definedName name="지" localSheetId="7">#REF!</definedName>
    <definedName name="지" localSheetId="6">#REF!</definedName>
    <definedName name="지" localSheetId="4">#REF!</definedName>
    <definedName name="지">#REF!</definedName>
    <definedName name="지1" localSheetId="2">#REF!</definedName>
    <definedName name="지1" localSheetId="7">#REF!</definedName>
    <definedName name="지1" localSheetId="6">#REF!</definedName>
    <definedName name="지1" localSheetId="4">#REF!</definedName>
    <definedName name="지1">#REF!</definedName>
    <definedName name="지21" localSheetId="2">#REF!</definedName>
    <definedName name="지21" localSheetId="7">#REF!</definedName>
    <definedName name="지21" localSheetId="6">#REF!</definedName>
    <definedName name="지21" localSheetId="4">#REF!</definedName>
    <definedName name="지21">#REF!</definedName>
    <definedName name="지22" localSheetId="2">#REF!</definedName>
    <definedName name="지22" localSheetId="7">#REF!</definedName>
    <definedName name="지22" localSheetId="6">#REF!</definedName>
    <definedName name="지22" localSheetId="4">#REF!</definedName>
    <definedName name="지22">#REF!</definedName>
    <definedName name="지23" localSheetId="2">#REF!</definedName>
    <definedName name="지23" localSheetId="7">#REF!</definedName>
    <definedName name="지23" localSheetId="6">#REF!</definedName>
    <definedName name="지23" localSheetId="4">#REF!</definedName>
    <definedName name="지23">#REF!</definedName>
    <definedName name="지24" localSheetId="2">#REF!</definedName>
    <definedName name="지24" localSheetId="7">#REF!</definedName>
    <definedName name="지24" localSheetId="6">#REF!</definedName>
    <definedName name="지24" localSheetId="4">#REF!</definedName>
    <definedName name="지24">#REF!</definedName>
    <definedName name="지25" localSheetId="2">#REF!</definedName>
    <definedName name="지25" localSheetId="7">#REF!</definedName>
    <definedName name="지25" localSheetId="6">#REF!</definedName>
    <definedName name="지25" localSheetId="4">#REF!</definedName>
    <definedName name="지25">#REF!</definedName>
    <definedName name="지급" localSheetId="2">#REF!</definedName>
    <definedName name="지급" localSheetId="7">#REF!</definedName>
    <definedName name="지급" localSheetId="6">#REF!</definedName>
    <definedName name="지급" localSheetId="4">#REF!</definedName>
    <definedName name="지급">#REF!</definedName>
    <definedName name="지동" localSheetId="2">#REF!</definedName>
    <definedName name="지동" localSheetId="7">#REF!</definedName>
    <definedName name="지동" localSheetId="6">#REF!</definedName>
    <definedName name="지동" localSheetId="4">#REF!</definedName>
    <definedName name="지동">#REF!</definedName>
    <definedName name="지붕" localSheetId="2">#REF!</definedName>
    <definedName name="지붕" localSheetId="7">#REF!</definedName>
    <definedName name="지붕" localSheetId="6">#REF!</definedName>
    <definedName name="지붕" localSheetId="4">#REF!</definedName>
    <definedName name="지붕">#REF!</definedName>
    <definedName name="지역" localSheetId="2">#REF!</definedName>
    <definedName name="지역" localSheetId="7">#REF!</definedName>
    <definedName name="지역" localSheetId="6">#REF!</definedName>
    <definedName name="지역" localSheetId="4">#REF!</definedName>
    <definedName name="지역">#REF!</definedName>
    <definedName name="지지물" localSheetId="2">#REF!</definedName>
    <definedName name="지지물" localSheetId="7">#REF!</definedName>
    <definedName name="지지물" localSheetId="6">#REF!</definedName>
    <definedName name="지지물" localSheetId="4">#REF!</definedName>
    <definedName name="지지물">#REF!</definedName>
    <definedName name="지지물집계" localSheetId="2">#REF!</definedName>
    <definedName name="지지물집계" localSheetId="7">#REF!</definedName>
    <definedName name="지지물집계" localSheetId="6">#REF!</definedName>
    <definedName name="지지물집계" localSheetId="4">#REF!</definedName>
    <definedName name="지지물집계">#REF!</definedName>
    <definedName name="직1CO" localSheetId="2">#REF!</definedName>
    <definedName name="직1CO" localSheetId="7">#REF!</definedName>
    <definedName name="직1CO" localSheetId="6">#REF!</definedName>
    <definedName name="직1CO" localSheetId="4">#REF!</definedName>
    <definedName name="직1CO">#REF!</definedName>
    <definedName name="직노" localSheetId="2">#REF!</definedName>
    <definedName name="직노" localSheetId="7">#REF!</definedName>
    <definedName name="직노" localSheetId="6">#REF!</definedName>
    <definedName name="직노" localSheetId="4">#REF!</definedName>
    <definedName name="직노">#REF!</definedName>
    <definedName name="직매54P" hidden="1">{#N/A,#N/A,TRUE,"토적및재료집계";#N/A,#N/A,TRUE,"토적및재료집계";#N/A,#N/A,TRUE,"단위량"}</definedName>
    <definedName name="직영비" localSheetId="2">#REF!</definedName>
    <definedName name="직영비" localSheetId="7">#REF!</definedName>
    <definedName name="직영비" localSheetId="6">#REF!</definedName>
    <definedName name="직영비" localSheetId="4">#REF!</definedName>
    <definedName name="직영비">#REF!</definedName>
    <definedName name="직재" localSheetId="2">#REF!</definedName>
    <definedName name="직재" localSheetId="7">#REF!</definedName>
    <definedName name="직재" localSheetId="6">#REF!</definedName>
    <definedName name="직재" localSheetId="4">#REF!</definedName>
    <definedName name="직재">#REF!</definedName>
    <definedName name="직접비" localSheetId="2">#REF!</definedName>
    <definedName name="직접비" localSheetId="7">#REF!</definedName>
    <definedName name="직접비" localSheetId="6">#REF!</definedName>
    <definedName name="직접비" localSheetId="4">#REF!</definedName>
    <definedName name="직접비">#REF!</definedName>
    <definedName name="直接人件費" localSheetId="2">#REF!</definedName>
    <definedName name="直接人件費" localSheetId="7">#REF!</definedName>
    <definedName name="直接人件費" localSheetId="6">#REF!</definedName>
    <definedName name="直接人件費" localSheetId="4">#REF!</definedName>
    <definedName name="直接人件費">#REF!</definedName>
    <definedName name="직종" localSheetId="2">#REF!</definedName>
    <definedName name="직종" localSheetId="7">#REF!</definedName>
    <definedName name="직종" localSheetId="6">#REF!</definedName>
    <definedName name="직종" localSheetId="4">#REF!</definedName>
    <definedName name="직종">#REF!</definedName>
    <definedName name="진남_실내_체육관_음향_보강_설계_백이사님_내역서_List" localSheetId="2">#REF!</definedName>
    <definedName name="진남_실내_체육관_음향_보강_설계_백이사님_내역서_List" localSheetId="7">#REF!</definedName>
    <definedName name="진남_실내_체육관_음향_보강_설계_백이사님_내역서_List" localSheetId="6">#REF!</definedName>
    <definedName name="진남_실내_체육관_음향_보강_설계_백이사님_내역서_List" localSheetId="4">#REF!</definedName>
    <definedName name="진남_실내_체육관_음향_보강_설계_백이사님_내역서_List">#REF!</definedName>
    <definedName name="진동로라">250000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집" localSheetId="2">#REF!</definedName>
    <definedName name="집" localSheetId="7">#REF!</definedName>
    <definedName name="집" localSheetId="6">#REF!</definedName>
    <definedName name="집" localSheetId="4">#REF!</definedName>
    <definedName name="집">#REF!</definedName>
    <definedName name="집계표" localSheetId="2">#REF!,#REF!,#REF!</definedName>
    <definedName name="집계표" localSheetId="7">#REF!,#REF!,#REF!</definedName>
    <definedName name="집계표" localSheetId="6">#REF!,#REF!,#REF!</definedName>
    <definedName name="집계표" localSheetId="4">#REF!,#REF!,#REF!</definedName>
    <definedName name="집계표">#REF!,#REF!,#REF!</definedName>
    <definedName name="집계표1" localSheetId="2">#REF!,#REF!,#REF!</definedName>
    <definedName name="집계표1" localSheetId="7">#REF!,#REF!,#REF!</definedName>
    <definedName name="집계표1" localSheetId="6">#REF!,#REF!,#REF!</definedName>
    <definedName name="집계표1" localSheetId="4">#REF!,#REF!,#REF!</definedName>
    <definedName name="집계표1">#REF!,#REF!,#REF!</definedName>
    <definedName name="집수정탱크" localSheetId="2">#REF!</definedName>
    <definedName name="집수정탱크" localSheetId="7">#REF!</definedName>
    <definedName name="집수정탱크" localSheetId="6">#REF!</definedName>
    <definedName name="집수정탱크" localSheetId="4">#REF!</definedName>
    <definedName name="집수정탱크">#REF!</definedName>
    <definedName name="짜장" localSheetId="2">#REF!</definedName>
    <definedName name="짜장" localSheetId="7">#REF!</definedName>
    <definedName name="짜장" localSheetId="6">#REF!</definedName>
    <definedName name="짜장" localSheetId="4">#REF!</definedName>
    <definedName name="짜장">#REF!</definedName>
    <definedName name="짠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쩝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쩨" hidden="1">{#N/A,#N/A,FALSE,"변경관리예산";#N/A,#N/A,FALSE,"변경장비예산";#N/A,#N/A,FALSE,"변경준설예산";#N/A,#N/A,FALSE,"변경철구예산"}</definedName>
    <definedName name="ㅊ1555" localSheetId="2">#REF!</definedName>
    <definedName name="ㅊ1555" localSheetId="7">#REF!</definedName>
    <definedName name="ㅊ1555" localSheetId="6">#REF!</definedName>
    <definedName name="ㅊ1555" localSheetId="4">#REF!</definedName>
    <definedName name="ㅊ1555">#REF!</definedName>
    <definedName name="ㅊㄹㅎ" hidden="1">{#N/A,#N/A,FALSE,"집계표"}</definedName>
    <definedName name="ㅊㄹ헝ㅇ" hidden="1">{#N/A,#N/A,FALSE,"집계표"}</definedName>
    <definedName name="ㅊㄹ호" hidden="1">{#N/A,#N/A,FALSE,"집계표"}</definedName>
    <definedName name="ㅊㅀㅎㅎㅎㅎㅎㅎㅎㅎ" hidden="1">{#N/A,#N/A,FALSE,"집계표"}</definedName>
    <definedName name="ㅊㅊㅊㅊ" hidden="1">{#N/A,#N/A,FALSE,"단가표지"}</definedName>
    <definedName name="ㅊㅊㅊㅊㅊㅊㅊ" localSheetId="2">#REF!</definedName>
    <definedName name="ㅊㅊㅊㅊㅊㅊㅊ" localSheetId="7">#REF!</definedName>
    <definedName name="ㅊㅊㅊㅊㅊㅊㅊ" localSheetId="6">#REF!</definedName>
    <definedName name="ㅊㅊㅊㅊㅊㅊㅊ" localSheetId="4">#REF!</definedName>
    <definedName name="ㅊㅊㅊㅊㅊㅊㅊ">#REF!</definedName>
    <definedName name="ㅊㅌㅅ" hidden="1">{#N/A,#N/A,FALSE,"집계표"}</definedName>
    <definedName name="ㅊㅌ포촣" hidden="1">{#N/A,#N/A,FALSE,"집계표"}</definedName>
    <definedName name="ㅊㅌㅎㄹ쇼" hidden="1">{#N/A,#N/A,FALSE,"집계표"}</definedName>
    <definedName name="ㅊ튶" hidden="1">{#N/A,#N/A,FALSE,"집계표"}</definedName>
    <definedName name="ㅊㅍ허ㅓㅗ효" hidden="1">{#N/A,#N/A,FALSE,"집계표"}</definedName>
    <definedName name="ㅊ퍼ㅗㅗㅗㅗㅗ" hidden="1">{#N/A,#N/A,FALSE,"집계표"}</definedName>
    <definedName name="ㅊ포ㅓㅊㅊㅊㅊㅊㅊㅊㅊㅊㅊ" hidden="1">{#N/A,#N/A,FALSE,"집계표"}</definedName>
    <definedName name="ㅊ포ㅓㅓㅓㅓㅓㅓㅓㅓㅓㅓ" hidden="1">{#N/A,#N/A,FALSE,"집계표"}</definedName>
    <definedName name="ㅊ폴" hidden="1">{#N/A,#N/A,FALSE,"Sheet6"}</definedName>
    <definedName name="ㅊ푸ㅡ" hidden="1">{#N/A,#N/A,FALSE,"집계표"}</definedName>
    <definedName name="ㅊ퓨ㅗ" hidden="1">{#N/A,#N/A,FALSE,"집계표"}</definedName>
    <definedName name="ㅊㅎㄹㄹ" hidden="1">{#N/A,#N/A,FALSE,"집계표"}</definedName>
    <definedName name="ㅊ허ㅗㅗㅗㅗㅗ" hidden="1">{#N/A,#N/A,FALSE,"집계표"}</definedName>
    <definedName name="ㅊ호ㅓㅗ" hidden="1">{#N/A,#N/A,FALSE,"집계표"}</definedName>
    <definedName name="착공" localSheetId="2">#REF!</definedName>
    <definedName name="착공" localSheetId="7">#REF!</definedName>
    <definedName name="착공" localSheetId="6">#REF!</definedName>
    <definedName name="착공" localSheetId="4">#REF!</definedName>
    <definedName name="착공">#REF!</definedName>
    <definedName name="착공월" localSheetId="2">#REF!</definedName>
    <definedName name="착공월" localSheetId="7">#REF!</definedName>
    <definedName name="착공월" localSheetId="6">#REF!</definedName>
    <definedName name="착공월" localSheetId="4">#REF!</definedName>
    <definedName name="착공월">#REF!</definedName>
    <definedName name="착정심도" localSheetId="2">#REF!</definedName>
    <definedName name="착정심도" localSheetId="7">#REF!</definedName>
    <definedName name="착정심도" localSheetId="6">#REF!</definedName>
    <definedName name="착정심도" localSheetId="4">#REF!</definedName>
    <definedName name="착정심도">#REF!</definedName>
    <definedName name="참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창" localSheetId="2">#REF!</definedName>
    <definedName name="창" localSheetId="7">#REF!</definedName>
    <definedName name="창" localSheetId="6">#REF!</definedName>
    <definedName name="창" localSheetId="4">#REF!</definedName>
    <definedName name="창">#REF!</definedName>
    <definedName name="처ㅗㅗㅗㅗㅗㅗㅗㅗㅗ" hidden="1">{#N/A,#N/A,FALSE,"집계표"}</definedName>
    <definedName name="철2" hidden="1">{#N/A,#N/A,FALSE,"혼합골재"}</definedName>
    <definedName name="철간접" localSheetId="2">#REF!</definedName>
    <definedName name="철간접" localSheetId="7">#REF!</definedName>
    <definedName name="철간접" localSheetId="6">#REF!</definedName>
    <definedName name="철간접" localSheetId="4">#REF!</definedName>
    <definedName name="철간접">#REF!</definedName>
    <definedName name="철거" localSheetId="2">#REF!</definedName>
    <definedName name="철거" localSheetId="7">#REF!</definedName>
    <definedName name="철거" localSheetId="6">#REF!</definedName>
    <definedName name="철거" localSheetId="4">#REF!</definedName>
    <definedName name="철거">#REF!</definedName>
    <definedName name="철거단가" hidden="1">{#N/A,#N/A,FALSE,"조골재"}</definedName>
    <definedName name="철거자재" localSheetId="2">#REF!</definedName>
    <definedName name="철거자재" localSheetId="7">#REF!</definedName>
    <definedName name="철거자재" localSheetId="6">#REF!</definedName>
    <definedName name="철거자재" localSheetId="4">#REF!</definedName>
    <definedName name="철거자재">#REF!</definedName>
    <definedName name="철건설" localSheetId="2">#REF!</definedName>
    <definedName name="철건설" localSheetId="7">#REF!</definedName>
    <definedName name="철건설" localSheetId="6">#REF!</definedName>
    <definedName name="철건설" localSheetId="4">#REF!</definedName>
    <definedName name="철건설">#REF!</definedName>
    <definedName name="철경비" localSheetId="2">#REF!</definedName>
    <definedName name="철경비" localSheetId="7">#REF!</definedName>
    <definedName name="철경비" localSheetId="6">#REF!</definedName>
    <definedName name="철경비" localSheetId="4">#REF!</definedName>
    <definedName name="철경비">#REF!</definedName>
    <definedName name="철골협의" hidden="1">{#N/A,#N/A,FALSE,"현장 NCR 분석";#N/A,#N/A,FALSE,"현장품질감사";#N/A,#N/A,FALSE,"현장품질감사"}</definedName>
    <definedName name="철공" localSheetId="2">#REF!</definedName>
    <definedName name="철공" localSheetId="7">#REF!</definedName>
    <definedName name="철공" localSheetId="6">#REF!</definedName>
    <definedName name="철공" localSheetId="4">#REF!</definedName>
    <definedName name="철공">#REF!</definedName>
    <definedName name="철관리" localSheetId="2">#REF!</definedName>
    <definedName name="철관리" localSheetId="7">#REF!</definedName>
    <definedName name="철관리" localSheetId="6">#REF!</definedName>
    <definedName name="철관리" localSheetId="4">#REF!</definedName>
    <definedName name="철관리">#REF!</definedName>
    <definedName name="철근공" localSheetId="2">#REF!</definedName>
    <definedName name="철근공" localSheetId="7">#REF!</definedName>
    <definedName name="철근공" localSheetId="6">#REF!</definedName>
    <definedName name="철근공" localSheetId="4">#REF!</definedName>
    <definedName name="철근공">#REF!</definedName>
    <definedName name="철목1호" localSheetId="2">#REF!</definedName>
    <definedName name="철목1호" localSheetId="7">#REF!</definedName>
    <definedName name="철목1호" localSheetId="6">#REF!</definedName>
    <definedName name="철목1호" localSheetId="4">#REF!</definedName>
    <definedName name="철목1호">#REF!</definedName>
    <definedName name="철목2호" localSheetId="2">#REF!</definedName>
    <definedName name="철목2호" localSheetId="7">#REF!</definedName>
    <definedName name="철목2호" localSheetId="6">#REF!</definedName>
    <definedName name="철목2호" localSheetId="4">#REF!</definedName>
    <definedName name="철목2호">#REF!</definedName>
    <definedName name="철목3호" localSheetId="2">#REF!</definedName>
    <definedName name="철목3호" localSheetId="7">#REF!</definedName>
    <definedName name="철목3호" localSheetId="6">#REF!</definedName>
    <definedName name="철목3호" localSheetId="4">#REF!</definedName>
    <definedName name="철목3호">#REF!</definedName>
    <definedName name="철목4호" localSheetId="2">#REF!</definedName>
    <definedName name="철목4호" localSheetId="7">#REF!</definedName>
    <definedName name="철목4호" localSheetId="6">#REF!</definedName>
    <definedName name="철목4호" localSheetId="4">#REF!</definedName>
    <definedName name="철목4호">#REF!</definedName>
    <definedName name="철보험" localSheetId="2">#REF!</definedName>
    <definedName name="철보험" localSheetId="7">#REF!</definedName>
    <definedName name="철보험" localSheetId="6">#REF!</definedName>
    <definedName name="철보험" localSheetId="4">#REF!</definedName>
    <definedName name="철보험">#REF!</definedName>
    <definedName name="철부가" localSheetId="2">#REF!</definedName>
    <definedName name="철부가" localSheetId="7">#REF!</definedName>
    <definedName name="철부가" localSheetId="6">#REF!</definedName>
    <definedName name="철부가" localSheetId="4">#REF!</definedName>
    <definedName name="철부가">#REF!</definedName>
    <definedName name="철안전" localSheetId="2">#REF!</definedName>
    <definedName name="철안전" localSheetId="7">#REF!</definedName>
    <definedName name="철안전" localSheetId="6">#REF!</definedName>
    <definedName name="철안전" localSheetId="4">#REF!</definedName>
    <definedName name="철안전">#REF!</definedName>
    <definedName name="철이윤" localSheetId="2">#REF!</definedName>
    <definedName name="철이윤" localSheetId="7">#REF!</definedName>
    <definedName name="철이윤" localSheetId="6">#REF!</definedName>
    <definedName name="철이윤" localSheetId="4">#REF!</definedName>
    <definedName name="철이윤">#REF!</definedName>
    <definedName name="철콘부대외" hidden="1">{#N/A,#N/A,FALSE,"Sheet1"}</definedName>
    <definedName name="청림1호" localSheetId="2">#REF!</definedName>
    <definedName name="청림1호" localSheetId="7">#REF!</definedName>
    <definedName name="청림1호" localSheetId="6">#REF!</definedName>
    <definedName name="청림1호" localSheetId="4">#REF!</definedName>
    <definedName name="청림1호">#REF!</definedName>
    <definedName name="청림2호" localSheetId="2">#REF!</definedName>
    <definedName name="청림2호" localSheetId="7">#REF!</definedName>
    <definedName name="청림2호" localSheetId="6">#REF!</definedName>
    <definedName name="청림2호" localSheetId="4">#REF!</definedName>
    <definedName name="청림2호">#REF!</definedName>
    <definedName name="청림3호" localSheetId="2">#REF!</definedName>
    <definedName name="청림3호" localSheetId="7">#REF!</definedName>
    <definedName name="청림3호" localSheetId="6">#REF!</definedName>
    <definedName name="청림3호" localSheetId="4">#REF!</definedName>
    <definedName name="청림3호">#REF!</definedName>
    <definedName name="총공" hidden="1">{#N/A,#N/A,FALSE,"운반시간"}</definedName>
    <definedName name="총괄" localSheetId="2">#REF!</definedName>
    <definedName name="총괄" localSheetId="7">#REF!</definedName>
    <definedName name="총괄" localSheetId="6">#REF!</definedName>
    <definedName name="총괄" localSheetId="4">#REF!</definedName>
    <definedName name="총괄">#REF!</definedName>
    <definedName name="총연" localSheetId="2">#REF!</definedName>
    <definedName name="총연" localSheetId="7">#REF!</definedName>
    <definedName name="총연" localSheetId="6">#REF!</definedName>
    <definedName name="총연" localSheetId="4">#REF!</definedName>
    <definedName name="총연">#REF!</definedName>
    <definedName name="총원가" localSheetId="2">#REF!</definedName>
    <definedName name="총원가" localSheetId="7">#REF!</definedName>
    <definedName name="총원가" localSheetId="6">#REF!</definedName>
    <definedName name="총원가" localSheetId="4">#REF!</definedName>
    <definedName name="총원가">#REF!</definedName>
    <definedName name="總原價" localSheetId="2">#REF!</definedName>
    <definedName name="總原價" localSheetId="7">#REF!</definedName>
    <definedName name="總原價" localSheetId="6">#REF!</definedName>
    <definedName name="總原價" localSheetId="4">#REF!</definedName>
    <definedName name="總原價">#REF!</definedName>
    <definedName name="총원가2" localSheetId="2">#REF!</definedName>
    <definedName name="총원가2" localSheetId="7">#REF!</definedName>
    <definedName name="총원가2" localSheetId="6">#REF!</definedName>
    <definedName name="총원가2" localSheetId="4">#REF!</definedName>
    <definedName name="총원가2">#REF!</definedName>
    <definedName name="최종대비표" localSheetId="2">#REF!</definedName>
    <definedName name="최종대비표" localSheetId="7">#REF!</definedName>
    <definedName name="최종대비표" localSheetId="6">#REF!</definedName>
    <definedName name="최종대비표" localSheetId="4">#REF!</definedName>
    <definedName name="최종대비표">#REF!</definedName>
    <definedName name="추가기성" hidden="1">{#N/A,#N/A,FALSE,"집계표"}</definedName>
    <definedName name="출판" hidden="1">{#N/A,#N/A,FALSE,"지침";#N/A,#N/A,FALSE,"환경분석";#N/A,#N/A,FALSE,"Sheet16"}</definedName>
    <definedName name="충돌">#N/A</definedName>
    <definedName name="츄" hidden="1">{#N/A,#N/A,FALSE,"집계표"}</definedName>
    <definedName name="츄ㅗㄹㅊㄹ초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측량" localSheetId="2">#REF!</definedName>
    <definedName name="측량" localSheetId="7">#REF!</definedName>
    <definedName name="측량" localSheetId="6">#REF!</definedName>
    <definedName name="측량" localSheetId="4">#REF!</definedName>
    <definedName name="측량">#REF!</definedName>
    <definedName name="층__별" localSheetId="2">#REF!</definedName>
    <definedName name="층__별" localSheetId="7">#REF!</definedName>
    <definedName name="층__별" localSheetId="6">#REF!</definedName>
    <definedName name="층__별" localSheetId="4">#REF!</definedName>
    <definedName name="층__별">#REF!</definedName>
    <definedName name="층용도별수량비교표" localSheetId="2">#REF!</definedName>
    <definedName name="층용도별수량비교표" localSheetId="7">#REF!</definedName>
    <definedName name="층용도별수량비교표" localSheetId="6">#REF!</definedName>
    <definedName name="층용도별수량비교표" localSheetId="4">#REF!</definedName>
    <definedName name="층용도별수량비교표">#REF!</definedName>
    <definedName name="ㅋㅋㅋ" hidden="1">{#N/A,#N/A,FALSE,"전력간선"}</definedName>
    <definedName name="ㅋㅌ애ㅑㅓㅎㄹ" hidden="1">{#N/A,#N/A,FALSE,"집계표"}</definedName>
    <definedName name="ㅋ타ㅓㄹㅇ" hidden="1">{#N/A,#N/A,FALSE,"집계표"}</definedName>
    <definedName name="ㅋ텋리ㅏㄴㅁㄱ" hidden="1">{#N/A,#N/A,FALSE,"집계표"}</definedName>
    <definedName name="ㅋ하ㅓㅈㄴㄷㄱㅎ" hidden="1">{#N/A,#N/A,FALSE,"집계표"}</definedName>
    <definedName name="캐쉬" hidden="1">{#N/A,#N/A,FALSE,"지침";#N/A,#N/A,FALSE,"환경분석";#N/A,#N/A,FALSE,"Sheet16"}</definedName>
    <definedName name="캬ㅓ래ㅑㅣㅏ" hidden="1">{#N/A,#N/A,FALSE,"집계표"}</definedName>
    <definedName name="케노피" localSheetId="2">#REF!</definedName>
    <definedName name="케노피" localSheetId="7">#REF!</definedName>
    <definedName name="케노피" localSheetId="6">#REF!</definedName>
    <definedName name="케노피" localSheetId="4">#REF!</definedName>
    <definedName name="케노피">#REF!</definedName>
    <definedName name="케이블간지" hidden="1">{#N/A,#N/A,TRUE,"토적및재료집계";#N/A,#N/A,TRUE,"토적및재료집계";#N/A,#N/A,TRUE,"단위량"}</definedName>
    <definedName name="코킹" localSheetId="2">#REF!</definedName>
    <definedName name="코킹" localSheetId="7">#REF!</definedName>
    <definedName name="코킹" localSheetId="6">#REF!</definedName>
    <definedName name="코킹" localSheetId="4">#REF!</definedName>
    <definedName name="코킹">#REF!</definedName>
    <definedName name="콘크" localSheetId="2">#REF!</definedName>
    <definedName name="콘크" localSheetId="7">#REF!</definedName>
    <definedName name="콘크" localSheetId="6">#REF!</definedName>
    <definedName name="콘크" localSheetId="4">#REF!</definedName>
    <definedName name="콘크">#REF!</definedName>
    <definedName name="키ㅏㄴ어리ㅑㅁㅈㄷ" hidden="1">{#N/A,#N/A,FALSE,"집계표"}</definedName>
    <definedName name="ㅌ" localSheetId="2">#REF!</definedName>
    <definedName name="ㅌ" localSheetId="7">#REF!</definedName>
    <definedName name="ㅌ" localSheetId="6">#REF!</definedName>
    <definedName name="ㅌ" localSheetId="4">#REF!</definedName>
    <definedName name="ㅌ">#REF!</definedName>
    <definedName name="ㅌㄹ요" hidden="1">{#N/A,#N/A,FALSE,"집계표"}</definedName>
    <definedName name="ㅌㄹ호" hidden="1">{#N/A,#N/A,FALSE,"집계표"}</definedName>
    <definedName name="ㅌ롷" hidden="1">{#N/A,#N/A,FALSE,"집계표"}</definedName>
    <definedName name="ㅌㄾㅎ" hidden="1">{#N/A,#N/A,FALSE,"집계표"}</definedName>
    <definedName name="ㅌㅅㅊㅌ" hidden="1">{#N/A,#N/A,FALSE,"집계표"}</definedName>
    <definedName name="ㅌ쇼ㅏ" hidden="1">{#N/A,#N/A,FALSE,"집계표"}</definedName>
    <definedName name="ㅌㅇㄱㄱ" hidden="1">{#N/A,#N/A,FALSE,"집계표"}</definedName>
    <definedName name="ㅌㅇ려ㅛㄴㅇㅀ" hidden="1">{#N/A,#N/A,FALSE,"집계표"}</definedName>
    <definedName name="ㅌㅇ롷ㄴㄱㄷ" hidden="1">{#N/A,#N/A,FALSE,"집계표"}</definedName>
    <definedName name="ㅌㅇ료" hidden="1">{#N/A,#N/A,FALSE,"집계표"}</definedName>
    <definedName name="ㅌㅊㄹ오" hidden="1">{#N/A,#N/A,FALSE,"집계표"}</definedName>
    <definedName name="ㅌㅊㄹ호" hidden="1">{#N/A,#N/A,FALSE,"집계표"}</definedName>
    <definedName name="ㅌㅊ룟" hidden="1">{#N/A,#N/A,FALSE,"집계표"}</definedName>
    <definedName name="ㅌ처히ㅏㅓㄹㅇ하" hidden="1">{#N/A,#N/A,FALSE,"집계표"}</definedName>
    <definedName name="ㅌㅋㅀ" hidden="1">{#N/A,#N/A,FALSE,"집계표"}</definedName>
    <definedName name="ㅌㅋ퍼ㅣㅏㄴㅇ" hidden="1">{#N/A,#N/A,FALSE,"집계표"}</definedName>
    <definedName name="ㅌ카ㅓ낭렇" hidden="1">{#N/A,#N/A,FALSE,"집계표"}</definedName>
    <definedName name="ㅌㅌ" hidden="1">{#N/A,#N/A,FALSE,"표지"}</definedName>
    <definedName name="ㅌㅍㅊㅇㅌㅎ" hidden="1">{#N/A,#N/A,FALSE,"도급대비시행율";#N/A,#N/A,FALSE,"결의서";#N/A,#N/A,FALSE,"내역서";#N/A,#N/A,FALSE,"도급예상"}</definedName>
    <definedName name="타이어로라">250000</definedName>
    <definedName name="타일" localSheetId="2">#REF!</definedName>
    <definedName name="타일" localSheetId="7">#REF!</definedName>
    <definedName name="타일" localSheetId="6">#REF!</definedName>
    <definedName name="타일" localSheetId="4">#REF!</definedName>
    <definedName name="타일">#REF!</definedName>
    <definedName name="타일지급" localSheetId="2">#REF!</definedName>
    <definedName name="타일지급" localSheetId="7">#REF!</definedName>
    <definedName name="타일지급" localSheetId="6">#REF!</definedName>
    <definedName name="타일지급" localSheetId="4">#REF!</definedName>
    <definedName name="타일지급">#REF!</definedName>
    <definedName name="타히ㅓㅇ" hidden="1">{#N/A,#N/A,FALSE,"집계표"}</definedName>
    <definedName name="터파기깊이" localSheetId="2">#REF!</definedName>
    <definedName name="터파기깊이" localSheetId="7">#REF!</definedName>
    <definedName name="터파기깊이" localSheetId="6">#REF!</definedName>
    <definedName name="터파기깊이" localSheetId="4">#REF!</definedName>
    <definedName name="터파기깊이">#REF!</definedName>
    <definedName name="터파기반경" localSheetId="2">#REF!</definedName>
    <definedName name="터파기반경" localSheetId="7">#REF!</definedName>
    <definedName name="터파기반경" localSheetId="6">#REF!</definedName>
    <definedName name="터파기반경" localSheetId="4">#REF!</definedName>
    <definedName name="터파기반경">#REF!</definedName>
    <definedName name="터파기체적" localSheetId="2">#REF!</definedName>
    <definedName name="터파기체적" localSheetId="7">#REF!</definedName>
    <definedName name="터파기체적" localSheetId="6">#REF!</definedName>
    <definedName name="터파기체적" localSheetId="4">#REF!</definedName>
    <definedName name="터파기체적">#REF!</definedName>
    <definedName name="템플리트모듈1" localSheetId="2">BlankMacro1</definedName>
    <definedName name="템플리트모듈1" localSheetId="7">BlankMacro1</definedName>
    <definedName name="템플리트모듈1" localSheetId="6">BlankMacro1</definedName>
    <definedName name="템플리트모듈1" localSheetId="4">BlankMacro1</definedName>
    <definedName name="템플리트모듈1">BlankMacro1</definedName>
    <definedName name="템플리트모듈2" localSheetId="2">BlankMacro1</definedName>
    <definedName name="템플리트모듈2" localSheetId="7">BlankMacro1</definedName>
    <definedName name="템플리트모듈2" localSheetId="6">BlankMacro1</definedName>
    <definedName name="템플리트모듈2" localSheetId="4">BlankMacro1</definedName>
    <definedName name="템플리트모듈2">BlankMacro1</definedName>
    <definedName name="템플리트모듈3" localSheetId="2">BlankMacro1</definedName>
    <definedName name="템플리트모듈3" localSheetId="7">BlankMacro1</definedName>
    <definedName name="템플리트모듈3" localSheetId="6">BlankMacro1</definedName>
    <definedName name="템플리트모듈3" localSheetId="4">BlankMacro1</definedName>
    <definedName name="템플리트모듈3">BlankMacro1</definedName>
    <definedName name="템플리트모듈4" localSheetId="2">BlankMacro1</definedName>
    <definedName name="템플리트모듈4" localSheetId="7">BlankMacro1</definedName>
    <definedName name="템플리트모듈4" localSheetId="6">BlankMacro1</definedName>
    <definedName name="템플리트모듈4" localSheetId="4">BlankMacro1</definedName>
    <definedName name="템플리트모듈4">BlankMacro1</definedName>
    <definedName name="템플리트모듈5" localSheetId="2">BlankMacro1</definedName>
    <definedName name="템플리트모듈5" localSheetId="7">BlankMacro1</definedName>
    <definedName name="템플리트모듈5" localSheetId="6">BlankMacro1</definedName>
    <definedName name="템플리트모듈5" localSheetId="4">BlankMacro1</definedName>
    <definedName name="템플리트모듈5">BlankMacro1</definedName>
    <definedName name="템플리트모듈6" localSheetId="2">BlankMacro1</definedName>
    <definedName name="템플리트모듈6" localSheetId="7">BlankMacro1</definedName>
    <definedName name="템플리트모듈6" localSheetId="6">BlankMacro1</definedName>
    <definedName name="템플리트모듈6" localSheetId="4">BlankMacro1</definedName>
    <definedName name="템플리트모듈6">BlankMacro1</definedName>
    <definedName name="텨러" hidden="1">{#N/A,#N/A,FALSE,"집계표"}</definedName>
    <definedName name="토" localSheetId="2">#REF!</definedName>
    <definedName name="토" localSheetId="7">#REF!</definedName>
    <definedName name="토" localSheetId="6">#REF!</definedName>
    <definedName name="토" localSheetId="4">#REF!</definedName>
    <definedName name="토">#REF!</definedName>
    <definedName name="토\40" hidden="1">{#N/A,#N/A,FALSE,"토공2"}</definedName>
    <definedName name="토1" hidden="1">{#N/A,#N/A,FALSE,"이정표"}</definedName>
    <definedName name="토2" hidden="1">{#N/A,#N/A,FALSE,"조골재"}</definedName>
    <definedName name="토3" hidden="1">{#N/A,#N/A,FALSE,"구조1"}</definedName>
    <definedName name="토간접" localSheetId="2">#REF!</definedName>
    <definedName name="토간접" localSheetId="7">#REF!</definedName>
    <definedName name="토간접" localSheetId="6">#REF!</definedName>
    <definedName name="토간접" localSheetId="4">#REF!</definedName>
    <definedName name="토간접">#REF!</definedName>
    <definedName name="토경비" localSheetId="2">#REF!</definedName>
    <definedName name="토경비" localSheetId="7">#REF!</definedName>
    <definedName name="토경비" localSheetId="6">#REF!</definedName>
    <definedName name="토경비" localSheetId="4">#REF!</definedName>
    <definedName name="토경비">#REF!</definedName>
    <definedName name="토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토공2" hidden="1">{#N/A,#N/A,FALSE,"2~8번"}</definedName>
    <definedName name="토공전체" hidden="1">{#N/A,#N/A,FALSE,"운반시간"}</definedName>
    <definedName name="토관리" localSheetId="2">#REF!</definedName>
    <definedName name="토관리" localSheetId="7">#REF!</definedName>
    <definedName name="토관리" localSheetId="6">#REF!</definedName>
    <definedName name="토관리" localSheetId="4">#REF!</definedName>
    <definedName name="토관리">#REF!</definedName>
    <definedName name="토목" localSheetId="2">BlankMacro1</definedName>
    <definedName name="토목" localSheetId="7">BlankMacro1</definedName>
    <definedName name="토목" localSheetId="6">BlankMacro1</definedName>
    <definedName name="토목" localSheetId="4">BlankMacro1</definedName>
    <definedName name="토목">BlankMacro1</definedName>
    <definedName name="토목설계" hidden="1">{#N/A,#N/A,FALSE,"골재소요량";#N/A,#N/A,FALSE,"골재소요량"}</definedName>
    <definedName name="토목지입재료비" localSheetId="2">#REF!</definedName>
    <definedName name="토목지입재료비" localSheetId="7">#REF!</definedName>
    <definedName name="토목지입재료비" localSheetId="6">#REF!</definedName>
    <definedName name="토목지입재료비" localSheetId="4">#REF!</definedName>
    <definedName name="토목지입재료비">#REF!</definedName>
    <definedName name="토보험" localSheetId="2">#REF!</definedName>
    <definedName name="토보험" localSheetId="7">#REF!</definedName>
    <definedName name="토보험" localSheetId="6">#REF!</definedName>
    <definedName name="토보험" localSheetId="4">#REF!</definedName>
    <definedName name="토보험">#REF!</definedName>
    <definedName name="토부가" localSheetId="2">#REF!</definedName>
    <definedName name="토부가" localSheetId="7">#REF!</definedName>
    <definedName name="토부가" localSheetId="6">#REF!</definedName>
    <definedName name="토부가" localSheetId="4">#REF!</definedName>
    <definedName name="토부가">#REF!</definedName>
    <definedName name="토안전" localSheetId="2">#REF!</definedName>
    <definedName name="토안전" localSheetId="7">#REF!</definedName>
    <definedName name="토안전" localSheetId="6">#REF!</definedName>
    <definedName name="토안전" localSheetId="4">#REF!</definedName>
    <definedName name="토안전">#REF!</definedName>
    <definedName name="토이윤" localSheetId="2">#REF!</definedName>
    <definedName name="토이윤" localSheetId="7">#REF!</definedName>
    <definedName name="토이윤" localSheetId="6">#REF!</definedName>
    <definedName name="토이윤" localSheetId="4">#REF!</definedName>
    <definedName name="토이윤">#REF!</definedName>
    <definedName name="토적집계" localSheetId="2">#REF!</definedName>
    <definedName name="토적집계" localSheetId="7">#REF!</definedName>
    <definedName name="토적집계" localSheetId="6">#REF!</definedName>
    <definedName name="토적집계" localSheetId="4">#REF!</definedName>
    <definedName name="토적집계">#REF!</definedName>
    <definedName name="통1" localSheetId="2">#REF!</definedName>
    <definedName name="통1" localSheetId="7">#REF!</definedName>
    <definedName name="통1" localSheetId="6">#REF!</definedName>
    <definedName name="통1" localSheetId="4">#REF!</definedName>
    <definedName name="통1">#REF!</definedName>
    <definedName name="통2" localSheetId="2">#REF!</definedName>
    <definedName name="통2" localSheetId="7">#REF!</definedName>
    <definedName name="통2" localSheetId="6">#REF!</definedName>
    <definedName name="통2" localSheetId="4">#REF!</definedName>
    <definedName name="통2">#REF!</definedName>
    <definedName name="통신기사1급" localSheetId="2">#REF!</definedName>
    <definedName name="통신기사1급" localSheetId="7">#REF!</definedName>
    <definedName name="통신기사1급" localSheetId="6">#REF!</definedName>
    <definedName name="통신기사1급" localSheetId="4">#REF!</definedName>
    <definedName name="통신기사1급">#REF!</definedName>
    <definedName name="통신기사2급" localSheetId="2">#REF!</definedName>
    <definedName name="통신기사2급" localSheetId="7">#REF!</definedName>
    <definedName name="통신기사2급" localSheetId="6">#REF!</definedName>
    <definedName name="통신기사2급" localSheetId="4">#REF!</definedName>
    <definedName name="통신기사2급">#REF!</definedName>
    <definedName name="통신내선공" localSheetId="2">#REF!</definedName>
    <definedName name="통신내선공" localSheetId="7">#REF!</definedName>
    <definedName name="통신내선공" localSheetId="6">#REF!</definedName>
    <definedName name="통신내선공" localSheetId="4">#REF!</definedName>
    <definedName name="통신내선공">#REF!</definedName>
    <definedName name="통신설비공" localSheetId="2">#REF!</definedName>
    <definedName name="통신설비공" localSheetId="7">#REF!</definedName>
    <definedName name="통신설비공" localSheetId="6">#REF!</definedName>
    <definedName name="통신설비공" localSheetId="4">#REF!</definedName>
    <definedName name="통신설비공">#REF!</definedName>
    <definedName name="통신외선공" localSheetId="2">#REF!</definedName>
    <definedName name="통신외선공" localSheetId="7">#REF!</definedName>
    <definedName name="통신외선공" localSheetId="6">#REF!</definedName>
    <definedName name="통신외선공" localSheetId="4">#REF!</definedName>
    <definedName name="통신외선공">#REF!</definedName>
    <definedName name="통신케이블공" localSheetId="2">#REF!</definedName>
    <definedName name="통신케이블공" localSheetId="7">#REF!</definedName>
    <definedName name="통신케이블공" localSheetId="6">#REF!</definedName>
    <definedName name="통신케이블공" localSheetId="4">#REF!</definedName>
    <definedName name="통신케이블공">#REF!</definedName>
    <definedName name="통영수량" localSheetId="2">#REF!</definedName>
    <definedName name="통영수량" localSheetId="7">#REF!</definedName>
    <definedName name="통영수량" localSheetId="6">#REF!</definedName>
    <definedName name="통영수량" localSheetId="4">#REF!</definedName>
    <definedName name="통영수량">#REF!</definedName>
    <definedName name="퇴직" localSheetId="2">#REF!</definedName>
    <definedName name="퇴직" localSheetId="7">#REF!</definedName>
    <definedName name="퇴직" localSheetId="6">#REF!</definedName>
    <definedName name="퇴직" localSheetId="4">#REF!</definedName>
    <definedName name="퇴직">#REF!</definedName>
    <definedName name="투입대비표갑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툿" hidden="1">{#N/A,#N/A,FALSE,"사업총괄";#N/A,#N/A,FALSE,"장비사업";#N/A,#N/A,FALSE,"철구사업";#N/A,#N/A,FALSE,"준설사업"}</definedName>
    <definedName name="특고" localSheetId="2">#REF!</definedName>
    <definedName name="특고" localSheetId="7">#REF!</definedName>
    <definedName name="특고" localSheetId="6">#REF!</definedName>
    <definedName name="특고" localSheetId="4">#REF!</definedName>
    <definedName name="특고">#REF!</definedName>
    <definedName name="특별" localSheetId="2">#REF!</definedName>
    <definedName name="특별" localSheetId="7">#REF!</definedName>
    <definedName name="특별" localSheetId="6">#REF!</definedName>
    <definedName name="특별" localSheetId="4">#REF!</definedName>
    <definedName name="특별">#REF!</definedName>
    <definedName name="특수조건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특케" localSheetId="2">#REF!</definedName>
    <definedName name="특케" localSheetId="7">#REF!</definedName>
    <definedName name="특케" localSheetId="6">#REF!</definedName>
    <definedName name="특케" localSheetId="4">#REF!</definedName>
    <definedName name="특케">#REF!</definedName>
    <definedName name="티" hidden="1">{#N/A,#N/A,FALSE,"예상손익";#N/A,#N/A,FALSE,"관리분석";#N/A,#N/A,FALSE,"장비분석";#N/A,#N/A,FALSE,"준설분석";#N/A,#N/A,FALSE,"철구분석"}</definedName>
    <definedName name="ㅍㄴㅇㄷ" hidden="1">{#N/A,#N/A,FALSE,"집계표"}</definedName>
    <definedName name="ㅍㅊㅇㅍㅊ" hidden="1">{#N/A,#N/A,FALSE,"집계표"}</definedName>
    <definedName name="ㅍ초ㅓㅓㅓㅓㅓㅓㅓ" hidden="1">{#N/A,#N/A,FALSE,"집계표"}</definedName>
    <definedName name="ㅍ츄ㅗ" hidden="1">{#N/A,#N/A,FALSE,"집계표"}</definedName>
    <definedName name="ㅍㅌㅋ이ㅏ" hidden="1">{#N/A,#N/A,FALSE,"집계표"}</definedName>
    <definedName name="ㅍ햐ㅐㅣㅏ" hidden="1">{#N/A,#N/A,FALSE,"집계표"}</definedName>
    <definedName name="ㅍ화ㅓ" hidden="1">{#N/A,#N/A,FALSE,"집계표"}</definedName>
    <definedName name="파" localSheetId="2">#REF!</definedName>
    <definedName name="파" localSheetId="7">#REF!</definedName>
    <definedName name="파" localSheetId="6">#REF!</definedName>
    <definedName name="파" localSheetId="4">#REF!</definedName>
    <definedName name="파">#REF!</definedName>
    <definedName name="파일산출3" localSheetId="2" hidden="1">#REF!</definedName>
    <definedName name="파일산출3" localSheetId="7" hidden="1">#REF!</definedName>
    <definedName name="파일산출3" localSheetId="6" hidden="1">#REF!</definedName>
    <definedName name="파일산출3" localSheetId="4" hidden="1">#REF!</definedName>
    <definedName name="파일산출3" hidden="1">#REF!</definedName>
    <definedName name="판관비" localSheetId="2">#REF!</definedName>
    <definedName name="판관비" localSheetId="7">#REF!</definedName>
    <definedName name="판관비" localSheetId="6">#REF!</definedName>
    <definedName name="판관비" localSheetId="4">#REF!</definedName>
    <definedName name="판관비">#REF!</definedName>
    <definedName name="판매" localSheetId="2">#REF!</definedName>
    <definedName name="판매" localSheetId="7">#REF!</definedName>
    <definedName name="판매" localSheetId="6">#REF!</definedName>
    <definedName name="판매" localSheetId="4">#REF!</definedName>
    <definedName name="판매">#REF!</definedName>
    <definedName name="팔" localSheetId="2" hidden="1">#REF!</definedName>
    <definedName name="팔" localSheetId="7" hidden="1">#REF!</definedName>
    <definedName name="팔" localSheetId="6" hidden="1">#REF!</definedName>
    <definedName name="팔" localSheetId="4" hidden="1">#REF!</definedName>
    <definedName name="팔" hidden="1">#REF!</definedName>
    <definedName name="팽창탱크" localSheetId="2">#REF!</definedName>
    <definedName name="팽창탱크" localSheetId="7">#REF!</definedName>
    <definedName name="팽창탱크" localSheetId="6">#REF!</definedName>
    <definedName name="팽창탱크" localSheetId="4">#REF!</definedName>
    <definedName name="팽창탱크">#REF!</definedName>
    <definedName name="펌프구경" localSheetId="2">#REF!</definedName>
    <definedName name="펌프구경" localSheetId="7">#REF!</definedName>
    <definedName name="펌프구경" localSheetId="6">#REF!</definedName>
    <definedName name="펌프구경" localSheetId="4">#REF!</definedName>
    <definedName name="펌프구경">#REF!</definedName>
    <definedName name="페기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평당" localSheetId="2">#REF!</definedName>
    <definedName name="평당" localSheetId="7">#REF!</definedName>
    <definedName name="평당" localSheetId="6">#REF!</definedName>
    <definedName name="평당" localSheetId="4">#REF!</definedName>
    <definedName name="평당">#REF!</definedName>
    <definedName name="평화설비" localSheetId="2">#REF!</definedName>
    <definedName name="평화설비" localSheetId="7">#REF!</definedName>
    <definedName name="평화설비" localSheetId="6">#REF!</definedName>
    <definedName name="평화설비" localSheetId="4">#REF!</definedName>
    <definedName name="평화설비">#REF!</definedName>
    <definedName name="폐기물처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포장2월ocf" hidden="1">{#N/A,#N/A,FALSE,"지침";#N/A,#N/A,FALSE,"환경분석";#N/A,#N/A,FALSE,"Sheet16"}</definedName>
    <definedName name="포장ocf" hidden="1">{#N/A,#N/A,FALSE,"지침";#N/A,#N/A,FALSE,"환경분석";#N/A,#N/A,FALSE,"Sheet16"}</definedName>
    <definedName name="포지머ㅗㄱㄷㅌ킹1" hidden="1">{#N/A,#N/A,FALSE,"표지목차"}</definedName>
    <definedName name="폽장2" hidden="1">{#N/A,#N/A,FALSE,"포장1";#N/A,#N/A,FALSE,"포장1"}</definedName>
    <definedName name="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표지1" localSheetId="2">#REF!</definedName>
    <definedName name="표지1" localSheetId="7">#REF!</definedName>
    <definedName name="표지1" localSheetId="6">#REF!</definedName>
    <definedName name="표지1" localSheetId="4">#REF!</definedName>
    <definedName name="표지1">#REF!</definedName>
    <definedName name="표지2" localSheetId="2">#REF!</definedName>
    <definedName name="표지2" localSheetId="7">#REF!</definedName>
    <definedName name="표지2" localSheetId="6">#REF!</definedName>
    <definedName name="표지2" localSheetId="4">#REF!</definedName>
    <definedName name="표지2">#REF!</definedName>
    <definedName name="표품_통신_6_13" localSheetId="2">#REF!</definedName>
    <definedName name="표품_통신_6_13" localSheetId="7">#REF!</definedName>
    <definedName name="표품_통신_6_13" localSheetId="6">#REF!</definedName>
    <definedName name="표품_통신_6_13" localSheetId="4">#REF!</definedName>
    <definedName name="표품_통신_6_13">#REF!</definedName>
    <definedName name="품_______">#N/A</definedName>
    <definedName name="품_______명" localSheetId="2">#REF!</definedName>
    <definedName name="품_______명" localSheetId="7">#REF!</definedName>
    <definedName name="품_______명" localSheetId="6">#REF!</definedName>
    <definedName name="품_______명" localSheetId="4">#REF!</definedName>
    <definedName name="품_______명">#REF!</definedName>
    <definedName name="품명" localSheetId="2">#REF!</definedName>
    <definedName name="품명" localSheetId="7">#REF!</definedName>
    <definedName name="품명" localSheetId="6">#REF!</definedName>
    <definedName name="품명" localSheetId="4">#REF!</definedName>
    <definedName name="품명">#REF!</definedName>
    <definedName name="품의민원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퓨ㅗ허" hidden="1">{#N/A,#N/A,FALSE,"집계표"}</definedName>
    <definedName name="퓸" hidden="1">{#N/A,#N/A,FALSE,"사업총괄";#N/A,#N/A,FALSE,"장비사업";#N/A,#N/A,FALSE,"철구사업";#N/A,#N/A,FALSE,"준설사업"}</definedName>
    <definedName name="프린트" localSheetId="2">#REF!</definedName>
    <definedName name="프린트" localSheetId="7">#REF!</definedName>
    <definedName name="프린트" localSheetId="6">#REF!</definedName>
    <definedName name="프린트" localSheetId="4">#REF!</definedName>
    <definedName name="프린트">#REF!</definedName>
    <definedName name="플라타너스B8" localSheetId="2">#REF!</definedName>
    <definedName name="플라타너스B8" localSheetId="7">#REF!</definedName>
    <definedName name="플라타너스B8" localSheetId="6">#REF!</definedName>
    <definedName name="플라타너스B8" localSheetId="4">#REF!</definedName>
    <definedName name="플라타너스B8">#REF!</definedName>
    <definedName name="플랜트전공" localSheetId="2">#REF!</definedName>
    <definedName name="플랜트전공" localSheetId="7">#REF!</definedName>
    <definedName name="플랜트전공" localSheetId="6">#REF!</definedName>
    <definedName name="플랜트전공" localSheetId="4">#REF!</definedName>
    <definedName name="플랜트전공">#REF!</definedName>
    <definedName name="피간접" localSheetId="2">#REF!</definedName>
    <definedName name="피간접" localSheetId="7">#REF!</definedName>
    <definedName name="피간접" localSheetId="6">#REF!</definedName>
    <definedName name="피간접" localSheetId="4">#REF!</definedName>
    <definedName name="피간접">#REF!</definedName>
    <definedName name="피경비" localSheetId="2">#REF!</definedName>
    <definedName name="피경비" localSheetId="7">#REF!</definedName>
    <definedName name="피경비" localSheetId="6">#REF!</definedName>
    <definedName name="피경비" localSheetId="4">#REF!</definedName>
    <definedName name="피경비">#REF!</definedName>
    <definedName name="피관리" localSheetId="2">#REF!</definedName>
    <definedName name="피관리" localSheetId="7">#REF!</definedName>
    <definedName name="피관리" localSheetId="6">#REF!</definedName>
    <definedName name="피관리" localSheetId="4">#REF!</definedName>
    <definedName name="피관리">#REF!</definedName>
    <definedName name="피보험" localSheetId="2">#REF!</definedName>
    <definedName name="피보험" localSheetId="7">#REF!</definedName>
    <definedName name="피보험" localSheetId="6">#REF!</definedName>
    <definedName name="피보험" localSheetId="4">#REF!</definedName>
    <definedName name="피보험">#REF!</definedName>
    <definedName name="피부가" localSheetId="2">#REF!</definedName>
    <definedName name="피부가" localSheetId="7">#REF!</definedName>
    <definedName name="피부가" localSheetId="6">#REF!</definedName>
    <definedName name="피부가" localSheetId="4">#REF!</definedName>
    <definedName name="피부가">#REF!</definedName>
    <definedName name="피안전" localSheetId="2">#REF!</definedName>
    <definedName name="피안전" localSheetId="7">#REF!</definedName>
    <definedName name="피안전" localSheetId="6">#REF!</definedName>
    <definedName name="피안전" localSheetId="4">#REF!</definedName>
    <definedName name="피안전">#REF!</definedName>
    <definedName name="피이윤" localSheetId="2">#REF!</definedName>
    <definedName name="피이윤" localSheetId="7">#REF!</definedName>
    <definedName name="피이윤" localSheetId="6">#REF!</definedName>
    <definedName name="피이윤" localSheetId="4">#REF!</definedName>
    <definedName name="피이윤">#REF!</definedName>
    <definedName name="ㅎ23" localSheetId="2">#REF!</definedName>
    <definedName name="ㅎ23" localSheetId="7">#REF!</definedName>
    <definedName name="ㅎ23" localSheetId="6">#REF!</definedName>
    <definedName name="ㅎ23" localSheetId="4">#REF!</definedName>
    <definedName name="ㅎ23">#REF!</definedName>
    <definedName name="ㅎ314" localSheetId="2">#REF!</definedName>
    <definedName name="ㅎ314" localSheetId="7">#REF!</definedName>
    <definedName name="ㅎ314" localSheetId="6">#REF!</definedName>
    <definedName name="ㅎ314" localSheetId="4">#REF!</definedName>
    <definedName name="ㅎ314">#REF!</definedName>
    <definedName name="ㅎ434" localSheetId="2">#REF!</definedName>
    <definedName name="ㅎ434" localSheetId="7">#REF!</definedName>
    <definedName name="ㅎ434" localSheetId="6">#REF!</definedName>
    <definedName name="ㅎ434" localSheetId="4">#REF!</definedName>
    <definedName name="ㅎ434">#REF!</definedName>
    <definedName name="ㅎㄴㅇㅀㄴ" hidden="1">{#N/A,#N/A,FALSE,"집계표"}</definedName>
    <definedName name="ㅎㄹㅇㄴㅇ" hidden="1">{#N/A,#N/A,FALSE,"집계표"}</definedName>
    <definedName name="ㅎㄹㅇ솔요" hidden="1">{#N/A,#N/A,FALSE,"집계표"}</definedName>
    <definedName name="ㅎㄹ어" hidden="1">{#N/A,#N/A,FALSE,"집계표"}</definedName>
    <definedName name="ㅎㄹ오" hidden="1">{#N/A,#N/A,FALSE,"집계표"}</definedName>
    <definedName name="ㅎㄹ요서ㅗㅎㄹㅇ" hidden="1">{#N/A,#N/A,FALSE,"집계표"}</definedName>
    <definedName name="ㅎ러ㅗㅇ러" hidden="1">{#N/A,#N/A,FALSE,"집계표"}</definedName>
    <definedName name="ㅎ러ㅘㅍㅊ" hidden="1">{#N/A,#N/A,FALSE,"집계표"}</definedName>
    <definedName name="ㅎ려ㅑㅓㅏㄹ셔ㅛ" hidden="1">{#N/A,#N/A,FALSE,"집계표"}</definedName>
    <definedName name="ㅎ로" hidden="1">{#N/A,#N/A,FALSE,"집계표"}</definedName>
    <definedName name="ㅎ로낟안" hidden="1">{#N/A,#N/A,FALSE,"혼합골재"}</definedName>
    <definedName name="ㅎ로ㅓㅅㄱㄷ" hidden="1">{#N/A,#N/A,FALSE,"집계표"}</definedName>
    <definedName name="ㅎ로ㅓㅇ" hidden="1">{#N/A,#N/A,FALSE,"집계표"}</definedName>
    <definedName name="ㅎ로ㅓㅓㅓㅓㅓㅓㅓㅓㅓㅓ" hidden="1">{#N/A,#N/A,FALSE,"집계표"}</definedName>
    <definedName name="ㅎ롤ㅇㄴㄳㄱ" hidden="1">{#N/A,#N/A,FALSE,"집계표"}</definedName>
    <definedName name="ㅎ롯ㅅ" hidden="1">{#N/A,#N/A,FALSE,"집계표"}</definedName>
    <definedName name="ㅎㅀㅀ" localSheetId="2" hidden="1">#REF!</definedName>
    <definedName name="ㅎㅀㅀ" localSheetId="7" hidden="1">#REF!</definedName>
    <definedName name="ㅎㅀㅀ" localSheetId="6" hidden="1">#REF!</definedName>
    <definedName name="ㅎㅀㅀ" localSheetId="4" hidden="1">#REF!</definedName>
    <definedName name="ㅎㅀㅀ" hidden="1">#REF!</definedName>
    <definedName name="ㅎㅀㅇ" localSheetId="2" hidden="1">#REF!</definedName>
    <definedName name="ㅎㅀㅇ" localSheetId="7" hidden="1">#REF!</definedName>
    <definedName name="ㅎㅀㅇ" localSheetId="6" hidden="1">#REF!</definedName>
    <definedName name="ㅎㅀㅇ" localSheetId="4" hidden="1">#REF!</definedName>
    <definedName name="ㅎㅀㅇ" hidden="1">#REF!</definedName>
    <definedName name="ㅎㅁ" hidden="1">{#N/A,#N/A,FALSE,"집계표"}</definedName>
    <definedName name="ㅎㅁㄴ" localSheetId="2" hidden="1">#REF!</definedName>
    <definedName name="ㅎㅁㄴ" localSheetId="7" hidden="1">#REF!</definedName>
    <definedName name="ㅎㅁㄴ" localSheetId="6" hidden="1">#REF!</definedName>
    <definedName name="ㅎㅁㄴ" localSheetId="4" hidden="1">#REF!</definedName>
    <definedName name="ㅎㅁㄴ" hidden="1">#REF!</definedName>
    <definedName name="ㅎㅇㄴㄱㅎㄴㅁㄳㅎ" localSheetId="2">BlankMacro1</definedName>
    <definedName name="ㅎㅇㄴㄱㅎㄴㅁㄳㅎ" localSheetId="7">BlankMacro1</definedName>
    <definedName name="ㅎㅇㄴㄱㅎㄴㅁㄳㅎ" localSheetId="6">BlankMacro1</definedName>
    <definedName name="ㅎㅇㄴㄱㅎㄴㅁㄳㅎ" localSheetId="4">BlankMacro1</definedName>
    <definedName name="ㅎㅇㄴㄱㅎㄴㅁㄳㅎ">BlankMacro1</definedName>
    <definedName name="ㅎㅇㅎ" localSheetId="2">BlankMacro1</definedName>
    <definedName name="ㅎㅇㅎ" localSheetId="7">BlankMacro1</definedName>
    <definedName name="ㅎㅇㅎ" localSheetId="6">BlankMacro1</definedName>
    <definedName name="ㅎㅇㅎ" localSheetId="4">BlankMacro1</definedName>
    <definedName name="ㅎㅇㅎ">BlankMacro1</definedName>
    <definedName name="ㅎ처ㅗㅅㄹ요" hidden="1">{#N/A,#N/A,FALSE,"집계표"}</definedName>
    <definedName name="ㅎㅎㅎ" localSheetId="2">#REF!</definedName>
    <definedName name="ㅎㅎㅎ" localSheetId="7">#REF!</definedName>
    <definedName name="ㅎㅎㅎ" localSheetId="6">#REF!</definedName>
    <definedName name="ㅎㅎㅎ" localSheetId="4">#REF!</definedName>
    <definedName name="ㅎㅎㅎ">#REF!</definedName>
    <definedName name="ㅎㅎㅎㅎㅎㅎㅎ" hidden="1">{#N/A,#N/A,FALSE,"교리2"}</definedName>
    <definedName name="ㅎㅕㅓ" hidden="1">{#N/A,#N/A,FALSE,"집계표"}</definedName>
    <definedName name="하5" localSheetId="2">#REF!</definedName>
    <definedName name="하5" localSheetId="7">#REF!</definedName>
    <definedName name="하5" localSheetId="6">#REF!</definedName>
    <definedName name="하5" localSheetId="4">#REF!</definedName>
    <definedName name="하5">#REF!</definedName>
    <definedName name="하6" localSheetId="2">#REF!</definedName>
    <definedName name="하6" localSheetId="7">#REF!</definedName>
    <definedName name="하6" localSheetId="6">#REF!</definedName>
    <definedName name="하6" localSheetId="4">#REF!</definedName>
    <definedName name="하6">#REF!</definedName>
    <definedName name="하7" localSheetId="2">#REF!</definedName>
    <definedName name="하7" localSheetId="7">#REF!</definedName>
    <definedName name="하7" localSheetId="6">#REF!</definedName>
    <definedName name="하7" localSheetId="4">#REF!</definedName>
    <definedName name="하7">#REF!</definedName>
    <definedName name="하8" localSheetId="2">#REF!</definedName>
    <definedName name="하8" localSheetId="7">#REF!</definedName>
    <definedName name="하8" localSheetId="6">#REF!</definedName>
    <definedName name="하8" localSheetId="4">#REF!</definedName>
    <definedName name="하8">#REF!</definedName>
    <definedName name="하나" hidden="1">{#N/A,#N/A,FALSE,"Sheet1"}</definedName>
    <definedName name="하도급" hidden="1">{#N/A,#N/A,FALSE,"사업총괄";#N/A,#N/A,FALSE,"장비사업";#N/A,#N/A,FALSE,"철구사업";#N/A,#N/A,FALSE,"준설사업"}</definedName>
    <definedName name="하도급사항" localSheetId="2" hidden="1">#REF!</definedName>
    <definedName name="하도급사항" localSheetId="7" hidden="1">#REF!</definedName>
    <definedName name="하도급사항" localSheetId="6" hidden="1">#REF!</definedName>
    <definedName name="하도급사항" localSheetId="4" hidden="1">#REF!</definedName>
    <definedName name="하도급사항" hidden="1">#REF!</definedName>
    <definedName name="하도대상" hidden="1">{#N/A,#N/A,FALSE,"골재소요량";#N/A,#N/A,FALSE,"골재소요량"}</definedName>
    <definedName name="하도발주용공내역서" hidden="1">{#N/A,#N/A,FALSE,"사업총괄";#N/A,#N/A,FALSE,"장비사업";#N/A,#N/A,FALSE,"철구사업";#N/A,#N/A,FALSE,"준설사업"}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업체명">#N/A</definedName>
    <definedName name="하드웨어" localSheetId="2">#REF!</definedName>
    <definedName name="하드웨어" localSheetId="7">#REF!</definedName>
    <definedName name="하드웨어" localSheetId="6">#REF!</definedName>
    <definedName name="하드웨어" localSheetId="4">#REF!</definedName>
    <definedName name="하드웨어">#REF!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하" localSheetId="2">#REF!</definedName>
    <definedName name="하하" localSheetId="7">#REF!</definedName>
    <definedName name="하하" localSheetId="6">#REF!</definedName>
    <definedName name="하하" localSheetId="4">#REF!</definedName>
    <definedName name="하하">#REF!</definedName>
    <definedName name="학교" localSheetId="2">#REF!</definedName>
    <definedName name="학교" localSheetId="7">#REF!</definedName>
    <definedName name="학교" localSheetId="6">#REF!</definedName>
    <definedName name="학교" localSheetId="4">#REF!</definedName>
    <definedName name="학교">#REF!</definedName>
    <definedName name="학교2" localSheetId="2">#REF!</definedName>
    <definedName name="학교2" localSheetId="7">#REF!</definedName>
    <definedName name="학교2" localSheetId="6">#REF!</definedName>
    <definedName name="학교2" localSheetId="4">#REF!</definedName>
    <definedName name="학교2">#REF!</definedName>
    <definedName name="한" localSheetId="2" hidden="1">#REF!</definedName>
    <definedName name="한" localSheetId="7" hidden="1">#REF!</definedName>
    <definedName name="한" localSheetId="6" hidden="1">#REF!</definedName>
    <definedName name="한" localSheetId="4" hidden="1">#REF!</definedName>
    <definedName name="한" hidden="1">#REF!</definedName>
    <definedName name="한교1호" localSheetId="2">#REF!</definedName>
    <definedName name="한교1호" localSheetId="7">#REF!</definedName>
    <definedName name="한교1호" localSheetId="6">#REF!</definedName>
    <definedName name="한교1호" localSheetId="4">#REF!</definedName>
    <definedName name="한교1호">#REF!</definedName>
    <definedName name="한교2호" localSheetId="2">#REF!</definedName>
    <definedName name="한교2호" localSheetId="7">#REF!</definedName>
    <definedName name="한교2호" localSheetId="6">#REF!</definedName>
    <definedName name="한교2호" localSheetId="4">#REF!</definedName>
    <definedName name="한교2호">#REF!</definedName>
    <definedName name="한교3호" localSheetId="2">#REF!</definedName>
    <definedName name="한교3호" localSheetId="7">#REF!</definedName>
    <definedName name="한교3호" localSheetId="6">#REF!</definedName>
    <definedName name="한교3호" localSheetId="4">#REF!</definedName>
    <definedName name="한교3호">#REF!</definedName>
    <definedName name="한동" hidden="1">{#N/A,#N/A,FALSE,"단가표지"}</definedName>
    <definedName name="한동1" hidden="1">{#N/A,#N/A,FALSE,"단가표지"}</definedName>
    <definedName name="함석공계" localSheetId="2">#REF!</definedName>
    <definedName name="함석공계" localSheetId="7">#REF!</definedName>
    <definedName name="함석공계" localSheetId="6">#REF!</definedName>
    <definedName name="함석공계" localSheetId="4">#REF!</definedName>
    <definedName name="함석공계">#REF!</definedName>
    <definedName name="합_______계" localSheetId="2">#REF!</definedName>
    <definedName name="합_______계" localSheetId="7">#REF!</definedName>
    <definedName name="합_______계" localSheetId="6">#REF!</definedName>
    <definedName name="합_______계" localSheetId="4">#REF!</definedName>
    <definedName name="합_______계">#REF!</definedName>
    <definedName name="합6907001" localSheetId="2">#REF!</definedName>
    <definedName name="합6907001" localSheetId="7">#REF!</definedName>
    <definedName name="합6907001" localSheetId="6">#REF!</definedName>
    <definedName name="합6907001" localSheetId="4">#REF!</definedName>
    <definedName name="합6907001">#REF!</definedName>
    <definedName name="합6907003" localSheetId="2">#REF!</definedName>
    <definedName name="합6907003" localSheetId="7">#REF!</definedName>
    <definedName name="합6907003" localSheetId="6">#REF!</definedName>
    <definedName name="합6907003" localSheetId="4">#REF!</definedName>
    <definedName name="합6907003">#REF!</definedName>
    <definedName name="합6907004" localSheetId="2">#REF!</definedName>
    <definedName name="합6907004" localSheetId="7">#REF!</definedName>
    <definedName name="합6907004" localSheetId="6">#REF!</definedName>
    <definedName name="합6907004" localSheetId="4">#REF!</definedName>
    <definedName name="합6907004">#REF!</definedName>
    <definedName name="합6907005" localSheetId="2">#REF!</definedName>
    <definedName name="합6907005" localSheetId="7">#REF!</definedName>
    <definedName name="합6907005" localSheetId="6">#REF!</definedName>
    <definedName name="합6907005" localSheetId="4">#REF!</definedName>
    <definedName name="합6907005">#REF!</definedName>
    <definedName name="합6907006" localSheetId="2">#REF!</definedName>
    <definedName name="합6907006" localSheetId="7">#REF!</definedName>
    <definedName name="합6907006" localSheetId="6">#REF!</definedName>
    <definedName name="합6907006" localSheetId="4">#REF!</definedName>
    <definedName name="합6907006">#REF!</definedName>
    <definedName name="합6907007" localSheetId="2">#REF!</definedName>
    <definedName name="합6907007" localSheetId="7">#REF!</definedName>
    <definedName name="합6907007" localSheetId="6">#REF!</definedName>
    <definedName name="합6907007" localSheetId="4">#REF!</definedName>
    <definedName name="합6907007">#REF!</definedName>
    <definedName name="합6907008" localSheetId="2">#REF!</definedName>
    <definedName name="합6907008" localSheetId="7">#REF!</definedName>
    <definedName name="합6907008" localSheetId="6">#REF!</definedName>
    <definedName name="합6907008" localSheetId="4">#REF!</definedName>
    <definedName name="합6907008">#REF!</definedName>
    <definedName name="합6907009" localSheetId="2">#REF!</definedName>
    <definedName name="합6907009" localSheetId="7">#REF!</definedName>
    <definedName name="합6907009" localSheetId="6">#REF!</definedName>
    <definedName name="합6907009" localSheetId="4">#REF!</definedName>
    <definedName name="합6907009">#REF!</definedName>
    <definedName name="합6907010" localSheetId="2">#REF!</definedName>
    <definedName name="합6907010" localSheetId="7">#REF!</definedName>
    <definedName name="합6907010" localSheetId="6">#REF!</definedName>
    <definedName name="합6907010" localSheetId="4">#REF!</definedName>
    <definedName name="합6907010">#REF!</definedName>
    <definedName name="합6907011" localSheetId="2">#REF!</definedName>
    <definedName name="합6907011" localSheetId="7">#REF!</definedName>
    <definedName name="합6907011" localSheetId="6">#REF!</definedName>
    <definedName name="합6907011" localSheetId="4">#REF!</definedName>
    <definedName name="합6907011">#REF!</definedName>
    <definedName name="합6907012" localSheetId="2">#REF!</definedName>
    <definedName name="합6907012" localSheetId="7">#REF!</definedName>
    <definedName name="합6907012" localSheetId="6">#REF!</definedName>
    <definedName name="합6907012" localSheetId="4">#REF!</definedName>
    <definedName name="합6907012">#REF!</definedName>
    <definedName name="합6907013" localSheetId="2">#REF!</definedName>
    <definedName name="합6907013" localSheetId="7">#REF!</definedName>
    <definedName name="합6907013" localSheetId="6">#REF!</definedName>
    <definedName name="합6907013" localSheetId="4">#REF!</definedName>
    <definedName name="합6907013">#REF!</definedName>
    <definedName name="합6907014" localSheetId="2">#REF!</definedName>
    <definedName name="합6907014" localSheetId="7">#REF!</definedName>
    <definedName name="합6907014" localSheetId="6">#REF!</definedName>
    <definedName name="합6907014" localSheetId="4">#REF!</definedName>
    <definedName name="합6907014">#REF!</definedName>
    <definedName name="합6908002" localSheetId="2">#REF!</definedName>
    <definedName name="합6908002" localSheetId="7">#REF!</definedName>
    <definedName name="합6908002" localSheetId="6">#REF!</definedName>
    <definedName name="합6908002" localSheetId="4">#REF!</definedName>
    <definedName name="합6908002">#REF!</definedName>
    <definedName name="합6908003" localSheetId="2">#REF!</definedName>
    <definedName name="합6908003" localSheetId="7">#REF!</definedName>
    <definedName name="합6908003" localSheetId="6">#REF!</definedName>
    <definedName name="합6908003" localSheetId="4">#REF!</definedName>
    <definedName name="합6908003">#REF!</definedName>
    <definedName name="합6908004" localSheetId="2">#REF!</definedName>
    <definedName name="합6908004" localSheetId="7">#REF!</definedName>
    <definedName name="합6908004" localSheetId="6">#REF!</definedName>
    <definedName name="합6908004" localSheetId="4">#REF!</definedName>
    <definedName name="합6908004">#REF!</definedName>
    <definedName name="합6908005" localSheetId="2">#REF!</definedName>
    <definedName name="합6908005" localSheetId="7">#REF!</definedName>
    <definedName name="합6908005" localSheetId="6">#REF!</definedName>
    <definedName name="합6908005" localSheetId="4">#REF!</definedName>
    <definedName name="합6908005">#REF!</definedName>
    <definedName name="합6908006" localSheetId="2">#REF!</definedName>
    <definedName name="합6908006" localSheetId="7">#REF!</definedName>
    <definedName name="합6908006" localSheetId="6">#REF!</definedName>
    <definedName name="합6908006" localSheetId="4">#REF!</definedName>
    <definedName name="합6908006">#REF!</definedName>
    <definedName name="합6908007" localSheetId="2">#REF!</definedName>
    <definedName name="합6908007" localSheetId="7">#REF!</definedName>
    <definedName name="합6908007" localSheetId="6">#REF!</definedName>
    <definedName name="합6908007" localSheetId="4">#REF!</definedName>
    <definedName name="합6908007">#REF!</definedName>
    <definedName name="합6908008" localSheetId="2">#REF!</definedName>
    <definedName name="합6908008" localSheetId="7">#REF!</definedName>
    <definedName name="합6908008" localSheetId="6">#REF!</definedName>
    <definedName name="합6908008" localSheetId="4">#REF!</definedName>
    <definedName name="합6908008">#REF!</definedName>
    <definedName name="합6908009" localSheetId="2">#REF!</definedName>
    <definedName name="합6908009" localSheetId="7">#REF!</definedName>
    <definedName name="합6908009" localSheetId="6">#REF!</definedName>
    <definedName name="합6908009" localSheetId="4">#REF!</definedName>
    <definedName name="합6908009">#REF!</definedName>
    <definedName name="합6908031" localSheetId="2">#REF!</definedName>
    <definedName name="합6908031" localSheetId="7">#REF!</definedName>
    <definedName name="합6908031" localSheetId="6">#REF!</definedName>
    <definedName name="합6908031" localSheetId="4">#REF!</definedName>
    <definedName name="합6908031">#REF!</definedName>
    <definedName name="합6908032" localSheetId="2">#REF!</definedName>
    <definedName name="합6908032" localSheetId="7">#REF!</definedName>
    <definedName name="합6908032" localSheetId="6">#REF!</definedName>
    <definedName name="합6908032" localSheetId="4">#REF!</definedName>
    <definedName name="합6908032">#REF!</definedName>
    <definedName name="합6908033" localSheetId="2">#REF!</definedName>
    <definedName name="합6908033" localSheetId="7">#REF!</definedName>
    <definedName name="합6908033" localSheetId="6">#REF!</definedName>
    <definedName name="합6908033" localSheetId="4">#REF!</definedName>
    <definedName name="합6908033">#REF!</definedName>
    <definedName name="합6908034" localSheetId="2">#REF!</definedName>
    <definedName name="합6908034" localSheetId="7">#REF!</definedName>
    <definedName name="합6908034" localSheetId="6">#REF!</definedName>
    <definedName name="합6908034" localSheetId="4">#REF!</definedName>
    <definedName name="합6908034">#REF!</definedName>
    <definedName name="합6908035" localSheetId="2">#REF!</definedName>
    <definedName name="합6908035" localSheetId="7">#REF!</definedName>
    <definedName name="합6908035" localSheetId="6">#REF!</definedName>
    <definedName name="합6908035" localSheetId="4">#REF!</definedName>
    <definedName name="합6908035">#REF!</definedName>
    <definedName name="합6908036" localSheetId="2">#REF!</definedName>
    <definedName name="합6908036" localSheetId="7">#REF!</definedName>
    <definedName name="합6908036" localSheetId="6">#REF!</definedName>
    <definedName name="합6908036" localSheetId="4">#REF!</definedName>
    <definedName name="합6908036">#REF!</definedName>
    <definedName name="합6908037" localSheetId="2">#REF!</definedName>
    <definedName name="합6908037" localSheetId="7">#REF!</definedName>
    <definedName name="합6908037" localSheetId="6">#REF!</definedName>
    <definedName name="합6908037" localSheetId="4">#REF!</definedName>
    <definedName name="합6908037">#REF!</definedName>
    <definedName name="합6908038" localSheetId="2">#REF!</definedName>
    <definedName name="합6908038" localSheetId="7">#REF!</definedName>
    <definedName name="합6908038" localSheetId="6">#REF!</definedName>
    <definedName name="합6908038" localSheetId="4">#REF!</definedName>
    <definedName name="합6908038">#REF!</definedName>
    <definedName name="합6910002" localSheetId="2">#REF!</definedName>
    <definedName name="합6910002" localSheetId="7">#REF!</definedName>
    <definedName name="합6910002" localSheetId="6">#REF!</definedName>
    <definedName name="합6910002" localSheetId="4">#REF!</definedName>
    <definedName name="합6910002">#REF!</definedName>
    <definedName name="합6910004" localSheetId="2">#REF!</definedName>
    <definedName name="합6910004" localSheetId="7">#REF!</definedName>
    <definedName name="합6910004" localSheetId="6">#REF!</definedName>
    <definedName name="합6910004" localSheetId="4">#REF!</definedName>
    <definedName name="합6910004">#REF!</definedName>
    <definedName name="합6910006" localSheetId="2">#REF!</definedName>
    <definedName name="합6910006" localSheetId="7">#REF!</definedName>
    <definedName name="합6910006" localSheetId="6">#REF!</definedName>
    <definedName name="합6910006" localSheetId="4">#REF!</definedName>
    <definedName name="합6910006">#REF!</definedName>
    <definedName name="합6910007" localSheetId="2">#REF!</definedName>
    <definedName name="합6910007" localSheetId="7">#REF!</definedName>
    <definedName name="합6910007" localSheetId="6">#REF!</definedName>
    <definedName name="합6910007" localSheetId="4">#REF!</definedName>
    <definedName name="합6910007">#REF!</definedName>
    <definedName name="합6910008" localSheetId="2">#REF!</definedName>
    <definedName name="합6910008" localSheetId="7">#REF!</definedName>
    <definedName name="합6910008" localSheetId="6">#REF!</definedName>
    <definedName name="합6910008" localSheetId="4">#REF!</definedName>
    <definedName name="합6910008">#REF!</definedName>
    <definedName name="합6910009" localSheetId="2">#REF!</definedName>
    <definedName name="합6910009" localSheetId="7">#REF!</definedName>
    <definedName name="합6910009" localSheetId="6">#REF!</definedName>
    <definedName name="합6910009" localSheetId="4">#REF!</definedName>
    <definedName name="합6910009">#REF!</definedName>
    <definedName name="합6910010" localSheetId="2">#REF!</definedName>
    <definedName name="합6910010" localSheetId="7">#REF!</definedName>
    <definedName name="합6910010" localSheetId="6">#REF!</definedName>
    <definedName name="합6910010" localSheetId="4">#REF!</definedName>
    <definedName name="합6910010">#REF!</definedName>
    <definedName name="합6910011" localSheetId="2">#REF!</definedName>
    <definedName name="합6910011" localSheetId="7">#REF!</definedName>
    <definedName name="합6910011" localSheetId="6">#REF!</definedName>
    <definedName name="합6910011" localSheetId="4">#REF!</definedName>
    <definedName name="합6910011">#REF!</definedName>
    <definedName name="합6910012" localSheetId="2">#REF!</definedName>
    <definedName name="합6910012" localSheetId="7">#REF!</definedName>
    <definedName name="합6910012" localSheetId="6">#REF!</definedName>
    <definedName name="합6910012" localSheetId="4">#REF!</definedName>
    <definedName name="합6910012">#REF!</definedName>
    <definedName name="합6911002" localSheetId="2">#REF!</definedName>
    <definedName name="합6911002" localSheetId="7">#REF!</definedName>
    <definedName name="합6911002" localSheetId="6">#REF!</definedName>
    <definedName name="합6911002" localSheetId="4">#REF!</definedName>
    <definedName name="합6911002">#REF!</definedName>
    <definedName name="합6912008" localSheetId="2">#REF!</definedName>
    <definedName name="합6912008" localSheetId="7">#REF!</definedName>
    <definedName name="합6912008" localSheetId="6">#REF!</definedName>
    <definedName name="합6912008" localSheetId="4">#REF!</definedName>
    <definedName name="합6912008">#REF!</definedName>
    <definedName name="합6912009" localSheetId="2">#REF!</definedName>
    <definedName name="합6912009" localSheetId="7">#REF!</definedName>
    <definedName name="합6912009" localSheetId="6">#REF!</definedName>
    <definedName name="합6912009" localSheetId="4">#REF!</definedName>
    <definedName name="합6912009">#REF!</definedName>
    <definedName name="합6912010" localSheetId="2">#REF!</definedName>
    <definedName name="합6912010" localSheetId="7">#REF!</definedName>
    <definedName name="합6912010" localSheetId="6">#REF!</definedName>
    <definedName name="합6912010" localSheetId="4">#REF!</definedName>
    <definedName name="합6912010">#REF!</definedName>
    <definedName name="합6912011" localSheetId="2">#REF!</definedName>
    <definedName name="합6912011" localSheetId="7">#REF!</definedName>
    <definedName name="합6912011" localSheetId="6">#REF!</definedName>
    <definedName name="합6912011" localSheetId="4">#REF!</definedName>
    <definedName name="합6912011">#REF!</definedName>
    <definedName name="합6912012" localSheetId="2">#REF!</definedName>
    <definedName name="합6912012" localSheetId="7">#REF!</definedName>
    <definedName name="합6912012" localSheetId="6">#REF!</definedName>
    <definedName name="합6912012" localSheetId="4">#REF!</definedName>
    <definedName name="합6912012">#REF!</definedName>
    <definedName name="합6912013" localSheetId="2">#REF!</definedName>
    <definedName name="합6912013" localSheetId="7">#REF!</definedName>
    <definedName name="합6912013" localSheetId="6">#REF!</definedName>
    <definedName name="합6912013" localSheetId="4">#REF!</definedName>
    <definedName name="합6912013">#REF!</definedName>
    <definedName name="합6912014" localSheetId="2">#REF!</definedName>
    <definedName name="합6912014" localSheetId="7">#REF!</definedName>
    <definedName name="합6912014" localSheetId="6">#REF!</definedName>
    <definedName name="합6912014" localSheetId="4">#REF!</definedName>
    <definedName name="합6912014">#REF!</definedName>
    <definedName name="합6912016" localSheetId="2">#REF!</definedName>
    <definedName name="합6912016" localSheetId="7">#REF!</definedName>
    <definedName name="합6912016" localSheetId="6">#REF!</definedName>
    <definedName name="합6912016" localSheetId="4">#REF!</definedName>
    <definedName name="합6912016">#REF!</definedName>
    <definedName name="합6914001" localSheetId="2">#REF!</definedName>
    <definedName name="합6914001" localSheetId="7">#REF!</definedName>
    <definedName name="합6914001" localSheetId="6">#REF!</definedName>
    <definedName name="합6914001" localSheetId="4">#REF!</definedName>
    <definedName name="합6914001">#REF!</definedName>
    <definedName name="합6917001" localSheetId="2">#REF!</definedName>
    <definedName name="합6917001" localSheetId="7">#REF!</definedName>
    <definedName name="합6917001" localSheetId="6">#REF!</definedName>
    <definedName name="합6917001" localSheetId="4">#REF!</definedName>
    <definedName name="합6917001">#REF!</definedName>
    <definedName name="합6917002" localSheetId="2">#REF!</definedName>
    <definedName name="합6917002" localSheetId="7">#REF!</definedName>
    <definedName name="합6917002" localSheetId="6">#REF!</definedName>
    <definedName name="합6917002" localSheetId="4">#REF!</definedName>
    <definedName name="합6917002">#REF!</definedName>
    <definedName name="합6917003" localSheetId="2">#REF!</definedName>
    <definedName name="합6917003" localSheetId="7">#REF!</definedName>
    <definedName name="합6917003" localSheetId="6">#REF!</definedName>
    <definedName name="합6917003" localSheetId="4">#REF!</definedName>
    <definedName name="합6917003">#REF!</definedName>
    <definedName name="합6917004" localSheetId="2">#REF!</definedName>
    <definedName name="합6917004" localSheetId="7">#REF!</definedName>
    <definedName name="합6917004" localSheetId="6">#REF!</definedName>
    <definedName name="합6917004" localSheetId="4">#REF!</definedName>
    <definedName name="합6917004">#REF!</definedName>
    <definedName name="합6917005" localSheetId="2">#REF!</definedName>
    <definedName name="합6917005" localSheetId="7">#REF!</definedName>
    <definedName name="합6917005" localSheetId="6">#REF!</definedName>
    <definedName name="합6917005" localSheetId="4">#REF!</definedName>
    <definedName name="합6917005">#REF!</definedName>
    <definedName name="합6917308" localSheetId="2">#REF!</definedName>
    <definedName name="합6917308" localSheetId="7">#REF!</definedName>
    <definedName name="합6917308" localSheetId="6">#REF!</definedName>
    <definedName name="합6917308" localSheetId="4">#REF!</definedName>
    <definedName name="합6917308">#REF!</definedName>
    <definedName name="합6943101" localSheetId="2">#REF!</definedName>
    <definedName name="합6943101" localSheetId="7">#REF!</definedName>
    <definedName name="합6943101" localSheetId="6">#REF!</definedName>
    <definedName name="합6943101" localSheetId="4">#REF!</definedName>
    <definedName name="합6943101">#REF!</definedName>
    <definedName name="합6943102" localSheetId="2">#REF!</definedName>
    <definedName name="합6943102" localSheetId="7">#REF!</definedName>
    <definedName name="합6943102" localSheetId="6">#REF!</definedName>
    <definedName name="합6943102" localSheetId="4">#REF!</definedName>
    <definedName name="합6943102">#REF!</definedName>
    <definedName name="합6943103" localSheetId="2">#REF!</definedName>
    <definedName name="합6943103" localSheetId="7">#REF!</definedName>
    <definedName name="합6943103" localSheetId="6">#REF!</definedName>
    <definedName name="합6943103" localSheetId="4">#REF!</definedName>
    <definedName name="합6943103">#REF!</definedName>
    <definedName name="합6943104" localSheetId="2">#REF!</definedName>
    <definedName name="합6943104" localSheetId="7">#REF!</definedName>
    <definedName name="합6943104" localSheetId="6">#REF!</definedName>
    <definedName name="합6943104" localSheetId="4">#REF!</definedName>
    <definedName name="합6943104">#REF!</definedName>
    <definedName name="합6943105" localSheetId="2">#REF!</definedName>
    <definedName name="합6943105" localSheetId="7">#REF!</definedName>
    <definedName name="합6943105" localSheetId="6">#REF!</definedName>
    <definedName name="합6943105" localSheetId="4">#REF!</definedName>
    <definedName name="합6943105">#REF!</definedName>
    <definedName name="합6943106" localSheetId="2">#REF!</definedName>
    <definedName name="합6943106" localSheetId="7">#REF!</definedName>
    <definedName name="합6943106" localSheetId="6">#REF!</definedName>
    <definedName name="합6943106" localSheetId="4">#REF!</definedName>
    <definedName name="합6943106">#REF!</definedName>
    <definedName name="합6943107" localSheetId="2">#REF!</definedName>
    <definedName name="합6943107" localSheetId="7">#REF!</definedName>
    <definedName name="합6943107" localSheetId="6">#REF!</definedName>
    <definedName name="합6943107" localSheetId="4">#REF!</definedName>
    <definedName name="합6943107">#REF!</definedName>
    <definedName name="합6948001" localSheetId="2">#REF!</definedName>
    <definedName name="합6948001" localSheetId="7">#REF!</definedName>
    <definedName name="합6948001" localSheetId="6">#REF!</definedName>
    <definedName name="합6948001" localSheetId="4">#REF!</definedName>
    <definedName name="합6948001">#REF!</definedName>
    <definedName name="합6959002" localSheetId="2">#REF!</definedName>
    <definedName name="합6959002" localSheetId="7">#REF!</definedName>
    <definedName name="합6959002" localSheetId="6">#REF!</definedName>
    <definedName name="합6959002" localSheetId="4">#REF!</definedName>
    <definedName name="합6959002">#REF!</definedName>
    <definedName name="합6959003" localSheetId="2">#REF!</definedName>
    <definedName name="합6959003" localSheetId="7">#REF!</definedName>
    <definedName name="합6959003" localSheetId="6">#REF!</definedName>
    <definedName name="합6959003" localSheetId="4">#REF!</definedName>
    <definedName name="합6959003">#REF!</definedName>
    <definedName name="합6959004" localSheetId="2">#REF!</definedName>
    <definedName name="합6959004" localSheetId="7">#REF!</definedName>
    <definedName name="합6959004" localSheetId="6">#REF!</definedName>
    <definedName name="합6959004" localSheetId="4">#REF!</definedName>
    <definedName name="합6959004">#REF!</definedName>
    <definedName name="합6959005" localSheetId="2">#REF!</definedName>
    <definedName name="합6959005" localSheetId="7">#REF!</definedName>
    <definedName name="합6959005" localSheetId="6">#REF!</definedName>
    <definedName name="합6959005" localSheetId="4">#REF!</definedName>
    <definedName name="합6959005">#REF!</definedName>
    <definedName name="합6960203" localSheetId="2">#REF!</definedName>
    <definedName name="합6960203" localSheetId="7">#REF!</definedName>
    <definedName name="합6960203" localSheetId="6">#REF!</definedName>
    <definedName name="합6960203" localSheetId="4">#REF!</definedName>
    <definedName name="합6960203">#REF!</definedName>
    <definedName name="합6963001" localSheetId="2">#REF!</definedName>
    <definedName name="합6963001" localSheetId="7">#REF!</definedName>
    <definedName name="합6963001" localSheetId="6">#REF!</definedName>
    <definedName name="합6963001" localSheetId="4">#REF!</definedName>
    <definedName name="합6963001">#REF!</definedName>
    <definedName name="합6963004" localSheetId="2">#REF!</definedName>
    <definedName name="합6963004" localSheetId="7">#REF!</definedName>
    <definedName name="합6963004" localSheetId="6">#REF!</definedName>
    <definedName name="합6963004" localSheetId="4">#REF!</definedName>
    <definedName name="합6963004">#REF!</definedName>
    <definedName name="합6963011" localSheetId="2">#REF!</definedName>
    <definedName name="합6963011" localSheetId="7">#REF!</definedName>
    <definedName name="합6963011" localSheetId="6">#REF!</definedName>
    <definedName name="합6963011" localSheetId="4">#REF!</definedName>
    <definedName name="합6963011">#REF!</definedName>
    <definedName name="합6967001" localSheetId="2">#REF!</definedName>
    <definedName name="합6967001" localSheetId="7">#REF!</definedName>
    <definedName name="합6967001" localSheetId="6">#REF!</definedName>
    <definedName name="합6967001" localSheetId="4">#REF!</definedName>
    <definedName name="합6967001">#REF!</definedName>
    <definedName name="합6968002" localSheetId="2">#REF!</definedName>
    <definedName name="합6968002" localSheetId="7">#REF!</definedName>
    <definedName name="합6968002" localSheetId="6">#REF!</definedName>
    <definedName name="합6968002" localSheetId="4">#REF!</definedName>
    <definedName name="합6968002">#REF!</definedName>
    <definedName name="합6968004" localSheetId="2">#REF!</definedName>
    <definedName name="합6968004" localSheetId="7">#REF!</definedName>
    <definedName name="합6968004" localSheetId="6">#REF!</definedName>
    <definedName name="합6968004" localSheetId="4">#REF!</definedName>
    <definedName name="합6968004">#REF!</definedName>
    <definedName name="합6968020" localSheetId="2">#REF!</definedName>
    <definedName name="합6968020" localSheetId="7">#REF!</definedName>
    <definedName name="합6968020" localSheetId="6">#REF!</definedName>
    <definedName name="합6968020" localSheetId="4">#REF!</definedName>
    <definedName name="합6968020">#REF!</definedName>
    <definedName name="합6982087" localSheetId="2">#REF!</definedName>
    <definedName name="합6982087" localSheetId="7">#REF!</definedName>
    <definedName name="합6982087" localSheetId="6">#REF!</definedName>
    <definedName name="합6982087" localSheetId="4">#REF!</definedName>
    <definedName name="합6982087">#REF!</definedName>
    <definedName name="합6982089" localSheetId="2">#REF!</definedName>
    <definedName name="합6982089" localSheetId="7">#REF!</definedName>
    <definedName name="합6982089" localSheetId="6">#REF!</definedName>
    <definedName name="합6982089" localSheetId="4">#REF!</definedName>
    <definedName name="합6982089">#REF!</definedName>
    <definedName name="합6982090" localSheetId="2">#REF!</definedName>
    <definedName name="합6982090" localSheetId="7">#REF!</definedName>
    <definedName name="합6982090" localSheetId="6">#REF!</definedName>
    <definedName name="합6982090" localSheetId="4">#REF!</definedName>
    <definedName name="합6982090">#REF!</definedName>
    <definedName name="합6982091" localSheetId="2">#REF!</definedName>
    <definedName name="합6982091" localSheetId="7">#REF!</definedName>
    <definedName name="합6982091" localSheetId="6">#REF!</definedName>
    <definedName name="합6982091" localSheetId="4">#REF!</definedName>
    <definedName name="합6982091">#REF!</definedName>
    <definedName name="합6982092" localSheetId="2">#REF!</definedName>
    <definedName name="합6982092" localSheetId="7">#REF!</definedName>
    <definedName name="합6982092" localSheetId="6">#REF!</definedName>
    <definedName name="합6982092" localSheetId="4">#REF!</definedName>
    <definedName name="합6982092">#REF!</definedName>
    <definedName name="합6982320" localSheetId="2">#REF!</definedName>
    <definedName name="합6982320" localSheetId="7">#REF!</definedName>
    <definedName name="합6982320" localSheetId="6">#REF!</definedName>
    <definedName name="합6982320" localSheetId="4">#REF!</definedName>
    <definedName name="합6982320">#REF!</definedName>
    <definedName name="합6982321" localSheetId="2">#REF!</definedName>
    <definedName name="합6982321" localSheetId="7">#REF!</definedName>
    <definedName name="합6982321" localSheetId="6">#REF!</definedName>
    <definedName name="합6982321" localSheetId="4">#REF!</definedName>
    <definedName name="합6982321">#REF!</definedName>
    <definedName name="합6982322" localSheetId="2">#REF!</definedName>
    <definedName name="합6982322" localSheetId="7">#REF!</definedName>
    <definedName name="합6982322" localSheetId="6">#REF!</definedName>
    <definedName name="합6982322" localSheetId="4">#REF!</definedName>
    <definedName name="합6982322">#REF!</definedName>
    <definedName name="합6982323" localSheetId="2">#REF!</definedName>
    <definedName name="합6982323" localSheetId="7">#REF!</definedName>
    <definedName name="합6982323" localSheetId="6">#REF!</definedName>
    <definedName name="합6982323" localSheetId="4">#REF!</definedName>
    <definedName name="합6982323">#REF!</definedName>
    <definedName name="합6982324" localSheetId="2">#REF!</definedName>
    <definedName name="합6982324" localSheetId="7">#REF!</definedName>
    <definedName name="합6982324" localSheetId="6">#REF!</definedName>
    <definedName name="합6982324" localSheetId="4">#REF!</definedName>
    <definedName name="합6982324">#REF!</definedName>
    <definedName name="합6982325" localSheetId="2">#REF!</definedName>
    <definedName name="합6982325" localSheetId="7">#REF!</definedName>
    <definedName name="합6982325" localSheetId="6">#REF!</definedName>
    <definedName name="합6982325" localSheetId="4">#REF!</definedName>
    <definedName name="합6982325">#REF!</definedName>
    <definedName name="합6982326" localSheetId="2">#REF!</definedName>
    <definedName name="합6982326" localSheetId="7">#REF!</definedName>
    <definedName name="합6982326" localSheetId="6">#REF!</definedName>
    <definedName name="합6982326" localSheetId="4">#REF!</definedName>
    <definedName name="합6982326">#REF!</definedName>
    <definedName name="합판거푸집" localSheetId="2">#REF!</definedName>
    <definedName name="합판거푸집" localSheetId="7">#REF!</definedName>
    <definedName name="합판거푸집" localSheetId="6">#REF!</definedName>
    <definedName name="합판거푸집" localSheetId="4">#REF!</definedName>
    <definedName name="합판거푸집">#REF!</definedName>
    <definedName name="행선안내게시기설비" localSheetId="2">#REF!</definedName>
    <definedName name="행선안내게시기설비" localSheetId="7">#REF!</definedName>
    <definedName name="행선안내게시기설비" localSheetId="6">#REF!</definedName>
    <definedName name="행선안내게시기설비" localSheetId="4">#REF!</definedName>
    <definedName name="행선안내게시기설비">#REF!</definedName>
    <definedName name="햐" hidden="1">{#N/A,#N/A,FALSE,"사업총괄";#N/A,#N/A,FALSE,"장비사업";#N/A,#N/A,FALSE,"철구사업";#N/A,#N/A,FALSE,"준설사업"}</definedName>
    <definedName name="햐러" hidden="1">{#N/A,#N/A,FALSE,"변경관리예산";#N/A,#N/A,FALSE,"변경장비예산";#N/A,#N/A,FALSE,"변경준설예산";#N/A,#N/A,FALSE,"변경철구예산"}</definedName>
    <definedName name="허" hidden="1">{#N/A,#N/A,FALSE,"Sheet6"}</definedName>
    <definedName name="허아ㅏㅇ" hidden="1">{#N/A,#N/A,FALSE,"집계표"}</definedName>
    <definedName name="허저터" hidden="1">{#N/A,#N/A,FALSE,"집계표"}</definedName>
    <definedName name="허허헣ㅎ" hidden="1">{#N/A,#N/A,FALSE,"집계표"}</definedName>
    <definedName name="허헣" hidden="1">{#N/A,#N/A,FALSE,"집계표"}</definedName>
    <definedName name="허ㅗㅅ됴" hidden="1">{#N/A,#N/A,FALSE,"집계표"}</definedName>
    <definedName name="허ㅚㅎ" hidden="1">{#N/A,#N/A,FALSE,"집계표"}</definedName>
    <definedName name="현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현장" localSheetId="2">#REF!</definedName>
    <definedName name="현장" localSheetId="7">#REF!</definedName>
    <definedName name="현장" localSheetId="6">#REF!</definedName>
    <definedName name="현장" localSheetId="4">#REF!</definedName>
    <definedName name="현장">#REF!</definedName>
    <definedName name="현장명" localSheetId="2">#REF!</definedName>
    <definedName name="현장명" localSheetId="7">#REF!</definedName>
    <definedName name="현장명" localSheetId="6">#REF!</definedName>
    <definedName name="현장명" localSheetId="4">#REF!</definedName>
    <definedName name="현장명">#REF!</definedName>
    <definedName name="현찰계약금">#N/A</definedName>
    <definedName name="형틀" localSheetId="2">#REF!</definedName>
    <definedName name="형틀" localSheetId="7">#REF!</definedName>
    <definedName name="형틀" localSheetId="6">#REF!</definedName>
    <definedName name="형틀" localSheetId="4">#REF!</definedName>
    <definedName name="형틀">#REF!</definedName>
    <definedName name="호" localSheetId="2">#REF!</definedName>
    <definedName name="호" localSheetId="7">#REF!</definedName>
    <definedName name="호" localSheetId="6">#REF!</definedName>
    <definedName name="호" localSheetId="4">#REF!</definedName>
    <definedName name="호">#REF!</definedName>
    <definedName name="호러ㅓㅓㅓㅓㅓㅓㅓ" hidden="1">{#N/A,#N/A,FALSE,"집계표"}</definedName>
    <definedName name="호표" localSheetId="2">#REF!</definedName>
    <definedName name="호표" localSheetId="7">#REF!</definedName>
    <definedName name="호표" localSheetId="6">#REF!</definedName>
    <definedName name="호표" localSheetId="4">#REF!</definedName>
    <definedName name="호표">#REF!</definedName>
    <definedName name="호하ㅓ" hidden="1">{#N/A,#N/A,FALSE,"집계표"}</definedName>
    <definedName name="호호" hidden="1">{#N/A,#N/A,FALSE,"포장1";#N/A,#N/A,FALSE,"포장1"}</definedName>
    <definedName name="호ㅓ" hidden="1">{#N/A,#N/A,FALSE,"집계표"}</definedName>
    <definedName name="호ㅓㅏ" hidden="1">{#N/A,#N/A,FALSE,"집계표"}</definedName>
    <definedName name="홇" hidden="1">{#N/A,#N/A,FALSE,"Sheet6"}</definedName>
    <definedName name="홋ㄱ" hidden="1">{#N/A,#N/A,FALSE,"Sheet6"}</definedName>
    <definedName name="홍" localSheetId="2">#REF!</definedName>
    <definedName name="홍" localSheetId="7">#REF!</definedName>
    <definedName name="홍" localSheetId="6">#REF!</definedName>
    <definedName name="홍" localSheetId="4">#REF!</definedName>
    <definedName name="홍">#REF!</definedName>
    <definedName name="화신1호" localSheetId="2">#REF!</definedName>
    <definedName name="화신1호" localSheetId="7">#REF!</definedName>
    <definedName name="화신1호" localSheetId="6">#REF!</definedName>
    <definedName name="화신1호" localSheetId="4">#REF!</definedName>
    <definedName name="화신1호">#REF!</definedName>
    <definedName name="화신2호" localSheetId="2">#REF!</definedName>
    <definedName name="화신2호" localSheetId="7">#REF!</definedName>
    <definedName name="화신2호" localSheetId="6">#REF!</definedName>
    <definedName name="화신2호" localSheetId="4">#REF!</definedName>
    <definedName name="화신2호">#REF!</definedName>
    <definedName name="화신기존1" localSheetId="2">#REF!</definedName>
    <definedName name="화신기존1" localSheetId="7">#REF!</definedName>
    <definedName name="화신기존1" localSheetId="6">#REF!</definedName>
    <definedName name="화신기존1" localSheetId="4">#REF!</definedName>
    <definedName name="화신기존1">#REF!</definedName>
    <definedName name="화신기존2" localSheetId="2">#REF!</definedName>
    <definedName name="화신기존2" localSheetId="7">#REF!</definedName>
    <definedName name="화신기존2" localSheetId="6">#REF!</definedName>
    <definedName name="화신기존2" localSheetId="4">#REF!</definedName>
    <definedName name="화신기존2">#REF!</definedName>
    <definedName name="화장실" localSheetId="2">#REF!</definedName>
    <definedName name="화장실" localSheetId="7">#REF!</definedName>
    <definedName name="화장실" localSheetId="6">#REF!</definedName>
    <definedName name="화장실" localSheetId="4">#REF!</definedName>
    <definedName name="화장실">#REF!</definedName>
    <definedName name="회시1호" localSheetId="2">#REF!</definedName>
    <definedName name="회시1호" localSheetId="7">#REF!</definedName>
    <definedName name="회시1호" localSheetId="6">#REF!</definedName>
    <definedName name="회시1호" localSheetId="4">#REF!</definedName>
    <definedName name="회시1호">#REF!</definedName>
    <definedName name="회시2호" localSheetId="2">#REF!</definedName>
    <definedName name="회시2호" localSheetId="7">#REF!</definedName>
    <definedName name="회시2호" localSheetId="6">#REF!</definedName>
    <definedName name="회시2호" localSheetId="4">#REF!</definedName>
    <definedName name="회시2호">#REF!</definedName>
    <definedName name="회ㅓㅗ허" hidden="1">{#N/A,#N/A,FALSE,"집계표"}</definedName>
    <definedName name="효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훃" hidden="1">{#N/A,#N/A,FALSE,"예상손익";#N/A,#N/A,FALSE,"관리분석";#N/A,#N/A,FALSE,"장비분석";#N/A,#N/A,FALSE,"준설분석";#N/A,#N/A,FALSE,"철구분석"}</definedName>
    <definedName name="휘니셔">750000</definedName>
    <definedName name="히" hidden="1">{#N/A,#N/A,FALSE,"집계표"}</definedName>
    <definedName name="힙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ㅏ1" localSheetId="2" hidden="1">#REF!</definedName>
    <definedName name="ㅏ1" localSheetId="7" hidden="1">#REF!</definedName>
    <definedName name="ㅏ1" localSheetId="6" hidden="1">#REF!</definedName>
    <definedName name="ㅏ1" localSheetId="4" hidden="1">#REF!</definedName>
    <definedName name="ㅏ1" hidden="1">#REF!</definedName>
    <definedName name="ㅏ1150" localSheetId="2">#REF!</definedName>
    <definedName name="ㅏ1150" localSheetId="7">#REF!</definedName>
    <definedName name="ㅏ1150" localSheetId="6">#REF!</definedName>
    <definedName name="ㅏ1150" localSheetId="4">#REF!</definedName>
    <definedName name="ㅏ1150">#REF!</definedName>
    <definedName name="ㅏ271" localSheetId="2">#REF!</definedName>
    <definedName name="ㅏ271" localSheetId="7">#REF!</definedName>
    <definedName name="ㅏ271" localSheetId="6">#REF!</definedName>
    <definedName name="ㅏ271" localSheetId="4">#REF!</definedName>
    <definedName name="ㅏ271">#REF!</definedName>
    <definedName name="ㅏ89" localSheetId="2">#REF!</definedName>
    <definedName name="ㅏ89" localSheetId="7">#REF!</definedName>
    <definedName name="ㅏ89" localSheetId="6">#REF!</definedName>
    <definedName name="ㅏ89" localSheetId="4">#REF!</definedName>
    <definedName name="ㅏ89">#REF!</definedName>
    <definedName name="ㅏㄱㄷ" hidden="1">{#N/A,#N/A,FALSE,"집계표"}</definedName>
    <definedName name="ㅏ이이ㅏ리" hidden="1">{#N/A,#N/A,FALSE,"주간공정";#N/A,#N/A,FALSE,"주간보고";#N/A,#N/A,FALSE,"주간공정표"}</definedName>
    <definedName name="ㅏㅊ험ㅎ" localSheetId="2">#REF!</definedName>
    <definedName name="ㅏㅊ험ㅎ" localSheetId="7">#REF!</definedName>
    <definedName name="ㅏㅊ험ㅎ" localSheetId="6">#REF!</definedName>
    <definedName name="ㅏㅊ험ㅎ" localSheetId="4">#REF!</definedName>
    <definedName name="ㅏㅊ험ㅎ">#REF!</definedName>
    <definedName name="ㅏㅏㅏ" hidden="1">{#N/A,#N/A,FALSE,"주간공정";#N/A,#N/A,FALSE,"주간보고";#N/A,#N/A,FALSE,"주간공정표"}</definedName>
    <definedName name="ㅏㅓ" hidden="1">{#N/A,#N/A,FALSE,"집계표"}</definedName>
    <definedName name="ㅏㅓㅏ" hidden="1">{#N/A,#N/A,FALSE,"물가변동 (2)";#N/A,#N/A,FALSE,"공사비";#N/A,#N/A,FALSE,"사급";#N/A,#N/A,FALSE,"도급집계";#N/A,#N/A,FALSE,"재료비";#N/A,#N/A,FALSE,"노무비";#N/A,#N/A,FALSE,"경비"}</definedName>
    <definedName name="ㅏㅓㅏㅓㅏㅓ" hidden="1">{#N/A,#N/A,FALSE,"집계표"}</definedName>
    <definedName name="ㅏㅗ" hidden="1">{#N/A,#N/A,FALSE,"집계표"}</definedName>
    <definedName name="ㅐㅐㅐ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ㅑㅑㅑㅑ" hidden="1">{#N/A,#N/A,FALSE,"Sheet6"}</definedName>
    <definedName name="ㅑㅕㅛㅐ" hidden="1">{#N/A,#N/A,FALSE,"집계표"}</definedName>
    <definedName name="ㅓ454" localSheetId="2">#REF!</definedName>
    <definedName name="ㅓ454" localSheetId="7">#REF!</definedName>
    <definedName name="ㅓ454" localSheetId="6">#REF!</definedName>
    <definedName name="ㅓ454" localSheetId="4">#REF!</definedName>
    <definedName name="ㅓ454">#REF!</definedName>
    <definedName name="ㅓㅅㄱㄴㄹㅇㄴ" hidden="1">{#N/A,#N/A,FALSE,"집계표"}</definedName>
    <definedName name="ㅓㅇ" hidden="1">{#N/A,#N/A,FALSE,"집계표"}</definedName>
    <definedName name="ㅓㅇㄹ" hidden="1">{#N/A,#N/A,FALSE,"집계표"}</definedName>
    <definedName name="ㅓ치ㅏ헐ㅇ" hidden="1">{#N/A,#N/A,FALSE,"집계표"}</definedName>
    <definedName name="ㅓㅎㄹㅇ" hidden="1">{#N/A,#N/A,FALSE,"집계표"}</definedName>
    <definedName name="ㅓ호" hidden="1">{#N/A,#N/A,FALSE,"집계표"}</definedName>
    <definedName name="ㅓㅏㅏㅣ" localSheetId="2">BLCH</definedName>
    <definedName name="ㅓㅏㅏㅣ" localSheetId="7">BLCH</definedName>
    <definedName name="ㅓㅏㅏㅣ" localSheetId="6">BLCH</definedName>
    <definedName name="ㅓㅏㅏㅣ" localSheetId="4">BLCH</definedName>
    <definedName name="ㅓㅏㅏㅣ">BLCH</definedName>
    <definedName name="ㅓㅓㅓㅓㅓㅓㅓㅓㅓㅓ" localSheetId="2">#REF!</definedName>
    <definedName name="ㅓㅓㅓㅓㅓㅓㅓㅓㅓㅓ" localSheetId="7">#REF!</definedName>
    <definedName name="ㅓㅓㅓㅓㅓㅓㅓㅓㅓㅓ" localSheetId="6">#REF!</definedName>
    <definedName name="ㅓㅓㅓㅓㅓㅓㅓㅓㅓㅓ" localSheetId="4">#REF!</definedName>
    <definedName name="ㅓㅓㅓㅓㅓㅓㅓㅓㅓㅓ">#REF!</definedName>
    <definedName name="ㅓㅕㅏ" hidden="1">{#N/A,#N/A,FALSE,"Sheet6"}</definedName>
    <definedName name="ㅓㅗ" hidden="1">{#N/A,#N/A,FALSE,"집계표"}</definedName>
    <definedName name="ㅓㅗㄹ허" hidden="1">{#N/A,#N/A,FALSE,"집계표"}</definedName>
    <definedName name="ㅓㅗㅎㄹㅇㅇ" hidden="1">{#N/A,#N/A,FALSE,"집계표"}</definedName>
    <definedName name="ㅓㅗㅎㅍ" hidden="1">{#N/A,#N/A,FALSE,"집계표"}</definedName>
    <definedName name="ㅓㅗ하ㅗㅎ" hidden="1">{#N/A,#N/A,FALSE,"집계표"}</definedName>
    <definedName name="ㅓㅘㅎ" hidden="1">{#N/A,#N/A,FALSE,"집계표"}</definedName>
    <definedName name="ㅓㅣㅏㅗ" hidden="1">{#N/A,#N/A,FALSE,"집계표"}</definedName>
    <definedName name="ㅔㅐㄴ애ㅔㅐ" hidden="1">{#N/A,#N/A,FALSE,"집계표"}</definedName>
    <definedName name="ㅕ24" localSheetId="2">#REF!</definedName>
    <definedName name="ㅕ24" localSheetId="7">#REF!</definedName>
    <definedName name="ㅕ24" localSheetId="6">#REF!</definedName>
    <definedName name="ㅕ24" localSheetId="4">#REF!</definedName>
    <definedName name="ㅕ24">#REF!</definedName>
    <definedName name="ㅕ겨겨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ㅏ쇼" hidden="1">{#N/A,#N/A,FALSE,"Sheet6"}</definedName>
    <definedName name="ㅕㅏㅛㅕㅏ" hidden="1">{#N/A,#N/A,FALSE,"Sheet6"}</definedName>
    <definedName name="ㅕㅑㅐ" hidden="1">{#N/A,#N/A,FALSE,"Sheet6"}</definedName>
    <definedName name="ㅗ1019" localSheetId="2">#REF!</definedName>
    <definedName name="ㅗ1019" localSheetId="7">#REF!</definedName>
    <definedName name="ㅗ1019" localSheetId="6">#REF!</definedName>
    <definedName name="ㅗ1019" localSheetId="4">#REF!</definedName>
    <definedName name="ㅗ1019">#REF!</definedName>
    <definedName name="ㅗ461" localSheetId="2">#REF!</definedName>
    <definedName name="ㅗ461" localSheetId="7">#REF!</definedName>
    <definedName name="ㅗ461" localSheetId="6">#REF!</definedName>
    <definedName name="ㅗ461" localSheetId="4">#REF!</definedName>
    <definedName name="ㅗ461">#REF!</definedName>
    <definedName name="ㅗ7254" localSheetId="2">#REF!</definedName>
    <definedName name="ㅗ7254" localSheetId="7">#REF!</definedName>
    <definedName name="ㅗ7254" localSheetId="6">#REF!</definedName>
    <definedName name="ㅗ7254" localSheetId="4">#REF!</definedName>
    <definedName name="ㅗ7254">#REF!</definedName>
    <definedName name="ㅗㄴㅇ" hidden="1">{#N/A,#N/A,FALSE,"집계표"}</definedName>
    <definedName name="ㅗㄹㅇ오" hidden="1">{#N/A,#N/A,FALSE,"집계표"}</definedName>
    <definedName name="ㅗㄹㅇㅎ" hidden="1">{#N/A,#N/A,FALSE,"집계표"}</definedName>
    <definedName name="ㅗㄹㅎ라ㅗ" hidden="1">{#N/A,#N/A,FALSE,"집계표"}</definedName>
    <definedName name="ㅗㅇㄴㄴ" hidden="1">{#N/A,#N/A,FALSE,"집계표"}</definedName>
    <definedName name="ㅗㅎㄹ" hidden="1">{#N/A,#N/A,FALSE,"집계표"}</definedName>
    <definedName name="ㅗㅎ렇ㄹㅊㅇㅇ" hidden="1">{#N/A,#N/A,FALSE,"집계표"}</definedName>
    <definedName name="ㅗㅎㅇㄹ" hidden="1">{#N/A,#N/A,FALSE,"집계표"}</definedName>
    <definedName name="ㅗㅎㅈ" hidden="1">{#N/A,#N/A,FALSE,"집계표"}</definedName>
    <definedName name="ㅗㅎㅊㅌㅎ" hidden="1">{#N/A,#N/A,FALSE,"집계표"}</definedName>
    <definedName name="ㅗ하ㅓ" hidden="1">{#N/A,#N/A,FALSE,"집계표"}</definedName>
    <definedName name="ㅗ허" hidden="1">{#N/A,#N/A,FALSE,"집계표"}</definedName>
    <definedName name="ㅗ혀ㅏㄹ" hidden="1">{#N/A,#N/A,FALSE,"집계표"}</definedName>
    <definedName name="ㅗㅓㅀㅅ" hidden="1">{#N/A,#N/A,FALSE,"집계표"}</definedName>
    <definedName name="ㅗㅓㅏ" localSheetId="2">#REF!</definedName>
    <definedName name="ㅗㅓㅏ" localSheetId="7">#REF!</definedName>
    <definedName name="ㅗㅓㅏ" localSheetId="6">#REF!</definedName>
    <definedName name="ㅗㅓㅏ" localSheetId="4">#REF!</definedName>
    <definedName name="ㅗㅓㅏ">#REF!</definedName>
    <definedName name="ㅗㅓㅕㅑㅕ" hidden="1">{#N/A,#N/A,FALSE,"Sheet6"}</definedName>
    <definedName name="ㅗㅓㅛㅎ" hidden="1">{#N/A,#N/A,FALSE,"Sheet6"}</definedName>
    <definedName name="ㅗㅗㅗ" localSheetId="2">#REF!</definedName>
    <definedName name="ㅗㅗㅗ" localSheetId="7">#REF!</definedName>
    <definedName name="ㅗㅗㅗ" localSheetId="6">#REF!</definedName>
    <definedName name="ㅗㅗㅗ" localSheetId="4">#REF!</definedName>
    <definedName name="ㅗㅗㅗ">#REF!</definedName>
    <definedName name="ㅗㅠ" hidden="1">{#N/A,#N/A,FALSE,"집계표"}</definedName>
    <definedName name="ㅛㅅ겨ㅑㅛㅅ" hidden="1">{#N/A,#N/A,FALSE,"집계표"}</definedName>
    <definedName name="ㅛ셔쇼ㅕ" hidden="1">{#N/A,#N/A,FALSE,"Sheet6"}</definedName>
    <definedName name="ㅛㅓ쇼" hidden="1">{#N/A,#N/A,FALSE,"Sheet6"}</definedName>
    <definedName name="ㅛㅛㅛ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ㅠㅓ.허" localSheetId="2">#REF!</definedName>
    <definedName name="ㅜㅠㅓ.허" localSheetId="7">#REF!</definedName>
    <definedName name="ㅜㅠㅓ.허" localSheetId="6">#REF!</definedName>
    <definedName name="ㅜㅠㅓ.허" localSheetId="4">#REF!</definedName>
    <definedName name="ㅜㅠㅓ.허">#REF!</definedName>
    <definedName name="ㅜㅡㅡ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ㅠ1090" localSheetId="2">#REF!</definedName>
    <definedName name="ㅠ1090" localSheetId="7">#REF!</definedName>
    <definedName name="ㅠ1090" localSheetId="6">#REF!</definedName>
    <definedName name="ㅠ1090" localSheetId="4">#REF!</definedName>
    <definedName name="ㅠ1090">#REF!</definedName>
    <definedName name="ㅠ뮤ㅐ" localSheetId="2" hidden="1">#REF!</definedName>
    <definedName name="ㅠ뮤ㅐ" localSheetId="7" hidden="1">#REF!</definedName>
    <definedName name="ㅠ뮤ㅐ" localSheetId="6" hidden="1">#REF!</definedName>
    <definedName name="ㅠ뮤ㅐ" localSheetId="4" hidden="1">#REF!</definedName>
    <definedName name="ㅠ뮤ㅐ" hidden="1">#REF!</definedName>
    <definedName name="ㅠㅍㅎ" hidden="1">{#N/A,#N/A,FALSE,"집계표"}</definedName>
    <definedName name="ㅠ포ㅓㅓㅓㅓㅓㅓ" hidden="1">{#N/A,#N/A,FALSE,"집계표"}</definedName>
    <definedName name="ㅠㅎㅇㄴ" hidden="1">{#N/A,#N/A,FALSE,"지침";#N/A,#N/A,FALSE,"환경분석";#N/A,#N/A,FALSE,"Sheet16"}</definedName>
    <definedName name="ㅠㅜㅛ" hidden="1">{#N/A,#N/A,FALSE,"Sheet6"}</definedName>
    <definedName name="ㅠㅠㅠㅠㅠㅓㅐ" localSheetId="2">BlankMacro1</definedName>
    <definedName name="ㅠㅠㅠㅠㅠㅓㅐ" localSheetId="7">BlankMacro1</definedName>
    <definedName name="ㅠㅠㅠㅠㅠㅓㅐ" localSheetId="6">BlankMacro1</definedName>
    <definedName name="ㅠㅠㅠㅠㅠㅓㅐ" localSheetId="4">BlankMacro1</definedName>
    <definedName name="ㅠㅠㅠㅠㅠㅓㅐ">BlankMacro1</definedName>
    <definedName name="ㅡ" localSheetId="2" hidden="1">#REF!</definedName>
    <definedName name="ㅡ" localSheetId="7" hidden="1">#REF!</definedName>
    <definedName name="ㅡ" localSheetId="6" hidden="1">#REF!</definedName>
    <definedName name="ㅡ" localSheetId="4" hidden="1">#REF!</definedName>
    <definedName name="ㅡ" hidden="1">#REF!</definedName>
    <definedName name="ㅡ873" localSheetId="2">#REF!</definedName>
    <definedName name="ㅡ873" localSheetId="7">#REF!</definedName>
    <definedName name="ㅡ873" localSheetId="6">#REF!</definedName>
    <definedName name="ㅡ873" localSheetId="4">#REF!</definedName>
    <definedName name="ㅡ873">#REF!</definedName>
    <definedName name="ㅡ므" hidden="1">{#N/A,#N/A,FALSE,"집계표"}</definedName>
    <definedName name="ㅣㄴ아ㅓㄹ" hidden="1">{#N/A,#N/A,FALSE,"집계표"}</definedName>
    <definedName name="ㅣㅁㄴ" hidden="1">{#N/A,#N/A,FALSE,"집계표"}</definedName>
    <definedName name="ㅣㅁㄴ러ㅑㄱ" hidden="1">{#N/A,#N/A,FALSE,"집계표"}</definedName>
    <definedName name="ㅣㅏㄴ아ㅓ리ㅏ허" hidden="1">{#N/A,#N/A,FALSE,"집계표"}</definedName>
    <definedName name="ㅣㅏ넝리ㅏㅓㅎ" hidden="1">{#N/A,#N/A,FALSE,"집계표"}</definedName>
    <definedName name="ㅣㅏㅇ널" hidden="1">{#N/A,#N/A,FALSE,"집계표"}</definedName>
    <definedName name="ㅣㅏㅑㅓㄴ이ㅏㅎㄹ" hidden="1">{#N/A,#N/A,FALSE,"집계표"}</definedName>
    <definedName name="ㅣㅑㅑ" hidden="1">{#N/A,#N/A,FALSE,"단가표지"}</definedName>
    <definedName name="ㅣㅣ" hidden="1">{#N/A,#N/A,FALSE,"물가변동 (2)";#N/A,#N/A,FALSE,"공사비";#N/A,#N/A,FALSE,"사급";#N/A,#N/A,FALSE,"도급집계";#N/A,#N/A,FALSE,"재료비";#N/A,#N/A,FALSE,"노무비";#N/A,#N/A,FALSE,"경비"}</definedName>
    <definedName name="ㅣㅣㅣㅣ" localSheetId="2">#REF!</definedName>
    <definedName name="ㅣㅣㅣㅣ" localSheetId="7">#REF!</definedName>
    <definedName name="ㅣㅣㅣㅣ" localSheetId="6">#REF!</definedName>
    <definedName name="ㅣㅣㅣㅣ" localSheetId="4">#REF!</definedName>
    <definedName name="ㅣㅣㅣㅣ">#REF!</definedName>
    <definedName name="ㅣㅣㅣㅣㅣ" hidden="1">{#N/A,#N/A,FALSE,"주간공정";#N/A,#N/A,FALSE,"주간보고";#N/A,#N/A,FALSE,"주간공정표"}</definedName>
  </definedNames>
  <calcPr calcId="145621"/>
</workbook>
</file>

<file path=xl/calcChain.xml><?xml version="1.0" encoding="utf-8"?>
<calcChain xmlns="http://schemas.openxmlformats.org/spreadsheetml/2006/main">
  <c r="D26" i="62" l="1"/>
  <c r="D25" i="62"/>
  <c r="F61" i="67"/>
  <c r="F60" i="67"/>
  <c r="F59" i="67"/>
  <c r="F58" i="67"/>
  <c r="F52" i="67"/>
  <c r="F51" i="67"/>
  <c r="F46" i="67"/>
  <c r="F45" i="67"/>
  <c r="F44" i="67"/>
  <c r="F43" i="67"/>
  <c r="F42" i="67"/>
  <c r="F41" i="67"/>
  <c r="F40" i="67"/>
  <c r="F38" i="67"/>
  <c r="F37" i="67"/>
  <c r="F36" i="67"/>
  <c r="F35" i="67"/>
  <c r="F27" i="67"/>
  <c r="F21" i="67"/>
  <c r="F20" i="67"/>
  <c r="F19" i="67"/>
  <c r="F18" i="67"/>
  <c r="F17" i="67"/>
  <c r="F10" i="67"/>
  <c r="F9" i="67"/>
  <c r="F8" i="67"/>
  <c r="F7" i="67"/>
  <c r="F81" i="54"/>
  <c r="F80" i="54"/>
  <c r="F79" i="54"/>
  <c r="F78" i="54"/>
  <c r="F72" i="54"/>
  <c r="F71" i="54"/>
  <c r="F66" i="54"/>
  <c r="F65" i="54"/>
  <c r="F64" i="54"/>
  <c r="F63" i="54"/>
  <c r="F62" i="54"/>
  <c r="F61" i="54"/>
  <c r="F60" i="54"/>
  <c r="F58" i="54"/>
  <c r="F57" i="54"/>
  <c r="F56" i="54"/>
  <c r="F55" i="54"/>
  <c r="F47" i="54"/>
  <c r="F41" i="54"/>
  <c r="F40" i="54"/>
  <c r="F39" i="54"/>
  <c r="F38" i="54"/>
  <c r="F37" i="54"/>
  <c r="F30" i="54"/>
  <c r="F29" i="54"/>
  <c r="F28" i="54"/>
  <c r="F27" i="54"/>
  <c r="E111" i="48" l="1"/>
  <c r="E110" i="48"/>
  <c r="E333" i="48"/>
  <c r="E336" i="48" s="1"/>
  <c r="E318" i="48"/>
  <c r="E317" i="48"/>
  <c r="E316" i="48"/>
  <c r="E315" i="48"/>
  <c r="E334" i="48" l="1"/>
  <c r="E335" i="48"/>
  <c r="L31" i="54" l="1"/>
  <c r="J31" i="54"/>
  <c r="M31" i="54"/>
  <c r="J319" i="48"/>
  <c r="L319" i="48"/>
  <c r="H319" i="48"/>
  <c r="M318" i="48"/>
  <c r="L318" i="48"/>
  <c r="M317" i="48"/>
  <c r="L317" i="48"/>
  <c r="M316" i="48"/>
  <c r="L316" i="48"/>
  <c r="J316" i="48"/>
  <c r="M315" i="48"/>
  <c r="J315" i="48"/>
  <c r="M314" i="48"/>
  <c r="E314" i="48"/>
  <c r="L314" i="48" s="1"/>
  <c r="M313" i="48"/>
  <c r="E313" i="48"/>
  <c r="H313" i="48" s="1"/>
  <c r="M312" i="48"/>
  <c r="L312" i="48"/>
  <c r="J312" i="48"/>
  <c r="M311" i="48"/>
  <c r="L311" i="48"/>
  <c r="J311" i="48"/>
  <c r="M310" i="48"/>
  <c r="L310" i="48"/>
  <c r="J310" i="48"/>
  <c r="M309" i="48"/>
  <c r="L309" i="48"/>
  <c r="J309" i="48"/>
  <c r="M308" i="48"/>
  <c r="L308" i="48"/>
  <c r="J308" i="48"/>
  <c r="E83" i="48"/>
  <c r="M83" i="54"/>
  <c r="L83" i="54"/>
  <c r="J83" i="54"/>
  <c r="H83" i="54"/>
  <c r="M358" i="48"/>
  <c r="Y53" i="50"/>
  <c r="G358" i="48" s="1"/>
  <c r="H358" i="48" s="1"/>
  <c r="N53" i="50"/>
  <c r="M361" i="48"/>
  <c r="E361" i="48"/>
  <c r="L361" i="48" s="1"/>
  <c r="M360" i="48"/>
  <c r="E360" i="48"/>
  <c r="L360" i="48" s="1"/>
  <c r="M359" i="48"/>
  <c r="L359" i="48"/>
  <c r="H359" i="48"/>
  <c r="L358" i="48"/>
  <c r="J358" i="48"/>
  <c r="H360" i="48" l="1"/>
  <c r="H361" i="48"/>
  <c r="H317" i="48"/>
  <c r="H314" i="48"/>
  <c r="H318" i="48"/>
  <c r="H31" i="54"/>
  <c r="N31" i="54" s="1"/>
  <c r="L315" i="48"/>
  <c r="L313" i="48"/>
  <c r="N83" i="54"/>
  <c r="M288" i="48" l="1"/>
  <c r="M287" i="48"/>
  <c r="M286" i="48"/>
  <c r="M285" i="48"/>
  <c r="E285" i="48"/>
  <c r="E288" i="48" s="1"/>
  <c r="M283" i="48"/>
  <c r="E283" i="48"/>
  <c r="L283" i="48" s="1"/>
  <c r="E260" i="48"/>
  <c r="L260" i="48" s="1"/>
  <c r="M258" i="48"/>
  <c r="M263" i="48"/>
  <c r="M262" i="48"/>
  <c r="M261" i="48"/>
  <c r="M260" i="48"/>
  <c r="E261" i="48" l="1"/>
  <c r="L261" i="48" s="1"/>
  <c r="E262" i="48"/>
  <c r="H262" i="48" s="1"/>
  <c r="E263" i="48"/>
  <c r="J283" i="48"/>
  <c r="J285" i="48"/>
  <c r="E284" i="48"/>
  <c r="H288" i="48"/>
  <c r="L288" i="48"/>
  <c r="L285" i="48"/>
  <c r="E287" i="48"/>
  <c r="E286" i="48"/>
  <c r="J260" i="48"/>
  <c r="S51" i="50"/>
  <c r="Q51" i="50"/>
  <c r="O51" i="50"/>
  <c r="M409" i="48"/>
  <c r="M408" i="48"/>
  <c r="E410" i="48"/>
  <c r="L410" i="48" s="1"/>
  <c r="M410" i="48"/>
  <c r="E409" i="48"/>
  <c r="L409" i="48" s="1"/>
  <c r="E408" i="48"/>
  <c r="E258" i="48"/>
  <c r="M233" i="48"/>
  <c r="E233" i="48"/>
  <c r="L233" i="48" s="1"/>
  <c r="Y30" i="50"/>
  <c r="N30" i="50"/>
  <c r="E84" i="48"/>
  <c r="E96" i="48"/>
  <c r="E97" i="48" s="1"/>
  <c r="E520" i="48"/>
  <c r="M485" i="48"/>
  <c r="Y49" i="50"/>
  <c r="G485" i="48" s="1"/>
  <c r="N49" i="50"/>
  <c r="M483" i="48"/>
  <c r="M484" i="48"/>
  <c r="Y47" i="50"/>
  <c r="G484" i="48" s="1"/>
  <c r="N47" i="50"/>
  <c r="Y45" i="50"/>
  <c r="G483" i="48" s="1"/>
  <c r="N45" i="50"/>
  <c r="M433" i="48"/>
  <c r="S43" i="50"/>
  <c r="Q43" i="50"/>
  <c r="O43" i="50"/>
  <c r="M434" i="48"/>
  <c r="L434" i="48"/>
  <c r="J434" i="48"/>
  <c r="E433" i="48"/>
  <c r="L433" i="48" s="1"/>
  <c r="S38" i="50"/>
  <c r="Q38" i="50"/>
  <c r="O38" i="50"/>
  <c r="J261" i="48" l="1"/>
  <c r="G233" i="48"/>
  <c r="H233" i="48" s="1"/>
  <c r="G283" i="48"/>
  <c r="H283" i="48" s="1"/>
  <c r="G258" i="48"/>
  <c r="H258" i="48" s="1"/>
  <c r="L262" i="48"/>
  <c r="L258" i="48"/>
  <c r="J258" i="48"/>
  <c r="E259" i="48"/>
  <c r="H263" i="48"/>
  <c r="L263" i="48"/>
  <c r="H287" i="48"/>
  <c r="L287" i="48"/>
  <c r="L286" i="48"/>
  <c r="J286" i="48"/>
  <c r="H410" i="48"/>
  <c r="J409" i="48"/>
  <c r="E234" i="48"/>
  <c r="J233" i="48"/>
  <c r="J433" i="48"/>
  <c r="M47" i="54" l="1"/>
  <c r="B76" i="54" l="1"/>
  <c r="A76" i="54"/>
  <c r="B51" i="54"/>
  <c r="A51" i="54"/>
  <c r="B45" i="54"/>
  <c r="H58" i="54"/>
  <c r="L52" i="54"/>
  <c r="N52" i="54" s="1"/>
  <c r="J80" i="54"/>
  <c r="J47" i="54" l="1"/>
  <c r="H47" i="54"/>
  <c r="L47" i="54"/>
  <c r="L58" i="54"/>
  <c r="J58" i="54"/>
  <c r="M58" i="54"/>
  <c r="H80" i="54"/>
  <c r="M80" i="54"/>
  <c r="L80" i="54"/>
  <c r="S27" i="50"/>
  <c r="S32" i="50"/>
  <c r="S42" i="50"/>
  <c r="S24" i="50"/>
  <c r="O26" i="50"/>
  <c r="O25" i="50"/>
  <c r="O27" i="50"/>
  <c r="O37" i="50"/>
  <c r="O24" i="50"/>
  <c r="O42" i="50"/>
  <c r="O18" i="50"/>
  <c r="Q26" i="50"/>
  <c r="Q20" i="50"/>
  <c r="Q36" i="50"/>
  <c r="Q37" i="50"/>
  <c r="Q32" i="50"/>
  <c r="Q31" i="50"/>
  <c r="N47" i="54" l="1"/>
  <c r="N58" i="54"/>
  <c r="N80" i="54"/>
  <c r="Q28" i="50"/>
  <c r="Q27" i="50"/>
  <c r="M383" i="48" l="1"/>
  <c r="L520" i="48"/>
  <c r="M546" i="48"/>
  <c r="L546" i="48"/>
  <c r="H533" i="48"/>
  <c r="M533" i="48"/>
  <c r="M520" i="48"/>
  <c r="Y16" i="50"/>
  <c r="N16" i="50"/>
  <c r="Y15" i="50"/>
  <c r="N15" i="50"/>
  <c r="L384" i="48"/>
  <c r="E386" i="48"/>
  <c r="H386" i="48" s="1"/>
  <c r="E385" i="48"/>
  <c r="H385" i="48" s="1"/>
  <c r="M385" i="48"/>
  <c r="M386" i="48"/>
  <c r="M384" i="48"/>
  <c r="H384" i="48"/>
  <c r="M336" i="48"/>
  <c r="L336" i="48"/>
  <c r="H336" i="48"/>
  <c r="M335" i="48"/>
  <c r="L335" i="48"/>
  <c r="H335" i="48"/>
  <c r="E65" i="48"/>
  <c r="E64" i="48"/>
  <c r="E63" i="48"/>
  <c r="I385" i="48" l="1"/>
  <c r="J385" i="48" s="1"/>
  <c r="I360" i="48"/>
  <c r="J360" i="48" s="1"/>
  <c r="I384" i="48"/>
  <c r="J384" i="48" s="1"/>
  <c r="I359" i="48"/>
  <c r="J359" i="48" s="1"/>
  <c r="H520" i="48"/>
  <c r="H546" i="48"/>
  <c r="L533" i="48"/>
  <c r="L386" i="48"/>
  <c r="L385" i="48"/>
  <c r="C21" i="47"/>
  <c r="D21" i="47"/>
  <c r="M96" i="48"/>
  <c r="M83" i="48"/>
  <c r="L83" i="48"/>
  <c r="J96" i="48" l="1"/>
  <c r="L96" i="48"/>
  <c r="J83" i="48"/>
  <c r="M27" i="47" l="1"/>
  <c r="F27" i="47"/>
  <c r="E27" i="47"/>
  <c r="D27" i="47"/>
  <c r="C27" i="47"/>
  <c r="M521" i="48"/>
  <c r="L521" i="48"/>
  <c r="L524" i="48" s="1"/>
  <c r="M487" i="48"/>
  <c r="L487" i="48"/>
  <c r="J487" i="48"/>
  <c r="M486" i="48"/>
  <c r="L486" i="48"/>
  <c r="J486" i="48"/>
  <c r="L485" i="48"/>
  <c r="J485" i="48"/>
  <c r="L484" i="48"/>
  <c r="J484" i="48"/>
  <c r="L483" i="48"/>
  <c r="J483" i="48"/>
  <c r="L77" i="54"/>
  <c r="N77" i="54" s="1"/>
  <c r="H521" i="48" l="1"/>
  <c r="H524" i="48" s="1"/>
  <c r="Q42" i="50" l="1"/>
  <c r="L383" i="48"/>
  <c r="L399" i="48" s="1"/>
  <c r="J383" i="48"/>
  <c r="S33" i="50"/>
  <c r="S31" i="50"/>
  <c r="S37" i="50"/>
  <c r="O36" i="50"/>
  <c r="O32" i="50"/>
  <c r="M508" i="48"/>
  <c r="L508" i="48"/>
  <c r="L511" i="48" s="1"/>
  <c r="M489" i="48"/>
  <c r="E489" i="48"/>
  <c r="L489" i="48" s="1"/>
  <c r="M488" i="48"/>
  <c r="E488" i="48"/>
  <c r="L488" i="48" s="1"/>
  <c r="M461" i="48"/>
  <c r="M460" i="48"/>
  <c r="M459" i="48"/>
  <c r="M458" i="48"/>
  <c r="L461" i="48"/>
  <c r="J461" i="48"/>
  <c r="L460" i="48"/>
  <c r="J460" i="48"/>
  <c r="L459" i="48"/>
  <c r="J459" i="48"/>
  <c r="L458" i="48"/>
  <c r="J458" i="48"/>
  <c r="M463" i="48"/>
  <c r="M464" i="48"/>
  <c r="M462" i="48"/>
  <c r="L462" i="48"/>
  <c r="J462" i="48"/>
  <c r="Y50" i="50"/>
  <c r="G311" i="48" s="1"/>
  <c r="H311" i="48" s="1"/>
  <c r="N50" i="50"/>
  <c r="Y48" i="50"/>
  <c r="G310" i="48" s="1"/>
  <c r="H310" i="48" s="1"/>
  <c r="N48" i="50"/>
  <c r="Y46" i="50"/>
  <c r="G309" i="48" s="1"/>
  <c r="H309" i="48" s="1"/>
  <c r="N46" i="50"/>
  <c r="Y44" i="50"/>
  <c r="G308" i="48" s="1"/>
  <c r="H308" i="48" s="1"/>
  <c r="N44" i="50"/>
  <c r="E464" i="48"/>
  <c r="H464" i="48" s="1"/>
  <c r="E463" i="48"/>
  <c r="H463" i="48" s="1"/>
  <c r="H483" i="48" l="1"/>
  <c r="H484" i="48"/>
  <c r="H485" i="48"/>
  <c r="G486" i="48"/>
  <c r="H486" i="48" s="1"/>
  <c r="H508" i="48"/>
  <c r="H511" i="48" s="1"/>
  <c r="G460" i="48"/>
  <c r="H460" i="48" s="1"/>
  <c r="G458" i="48"/>
  <c r="H458" i="48" s="1"/>
  <c r="G461" i="48"/>
  <c r="H461" i="48" s="1"/>
  <c r="G459" i="48"/>
  <c r="H459" i="48" s="1"/>
  <c r="L464" i="48"/>
  <c r="H489" i="48"/>
  <c r="L463" i="48"/>
  <c r="H488" i="48"/>
  <c r="M435" i="48" l="1"/>
  <c r="L435" i="48"/>
  <c r="H435" i="48"/>
  <c r="Y40" i="50" l="1"/>
  <c r="G383" i="48" s="1"/>
  <c r="H383" i="48" s="1"/>
  <c r="H399" i="48" s="1"/>
  <c r="N40" i="50"/>
  <c r="M436" i="48"/>
  <c r="H436" i="48"/>
  <c r="L436" i="48"/>
  <c r="M17" i="47"/>
  <c r="E17" i="47"/>
  <c r="D17" i="47"/>
  <c r="C17" i="47"/>
  <c r="F17" i="47"/>
  <c r="M16" i="47"/>
  <c r="F16" i="47"/>
  <c r="D16" i="47"/>
  <c r="C16" i="47"/>
  <c r="D18" i="47"/>
  <c r="L449" i="48" l="1"/>
  <c r="L67" i="54"/>
  <c r="A45" i="54"/>
  <c r="B35" i="54"/>
  <c r="A35" i="54"/>
  <c r="L137" i="48" l="1"/>
  <c r="J137" i="48"/>
  <c r="J138" i="48"/>
  <c r="M26" i="47" l="1"/>
  <c r="F26" i="47"/>
  <c r="E26" i="47"/>
  <c r="D26" i="47"/>
  <c r="C26" i="47"/>
  <c r="Y43" i="50"/>
  <c r="G433" i="48" s="1"/>
  <c r="H433" i="48" s="1"/>
  <c r="N43" i="50"/>
  <c r="M333" i="48"/>
  <c r="Y39" i="50"/>
  <c r="G333" i="48" s="1"/>
  <c r="N39" i="50"/>
  <c r="M334" i="48"/>
  <c r="L334" i="48"/>
  <c r="J334" i="48"/>
  <c r="L333" i="48"/>
  <c r="J333" i="48"/>
  <c r="E160" i="48" l="1"/>
  <c r="E159" i="48"/>
  <c r="E158" i="48"/>
  <c r="L208" i="48"/>
  <c r="M208" i="48"/>
  <c r="J209" i="48"/>
  <c r="L209" i="48"/>
  <c r="M209" i="48"/>
  <c r="H210" i="48"/>
  <c r="L210" i="48"/>
  <c r="M210" i="48"/>
  <c r="H211" i="48"/>
  <c r="L211" i="48"/>
  <c r="M211" i="48"/>
  <c r="J208" i="48" l="1"/>
  <c r="D23" i="47" l="1"/>
  <c r="Y51" i="50"/>
  <c r="G408" i="48" s="1"/>
  <c r="N51" i="50"/>
  <c r="J91" i="54" l="1"/>
  <c r="L91" i="54" l="1"/>
  <c r="J93" i="54"/>
  <c r="H91" i="54"/>
  <c r="M91" i="54" l="1"/>
  <c r="N91" i="54"/>
  <c r="H93" i="54"/>
  <c r="M108" i="48"/>
  <c r="Y14" i="50"/>
  <c r="N14" i="50"/>
  <c r="O31" i="50"/>
  <c r="N52" i="50"/>
  <c r="N42" i="50"/>
  <c r="N41" i="50"/>
  <c r="N26" i="50"/>
  <c r="N25" i="50"/>
  <c r="N38" i="50"/>
  <c r="N37" i="50"/>
  <c r="N36" i="50"/>
  <c r="N35" i="50"/>
  <c r="N34" i="50"/>
  <c r="N33" i="50"/>
  <c r="N32" i="50"/>
  <c r="N31" i="50"/>
  <c r="N29" i="50"/>
  <c r="N28" i="50"/>
  <c r="N27" i="50"/>
  <c r="N24" i="50"/>
  <c r="N23" i="50"/>
  <c r="N22" i="50"/>
  <c r="N21" i="50"/>
  <c r="N20" i="50"/>
  <c r="N19" i="50"/>
  <c r="N18" i="50"/>
  <c r="N8" i="50"/>
  <c r="N9" i="50"/>
  <c r="N10" i="50"/>
  <c r="N11" i="50"/>
  <c r="N12" i="50"/>
  <c r="N13" i="50"/>
  <c r="N7" i="50"/>
  <c r="AC27" i="54" l="1"/>
  <c r="N93" i="54"/>
  <c r="D27" i="62" s="1"/>
  <c r="L93" i="54"/>
  <c r="E108" i="48"/>
  <c r="H110" i="48"/>
  <c r="H160" i="48"/>
  <c r="M160" i="48"/>
  <c r="E19" i="47"/>
  <c r="D29" i="47"/>
  <c r="D28" i="47"/>
  <c r="D25" i="47"/>
  <c r="D24" i="47"/>
  <c r="D22" i="47"/>
  <c r="D20" i="47"/>
  <c r="D19" i="47"/>
  <c r="D15" i="47"/>
  <c r="D14" i="47"/>
  <c r="D13" i="47"/>
  <c r="D12" i="47"/>
  <c r="D11" i="47"/>
  <c r="D10" i="47"/>
  <c r="D9" i="47"/>
  <c r="D8" i="47"/>
  <c r="D7" i="47"/>
  <c r="D6" i="47"/>
  <c r="D5" i="47"/>
  <c r="D4" i="47"/>
  <c r="E20" i="47"/>
  <c r="E29" i="47"/>
  <c r="E28" i="47"/>
  <c r="E25" i="47"/>
  <c r="E24" i="47"/>
  <c r="E23" i="47"/>
  <c r="M28" i="47"/>
  <c r="F28" i="47"/>
  <c r="C28" i="47"/>
  <c r="M25" i="47"/>
  <c r="F25" i="47"/>
  <c r="C25" i="47"/>
  <c r="M23" i="47"/>
  <c r="F23" i="47"/>
  <c r="C23" i="47"/>
  <c r="H136" i="48"/>
  <c r="L135" i="48"/>
  <c r="M111" i="48"/>
  <c r="H111" i="48" l="1"/>
  <c r="L111" i="48"/>
  <c r="H333" i="48"/>
  <c r="L108" i="48"/>
  <c r="J108" i="48"/>
  <c r="H135" i="48"/>
  <c r="L160" i="48"/>
  <c r="L136" i="48"/>
  <c r="Q25" i="50" l="1"/>
  <c r="Q18" i="50"/>
  <c r="C8" i="47" l="1"/>
  <c r="C9" i="47"/>
  <c r="Y52" i="50" l="1"/>
  <c r="Y42" i="50"/>
  <c r="G315" i="48" s="1"/>
  <c r="H315" i="48" s="1"/>
  <c r="Y41" i="50"/>
  <c r="Y37" i="50"/>
  <c r="Y35" i="50"/>
  <c r="Y34" i="50"/>
  <c r="Y33" i="50"/>
  <c r="Y29" i="50"/>
  <c r="Y28" i="50"/>
  <c r="G83" i="48" s="1"/>
  <c r="H83" i="48" s="1"/>
  <c r="Y21" i="50"/>
  <c r="Y19" i="50"/>
  <c r="Y8" i="50"/>
  <c r="Y9" i="50"/>
  <c r="Y10" i="50"/>
  <c r="Y11" i="50"/>
  <c r="Y12" i="50"/>
  <c r="Y13" i="50"/>
  <c r="Y7" i="50"/>
  <c r="S18" i="50"/>
  <c r="Y31" i="50"/>
  <c r="I318" i="48" l="1"/>
  <c r="J318" i="48" s="1"/>
  <c r="I314" i="48"/>
  <c r="J314" i="48" s="1"/>
  <c r="I361" i="48"/>
  <c r="J361" i="48" s="1"/>
  <c r="I263" i="48"/>
  <c r="J263" i="48" s="1"/>
  <c r="I288" i="48"/>
  <c r="J288" i="48" s="1"/>
  <c r="I313" i="48"/>
  <c r="J313" i="48" s="1"/>
  <c r="I317" i="48"/>
  <c r="J317" i="48" s="1"/>
  <c r="I287" i="48"/>
  <c r="J287" i="48" s="1"/>
  <c r="I262" i="48"/>
  <c r="J262" i="48" s="1"/>
  <c r="I410" i="48"/>
  <c r="J410" i="48" s="1"/>
  <c r="G409" i="48"/>
  <c r="H409" i="48" s="1"/>
  <c r="I335" i="48"/>
  <c r="J335" i="48" s="1"/>
  <c r="I520" i="48"/>
  <c r="J520" i="48" s="1"/>
  <c r="I533" i="48"/>
  <c r="J533" i="48" s="1"/>
  <c r="I336" i="48"/>
  <c r="J336" i="48" s="1"/>
  <c r="I386" i="48"/>
  <c r="J386" i="48" s="1"/>
  <c r="J399" i="48" s="1"/>
  <c r="I546" i="48"/>
  <c r="J546" i="48" s="1"/>
  <c r="I521" i="48"/>
  <c r="J521" i="48" s="1"/>
  <c r="I464" i="48"/>
  <c r="J464" i="48" s="1"/>
  <c r="I508" i="48"/>
  <c r="J508" i="48" s="1"/>
  <c r="J511" i="48" s="1"/>
  <c r="I489" i="48"/>
  <c r="J489" i="48" s="1"/>
  <c r="I488" i="48"/>
  <c r="J488" i="48" s="1"/>
  <c r="I463" i="48"/>
  <c r="J463" i="48" s="1"/>
  <c r="I435" i="48"/>
  <c r="J435" i="48" s="1"/>
  <c r="I436" i="48"/>
  <c r="J436" i="48" s="1"/>
  <c r="I210" i="48"/>
  <c r="J210" i="48" s="1"/>
  <c r="I211" i="48"/>
  <c r="J211" i="48" s="1"/>
  <c r="I160" i="48"/>
  <c r="J160" i="48" s="1"/>
  <c r="J136" i="48"/>
  <c r="I111" i="48"/>
  <c r="J111" i="48" s="1"/>
  <c r="J135" i="48"/>
  <c r="Y18" i="50"/>
  <c r="J324" i="48" l="1"/>
  <c r="J524" i="48"/>
  <c r="J537" i="48"/>
  <c r="J224" i="48"/>
  <c r="J205" i="48" s="1"/>
  <c r="J449" i="48"/>
  <c r="L537" i="48"/>
  <c r="L530" i="48" s="1"/>
  <c r="K28" i="47" s="1"/>
  <c r="L59" i="54"/>
  <c r="N59" i="54" s="1"/>
  <c r="K38" i="54" l="1"/>
  <c r="L38" i="54" s="1"/>
  <c r="K41" i="54"/>
  <c r="L41" i="54" s="1"/>
  <c r="K39" i="54"/>
  <c r="K37" i="54"/>
  <c r="L224" i="48"/>
  <c r="L205" i="48" s="1"/>
  <c r="J67" i="54"/>
  <c r="L499" i="48" l="1"/>
  <c r="L480" i="48" s="1"/>
  <c r="K25" i="47" s="1"/>
  <c r="K61" i="54" s="1"/>
  <c r="L61" i="54" s="1"/>
  <c r="L517" i="48"/>
  <c r="K27" i="47" s="1"/>
  <c r="L505" i="48"/>
  <c r="K26" i="47" l="1"/>
  <c r="L37" i="54" l="1"/>
  <c r="K36" i="54"/>
  <c r="F13" i="47"/>
  <c r="C13" i="47"/>
  <c r="F10" i="47"/>
  <c r="C10" i="47"/>
  <c r="M13" i="47"/>
  <c r="M10" i="47"/>
  <c r="M183" i="48"/>
  <c r="L184" i="48"/>
  <c r="J184" i="48"/>
  <c r="L183" i="48"/>
  <c r="J183" i="48"/>
  <c r="M110" i="48"/>
  <c r="M109" i="48"/>
  <c r="L109" i="48"/>
  <c r="J109" i="48"/>
  <c r="L199" i="48" l="1"/>
  <c r="L180" i="48" s="1"/>
  <c r="K13" i="47" s="1"/>
  <c r="J199" i="48"/>
  <c r="J180" i="48" s="1"/>
  <c r="I13" i="47" s="1"/>
  <c r="L110" i="48"/>
  <c r="F22" i="47" l="1"/>
  <c r="M22" i="47"/>
  <c r="C22" i="47"/>
  <c r="F24" i="47"/>
  <c r="M24" i="47"/>
  <c r="C24" i="47"/>
  <c r="F29" i="47"/>
  <c r="M29" i="47"/>
  <c r="C29" i="47"/>
  <c r="F21" i="47"/>
  <c r="M21" i="47"/>
  <c r="F20" i="47"/>
  <c r="M20" i="47"/>
  <c r="C20" i="47"/>
  <c r="F19" i="47"/>
  <c r="M19" i="47"/>
  <c r="C19" i="47"/>
  <c r="F15" i="47"/>
  <c r="M15" i="47"/>
  <c r="C15" i="47"/>
  <c r="M6" i="47"/>
  <c r="F6" i="47"/>
  <c r="C6" i="47"/>
  <c r="L408" i="48"/>
  <c r="L424" i="48" s="1"/>
  <c r="J408" i="48"/>
  <c r="J424" i="48" s="1"/>
  <c r="L349" i="48"/>
  <c r="L158" i="48"/>
  <c r="M158" i="48"/>
  <c r="H159" i="48"/>
  <c r="M159" i="48"/>
  <c r="E161" i="48"/>
  <c r="L161" i="48" s="1"/>
  <c r="M33" i="48"/>
  <c r="L33" i="48"/>
  <c r="H33" i="48"/>
  <c r="D13" i="48"/>
  <c r="D27" i="48" s="1"/>
  <c r="D52" i="48" s="1"/>
  <c r="M284" i="48" s="1"/>
  <c r="H49" i="48" l="1"/>
  <c r="H30" i="48" s="1"/>
  <c r="G6" i="47" s="1"/>
  <c r="G29" i="54" s="1"/>
  <c r="H29" i="54" s="1"/>
  <c r="L49" i="48"/>
  <c r="L30" i="48" s="1"/>
  <c r="K6" i="47" s="1"/>
  <c r="K29" i="54" s="1"/>
  <c r="L29" i="54" s="1"/>
  <c r="M259" i="48"/>
  <c r="M234" i="48"/>
  <c r="M97" i="48"/>
  <c r="M84" i="48"/>
  <c r="D77" i="48"/>
  <c r="I33" i="48"/>
  <c r="J33" i="48" s="1"/>
  <c r="J349" i="48"/>
  <c r="L159" i="48"/>
  <c r="J158" i="48"/>
  <c r="L380" i="48"/>
  <c r="K21" i="47" s="1"/>
  <c r="K81" i="54" s="1"/>
  <c r="L81" i="54" s="1"/>
  <c r="L330" i="48"/>
  <c r="K19" i="47" s="1"/>
  <c r="B26" i="54"/>
  <c r="A26" i="54"/>
  <c r="J49" i="48" l="1"/>
  <c r="J30" i="48" s="1"/>
  <c r="K54" i="54"/>
  <c r="L54" i="54" s="1"/>
  <c r="L69" i="54"/>
  <c r="I6" i="47" l="1"/>
  <c r="M30" i="48"/>
  <c r="I29" i="54" l="1"/>
  <c r="L6" i="47"/>
  <c r="Y32" i="50"/>
  <c r="Y36" i="50"/>
  <c r="Y26" i="50"/>
  <c r="Y38" i="50"/>
  <c r="Y27" i="50"/>
  <c r="S23" i="50"/>
  <c r="Y20" i="50"/>
  <c r="G312" i="48" s="1"/>
  <c r="H312" i="48" s="1"/>
  <c r="G285" i="48" l="1"/>
  <c r="H285" i="48" s="1"/>
  <c r="G260" i="48"/>
  <c r="H260" i="48" s="1"/>
  <c r="M29" i="54"/>
  <c r="J29" i="54"/>
  <c r="N29" i="54" s="1"/>
  <c r="G96" i="48"/>
  <c r="H96" i="48" s="1"/>
  <c r="G487" i="48"/>
  <c r="H487" i="48" s="1"/>
  <c r="G462" i="48"/>
  <c r="H462" i="48" s="1"/>
  <c r="G208" i="48"/>
  <c r="H208" i="48" s="1"/>
  <c r="G334" i="48"/>
  <c r="H334" i="48" s="1"/>
  <c r="G108" i="48"/>
  <c r="H108" i="48" s="1"/>
  <c r="Y23" i="50"/>
  <c r="Y25" i="50"/>
  <c r="Y22" i="50"/>
  <c r="G261" i="48" l="1"/>
  <c r="H261" i="48" s="1"/>
  <c r="G286" i="48"/>
  <c r="H286" i="48" s="1"/>
  <c r="G209" i="48"/>
  <c r="H209" i="48" s="1"/>
  <c r="H349" i="48"/>
  <c r="H330" i="48" s="1"/>
  <c r="H224" i="48" l="1"/>
  <c r="H205" i="48" s="1"/>
  <c r="M205" i="48" s="1"/>
  <c r="Y24" i="50"/>
  <c r="G434" i="48" l="1"/>
  <c r="H434" i="48" s="1"/>
  <c r="G316" i="48"/>
  <c r="H316" i="48" s="1"/>
  <c r="H324" i="48" s="1"/>
  <c r="M14" i="47"/>
  <c r="F14" i="47"/>
  <c r="C14" i="47"/>
  <c r="H449" i="48" l="1"/>
  <c r="H430" i="48" s="1"/>
  <c r="G23" i="47" s="1"/>
  <c r="G62" i="54" s="1"/>
  <c r="K14" i="47" l="1"/>
  <c r="K55" i="54" l="1"/>
  <c r="L55" i="54" s="1"/>
  <c r="H517" i="48"/>
  <c r="G27" i="47" s="1"/>
  <c r="M5" i="47"/>
  <c r="F5" i="47"/>
  <c r="C5" i="47"/>
  <c r="M20" i="48"/>
  <c r="M19" i="48"/>
  <c r="M21" i="48"/>
  <c r="L21" i="48"/>
  <c r="H21" i="48"/>
  <c r="M4" i="47"/>
  <c r="F4" i="47"/>
  <c r="C4" i="47"/>
  <c r="B4" i="47"/>
  <c r="O27" i="54" s="1"/>
  <c r="M8" i="48"/>
  <c r="L20" i="48"/>
  <c r="J20" i="48"/>
  <c r="L19" i="48"/>
  <c r="J19" i="48"/>
  <c r="H8" i="48"/>
  <c r="L8" i="48"/>
  <c r="G37" i="54" l="1"/>
  <c r="G38" i="54"/>
  <c r="G19" i="48"/>
  <c r="H19" i="48" s="1"/>
  <c r="G20" i="48"/>
  <c r="H20" i="48" s="1"/>
  <c r="L24" i="48"/>
  <c r="L16" i="48" s="1"/>
  <c r="K5" i="47" s="1"/>
  <c r="L10" i="48"/>
  <c r="L5" i="48" s="1"/>
  <c r="K4" i="47" s="1"/>
  <c r="H10" i="48"/>
  <c r="H5" i="48" s="1"/>
  <c r="G4" i="47" s="1"/>
  <c r="H38" i="54" l="1"/>
  <c r="K27" i="54"/>
  <c r="L27" i="54" s="1"/>
  <c r="K28" i="54"/>
  <c r="L28" i="54" s="1"/>
  <c r="G27" i="54"/>
  <c r="H27" i="54" s="1"/>
  <c r="B6" i="47"/>
  <c r="H24" i="48"/>
  <c r="H16" i="48" s="1"/>
  <c r="G5" i="47" s="1"/>
  <c r="G28" i="54" s="1"/>
  <c r="B5" i="47"/>
  <c r="O28" i="54" s="1"/>
  <c r="O29" i="54" l="1"/>
  <c r="H28" i="54"/>
  <c r="H549" i="48" l="1"/>
  <c r="H543" i="48" s="1"/>
  <c r="H505" i="48"/>
  <c r="H499" i="48"/>
  <c r="H480" i="48" s="1"/>
  <c r="G25" i="47" s="1"/>
  <c r="H537" i="48"/>
  <c r="H530" i="48" s="1"/>
  <c r="G28" i="47" s="1"/>
  <c r="H474" i="48"/>
  <c r="H455" i="48" s="1"/>
  <c r="G24" i="47" s="1"/>
  <c r="G60" i="54" s="1"/>
  <c r="G158" i="48"/>
  <c r="H158" i="48" s="1"/>
  <c r="G183" i="48"/>
  <c r="H183" i="48" s="1"/>
  <c r="L134" i="48"/>
  <c r="J134" i="48"/>
  <c r="L133" i="48"/>
  <c r="J133" i="48"/>
  <c r="J67" i="48"/>
  <c r="M66" i="48"/>
  <c r="E66" i="48"/>
  <c r="H66" i="48" s="1"/>
  <c r="M65" i="48"/>
  <c r="M64" i="48"/>
  <c r="H64" i="48"/>
  <c r="M63" i="48"/>
  <c r="E62" i="48"/>
  <c r="E61" i="48"/>
  <c r="M60" i="48"/>
  <c r="E60" i="48"/>
  <c r="L60" i="48" s="1"/>
  <c r="M59" i="48"/>
  <c r="E59" i="48"/>
  <c r="L59" i="48" s="1"/>
  <c r="M58" i="48"/>
  <c r="E58" i="48"/>
  <c r="L58" i="48" s="1"/>
  <c r="M55" i="48"/>
  <c r="M5104" i="47"/>
  <c r="M18" i="47"/>
  <c r="F18" i="47"/>
  <c r="C18" i="47"/>
  <c r="M12" i="47"/>
  <c r="F12" i="47"/>
  <c r="C12" i="47"/>
  <c r="M11" i="47"/>
  <c r="F11" i="47"/>
  <c r="C11" i="47"/>
  <c r="M9" i="47"/>
  <c r="F9" i="47"/>
  <c r="M8" i="47"/>
  <c r="F8" i="47"/>
  <c r="M7" i="47"/>
  <c r="L7" i="47"/>
  <c r="F7" i="47"/>
  <c r="C7" i="47"/>
  <c r="G39" i="54" l="1"/>
  <c r="G41" i="54"/>
  <c r="H60" i="54"/>
  <c r="G61" i="54"/>
  <c r="G184" i="48"/>
  <c r="H184" i="48" s="1"/>
  <c r="H199" i="48" s="1"/>
  <c r="G29" i="47"/>
  <c r="G40" i="54" s="1"/>
  <c r="H40" i="54" s="1"/>
  <c r="G26" i="47"/>
  <c r="G36" i="54" s="1"/>
  <c r="J149" i="48"/>
  <c r="L430" i="48"/>
  <c r="K23" i="47" s="1"/>
  <c r="K62" i="54" s="1"/>
  <c r="L62" i="54" s="1"/>
  <c r="L474" i="48"/>
  <c r="L455" i="48" s="1"/>
  <c r="K24" i="47" s="1"/>
  <c r="K60" i="54" s="1"/>
  <c r="L60" i="54" s="1"/>
  <c r="L549" i="48"/>
  <c r="L543" i="48" s="1"/>
  <c r="K29" i="47" s="1"/>
  <c r="K40" i="54" s="1"/>
  <c r="L40" i="54" s="1"/>
  <c r="G19" i="47"/>
  <c r="H408" i="48"/>
  <c r="H424" i="48" s="1"/>
  <c r="I110" i="48"/>
  <c r="J110" i="48" s="1"/>
  <c r="I159" i="48"/>
  <c r="J159" i="48" s="1"/>
  <c r="J380" i="48"/>
  <c r="J330" i="48"/>
  <c r="I66" i="48"/>
  <c r="J66" i="48" s="1"/>
  <c r="I21" i="48"/>
  <c r="J21" i="48" s="1"/>
  <c r="J24" i="48" s="1"/>
  <c r="J16" i="48" s="1"/>
  <c r="I8" i="48"/>
  <c r="J8" i="48" s="1"/>
  <c r="J10" i="48" s="1"/>
  <c r="J5" i="48" s="1"/>
  <c r="H134" i="48"/>
  <c r="I63" i="48"/>
  <c r="J63" i="48" s="1"/>
  <c r="I64" i="48"/>
  <c r="J64" i="48" s="1"/>
  <c r="G60" i="48"/>
  <c r="H60" i="48" s="1"/>
  <c r="G109" i="48"/>
  <c r="H109" i="48" s="1"/>
  <c r="G58" i="48"/>
  <c r="H58" i="48" s="1"/>
  <c r="I65" i="48"/>
  <c r="J65" i="48" s="1"/>
  <c r="B7" i="47"/>
  <c r="J161" i="48"/>
  <c r="M4146" i="47"/>
  <c r="H65" i="48"/>
  <c r="M7167" i="47"/>
  <c r="M6103" i="47"/>
  <c r="M6439" i="47"/>
  <c r="M5431" i="47"/>
  <c r="M6803" i="47"/>
  <c r="L62" i="48"/>
  <c r="J62" i="48"/>
  <c r="H62" i="48"/>
  <c r="L65" i="48"/>
  <c r="M5767" i="47"/>
  <c r="H63" i="48"/>
  <c r="J59" i="48"/>
  <c r="L61" i="48"/>
  <c r="J61" i="48"/>
  <c r="H61" i="48"/>
  <c r="L63" i="48"/>
  <c r="J58" i="48"/>
  <c r="J60" i="48"/>
  <c r="L64" i="48"/>
  <c r="L66" i="48"/>
  <c r="H41" i="54" l="1"/>
  <c r="G54" i="54"/>
  <c r="L39" i="54"/>
  <c r="H62" i="54"/>
  <c r="H61" i="54"/>
  <c r="H180" i="48"/>
  <c r="H69" i="54"/>
  <c r="H37" i="54"/>
  <c r="L174" i="48"/>
  <c r="L155" i="48" s="1"/>
  <c r="K12" i="47" s="1"/>
  <c r="J174" i="48"/>
  <c r="J155" i="48" s="1"/>
  <c r="I12" i="47" s="1"/>
  <c r="G14" i="47"/>
  <c r="H380" i="48"/>
  <c r="G21" i="47" s="1"/>
  <c r="G81" i="54" s="1"/>
  <c r="J405" i="48"/>
  <c r="L405" i="48"/>
  <c r="K22" i="47" s="1"/>
  <c r="K46" i="54" s="1"/>
  <c r="L46" i="54" s="1"/>
  <c r="L49" i="54" s="1"/>
  <c r="L7" i="54" s="1"/>
  <c r="I21" i="47"/>
  <c r="I81" i="54" s="1"/>
  <c r="J81" i="54" s="1"/>
  <c r="J430" i="48"/>
  <c r="I23" i="47" s="1"/>
  <c r="I62" i="54" s="1"/>
  <c r="H405" i="48"/>
  <c r="G22" i="47" s="1"/>
  <c r="G46" i="54" s="1"/>
  <c r="I19" i="47"/>
  <c r="M330" i="48"/>
  <c r="J474" i="48"/>
  <c r="J455" i="48" s="1"/>
  <c r="M5" i="48"/>
  <c r="I4" i="47"/>
  <c r="I5" i="47"/>
  <c r="M16" i="48"/>
  <c r="L149" i="48"/>
  <c r="H133" i="48"/>
  <c r="G59" i="48"/>
  <c r="H59" i="48" s="1"/>
  <c r="K67" i="48"/>
  <c r="L67" i="48" s="1"/>
  <c r="L70" i="48" s="1"/>
  <c r="J70" i="48"/>
  <c r="J130" i="48"/>
  <c r="I112" i="48" s="1"/>
  <c r="H67" i="48"/>
  <c r="I284" i="48" l="1"/>
  <c r="J284" i="48" s="1"/>
  <c r="K284" i="48"/>
  <c r="L284" i="48" s="1"/>
  <c r="J305" i="48"/>
  <c r="L324" i="48"/>
  <c r="L305" i="48" s="1"/>
  <c r="K18" i="47" s="1"/>
  <c r="I259" i="48"/>
  <c r="J259" i="48" s="1"/>
  <c r="K259" i="48"/>
  <c r="L259" i="48" s="1"/>
  <c r="I234" i="48"/>
  <c r="J234" i="48" s="1"/>
  <c r="K234" i="48"/>
  <c r="L234" i="48" s="1"/>
  <c r="I54" i="54"/>
  <c r="J54" i="54" s="1"/>
  <c r="H54" i="54"/>
  <c r="K79" i="54"/>
  <c r="L79" i="54" s="1"/>
  <c r="H39" i="54"/>
  <c r="I79" i="54"/>
  <c r="J79" i="54" s="1"/>
  <c r="H81" i="54"/>
  <c r="N81" i="54" s="1"/>
  <c r="M81" i="54"/>
  <c r="G55" i="54"/>
  <c r="G13" i="47"/>
  <c r="M180" i="48"/>
  <c r="K86" i="54"/>
  <c r="L86" i="54" s="1"/>
  <c r="I86" i="54"/>
  <c r="J86" i="54" s="1"/>
  <c r="K97" i="48"/>
  <c r="L97" i="48" s="1"/>
  <c r="K84" i="48"/>
  <c r="L84" i="48" s="1"/>
  <c r="I84" i="48"/>
  <c r="J84" i="48" s="1"/>
  <c r="I97" i="48"/>
  <c r="J97" i="48" s="1"/>
  <c r="J517" i="48"/>
  <c r="K64" i="54"/>
  <c r="L64" i="54" s="1"/>
  <c r="I64" i="54"/>
  <c r="J64" i="54" s="1"/>
  <c r="J530" i="48"/>
  <c r="J549" i="48"/>
  <c r="J543" i="48" s="1"/>
  <c r="J505" i="48"/>
  <c r="J499" i="48"/>
  <c r="J480" i="48" s="1"/>
  <c r="K72" i="54"/>
  <c r="L72" i="54" s="1"/>
  <c r="I72" i="54"/>
  <c r="J72" i="54" s="1"/>
  <c r="H46" i="54"/>
  <c r="H49" i="54" s="1"/>
  <c r="H7" i="54" s="1"/>
  <c r="J112" i="48"/>
  <c r="J124" i="48" s="1"/>
  <c r="L23" i="47"/>
  <c r="I27" i="54"/>
  <c r="M27" i="54" s="1"/>
  <c r="I28" i="54"/>
  <c r="M28" i="54" s="1"/>
  <c r="H149" i="48"/>
  <c r="H130" i="48" s="1"/>
  <c r="L130" i="48"/>
  <c r="H70" i="48"/>
  <c r="M380" i="48"/>
  <c r="I24" i="47"/>
  <c r="I60" i="54" s="1"/>
  <c r="M455" i="48"/>
  <c r="M430" i="48"/>
  <c r="I22" i="47"/>
  <c r="I46" i="54" s="1"/>
  <c r="J46" i="54" s="1"/>
  <c r="J49" i="54" s="1"/>
  <c r="J7" i="54" s="1"/>
  <c r="M405" i="48"/>
  <c r="I14" i="47"/>
  <c r="L5" i="47"/>
  <c r="L4" i="47"/>
  <c r="J74" i="48"/>
  <c r="L74" i="48"/>
  <c r="J72" i="48"/>
  <c r="L72" i="48"/>
  <c r="O4147" i="47"/>
  <c r="O6804" i="47"/>
  <c r="O6104" i="47"/>
  <c r="O5432" i="47"/>
  <c r="O5768" i="47"/>
  <c r="O5105" i="47"/>
  <c r="O7168" i="47"/>
  <c r="O6440" i="47"/>
  <c r="I11" i="47"/>
  <c r="K30" i="54" l="1"/>
  <c r="L30" i="54" s="1"/>
  <c r="L33" i="54" s="1"/>
  <c r="L5" i="54" s="1"/>
  <c r="G284" i="48"/>
  <c r="H284" i="48" s="1"/>
  <c r="J299" i="48"/>
  <c r="J280" i="48" s="1"/>
  <c r="I17" i="47" s="1"/>
  <c r="J105" i="48"/>
  <c r="I10" i="47" s="1"/>
  <c r="J374" i="48"/>
  <c r="J355" i="48" s="1"/>
  <c r="H305" i="48"/>
  <c r="M305" i="48" s="1"/>
  <c r="L274" i="48"/>
  <c r="L255" i="48" s="1"/>
  <c r="K16" i="47" s="1"/>
  <c r="K68" i="54" s="1"/>
  <c r="G259" i="48"/>
  <c r="H259" i="48" s="1"/>
  <c r="H274" i="48" s="1"/>
  <c r="J274" i="48"/>
  <c r="J255" i="48" s="1"/>
  <c r="I16" i="47" s="1"/>
  <c r="I68" i="54" s="1"/>
  <c r="L299" i="48"/>
  <c r="L280" i="48" s="1"/>
  <c r="K17" i="47" s="1"/>
  <c r="K82" i="54" s="1"/>
  <c r="L82" i="54" s="1"/>
  <c r="G234" i="48"/>
  <c r="H234" i="48" s="1"/>
  <c r="N54" i="54"/>
  <c r="M54" i="54"/>
  <c r="I78" i="54"/>
  <c r="J78" i="54" s="1"/>
  <c r="J60" i="54"/>
  <c r="N60" i="54" s="1"/>
  <c r="M60" i="54"/>
  <c r="I55" i="54"/>
  <c r="J55" i="54" s="1"/>
  <c r="H55" i="54"/>
  <c r="G161" i="48"/>
  <c r="H161" i="48" s="1"/>
  <c r="H174" i="48" s="1"/>
  <c r="H155" i="48" s="1"/>
  <c r="M155" i="48" s="1"/>
  <c r="L13" i="47"/>
  <c r="I85" i="54"/>
  <c r="J85" i="54" s="1"/>
  <c r="G84" i="48"/>
  <c r="H84" i="48" s="1"/>
  <c r="G97" i="48"/>
  <c r="H97" i="48" s="1"/>
  <c r="J69" i="54"/>
  <c r="N69" i="54" s="1"/>
  <c r="M69" i="54"/>
  <c r="H67" i="54"/>
  <c r="N67" i="54" s="1"/>
  <c r="M67" i="54"/>
  <c r="M517" i="48"/>
  <c r="I27" i="47"/>
  <c r="I29" i="47"/>
  <c r="I40" i="54" s="1"/>
  <c r="M543" i="48"/>
  <c r="I63" i="54"/>
  <c r="J63" i="54" s="1"/>
  <c r="I25" i="47"/>
  <c r="M480" i="48"/>
  <c r="I28" i="47"/>
  <c r="M530" i="48"/>
  <c r="I26" i="47"/>
  <c r="I36" i="54" s="1"/>
  <c r="M505" i="48"/>
  <c r="N46" i="54"/>
  <c r="N49" i="54" s="1"/>
  <c r="N7" i="54" s="1"/>
  <c r="M46" i="54"/>
  <c r="I71" i="54"/>
  <c r="J71" i="54" s="1"/>
  <c r="G11" i="47"/>
  <c r="G112" i="48"/>
  <c r="H112" i="48" s="1"/>
  <c r="H124" i="48" s="1"/>
  <c r="K11" i="47"/>
  <c r="K112" i="48"/>
  <c r="L112" i="48" s="1"/>
  <c r="L124" i="48" s="1"/>
  <c r="I18" i="47"/>
  <c r="J27" i="54"/>
  <c r="N27" i="54" s="1"/>
  <c r="J28" i="54"/>
  <c r="N28" i="54" s="1"/>
  <c r="L99" i="48"/>
  <c r="L93" i="48" s="1"/>
  <c r="K9" i="47" s="1"/>
  <c r="K56" i="54" s="1"/>
  <c r="L87" i="48"/>
  <c r="L80" i="48" s="1"/>
  <c r="K8" i="47" s="1"/>
  <c r="J99" i="48"/>
  <c r="J93" i="48" s="1"/>
  <c r="I9" i="47" s="1"/>
  <c r="I56" i="54" s="1"/>
  <c r="J87" i="48"/>
  <c r="J80" i="48" s="1"/>
  <c r="I8" i="47" s="1"/>
  <c r="L21" i="47"/>
  <c r="L22" i="47"/>
  <c r="L19" i="47"/>
  <c r="L24" i="47"/>
  <c r="L14" i="47"/>
  <c r="M130" i="48"/>
  <c r="H74" i="48"/>
  <c r="H72" i="48"/>
  <c r="I30" i="54" l="1"/>
  <c r="J30" i="54" s="1"/>
  <c r="J33" i="54" s="1"/>
  <c r="J5" i="54" s="1"/>
  <c r="I65" i="54"/>
  <c r="J65" i="54" s="1"/>
  <c r="K65" i="54"/>
  <c r="L65" i="54" s="1"/>
  <c r="I39" i="54"/>
  <c r="J39" i="54" s="1"/>
  <c r="N39" i="54" s="1"/>
  <c r="I41" i="54"/>
  <c r="I37" i="54"/>
  <c r="M37" i="54" s="1"/>
  <c r="I38" i="54"/>
  <c r="I57" i="54"/>
  <c r="J57" i="54" s="1"/>
  <c r="G18" i="47"/>
  <c r="I20" i="47"/>
  <c r="I66" i="54" s="1"/>
  <c r="J66" i="54" s="1"/>
  <c r="L105" i="48"/>
  <c r="K10" i="47" s="1"/>
  <c r="L374" i="48"/>
  <c r="L355" i="48" s="1"/>
  <c r="H105" i="48"/>
  <c r="G10" i="47" s="1"/>
  <c r="H374" i="48"/>
  <c r="H355" i="48" s="1"/>
  <c r="H299" i="48"/>
  <c r="H280" i="48" s="1"/>
  <c r="G17" i="47" s="1"/>
  <c r="G82" i="54" s="1"/>
  <c r="H82" i="54" s="1"/>
  <c r="H255" i="48"/>
  <c r="I82" i="54"/>
  <c r="J82" i="54" s="1"/>
  <c r="M55" i="54"/>
  <c r="J56" i="54"/>
  <c r="L56" i="54"/>
  <c r="K78" i="54"/>
  <c r="L78" i="54" s="1"/>
  <c r="N55" i="54"/>
  <c r="J68" i="54"/>
  <c r="L68" i="54"/>
  <c r="G78" i="54"/>
  <c r="I61" i="54"/>
  <c r="J249" i="48"/>
  <c r="J230" i="48" s="1"/>
  <c r="K85" i="54"/>
  <c r="L85" i="54" s="1"/>
  <c r="G85" i="54"/>
  <c r="H85" i="54" s="1"/>
  <c r="M40" i="54"/>
  <c r="L29" i="47"/>
  <c r="J37" i="54"/>
  <c r="N37" i="54" s="1"/>
  <c r="L27" i="47"/>
  <c r="G63" i="54"/>
  <c r="K63" i="54"/>
  <c r="L63" i="54" s="1"/>
  <c r="L26" i="47"/>
  <c r="L25" i="47"/>
  <c r="L28" i="47"/>
  <c r="K71" i="54"/>
  <c r="L71" i="54" s="1"/>
  <c r="G71" i="54"/>
  <c r="L11" i="47"/>
  <c r="H99" i="48"/>
  <c r="H93" i="48" s="1"/>
  <c r="G9" i="47" s="1"/>
  <c r="G56" i="54" s="1"/>
  <c r="H87" i="48"/>
  <c r="H80" i="48" s="1"/>
  <c r="G8" i="47" s="1"/>
  <c r="G65" i="54" s="1"/>
  <c r="G12" i="47"/>
  <c r="M39" i="54" l="1"/>
  <c r="G30" i="54"/>
  <c r="H30" i="54" s="1"/>
  <c r="J38" i="54"/>
  <c r="N38" i="54" s="1"/>
  <c r="M38" i="54"/>
  <c r="J41" i="54"/>
  <c r="N41" i="54" s="1"/>
  <c r="M41" i="54"/>
  <c r="M105" i="48"/>
  <c r="K57" i="54"/>
  <c r="L57" i="54" s="1"/>
  <c r="L18" i="47"/>
  <c r="G20" i="47"/>
  <c r="G66" i="54" s="1"/>
  <c r="H66" i="54" s="1"/>
  <c r="K20" i="47"/>
  <c r="K66" i="54" s="1"/>
  <c r="L66" i="54" s="1"/>
  <c r="M355" i="48"/>
  <c r="N82" i="54"/>
  <c r="L17" i="47"/>
  <c r="M280" i="48"/>
  <c r="G16" i="47"/>
  <c r="M255" i="48"/>
  <c r="M82" i="54"/>
  <c r="I15" i="47"/>
  <c r="I53" i="54" s="1"/>
  <c r="J53" i="54" s="1"/>
  <c r="M65" i="54"/>
  <c r="H65" i="54"/>
  <c r="N65" i="54" s="1"/>
  <c r="G57" i="54"/>
  <c r="H78" i="54"/>
  <c r="N78" i="54" s="1"/>
  <c r="M78" i="54"/>
  <c r="G79" i="54"/>
  <c r="J62" i="54"/>
  <c r="N62" i="54" s="1"/>
  <c r="M62" i="54"/>
  <c r="J61" i="54"/>
  <c r="N61" i="54" s="1"/>
  <c r="M61" i="54"/>
  <c r="L249" i="48"/>
  <c r="L230" i="48" s="1"/>
  <c r="J40" i="54"/>
  <c r="N40" i="54" s="1"/>
  <c r="N85" i="54"/>
  <c r="M85" i="54"/>
  <c r="G86" i="54"/>
  <c r="M86" i="54" s="1"/>
  <c r="H249" i="48"/>
  <c r="H230" i="48" s="1"/>
  <c r="H63" i="54"/>
  <c r="N63" i="54" s="1"/>
  <c r="M63" i="54"/>
  <c r="G64" i="54"/>
  <c r="M71" i="54"/>
  <c r="H71" i="54"/>
  <c r="N71" i="54" s="1"/>
  <c r="G72" i="54"/>
  <c r="L10" i="47"/>
  <c r="L12" i="47"/>
  <c r="M93" i="48"/>
  <c r="L9" i="47"/>
  <c r="M80" i="48"/>
  <c r="L8" i="47"/>
  <c r="N66" i="54" l="1"/>
  <c r="M30" i="54"/>
  <c r="M66" i="54"/>
  <c r="N30" i="54"/>
  <c r="N33" i="54" s="1"/>
  <c r="N5" i="54" s="1"/>
  <c r="H33" i="54"/>
  <c r="H5" i="54" s="1"/>
  <c r="L20" i="47"/>
  <c r="G68" i="54"/>
  <c r="M68" i="54" s="1"/>
  <c r="L16" i="47"/>
  <c r="K15" i="47"/>
  <c r="K53" i="54" s="1"/>
  <c r="L53" i="54" s="1"/>
  <c r="L74" i="54" s="1"/>
  <c r="L8" i="54" s="1"/>
  <c r="M79" i="54"/>
  <c r="H79" i="54"/>
  <c r="N79" i="54" s="1"/>
  <c r="H57" i="54"/>
  <c r="N57" i="54" s="1"/>
  <c r="M57" i="54"/>
  <c r="J74" i="54"/>
  <c r="J8" i="54" s="1"/>
  <c r="H86" i="54"/>
  <c r="H64" i="54"/>
  <c r="N64" i="54" s="1"/>
  <c r="M64" i="54"/>
  <c r="G15" i="47"/>
  <c r="G53" i="54" s="1"/>
  <c r="H53" i="54" s="1"/>
  <c r="H72" i="54"/>
  <c r="M72" i="54"/>
  <c r="M230" i="48"/>
  <c r="H68" i="54" l="1"/>
  <c r="N68" i="54" s="1"/>
  <c r="N53" i="54"/>
  <c r="M53" i="54"/>
  <c r="H56" i="54"/>
  <c r="N56" i="54" s="1"/>
  <c r="M56" i="54"/>
  <c r="N72" i="54"/>
  <c r="N86" i="54"/>
  <c r="H88" i="54"/>
  <c r="H9" i="54" s="1"/>
  <c r="L15" i="47"/>
  <c r="D90" i="48"/>
  <c r="D102" i="48" s="1"/>
  <c r="B8" i="47"/>
  <c r="O65" i="54" s="1"/>
  <c r="H74" i="54" l="1"/>
  <c r="H8" i="54" s="1"/>
  <c r="N74" i="54"/>
  <c r="N8" i="54" s="1"/>
  <c r="B9" i="47"/>
  <c r="O56" i="54" s="1"/>
  <c r="S4147" i="47" l="1"/>
  <c r="S4146" i="47"/>
  <c r="S7167" i="47" l="1"/>
  <c r="S7164" i="47"/>
  <c r="S7160" i="47"/>
  <c r="S7156" i="47"/>
  <c r="S7152" i="47"/>
  <c r="S7148" i="47"/>
  <c r="S7144" i="47"/>
  <c r="S7140" i="47"/>
  <c r="S7136" i="47"/>
  <c r="S7132" i="47"/>
  <c r="S7128" i="47"/>
  <c r="S7124" i="47"/>
  <c r="S7120" i="47"/>
  <c r="S7116" i="47"/>
  <c r="S7112" i="47"/>
  <c r="S7108" i="47"/>
  <c r="S7104" i="47"/>
  <c r="S7100" i="47"/>
  <c r="S7096" i="47"/>
  <c r="S7092" i="47"/>
  <c r="S7088" i="47"/>
  <c r="S7084" i="47"/>
  <c r="S7080" i="47"/>
  <c r="S7076" i="47"/>
  <c r="S7072" i="47"/>
  <c r="S7068" i="47"/>
  <c r="S7064" i="47"/>
  <c r="S7060" i="47"/>
  <c r="S7056" i="47"/>
  <c r="S7052" i="47"/>
  <c r="S7048" i="47"/>
  <c r="S7044" i="47"/>
  <c r="S7040" i="47"/>
  <c r="S7036" i="47"/>
  <c r="S7032" i="47"/>
  <c r="S7028" i="47"/>
  <c r="S7024" i="47"/>
  <c r="S7020" i="47"/>
  <c r="S7016" i="47"/>
  <c r="S7012" i="47"/>
  <c r="S7008" i="47"/>
  <c r="S7004" i="47"/>
  <c r="S7000" i="47"/>
  <c r="S6996" i="47"/>
  <c r="S6992" i="47"/>
  <c r="S6988" i="47"/>
  <c r="S6984" i="47"/>
  <c r="S6980" i="47"/>
  <c r="S6976" i="47"/>
  <c r="S6972" i="47"/>
  <c r="S6968" i="47"/>
  <c r="S6964" i="47"/>
  <c r="S6960" i="47"/>
  <c r="S6956" i="47"/>
  <c r="S6952" i="47"/>
  <c r="S6948" i="47"/>
  <c r="S6944" i="47"/>
  <c r="S6940" i="47"/>
  <c r="S6936" i="47"/>
  <c r="S6932" i="47"/>
  <c r="S6928" i="47"/>
  <c r="S6924" i="47"/>
  <c r="S6920" i="47"/>
  <c r="S6916" i="47"/>
  <c r="S6912" i="47"/>
  <c r="S6908" i="47"/>
  <c r="S6904" i="47"/>
  <c r="S6900" i="47"/>
  <c r="S6896" i="47"/>
  <c r="S6892" i="47"/>
  <c r="S6888" i="47"/>
  <c r="S6884" i="47"/>
  <c r="S6880" i="47"/>
  <c r="S6876" i="47"/>
  <c r="S6872" i="47"/>
  <c r="S6868" i="47"/>
  <c r="S6864" i="47"/>
  <c r="S6860" i="47"/>
  <c r="S6856" i="47"/>
  <c r="S6852" i="47"/>
  <c r="S6848" i="47"/>
  <c r="S6844" i="47"/>
  <c r="S6840" i="47"/>
  <c r="S6836" i="47"/>
  <c r="S6832" i="47"/>
  <c r="S6828" i="47"/>
  <c r="S6824" i="47"/>
  <c r="S6820" i="47"/>
  <c r="S6816" i="47"/>
  <c r="S6812" i="47"/>
  <c r="S6808" i="47"/>
  <c r="S6804" i="47"/>
  <c r="S6802" i="47"/>
  <c r="S6798" i="47"/>
  <c r="S6794" i="47"/>
  <c r="S6790" i="47"/>
  <c r="S6786" i="47"/>
  <c r="S6782" i="47"/>
  <c r="S6778" i="47"/>
  <c r="S6774" i="47"/>
  <c r="S6770" i="47"/>
  <c r="S6766" i="47"/>
  <c r="S6762" i="47"/>
  <c r="S6758" i="47"/>
  <c r="S6754" i="47"/>
  <c r="S6750" i="47"/>
  <c r="S7163" i="47"/>
  <c r="S7159" i="47"/>
  <c r="S7155" i="47"/>
  <c r="S7151" i="47"/>
  <c r="S7147" i="47"/>
  <c r="S7143" i="47"/>
  <c r="S7139" i="47"/>
  <c r="S7135" i="47"/>
  <c r="S7131" i="47"/>
  <c r="S7127" i="47"/>
  <c r="S7123" i="47"/>
  <c r="S7119" i="47"/>
  <c r="S7115" i="47"/>
  <c r="S7111" i="47"/>
  <c r="S7107" i="47"/>
  <c r="S7103" i="47"/>
  <c r="S7099" i="47"/>
  <c r="S7095" i="47"/>
  <c r="S7091" i="47"/>
  <c r="S7087" i="47"/>
  <c r="S7083" i="47"/>
  <c r="S7079" i="47"/>
  <c r="S7075" i="47"/>
  <c r="S7071" i="47"/>
  <c r="S7067" i="47"/>
  <c r="S7063" i="47"/>
  <c r="S7059" i="47"/>
  <c r="S7055" i="47"/>
  <c r="S7051" i="47"/>
  <c r="S7047" i="47"/>
  <c r="S7043" i="47"/>
  <c r="S7039" i="47"/>
  <c r="S7035" i="47"/>
  <c r="S7031" i="47"/>
  <c r="S7027" i="47"/>
  <c r="S7023" i="47"/>
  <c r="S7019" i="47"/>
  <c r="S7015" i="47"/>
  <c r="S7011" i="47"/>
  <c r="S7007" i="47"/>
  <c r="S7003" i="47"/>
  <c r="S6999" i="47"/>
  <c r="S6995" i="47"/>
  <c r="S6991" i="47"/>
  <c r="S6987" i="47"/>
  <c r="S6983" i="47"/>
  <c r="S6979" i="47"/>
  <c r="S6975" i="47"/>
  <c r="S6971" i="47"/>
  <c r="S6967" i="47"/>
  <c r="S6963" i="47"/>
  <c r="S6959" i="47"/>
  <c r="S6955" i="47"/>
  <c r="S6951" i="47"/>
  <c r="S6947" i="47"/>
  <c r="S6943" i="47"/>
  <c r="S6939" i="47"/>
  <c r="S6935" i="47"/>
  <c r="S6931" i="47"/>
  <c r="S6927" i="47"/>
  <c r="S6923" i="47"/>
  <c r="S6919" i="47"/>
  <c r="S6915" i="47"/>
  <c r="S6911" i="47"/>
  <c r="S6907" i="47"/>
  <c r="S6903" i="47"/>
  <c r="S6899" i="47"/>
  <c r="S6895" i="47"/>
  <c r="S6891" i="47"/>
  <c r="S6887" i="47"/>
  <c r="S6883" i="47"/>
  <c r="S6879" i="47"/>
  <c r="S6875" i="47"/>
  <c r="S6871" i="47"/>
  <c r="S6867" i="47"/>
  <c r="S6863" i="47"/>
  <c r="S6859" i="47"/>
  <c r="S6855" i="47"/>
  <c r="S6851" i="47"/>
  <c r="S6847" i="47"/>
  <c r="S6843" i="47"/>
  <c r="S6839" i="47"/>
  <c r="S6835" i="47"/>
  <c r="S7168" i="47"/>
  <c r="S7166" i="47"/>
  <c r="S7162" i="47"/>
  <c r="S7158" i="47"/>
  <c r="S7154" i="47"/>
  <c r="S7150" i="47"/>
  <c r="S7146" i="47"/>
  <c r="S7142" i="47"/>
  <c r="S7138" i="47"/>
  <c r="S7134" i="47"/>
  <c r="S7130" i="47"/>
  <c r="S7126" i="47"/>
  <c r="S7122" i="47"/>
  <c r="S7118" i="47"/>
  <c r="S7114" i="47"/>
  <c r="S7110" i="47"/>
  <c r="S7106" i="47"/>
  <c r="S7102" i="47"/>
  <c r="S7098" i="47"/>
  <c r="S7094" i="47"/>
  <c r="S7090" i="47"/>
  <c r="S7086" i="47"/>
  <c r="S7082" i="47"/>
  <c r="S7078" i="47"/>
  <c r="S7074" i="47"/>
  <c r="S7070" i="47"/>
  <c r="S7066" i="47"/>
  <c r="S7062" i="47"/>
  <c r="S7058" i="47"/>
  <c r="S7054" i="47"/>
  <c r="S7050" i="47"/>
  <c r="S7046" i="47"/>
  <c r="S7042" i="47"/>
  <c r="S7038" i="47"/>
  <c r="S7034" i="47"/>
  <c r="S7030" i="47"/>
  <c r="S7026" i="47"/>
  <c r="S7022" i="47"/>
  <c r="S7018" i="47"/>
  <c r="S7014" i="47"/>
  <c r="S7010" i="47"/>
  <c r="S7006" i="47"/>
  <c r="S7002" i="47"/>
  <c r="S6998" i="47"/>
  <c r="S6994" i="47"/>
  <c r="S6990" i="47"/>
  <c r="S6986" i="47"/>
  <c r="S6982" i="47"/>
  <c r="S6978" i="47"/>
  <c r="S6974" i="47"/>
  <c r="S6970" i="47"/>
  <c r="S6966" i="47"/>
  <c r="S6962" i="47"/>
  <c r="S6958" i="47"/>
  <c r="S6954" i="47"/>
  <c r="S6950" i="47"/>
  <c r="S6946" i="47"/>
  <c r="S6942" i="47"/>
  <c r="S6938" i="47"/>
  <c r="S6934" i="47"/>
  <c r="S6930" i="47"/>
  <c r="S6926" i="47"/>
  <c r="S6922" i="47"/>
  <c r="S6918" i="47"/>
  <c r="S6914" i="47"/>
  <c r="S6910" i="47"/>
  <c r="S6906" i="47"/>
  <c r="S6902" i="47"/>
  <c r="S6898" i="47"/>
  <c r="S6894" i="47"/>
  <c r="S6890" i="47"/>
  <c r="S6886" i="47"/>
  <c r="S6882" i="47"/>
  <c r="S6878" i="47"/>
  <c r="S6874" i="47"/>
  <c r="S6870" i="47"/>
  <c r="S6866" i="47"/>
  <c r="S6862" i="47"/>
  <c r="S6858" i="47"/>
  <c r="S6854" i="47"/>
  <c r="S6850" i="47"/>
  <c r="S6846" i="47"/>
  <c r="S6842" i="47"/>
  <c r="S6838" i="47"/>
  <c r="S6834" i="47"/>
  <c r="S6830" i="47"/>
  <c r="S6826" i="47"/>
  <c r="S6822" i="47"/>
  <c r="S6818" i="47"/>
  <c r="S6814" i="47"/>
  <c r="S6810" i="47"/>
  <c r="S6806" i="47"/>
  <c r="S6803" i="47"/>
  <c r="S6800" i="47"/>
  <c r="S6796" i="47"/>
  <c r="S6792" i="47"/>
  <c r="S6788" i="47"/>
  <c r="S6784" i="47"/>
  <c r="S6780" i="47"/>
  <c r="S6776" i="47"/>
  <c r="S6772" i="47"/>
  <c r="S6768" i="47"/>
  <c r="S6764" i="47"/>
  <c r="S6760" i="47"/>
  <c r="S6756" i="47"/>
  <c r="S6752" i="47"/>
  <c r="S7165" i="47"/>
  <c r="S7149" i="47"/>
  <c r="S7133" i="47"/>
  <c r="S7117" i="47"/>
  <c r="S7101" i="47"/>
  <c r="S7085" i="47"/>
  <c r="S7069" i="47"/>
  <c r="S7053" i="47"/>
  <c r="S7037" i="47"/>
  <c r="S7021" i="47"/>
  <c r="S7005" i="47"/>
  <c r="S6989" i="47"/>
  <c r="S6973" i="47"/>
  <c r="S6957" i="47"/>
  <c r="S6941" i="47"/>
  <c r="S6925" i="47"/>
  <c r="S6909" i="47"/>
  <c r="S6893" i="47"/>
  <c r="S6877" i="47"/>
  <c r="S6861" i="47"/>
  <c r="S6845" i="47"/>
  <c r="S6831" i="47"/>
  <c r="S6823" i="47"/>
  <c r="S6815" i="47"/>
  <c r="S6807" i="47"/>
  <c r="S6801" i="47"/>
  <c r="S6793" i="47"/>
  <c r="S6785" i="47"/>
  <c r="S6777" i="47"/>
  <c r="S6769" i="47"/>
  <c r="S6761" i="47"/>
  <c r="S6753" i="47"/>
  <c r="S6747" i="47"/>
  <c r="S6743" i="47"/>
  <c r="S6739" i="47"/>
  <c r="S6735" i="47"/>
  <c r="S6731" i="47"/>
  <c r="S6727" i="47"/>
  <c r="S6723" i="47"/>
  <c r="S6719" i="47"/>
  <c r="S6715" i="47"/>
  <c r="S6711" i="47"/>
  <c r="S6707" i="47"/>
  <c r="S6703" i="47"/>
  <c r="S6699" i="47"/>
  <c r="S6695" i="47"/>
  <c r="S6691" i="47"/>
  <c r="S6687" i="47"/>
  <c r="S6683" i="47"/>
  <c r="S6679" i="47"/>
  <c r="S6675" i="47"/>
  <c r="S6671" i="47"/>
  <c r="S6667" i="47"/>
  <c r="S6663" i="47"/>
  <c r="S6659" i="47"/>
  <c r="S6655" i="47"/>
  <c r="S6651" i="47"/>
  <c r="S6647" i="47"/>
  <c r="S6643" i="47"/>
  <c r="S6639" i="47"/>
  <c r="S6635" i="47"/>
  <c r="S6631" i="47"/>
  <c r="S6627" i="47"/>
  <c r="S6623" i="47"/>
  <c r="S6619" i="47"/>
  <c r="S6615" i="47"/>
  <c r="S6611" i="47"/>
  <c r="S6607" i="47"/>
  <c r="S6603" i="47"/>
  <c r="S6599" i="47"/>
  <c r="S6595" i="47"/>
  <c r="S6591" i="47"/>
  <c r="S6587" i="47"/>
  <c r="S6583" i="47"/>
  <c r="S6579" i="47"/>
  <c r="S6575" i="47"/>
  <c r="S6571" i="47"/>
  <c r="S6567" i="47"/>
  <c r="S6563" i="47"/>
  <c r="S6559" i="47"/>
  <c r="S6555" i="47"/>
  <c r="S6551" i="47"/>
  <c r="S6547" i="47"/>
  <c r="S6543" i="47"/>
  <c r="S6539" i="47"/>
  <c r="S6535" i="47"/>
  <c r="S6531" i="47"/>
  <c r="S6527" i="47"/>
  <c r="S6523" i="47"/>
  <c r="S6519" i="47"/>
  <c r="S6515" i="47"/>
  <c r="S6511" i="47"/>
  <c r="S6507" i="47"/>
  <c r="S6503" i="47"/>
  <c r="S6499" i="47"/>
  <c r="S6495" i="47"/>
  <c r="S6491" i="47"/>
  <c r="S6487" i="47"/>
  <c r="S6483" i="47"/>
  <c r="S6479" i="47"/>
  <c r="S6475" i="47"/>
  <c r="S6471" i="47"/>
  <c r="S6467" i="47"/>
  <c r="S6463" i="47"/>
  <c r="S6459" i="47"/>
  <c r="S6455" i="47"/>
  <c r="S6451" i="47"/>
  <c r="S6447" i="47"/>
  <c r="S6443" i="47"/>
  <c r="S6437" i="47"/>
  <c r="S6433" i="47"/>
  <c r="S6429" i="47"/>
  <c r="S6425" i="47"/>
  <c r="S6421" i="47"/>
  <c r="S6417" i="47"/>
  <c r="S6413" i="47"/>
  <c r="S6409" i="47"/>
  <c r="S6405" i="47"/>
  <c r="S6401" i="47"/>
  <c r="S6397" i="47"/>
  <c r="S6393" i="47"/>
  <c r="S6389" i="47"/>
  <c r="S6385" i="47"/>
  <c r="S6381" i="47"/>
  <c r="S6377" i="47"/>
  <c r="S6373" i="47"/>
  <c r="S6369" i="47"/>
  <c r="S6365" i="47"/>
  <c r="S6361" i="47"/>
  <c r="S6357" i="47"/>
  <c r="S6353" i="47"/>
  <c r="S6349" i="47"/>
  <c r="S6345" i="47"/>
  <c r="S6341" i="47"/>
  <c r="S6337" i="47"/>
  <c r="S6333" i="47"/>
  <c r="S6329" i="47"/>
  <c r="S6325" i="47"/>
  <c r="S6321" i="47"/>
  <c r="S6317" i="47"/>
  <c r="S6313" i="47"/>
  <c r="S6309" i="47"/>
  <c r="S6305" i="47"/>
  <c r="S6301" i="47"/>
  <c r="S6297" i="47"/>
  <c r="S6293" i="47"/>
  <c r="S6289" i="47"/>
  <c r="S6285" i="47"/>
  <c r="S6281" i="47"/>
  <c r="S6277" i="47"/>
  <c r="S6273" i="47"/>
  <c r="S6269" i="47"/>
  <c r="S6265" i="47"/>
  <c r="S6261" i="47"/>
  <c r="S6257" i="47"/>
  <c r="S6253" i="47"/>
  <c r="S6249" i="47"/>
  <c r="S6245" i="47"/>
  <c r="S6241" i="47"/>
  <c r="S6237" i="47"/>
  <c r="S6233" i="47"/>
  <c r="S6229" i="47"/>
  <c r="S6225" i="47"/>
  <c r="S6221" i="47"/>
  <c r="S6217" i="47"/>
  <c r="S6213" i="47"/>
  <c r="S6209" i="47"/>
  <c r="S6205" i="47"/>
  <c r="S6201" i="47"/>
  <c r="S6197" i="47"/>
  <c r="S6193" i="47"/>
  <c r="S6189" i="47"/>
  <c r="S6185" i="47"/>
  <c r="S6181" i="47"/>
  <c r="S6177" i="47"/>
  <c r="S6173" i="47"/>
  <c r="S6169" i="47"/>
  <c r="S6165" i="47"/>
  <c r="S6161" i="47"/>
  <c r="S6157" i="47"/>
  <c r="S6153" i="47"/>
  <c r="S6149" i="47"/>
  <c r="S6145" i="47"/>
  <c r="S6141" i="47"/>
  <c r="S6137" i="47"/>
  <c r="S6133" i="47"/>
  <c r="S6129" i="47"/>
  <c r="S6125" i="47"/>
  <c r="S6121" i="47"/>
  <c r="S6117" i="47"/>
  <c r="S6113" i="47"/>
  <c r="S6109" i="47"/>
  <c r="S6105" i="47"/>
  <c r="S6099" i="47"/>
  <c r="S6095" i="47"/>
  <c r="S6091" i="47"/>
  <c r="S6087" i="47"/>
  <c r="S6083" i="47"/>
  <c r="S6079" i="47"/>
  <c r="S6075" i="47"/>
  <c r="S6071" i="47"/>
  <c r="S6067" i="47"/>
  <c r="S6063" i="47"/>
  <c r="S6059" i="47"/>
  <c r="S6055" i="47"/>
  <c r="S6051" i="47"/>
  <c r="S6047" i="47"/>
  <c r="S6043" i="47"/>
  <c r="S6039" i="47"/>
  <c r="S6035" i="47"/>
  <c r="S6031" i="47"/>
  <c r="S6027" i="47"/>
  <c r="S6023" i="47"/>
  <c r="S6019" i="47"/>
  <c r="S6015" i="47"/>
  <c r="S6011" i="47"/>
  <c r="S6007" i="47"/>
  <c r="S6003" i="47"/>
  <c r="S5999" i="47"/>
  <c r="S5995" i="47"/>
  <c r="S5991" i="47"/>
  <c r="S5987" i="47"/>
  <c r="S5983" i="47"/>
  <c r="S5979" i="47"/>
  <c r="S5975" i="47"/>
  <c r="S5971" i="47"/>
  <c r="S5967" i="47"/>
  <c r="S5963" i="47"/>
  <c r="S5959" i="47"/>
  <c r="S5955" i="47"/>
  <c r="S5951" i="47"/>
  <c r="S5947" i="47"/>
  <c r="S5943" i="47"/>
  <c r="S5939" i="47"/>
  <c r="S5935" i="47"/>
  <c r="S5931" i="47"/>
  <c r="S5927" i="47"/>
  <c r="S5923" i="47"/>
  <c r="S5919" i="47"/>
  <c r="S5915" i="47"/>
  <c r="S5911" i="47"/>
  <c r="S5907" i="47"/>
  <c r="S5903" i="47"/>
  <c r="S5899" i="47"/>
  <c r="S5895" i="47"/>
  <c r="S5891" i="47"/>
  <c r="S5887" i="47"/>
  <c r="S5883" i="47"/>
  <c r="S5879" i="47"/>
  <c r="S5875" i="47"/>
  <c r="S5871" i="47"/>
  <c r="S5867" i="47"/>
  <c r="S5863" i="47"/>
  <c r="S5859" i="47"/>
  <c r="S5855" i="47"/>
  <c r="S5851" i="47"/>
  <c r="S5847" i="47"/>
  <c r="S5843" i="47"/>
  <c r="S5839" i="47"/>
  <c r="S5835" i="47"/>
  <c r="S5831" i="47"/>
  <c r="S5827" i="47"/>
  <c r="S5823" i="47"/>
  <c r="S5819" i="47"/>
  <c r="S5815" i="47"/>
  <c r="S5811" i="47"/>
  <c r="S5807" i="47"/>
  <c r="S5803" i="47"/>
  <c r="S5799" i="47"/>
  <c r="S5795" i="47"/>
  <c r="S5791" i="47"/>
  <c r="S5787" i="47"/>
  <c r="S5783" i="47"/>
  <c r="S5779" i="47"/>
  <c r="S5775" i="47"/>
  <c r="S5771" i="47"/>
  <c r="S7157" i="47"/>
  <c r="S7141" i="47"/>
  <c r="S7125" i="47"/>
  <c r="S7109" i="47"/>
  <c r="S7093" i="47"/>
  <c r="S7077" i="47"/>
  <c r="S7061" i="47"/>
  <c r="S7045" i="47"/>
  <c r="S7029" i="47"/>
  <c r="S7013" i="47"/>
  <c r="S6997" i="47"/>
  <c r="S6981" i="47"/>
  <c r="S6965" i="47"/>
  <c r="S6949" i="47"/>
  <c r="S6933" i="47"/>
  <c r="S6917" i="47"/>
  <c r="S6901" i="47"/>
  <c r="S6885" i="47"/>
  <c r="S6869" i="47"/>
  <c r="S6853" i="47"/>
  <c r="S6837" i="47"/>
  <c r="S6827" i="47"/>
  <c r="S6819" i="47"/>
  <c r="S6811" i="47"/>
  <c r="S6797" i="47"/>
  <c r="S6789" i="47"/>
  <c r="S6781" i="47"/>
  <c r="S6773" i="47"/>
  <c r="S6765" i="47"/>
  <c r="S6757" i="47"/>
  <c r="S6749" i="47"/>
  <c r="S6745" i="47"/>
  <c r="S6741" i="47"/>
  <c r="S6737" i="47"/>
  <c r="S6733" i="47"/>
  <c r="S6729" i="47"/>
  <c r="S6725" i="47"/>
  <c r="S6721" i="47"/>
  <c r="S6717" i="47"/>
  <c r="S6713" i="47"/>
  <c r="S6709" i="47"/>
  <c r="S6705" i="47"/>
  <c r="S6701" i="47"/>
  <c r="S6697" i="47"/>
  <c r="S6693" i="47"/>
  <c r="S6689" i="47"/>
  <c r="S6685" i="47"/>
  <c r="S6681" i="47"/>
  <c r="S6677" i="47"/>
  <c r="S6673" i="47"/>
  <c r="S6669" i="47"/>
  <c r="S6665" i="47"/>
  <c r="S6661" i="47"/>
  <c r="S6657" i="47"/>
  <c r="S6653" i="47"/>
  <c r="S6649" i="47"/>
  <c r="S6645" i="47"/>
  <c r="S6641" i="47"/>
  <c r="S6637" i="47"/>
  <c r="S6633" i="47"/>
  <c r="S6629" i="47"/>
  <c r="S6625" i="47"/>
  <c r="S6621" i="47"/>
  <c r="S6617" i="47"/>
  <c r="S6613" i="47"/>
  <c r="S6609" i="47"/>
  <c r="S6605" i="47"/>
  <c r="S6601" i="47"/>
  <c r="S6597" i="47"/>
  <c r="S6593" i="47"/>
  <c r="S6589" i="47"/>
  <c r="S6585" i="47"/>
  <c r="S6581" i="47"/>
  <c r="S6577" i="47"/>
  <c r="S6573" i="47"/>
  <c r="S6569" i="47"/>
  <c r="S6565" i="47"/>
  <c r="S6561" i="47"/>
  <c r="S6557" i="47"/>
  <c r="S6553" i="47"/>
  <c r="S6549" i="47"/>
  <c r="S6545" i="47"/>
  <c r="S6541" i="47"/>
  <c r="S6537" i="47"/>
  <c r="S6533" i="47"/>
  <c r="S6529" i="47"/>
  <c r="S6525" i="47"/>
  <c r="S6521" i="47"/>
  <c r="S6517" i="47"/>
  <c r="S6513" i="47"/>
  <c r="S6509" i="47"/>
  <c r="S6505" i="47"/>
  <c r="S6501" i="47"/>
  <c r="S6497" i="47"/>
  <c r="S6493" i="47"/>
  <c r="S6489" i="47"/>
  <c r="S6485" i="47"/>
  <c r="S6481" i="47"/>
  <c r="S6477" i="47"/>
  <c r="S6473" i="47"/>
  <c r="S6469" i="47"/>
  <c r="S6465" i="47"/>
  <c r="S6461" i="47"/>
  <c r="S6457" i="47"/>
  <c r="S6453" i="47"/>
  <c r="S6449" i="47"/>
  <c r="S6445" i="47"/>
  <c r="S6441" i="47"/>
  <c r="S6435" i="47"/>
  <c r="S6431" i="47"/>
  <c r="S6427" i="47"/>
  <c r="S6423" i="47"/>
  <c r="S6419" i="47"/>
  <c r="S6415" i="47"/>
  <c r="S6411" i="47"/>
  <c r="S6407" i="47"/>
  <c r="S6403" i="47"/>
  <c r="S6399" i="47"/>
  <c r="S6395" i="47"/>
  <c r="S6391" i="47"/>
  <c r="S6387" i="47"/>
  <c r="S6383" i="47"/>
  <c r="S6379" i="47"/>
  <c r="S6375" i="47"/>
  <c r="S6371" i="47"/>
  <c r="S6367" i="47"/>
  <c r="S6363" i="47"/>
  <c r="S6359" i="47"/>
  <c r="S6355" i="47"/>
  <c r="S6351" i="47"/>
  <c r="S6347" i="47"/>
  <c r="S6343" i="47"/>
  <c r="S6339" i="47"/>
  <c r="S6335" i="47"/>
  <c r="S6331" i="47"/>
  <c r="S6327" i="47"/>
  <c r="S6323" i="47"/>
  <c r="S6319" i="47"/>
  <c r="S6315" i="47"/>
  <c r="S6311" i="47"/>
  <c r="S6307" i="47"/>
  <c r="S6303" i="47"/>
  <c r="S6299" i="47"/>
  <c r="S6295" i="47"/>
  <c r="S6291" i="47"/>
  <c r="S6287" i="47"/>
  <c r="S6283" i="47"/>
  <c r="S6279" i="47"/>
  <c r="S6275" i="47"/>
  <c r="S6271" i="47"/>
  <c r="S6267" i="47"/>
  <c r="S6263" i="47"/>
  <c r="S6259" i="47"/>
  <c r="S6255" i="47"/>
  <c r="S6251" i="47"/>
  <c r="S6247" i="47"/>
  <c r="S6243" i="47"/>
  <c r="S6239" i="47"/>
  <c r="S6235" i="47"/>
  <c r="S6231" i="47"/>
  <c r="S6227" i="47"/>
  <c r="S6223" i="47"/>
  <c r="S6219" i="47"/>
  <c r="S6215" i="47"/>
  <c r="S6211" i="47"/>
  <c r="S6207" i="47"/>
  <c r="S6203" i="47"/>
  <c r="S6199" i="47"/>
  <c r="S6195" i="47"/>
  <c r="S6191" i="47"/>
  <c r="S6187" i="47"/>
  <c r="S6183" i="47"/>
  <c r="S6179" i="47"/>
  <c r="S6175" i="47"/>
  <c r="S6171" i="47"/>
  <c r="S6167" i="47"/>
  <c r="S6163" i="47"/>
  <c r="S6159" i="47"/>
  <c r="S6155" i="47"/>
  <c r="S6151" i="47"/>
  <c r="S6147" i="47"/>
  <c r="S6143" i="47"/>
  <c r="S6139" i="47"/>
  <c r="S6135" i="47"/>
  <c r="S6131" i="47"/>
  <c r="S6127" i="47"/>
  <c r="S6123" i="47"/>
  <c r="S6119" i="47"/>
  <c r="S6115" i="47"/>
  <c r="S6111" i="47"/>
  <c r="S6107" i="47"/>
  <c r="S6101" i="47"/>
  <c r="S6097" i="47"/>
  <c r="S6093" i="47"/>
  <c r="S6089" i="47"/>
  <c r="S6085" i="47"/>
  <c r="S6081" i="47"/>
  <c r="S6077" i="47"/>
  <c r="S6073" i="47"/>
  <c r="S6069" i="47"/>
  <c r="S6065" i="47"/>
  <c r="S6061" i="47"/>
  <c r="S6057" i="47"/>
  <c r="S6053" i="47"/>
  <c r="S6049" i="47"/>
  <c r="S6045" i="47"/>
  <c r="S6041" i="47"/>
  <c r="S6037" i="47"/>
  <c r="S6033" i="47"/>
  <c r="S6029" i="47"/>
  <c r="S6025" i="47"/>
  <c r="S6021" i="47"/>
  <c r="S6017" i="47"/>
  <c r="S6013" i="47"/>
  <c r="S6009" i="47"/>
  <c r="S6005" i="47"/>
  <c r="S6001" i="47"/>
  <c r="S5997" i="47"/>
  <c r="S5993" i="47"/>
  <c r="S5989" i="47"/>
  <c r="S5985" i="47"/>
  <c r="S7137" i="47"/>
  <c r="S7105" i="47"/>
  <c r="S7073" i="47"/>
  <c r="S7041" i="47"/>
  <c r="S7009" i="47"/>
  <c r="S6977" i="47"/>
  <c r="S6945" i="47"/>
  <c r="S6913" i="47"/>
  <c r="S6881" i="47"/>
  <c r="S6849" i="47"/>
  <c r="S6825" i="47"/>
  <c r="S6809" i="47"/>
  <c r="S6795" i="47"/>
  <c r="S6779" i="47"/>
  <c r="S6763" i="47"/>
  <c r="S6748" i="47"/>
  <c r="S6740" i="47"/>
  <c r="S6732" i="47"/>
  <c r="S6724" i="47"/>
  <c r="S6716" i="47"/>
  <c r="S6708" i="47"/>
  <c r="S6700" i="47"/>
  <c r="S6692" i="47"/>
  <c r="S6684" i="47"/>
  <c r="S6676" i="47"/>
  <c r="S6668" i="47"/>
  <c r="S6660" i="47"/>
  <c r="S6652" i="47"/>
  <c r="S6644" i="47"/>
  <c r="S6636" i="47"/>
  <c r="S6628" i="47"/>
  <c r="S6620" i="47"/>
  <c r="S6612" i="47"/>
  <c r="S6604" i="47"/>
  <c r="S6596" i="47"/>
  <c r="S6588" i="47"/>
  <c r="S6580" i="47"/>
  <c r="S6572" i="47"/>
  <c r="S6564" i="47"/>
  <c r="S6556" i="47"/>
  <c r="S6548" i="47"/>
  <c r="S6540" i="47"/>
  <c r="S6532" i="47"/>
  <c r="S6524" i="47"/>
  <c r="S6516" i="47"/>
  <c r="S6508" i="47"/>
  <c r="S6500" i="47"/>
  <c r="S6492" i="47"/>
  <c r="S6484" i="47"/>
  <c r="S6476" i="47"/>
  <c r="S6468" i="47"/>
  <c r="S6460" i="47"/>
  <c r="S6452" i="47"/>
  <c r="S6444" i="47"/>
  <c r="S6438" i="47"/>
  <c r="S6430" i="47"/>
  <c r="S6422" i="47"/>
  <c r="S6414" i="47"/>
  <c r="S6406" i="47"/>
  <c r="S6398" i="47"/>
  <c r="S6390" i="47"/>
  <c r="S6382" i="47"/>
  <c r="S6374" i="47"/>
  <c r="S6366" i="47"/>
  <c r="S6358" i="47"/>
  <c r="S6350" i="47"/>
  <c r="S6342" i="47"/>
  <c r="S6334" i="47"/>
  <c r="S6326" i="47"/>
  <c r="S6318" i="47"/>
  <c r="S6310" i="47"/>
  <c r="S6302" i="47"/>
  <c r="S6294" i="47"/>
  <c r="S6286" i="47"/>
  <c r="S6278" i="47"/>
  <c r="S6270" i="47"/>
  <c r="S6262" i="47"/>
  <c r="S6254" i="47"/>
  <c r="S6246" i="47"/>
  <c r="S6238" i="47"/>
  <c r="S6230" i="47"/>
  <c r="S6222" i="47"/>
  <c r="S6214" i="47"/>
  <c r="S6206" i="47"/>
  <c r="S6198" i="47"/>
  <c r="S6190" i="47"/>
  <c r="S6182" i="47"/>
  <c r="S6174" i="47"/>
  <c r="S6166" i="47"/>
  <c r="S6158" i="47"/>
  <c r="S6150" i="47"/>
  <c r="S6142" i="47"/>
  <c r="S6134" i="47"/>
  <c r="S6126" i="47"/>
  <c r="S6118" i="47"/>
  <c r="S6110" i="47"/>
  <c r="S6103" i="47"/>
  <c r="S6096" i="47"/>
  <c r="S6088" i="47"/>
  <c r="S6080" i="47"/>
  <c r="S6072" i="47"/>
  <c r="S6064" i="47"/>
  <c r="S6056" i="47"/>
  <c r="S6048" i="47"/>
  <c r="S6040" i="47"/>
  <c r="S6032" i="47"/>
  <c r="S6024" i="47"/>
  <c r="S6016" i="47"/>
  <c r="S6008" i="47"/>
  <c r="S6000" i="47"/>
  <c r="S5992" i="47"/>
  <c r="S5984" i="47"/>
  <c r="S5978" i="47"/>
  <c r="S5973" i="47"/>
  <c r="S5968" i="47"/>
  <c r="S5962" i="47"/>
  <c r="S5957" i="47"/>
  <c r="S5952" i="47"/>
  <c r="S5946" i="47"/>
  <c r="S5941" i="47"/>
  <c r="S5936" i="47"/>
  <c r="S5930" i="47"/>
  <c r="S5925" i="47"/>
  <c r="S5920" i="47"/>
  <c r="S5914" i="47"/>
  <c r="S5909" i="47"/>
  <c r="S5904" i="47"/>
  <c r="S5898" i="47"/>
  <c r="S5893" i="47"/>
  <c r="S5888" i="47"/>
  <c r="S5882" i="47"/>
  <c r="S5877" i="47"/>
  <c r="S5872" i="47"/>
  <c r="S5866" i="47"/>
  <c r="S5861" i="47"/>
  <c r="S5856" i="47"/>
  <c r="S5850" i="47"/>
  <c r="S5845" i="47"/>
  <c r="S5840" i="47"/>
  <c r="S5834" i="47"/>
  <c r="S5829" i="47"/>
  <c r="S5824" i="47"/>
  <c r="S5818" i="47"/>
  <c r="S5813" i="47"/>
  <c r="S5808" i="47"/>
  <c r="S5802" i="47"/>
  <c r="S5797" i="47"/>
  <c r="S5792" i="47"/>
  <c r="S5786" i="47"/>
  <c r="S5781" i="47"/>
  <c r="S5776" i="47"/>
  <c r="S5770" i="47"/>
  <c r="S5763" i="47"/>
  <c r="S5759" i="47"/>
  <c r="S5755" i="47"/>
  <c r="S5751" i="47"/>
  <c r="S5747" i="47"/>
  <c r="S5743" i="47"/>
  <c r="S5739" i="47"/>
  <c r="S5735" i="47"/>
  <c r="S5731" i="47"/>
  <c r="S5727" i="47"/>
  <c r="S5723" i="47"/>
  <c r="S5719" i="47"/>
  <c r="S5715" i="47"/>
  <c r="S5711" i="47"/>
  <c r="S5707" i="47"/>
  <c r="S5703" i="47"/>
  <c r="S5699" i="47"/>
  <c r="S5695" i="47"/>
  <c r="S5691" i="47"/>
  <c r="S5687" i="47"/>
  <c r="S5683" i="47"/>
  <c r="S5679" i="47"/>
  <c r="S5675" i="47"/>
  <c r="S5671" i="47"/>
  <c r="S5667" i="47"/>
  <c r="S5663" i="47"/>
  <c r="S5659" i="47"/>
  <c r="S5655" i="47"/>
  <c r="S5651" i="47"/>
  <c r="S5647" i="47"/>
  <c r="S5643" i="47"/>
  <c r="S5639" i="47"/>
  <c r="S5635" i="47"/>
  <c r="S5631" i="47"/>
  <c r="S5627" i="47"/>
  <c r="S5623" i="47"/>
  <c r="S5619" i="47"/>
  <c r="S5615" i="47"/>
  <c r="S5611" i="47"/>
  <c r="S5607" i="47"/>
  <c r="S5603" i="47"/>
  <c r="S5599" i="47"/>
  <c r="S5595" i="47"/>
  <c r="S5591" i="47"/>
  <c r="S5587" i="47"/>
  <c r="S5583" i="47"/>
  <c r="S5579" i="47"/>
  <c r="S5575" i="47"/>
  <c r="S5571" i="47"/>
  <c r="S5567" i="47"/>
  <c r="S5563" i="47"/>
  <c r="S5559" i="47"/>
  <c r="S5555" i="47"/>
  <c r="S5551" i="47"/>
  <c r="S5547" i="47"/>
  <c r="S5543" i="47"/>
  <c r="S5539" i="47"/>
  <c r="S5535" i="47"/>
  <c r="S5531" i="47"/>
  <c r="S5527" i="47"/>
  <c r="S5523" i="47"/>
  <c r="S5519" i="47"/>
  <c r="S5515" i="47"/>
  <c r="S5511" i="47"/>
  <c r="S5507" i="47"/>
  <c r="S5503" i="47"/>
  <c r="S5499" i="47"/>
  <c r="S5495" i="47"/>
  <c r="S5491" i="47"/>
  <c r="S5487" i="47"/>
  <c r="S5483" i="47"/>
  <c r="S5479" i="47"/>
  <c r="S5475" i="47"/>
  <c r="S5471" i="47"/>
  <c r="S5467" i="47"/>
  <c r="S5463" i="47"/>
  <c r="S5459" i="47"/>
  <c r="S5455" i="47"/>
  <c r="S5451" i="47"/>
  <c r="S5447" i="47"/>
  <c r="S5443" i="47"/>
  <c r="S5439" i="47"/>
  <c r="S5435" i="47"/>
  <c r="S5429" i="47"/>
  <c r="S5425" i="47"/>
  <c r="S5421" i="47"/>
  <c r="S5417" i="47"/>
  <c r="S5413" i="47"/>
  <c r="S5409" i="47"/>
  <c r="S5405" i="47"/>
  <c r="S5401" i="47"/>
  <c r="S5397" i="47"/>
  <c r="S5393" i="47"/>
  <c r="S5389" i="47"/>
  <c r="S5385" i="47"/>
  <c r="S5381" i="47"/>
  <c r="S5377" i="47"/>
  <c r="S5373" i="47"/>
  <c r="S5369" i="47"/>
  <c r="S5365" i="47"/>
  <c r="S5361" i="47"/>
  <c r="S5357" i="47"/>
  <c r="S5353" i="47"/>
  <c r="S5349" i="47"/>
  <c r="S5345" i="47"/>
  <c r="S5341" i="47"/>
  <c r="S5337" i="47"/>
  <c r="S5333" i="47"/>
  <c r="S5329" i="47"/>
  <c r="S5325" i="47"/>
  <c r="S5321" i="47"/>
  <c r="S5317" i="47"/>
  <c r="S5313" i="47"/>
  <c r="S5309" i="47"/>
  <c r="S5305" i="47"/>
  <c r="S5301" i="47"/>
  <c r="S5297" i="47"/>
  <c r="S5293" i="47"/>
  <c r="S5289" i="47"/>
  <c r="S5285" i="47"/>
  <c r="S5281" i="47"/>
  <c r="S5277" i="47"/>
  <c r="S5273" i="47"/>
  <c r="S5269" i="47"/>
  <c r="S5265" i="47"/>
  <c r="S5261" i="47"/>
  <c r="S5257" i="47"/>
  <c r="S5253" i="47"/>
  <c r="S5249" i="47"/>
  <c r="S5245" i="47"/>
  <c r="S5241" i="47"/>
  <c r="S5237" i="47"/>
  <c r="S5233" i="47"/>
  <c r="S5229" i="47"/>
  <c r="S5225" i="47"/>
  <c r="S5221" i="47"/>
  <c r="S5217" i="47"/>
  <c r="S5213" i="47"/>
  <c r="S5209" i="47"/>
  <c r="S5205" i="47"/>
  <c r="S5201" i="47"/>
  <c r="S5197" i="47"/>
  <c r="S5193" i="47"/>
  <c r="S5189" i="47"/>
  <c r="S5185" i="47"/>
  <c r="S5181" i="47"/>
  <c r="S5177" i="47"/>
  <c r="S5173" i="47"/>
  <c r="S5169" i="47"/>
  <c r="S5165" i="47"/>
  <c r="S5161" i="47"/>
  <c r="S5157" i="47"/>
  <c r="S5153" i="47"/>
  <c r="S5149" i="47"/>
  <c r="S5145" i="47"/>
  <c r="S5141" i="47"/>
  <c r="S5137" i="47"/>
  <c r="S5133" i="47"/>
  <c r="S5129" i="47"/>
  <c r="S5125" i="47"/>
  <c r="S5121" i="47"/>
  <c r="S5117" i="47"/>
  <c r="S5113" i="47"/>
  <c r="S5109" i="47"/>
  <c r="S5105" i="47"/>
  <c r="S7161" i="47"/>
  <c r="S7129" i="47"/>
  <c r="S7097" i="47"/>
  <c r="S7065" i="47"/>
  <c r="S7033" i="47"/>
  <c r="S7001" i="47"/>
  <c r="S6969" i="47"/>
  <c r="S6937" i="47"/>
  <c r="S6905" i="47"/>
  <c r="S6873" i="47"/>
  <c r="S6841" i="47"/>
  <c r="S6821" i="47"/>
  <c r="S6805" i="47"/>
  <c r="S6791" i="47"/>
  <c r="S6775" i="47"/>
  <c r="S6759" i="47"/>
  <c r="S6746" i="47"/>
  <c r="S6738" i="47"/>
  <c r="S6730" i="47"/>
  <c r="S6722" i="47"/>
  <c r="S6714" i="47"/>
  <c r="S6706" i="47"/>
  <c r="S6698" i="47"/>
  <c r="S6690" i="47"/>
  <c r="S6682" i="47"/>
  <c r="S6674" i="47"/>
  <c r="S6666" i="47"/>
  <c r="S6658" i="47"/>
  <c r="S6650" i="47"/>
  <c r="S6642" i="47"/>
  <c r="S6634" i="47"/>
  <c r="S6626" i="47"/>
  <c r="S6618" i="47"/>
  <c r="S6610" i="47"/>
  <c r="S6602" i="47"/>
  <c r="S6594" i="47"/>
  <c r="S6586" i="47"/>
  <c r="S6578" i="47"/>
  <c r="S6570" i="47"/>
  <c r="S6562" i="47"/>
  <c r="S6554" i="47"/>
  <c r="S6546" i="47"/>
  <c r="S6538" i="47"/>
  <c r="S6530" i="47"/>
  <c r="S6522" i="47"/>
  <c r="S6514" i="47"/>
  <c r="S6506" i="47"/>
  <c r="S6498" i="47"/>
  <c r="S6490" i="47"/>
  <c r="S6482" i="47"/>
  <c r="S6474" i="47"/>
  <c r="S6466" i="47"/>
  <c r="S6458" i="47"/>
  <c r="S6450" i="47"/>
  <c r="S6442" i="47"/>
  <c r="S6436" i="47"/>
  <c r="S6428" i="47"/>
  <c r="S6420" i="47"/>
  <c r="S6412" i="47"/>
  <c r="S6404" i="47"/>
  <c r="S6396" i="47"/>
  <c r="S6388" i="47"/>
  <c r="S6380" i="47"/>
  <c r="S6372" i="47"/>
  <c r="S6364" i="47"/>
  <c r="S6356" i="47"/>
  <c r="S6348" i="47"/>
  <c r="S6340" i="47"/>
  <c r="S6332" i="47"/>
  <c r="S6324" i="47"/>
  <c r="S6316" i="47"/>
  <c r="S6308" i="47"/>
  <c r="S6300" i="47"/>
  <c r="S6292" i="47"/>
  <c r="S6284" i="47"/>
  <c r="S6276" i="47"/>
  <c r="S6268" i="47"/>
  <c r="S6260" i="47"/>
  <c r="S6252" i="47"/>
  <c r="S6244" i="47"/>
  <c r="S6236" i="47"/>
  <c r="S6228" i="47"/>
  <c r="S6220" i="47"/>
  <c r="S6212" i="47"/>
  <c r="S6204" i="47"/>
  <c r="S6196" i="47"/>
  <c r="S6188" i="47"/>
  <c r="S6180" i="47"/>
  <c r="S6172" i="47"/>
  <c r="S6164" i="47"/>
  <c r="S6156" i="47"/>
  <c r="S6148" i="47"/>
  <c r="S6140" i="47"/>
  <c r="S6132" i="47"/>
  <c r="S6124" i="47"/>
  <c r="S6116" i="47"/>
  <c r="S6108" i="47"/>
  <c r="S6102" i="47"/>
  <c r="S6094" i="47"/>
  <c r="S6086" i="47"/>
  <c r="S6078" i="47"/>
  <c r="S6070" i="47"/>
  <c r="S6062" i="47"/>
  <c r="S6054" i="47"/>
  <c r="S6046" i="47"/>
  <c r="S6038" i="47"/>
  <c r="S6030" i="47"/>
  <c r="S6022" i="47"/>
  <c r="S6014" i="47"/>
  <c r="S6006" i="47"/>
  <c r="S5998" i="47"/>
  <c r="S5990" i="47"/>
  <c r="S5982" i="47"/>
  <c r="S5977" i="47"/>
  <c r="S5972" i="47"/>
  <c r="S5966" i="47"/>
  <c r="S5961" i="47"/>
  <c r="S5956" i="47"/>
  <c r="S5950" i="47"/>
  <c r="S5945" i="47"/>
  <c r="S5940" i="47"/>
  <c r="S5934" i="47"/>
  <c r="S5929" i="47"/>
  <c r="S5924" i="47"/>
  <c r="S5918" i="47"/>
  <c r="S5913" i="47"/>
  <c r="S5908" i="47"/>
  <c r="S5902" i="47"/>
  <c r="S5897" i="47"/>
  <c r="S5892" i="47"/>
  <c r="S5886" i="47"/>
  <c r="S5881" i="47"/>
  <c r="S5876" i="47"/>
  <c r="S5870" i="47"/>
  <c r="S5865" i="47"/>
  <c r="S5860" i="47"/>
  <c r="S5854" i="47"/>
  <c r="S5849" i="47"/>
  <c r="S5844" i="47"/>
  <c r="S5838" i="47"/>
  <c r="S5833" i="47"/>
  <c r="S5828" i="47"/>
  <c r="S5822" i="47"/>
  <c r="S5817" i="47"/>
  <c r="S5812" i="47"/>
  <c r="S5806" i="47"/>
  <c r="S5801" i="47"/>
  <c r="S5796" i="47"/>
  <c r="S5790" i="47"/>
  <c r="S5785" i="47"/>
  <c r="S5780" i="47"/>
  <c r="S5774" i="47"/>
  <c r="S5769" i="47"/>
  <c r="S5766" i="47"/>
  <c r="S5762" i="47"/>
  <c r="S5758" i="47"/>
  <c r="S5754" i="47"/>
  <c r="S5750" i="47"/>
  <c r="S5746" i="47"/>
  <c r="S5742" i="47"/>
  <c r="S5738" i="47"/>
  <c r="S5734" i="47"/>
  <c r="S5730" i="47"/>
  <c r="S5726" i="47"/>
  <c r="S5722" i="47"/>
  <c r="S5718" i="47"/>
  <c r="S5714" i="47"/>
  <c r="S5710" i="47"/>
  <c r="S5706" i="47"/>
  <c r="S5702" i="47"/>
  <c r="S5698" i="47"/>
  <c r="S5694" i="47"/>
  <c r="S5690" i="47"/>
  <c r="S5686" i="47"/>
  <c r="S5682" i="47"/>
  <c r="S5678" i="47"/>
  <c r="S5674" i="47"/>
  <c r="S5670" i="47"/>
  <c r="S5666" i="47"/>
  <c r="S5662" i="47"/>
  <c r="S5658" i="47"/>
  <c r="S5654" i="47"/>
  <c r="S5650" i="47"/>
  <c r="S5646" i="47"/>
  <c r="S5642" i="47"/>
  <c r="S5638" i="47"/>
  <c r="S5634" i="47"/>
  <c r="S5630" i="47"/>
  <c r="S5626" i="47"/>
  <c r="S5622" i="47"/>
  <c r="S5618" i="47"/>
  <c r="S5614" i="47"/>
  <c r="S5610" i="47"/>
  <c r="S5606" i="47"/>
  <c r="S5602" i="47"/>
  <c r="S5598" i="47"/>
  <c r="S5594" i="47"/>
  <c r="S5590" i="47"/>
  <c r="S5586" i="47"/>
  <c r="S5582" i="47"/>
  <c r="S5578" i="47"/>
  <c r="S5574" i="47"/>
  <c r="S5570" i="47"/>
  <c r="S5566" i="47"/>
  <c r="S5562" i="47"/>
  <c r="S5558" i="47"/>
  <c r="S5554" i="47"/>
  <c r="S5550" i="47"/>
  <c r="S5546" i="47"/>
  <c r="S5542" i="47"/>
  <c r="S5538" i="47"/>
  <c r="S5534" i="47"/>
  <c r="S5530" i="47"/>
  <c r="S5526" i="47"/>
  <c r="S5522" i="47"/>
  <c r="S5518" i="47"/>
  <c r="S5514" i="47"/>
  <c r="S5510" i="47"/>
  <c r="S5506" i="47"/>
  <c r="S5502" i="47"/>
  <c r="S5498" i="47"/>
  <c r="S5494" i="47"/>
  <c r="S5490" i="47"/>
  <c r="S5486" i="47"/>
  <c r="S5482" i="47"/>
  <c r="S5478" i="47"/>
  <c r="S5474" i="47"/>
  <c r="S5470" i="47"/>
  <c r="S5466" i="47"/>
  <c r="S5462" i="47"/>
  <c r="S5458" i="47"/>
  <c r="S5454" i="47"/>
  <c r="S5450" i="47"/>
  <c r="S5446" i="47"/>
  <c r="S5442" i="47"/>
  <c r="S5438" i="47"/>
  <c r="S5434" i="47"/>
  <c r="S5431" i="47"/>
  <c r="S5428" i="47"/>
  <c r="S5424" i="47"/>
  <c r="S5420" i="47"/>
  <c r="S5416" i="47"/>
  <c r="S5412" i="47"/>
  <c r="S5408" i="47"/>
  <c r="S5404" i="47"/>
  <c r="S5400" i="47"/>
  <c r="S5396" i="47"/>
  <c r="S5392" i="47"/>
  <c r="S5388" i="47"/>
  <c r="S5384" i="47"/>
  <c r="S5380" i="47"/>
  <c r="S5376" i="47"/>
  <c r="S5372" i="47"/>
  <c r="S5368" i="47"/>
  <c r="S5364" i="47"/>
  <c r="S5360" i="47"/>
  <c r="S5356" i="47"/>
  <c r="S5352" i="47"/>
  <c r="S5348" i="47"/>
  <c r="S5344" i="47"/>
  <c r="S5340" i="47"/>
  <c r="S5336" i="47"/>
  <c r="S5332" i="47"/>
  <c r="S5328" i="47"/>
  <c r="S5324" i="47"/>
  <c r="S5320" i="47"/>
  <c r="S5316" i="47"/>
  <c r="S5312" i="47"/>
  <c r="S5308" i="47"/>
  <c r="S5304" i="47"/>
  <c r="S5300" i="47"/>
  <c r="S5296" i="47"/>
  <c r="S5292" i="47"/>
  <c r="S5288" i="47"/>
  <c r="S5284" i="47"/>
  <c r="S5280" i="47"/>
  <c r="S5276" i="47"/>
  <c r="S5272" i="47"/>
  <c r="S5268" i="47"/>
  <c r="S5264" i="47"/>
  <c r="S5260" i="47"/>
  <c r="S5256" i="47"/>
  <c r="S5252" i="47"/>
  <c r="S5248" i="47"/>
  <c r="S5244" i="47"/>
  <c r="S5240" i="47"/>
  <c r="S5236" i="47"/>
  <c r="S5232" i="47"/>
  <c r="S5228" i="47"/>
  <c r="S5224" i="47"/>
  <c r="S5220" i="47"/>
  <c r="S5216" i="47"/>
  <c r="S5212" i="47"/>
  <c r="S5208" i="47"/>
  <c r="S5204" i="47"/>
  <c r="S5200" i="47"/>
  <c r="S5196" i="47"/>
  <c r="S5192" i="47"/>
  <c r="S5188" i="47"/>
  <c r="S5184" i="47"/>
  <c r="S5180" i="47"/>
  <c r="S5176" i="47"/>
  <c r="S5172" i="47"/>
  <c r="S5168" i="47"/>
  <c r="S5164" i="47"/>
  <c r="S5160" i="47"/>
  <c r="S5156" i="47"/>
  <c r="S5152" i="47"/>
  <c r="S5148" i="47"/>
  <c r="S5144" i="47"/>
  <c r="S5140" i="47"/>
  <c r="S5136" i="47"/>
  <c r="S5132" i="47"/>
  <c r="S5128" i="47"/>
  <c r="S5124" i="47"/>
  <c r="S5120" i="47"/>
  <c r="S5116" i="47"/>
  <c r="S5112" i="47"/>
  <c r="S5108" i="47"/>
  <c r="S7153" i="47"/>
  <c r="S7121" i="47"/>
  <c r="S7089" i="47"/>
  <c r="S7057" i="47"/>
  <c r="S7025" i="47"/>
  <c r="S6993" i="47"/>
  <c r="S6961" i="47"/>
  <c r="S6929" i="47"/>
  <c r="S6897" i="47"/>
  <c r="S6865" i="47"/>
  <c r="S6833" i="47"/>
  <c r="S6817" i="47"/>
  <c r="S6787" i="47"/>
  <c r="S6771" i="47"/>
  <c r="S6755" i="47"/>
  <c r="S6744" i="47"/>
  <c r="S6736" i="47"/>
  <c r="S6728" i="47"/>
  <c r="S6720" i="47"/>
  <c r="S6712" i="47"/>
  <c r="S6704" i="47"/>
  <c r="S6696" i="47"/>
  <c r="S6688" i="47"/>
  <c r="S6680" i="47"/>
  <c r="S6672" i="47"/>
  <c r="S6664" i="47"/>
  <c r="S6656" i="47"/>
  <c r="S6648" i="47"/>
  <c r="S6640" i="47"/>
  <c r="S6632" i="47"/>
  <c r="S6624" i="47"/>
  <c r="S6616" i="47"/>
  <c r="S6608" i="47"/>
  <c r="S6600" i="47"/>
  <c r="S6592" i="47"/>
  <c r="S6584" i="47"/>
  <c r="S6576" i="47"/>
  <c r="S6568" i="47"/>
  <c r="S6560" i="47"/>
  <c r="S6552" i="47"/>
  <c r="S6544" i="47"/>
  <c r="S6536" i="47"/>
  <c r="S6528" i="47"/>
  <c r="S6520" i="47"/>
  <c r="S6512" i="47"/>
  <c r="S6504" i="47"/>
  <c r="S6496" i="47"/>
  <c r="S6488" i="47"/>
  <c r="S6480" i="47"/>
  <c r="S6472" i="47"/>
  <c r="S6464" i="47"/>
  <c r="S6456" i="47"/>
  <c r="S6448" i="47"/>
  <c r="S6440" i="47"/>
  <c r="S6434" i="47"/>
  <c r="S6426" i="47"/>
  <c r="S6418" i="47"/>
  <c r="S6410" i="47"/>
  <c r="S6402" i="47"/>
  <c r="S6394" i="47"/>
  <c r="S6386" i="47"/>
  <c r="S6378" i="47"/>
  <c r="S6370" i="47"/>
  <c r="S6362" i="47"/>
  <c r="S6354" i="47"/>
  <c r="S6346" i="47"/>
  <c r="S6338" i="47"/>
  <c r="S6330" i="47"/>
  <c r="S6322" i="47"/>
  <c r="S6314" i="47"/>
  <c r="S6306" i="47"/>
  <c r="S6298" i="47"/>
  <c r="S6290" i="47"/>
  <c r="S6282" i="47"/>
  <c r="S6274" i="47"/>
  <c r="S6266" i="47"/>
  <c r="S6258" i="47"/>
  <c r="S6250" i="47"/>
  <c r="S6242" i="47"/>
  <c r="S6234" i="47"/>
  <c r="S6226" i="47"/>
  <c r="S6218" i="47"/>
  <c r="S6210" i="47"/>
  <c r="S6202" i="47"/>
  <c r="S6194" i="47"/>
  <c r="S6186" i="47"/>
  <c r="S6178" i="47"/>
  <c r="S6170" i="47"/>
  <c r="S6162" i="47"/>
  <c r="S6154" i="47"/>
  <c r="S6146" i="47"/>
  <c r="S6138" i="47"/>
  <c r="S6130" i="47"/>
  <c r="S6122" i="47"/>
  <c r="S6114" i="47"/>
  <c r="S6106" i="47"/>
  <c r="S6100" i="47"/>
  <c r="S6092" i="47"/>
  <c r="S6084" i="47"/>
  <c r="S6076" i="47"/>
  <c r="S6068" i="47"/>
  <c r="S6060" i="47"/>
  <c r="S6052" i="47"/>
  <c r="S6044" i="47"/>
  <c r="S6036" i="47"/>
  <c r="S6028" i="47"/>
  <c r="S6020" i="47"/>
  <c r="S6012" i="47"/>
  <c r="S6004" i="47"/>
  <c r="S5996" i="47"/>
  <c r="S5988" i="47"/>
  <c r="S5981" i="47"/>
  <c r="S5976" i="47"/>
  <c r="S5970" i="47"/>
  <c r="S5965" i="47"/>
  <c r="S5960" i="47"/>
  <c r="S5954" i="47"/>
  <c r="S5949" i="47"/>
  <c r="S5944" i="47"/>
  <c r="S5938" i="47"/>
  <c r="S5933" i="47"/>
  <c r="S5928" i="47"/>
  <c r="S5922" i="47"/>
  <c r="S5917" i="47"/>
  <c r="S5912" i="47"/>
  <c r="S5906" i="47"/>
  <c r="S5901" i="47"/>
  <c r="S5896" i="47"/>
  <c r="S5890" i="47"/>
  <c r="S5885" i="47"/>
  <c r="S5880" i="47"/>
  <c r="S5874" i="47"/>
  <c r="S5869" i="47"/>
  <c r="S5864" i="47"/>
  <c r="S5858" i="47"/>
  <c r="S5853" i="47"/>
  <c r="S5848" i="47"/>
  <c r="S5842" i="47"/>
  <c r="S5837" i="47"/>
  <c r="S5832" i="47"/>
  <c r="S5826" i="47"/>
  <c r="S5821" i="47"/>
  <c r="S5816" i="47"/>
  <c r="S5810" i="47"/>
  <c r="S5805" i="47"/>
  <c r="S5800" i="47"/>
  <c r="S5794" i="47"/>
  <c r="S5789" i="47"/>
  <c r="S5784" i="47"/>
  <c r="S5778" i="47"/>
  <c r="S5773" i="47"/>
  <c r="S5768" i="47"/>
  <c r="S5765" i="47"/>
  <c r="S5761" i="47"/>
  <c r="S5757" i="47"/>
  <c r="S5753" i="47"/>
  <c r="S5749" i="47"/>
  <c r="S5745" i="47"/>
  <c r="S5741" i="47"/>
  <c r="S5737" i="47"/>
  <c r="S5733" i="47"/>
  <c r="S5729" i="47"/>
  <c r="S5725" i="47"/>
  <c r="S5721" i="47"/>
  <c r="S5717" i="47"/>
  <c r="S5713" i="47"/>
  <c r="S5709" i="47"/>
  <c r="S5705" i="47"/>
  <c r="S5701" i="47"/>
  <c r="S5697" i="47"/>
  <c r="S5693" i="47"/>
  <c r="S5689" i="47"/>
  <c r="S5685" i="47"/>
  <c r="S5681" i="47"/>
  <c r="S5677" i="47"/>
  <c r="S5673" i="47"/>
  <c r="S5669" i="47"/>
  <c r="S5665" i="47"/>
  <c r="S5661" i="47"/>
  <c r="S5657" i="47"/>
  <c r="S5653" i="47"/>
  <c r="S5649" i="47"/>
  <c r="S5645" i="47"/>
  <c r="S5641" i="47"/>
  <c r="S5637" i="47"/>
  <c r="S5633" i="47"/>
  <c r="S5629" i="47"/>
  <c r="S5625" i="47"/>
  <c r="S5621" i="47"/>
  <c r="S5617" i="47"/>
  <c r="S5613" i="47"/>
  <c r="S5609" i="47"/>
  <c r="S5605" i="47"/>
  <c r="S5601" i="47"/>
  <c r="S5597" i="47"/>
  <c r="S5593" i="47"/>
  <c r="S5589" i="47"/>
  <c r="S5585" i="47"/>
  <c r="S5581" i="47"/>
  <c r="S5577" i="47"/>
  <c r="S5573" i="47"/>
  <c r="S5569" i="47"/>
  <c r="S5565" i="47"/>
  <c r="S5561" i="47"/>
  <c r="S5557" i="47"/>
  <c r="S5553" i="47"/>
  <c r="S5549" i="47"/>
  <c r="S5545" i="47"/>
  <c r="S5541" i="47"/>
  <c r="S5537" i="47"/>
  <c r="S5533" i="47"/>
  <c r="S5529" i="47"/>
  <c r="S5525" i="47"/>
  <c r="S5521" i="47"/>
  <c r="S5517" i="47"/>
  <c r="S5513" i="47"/>
  <c r="S5509" i="47"/>
  <c r="S5505" i="47"/>
  <c r="S5501" i="47"/>
  <c r="S5497" i="47"/>
  <c r="S5493" i="47"/>
  <c r="S5489" i="47"/>
  <c r="S5485" i="47"/>
  <c r="S5481" i="47"/>
  <c r="S5477" i="47"/>
  <c r="S5473" i="47"/>
  <c r="S5469" i="47"/>
  <c r="S5465" i="47"/>
  <c r="S5461" i="47"/>
  <c r="S5457" i="47"/>
  <c r="S5453" i="47"/>
  <c r="S5449" i="47"/>
  <c r="S5445" i="47"/>
  <c r="S5441" i="47"/>
  <c r="S5437" i="47"/>
  <c r="S5433" i="47"/>
  <c r="S5427" i="47"/>
  <c r="S5423" i="47"/>
  <c r="S5419" i="47"/>
  <c r="S5415" i="47"/>
  <c r="S5411" i="47"/>
  <c r="S5407" i="47"/>
  <c r="S5403" i="47"/>
  <c r="S5399" i="47"/>
  <c r="S5395" i="47"/>
  <c r="S5391" i="47"/>
  <c r="S5387" i="47"/>
  <c r="S5383" i="47"/>
  <c r="S5379" i="47"/>
  <c r="S5375" i="47"/>
  <c r="S5371" i="47"/>
  <c r="S5367" i="47"/>
  <c r="S5363" i="47"/>
  <c r="S5359" i="47"/>
  <c r="S5355" i="47"/>
  <c r="S5351" i="47"/>
  <c r="S5347" i="47"/>
  <c r="S5343" i="47"/>
  <c r="S5339" i="47"/>
  <c r="S5335" i="47"/>
  <c r="S5331" i="47"/>
  <c r="S5327" i="47"/>
  <c r="S5323" i="47"/>
  <c r="S5319" i="47"/>
  <c r="S5315" i="47"/>
  <c r="S5311" i="47"/>
  <c r="S5307" i="47"/>
  <c r="S5303" i="47"/>
  <c r="S5299" i="47"/>
  <c r="S5295" i="47"/>
  <c r="S5291" i="47"/>
  <c r="S5287" i="47"/>
  <c r="S5283" i="47"/>
  <c r="S5279" i="47"/>
  <c r="S5275" i="47"/>
  <c r="S5271" i="47"/>
  <c r="S5267" i="47"/>
  <c r="S5263" i="47"/>
  <c r="S5259" i="47"/>
  <c r="S5255" i="47"/>
  <c r="S5251" i="47"/>
  <c r="S5247" i="47"/>
  <c r="S5243" i="47"/>
  <c r="S5239" i="47"/>
  <c r="S5235" i="47"/>
  <c r="S5231" i="47"/>
  <c r="S5227" i="47"/>
  <c r="S5223" i="47"/>
  <c r="S5219" i="47"/>
  <c r="S5215" i="47"/>
  <c r="S5211" i="47"/>
  <c r="S5207" i="47"/>
  <c r="S5203" i="47"/>
  <c r="S5199" i="47"/>
  <c r="S5195" i="47"/>
  <c r="S5191" i="47"/>
  <c r="S5187" i="47"/>
  <c r="S5183" i="47"/>
  <c r="S5179" i="47"/>
  <c r="S5175" i="47"/>
  <c r="S5171" i="47"/>
  <c r="S5167" i="47"/>
  <c r="S5163" i="47"/>
  <c r="S5159" i="47"/>
  <c r="S5155" i="47"/>
  <c r="S5151" i="47"/>
  <c r="S5147" i="47"/>
  <c r="S5143" i="47"/>
  <c r="S5139" i="47"/>
  <c r="S5135" i="47"/>
  <c r="S5131" i="47"/>
  <c r="S5127" i="47"/>
  <c r="S5123" i="47"/>
  <c r="S5119" i="47"/>
  <c r="S5115" i="47"/>
  <c r="S5111" i="47"/>
  <c r="S5107" i="47"/>
  <c r="S5104" i="47"/>
  <c r="S7145" i="47"/>
  <c r="S7113" i="47"/>
  <c r="S7081" i="47"/>
  <c r="S7049" i="47"/>
  <c r="S7017" i="47"/>
  <c r="S6985" i="47"/>
  <c r="S6953" i="47"/>
  <c r="S6921" i="47"/>
  <c r="S6889" i="47"/>
  <c r="S6857" i="47"/>
  <c r="S6829" i="47"/>
  <c r="S6813" i="47"/>
  <c r="S6799" i="47"/>
  <c r="S6783" i="47"/>
  <c r="S6767" i="47"/>
  <c r="S6751" i="47"/>
  <c r="S6742" i="47"/>
  <c r="S6734" i="47"/>
  <c r="S6726" i="47"/>
  <c r="S6718" i="47"/>
  <c r="S6710" i="47"/>
  <c r="S6702" i="47"/>
  <c r="S6694" i="47"/>
  <c r="S6686" i="47"/>
  <c r="S6678" i="47"/>
  <c r="S6670" i="47"/>
  <c r="S6662" i="47"/>
  <c r="S6654" i="47"/>
  <c r="S6646" i="47"/>
  <c r="S6638" i="47"/>
  <c r="S6630" i="47"/>
  <c r="S6622" i="47"/>
  <c r="S6614" i="47"/>
  <c r="S6606" i="47"/>
  <c r="S6598" i="47"/>
  <c r="S6590" i="47"/>
  <c r="S6582" i="47"/>
  <c r="S6574" i="47"/>
  <c r="S6566" i="47"/>
  <c r="S6558" i="47"/>
  <c r="S6550" i="47"/>
  <c r="S6542" i="47"/>
  <c r="S6534" i="47"/>
  <c r="S6526" i="47"/>
  <c r="S6518" i="47"/>
  <c r="S6510" i="47"/>
  <c r="S6502" i="47"/>
  <c r="S6494" i="47"/>
  <c r="S6486" i="47"/>
  <c r="S6478" i="47"/>
  <c r="S6470" i="47"/>
  <c r="S6462" i="47"/>
  <c r="S6454" i="47"/>
  <c r="S6446" i="47"/>
  <c r="S6439" i="47"/>
  <c r="S6432" i="47"/>
  <c r="S6424" i="47"/>
  <c r="S6416" i="47"/>
  <c r="S6408" i="47"/>
  <c r="S6400" i="47"/>
  <c r="S6392" i="47"/>
  <c r="S6384" i="47"/>
  <c r="S6376" i="47"/>
  <c r="S6368" i="47"/>
  <c r="S6360" i="47"/>
  <c r="S6352" i="47"/>
  <c r="S6344" i="47"/>
  <c r="S6336" i="47"/>
  <c r="S6328" i="47"/>
  <c r="S6320" i="47"/>
  <c r="S6312" i="47"/>
  <c r="S6304" i="47"/>
  <c r="S6296" i="47"/>
  <c r="S6288" i="47"/>
  <c r="S6280" i="47"/>
  <c r="S6272" i="47"/>
  <c r="S6264" i="47"/>
  <c r="S6256" i="47"/>
  <c r="S6248" i="47"/>
  <c r="S6240" i="47"/>
  <c r="S6232" i="47"/>
  <c r="S6224" i="47"/>
  <c r="S6216" i="47"/>
  <c r="S6208" i="47"/>
  <c r="S6200" i="47"/>
  <c r="S6192" i="47"/>
  <c r="S6184" i="47"/>
  <c r="S6176" i="47"/>
  <c r="S6168" i="47"/>
  <c r="S6160" i="47"/>
  <c r="S6152" i="47"/>
  <c r="S6144" i="47"/>
  <c r="S6136" i="47"/>
  <c r="S6128" i="47"/>
  <c r="S6120" i="47"/>
  <c r="S6112" i="47"/>
  <c r="S6104" i="47"/>
  <c r="S6098" i="47"/>
  <c r="S6090" i="47"/>
  <c r="S6082" i="47"/>
  <c r="S6074" i="47"/>
  <c r="S6066" i="47"/>
  <c r="S6058" i="47"/>
  <c r="S6050" i="47"/>
  <c r="S6042" i="47"/>
  <c r="S6034" i="47"/>
  <c r="S6026" i="47"/>
  <c r="S6018" i="47"/>
  <c r="S6010" i="47"/>
  <c r="S6002" i="47"/>
  <c r="S5994" i="47"/>
  <c r="S5986" i="47"/>
  <c r="S5980" i="47"/>
  <c r="S5974" i="47"/>
  <c r="S5969" i="47"/>
  <c r="S5964" i="47"/>
  <c r="S5958" i="47"/>
  <c r="S5953" i="47"/>
  <c r="S5948" i="47"/>
  <c r="S5942" i="47"/>
  <c r="S5937" i="47"/>
  <c r="S5932" i="47"/>
  <c r="S5926" i="47"/>
  <c r="S5921" i="47"/>
  <c r="S5916" i="47"/>
  <c r="S5910" i="47"/>
  <c r="S5905" i="47"/>
  <c r="S5900" i="47"/>
  <c r="S5894" i="47"/>
  <c r="S5889" i="47"/>
  <c r="S5884" i="47"/>
  <c r="S5878" i="47"/>
  <c r="S5873" i="47"/>
  <c r="S5868" i="47"/>
  <c r="S5862" i="47"/>
  <c r="S5857" i="47"/>
  <c r="S5852" i="47"/>
  <c r="S5846" i="47"/>
  <c r="S5841" i="47"/>
  <c r="S5836" i="47"/>
  <c r="S5830" i="47"/>
  <c r="S5825" i="47"/>
  <c r="S5820" i="47"/>
  <c r="S5814" i="47"/>
  <c r="S5809" i="47"/>
  <c r="S5804" i="47"/>
  <c r="S5798" i="47"/>
  <c r="S5793" i="47"/>
  <c r="S5788" i="47"/>
  <c r="S5782" i="47"/>
  <c r="S5777" i="47"/>
  <c r="S5772" i="47"/>
  <c r="S5767" i="47"/>
  <c r="S5764" i="47"/>
  <c r="S5760" i="47"/>
  <c r="S5756" i="47"/>
  <c r="S5752" i="47"/>
  <c r="S5748" i="47"/>
  <c r="S5744" i="47"/>
  <c r="S5740" i="47"/>
  <c r="S5736" i="47"/>
  <c r="S5732" i="47"/>
  <c r="S5728" i="47"/>
  <c r="S5724" i="47"/>
  <c r="S5720" i="47"/>
  <c r="S5716" i="47"/>
  <c r="S5712" i="47"/>
  <c r="S5708" i="47"/>
  <c r="S5704" i="47"/>
  <c r="S5700" i="47"/>
  <c r="S5696" i="47"/>
  <c r="S5692" i="47"/>
  <c r="S5688" i="47"/>
  <c r="S5684" i="47"/>
  <c r="S5680" i="47"/>
  <c r="S5676" i="47"/>
  <c r="S5672" i="47"/>
  <c r="S5668" i="47"/>
  <c r="S5664" i="47"/>
  <c r="S5660" i="47"/>
  <c r="S5656" i="47"/>
  <c r="S5652" i="47"/>
  <c r="S5648" i="47"/>
  <c r="S5644" i="47"/>
  <c r="S5640" i="47"/>
  <c r="S5636" i="47"/>
  <c r="S5632" i="47"/>
  <c r="S5628" i="47"/>
  <c r="S5624" i="47"/>
  <c r="S5620" i="47"/>
  <c r="S5616" i="47"/>
  <c r="S5612" i="47"/>
  <c r="S5608" i="47"/>
  <c r="S5604" i="47"/>
  <c r="S5600" i="47"/>
  <c r="S5596" i="47"/>
  <c r="S5592" i="47"/>
  <c r="S5588" i="47"/>
  <c r="S5584" i="47"/>
  <c r="S5580" i="47"/>
  <c r="S5576" i="47"/>
  <c r="S5572" i="47"/>
  <c r="S5568" i="47"/>
  <c r="S5564" i="47"/>
  <c r="S5560" i="47"/>
  <c r="S5556" i="47"/>
  <c r="S5552" i="47"/>
  <c r="S5548" i="47"/>
  <c r="S5544" i="47"/>
  <c r="S5540" i="47"/>
  <c r="S5536" i="47"/>
  <c r="S5532" i="47"/>
  <c r="S5528" i="47"/>
  <c r="S5524" i="47"/>
  <c r="S5520" i="47"/>
  <c r="S5516" i="47"/>
  <c r="S5512" i="47"/>
  <c r="S5508" i="47"/>
  <c r="S5504" i="47"/>
  <c r="S5500" i="47"/>
  <c r="S5496" i="47"/>
  <c r="S5492" i="47"/>
  <c r="S5488" i="47"/>
  <c r="S5484" i="47"/>
  <c r="S5480" i="47"/>
  <c r="S5476" i="47"/>
  <c r="S5472" i="47"/>
  <c r="S5468" i="47"/>
  <c r="S5464" i="47"/>
  <c r="S5460" i="47"/>
  <c r="S5456" i="47"/>
  <c r="S5452" i="47"/>
  <c r="S5448" i="47"/>
  <c r="S5444" i="47"/>
  <c r="S5440" i="47"/>
  <c r="S5436" i="47"/>
  <c r="S5432" i="47"/>
  <c r="S5430" i="47"/>
  <c r="S5426" i="47"/>
  <c r="S5422" i="47"/>
  <c r="S5418" i="47"/>
  <c r="S5414" i="47"/>
  <c r="S5410" i="47"/>
  <c r="S5406" i="47"/>
  <c r="S5402" i="47"/>
  <c r="S5398" i="47"/>
  <c r="S5394" i="47"/>
  <c r="S5390" i="47"/>
  <c r="S5386" i="47"/>
  <c r="S5382" i="47"/>
  <c r="S5378" i="47"/>
  <c r="S5374" i="47"/>
  <c r="S5370" i="47"/>
  <c r="S5366" i="47"/>
  <c r="S5362" i="47"/>
  <c r="S5358" i="47"/>
  <c r="S5354" i="47"/>
  <c r="S5350" i="47"/>
  <c r="S5346" i="47"/>
  <c r="S5342" i="47"/>
  <c r="S5338" i="47"/>
  <c r="S5334" i="47"/>
  <c r="S5330" i="47"/>
  <c r="S5326" i="47"/>
  <c r="S5322" i="47"/>
  <c r="S5318" i="47"/>
  <c r="S5314" i="47"/>
  <c r="S5310" i="47"/>
  <c r="S5306" i="47"/>
  <c r="S5302" i="47"/>
  <c r="S5298" i="47"/>
  <c r="S5294" i="47"/>
  <c r="S5290" i="47"/>
  <c r="S5286" i="47"/>
  <c r="S5282" i="47"/>
  <c r="S5278" i="47"/>
  <c r="S5274" i="47"/>
  <c r="S5270" i="47"/>
  <c r="S5266" i="47"/>
  <c r="S5262" i="47"/>
  <c r="S5258" i="47"/>
  <c r="S5254" i="47"/>
  <c r="S5250" i="47"/>
  <c r="S5246" i="47"/>
  <c r="S5242" i="47"/>
  <c r="S5238" i="47"/>
  <c r="S5234" i="47"/>
  <c r="S5230" i="47"/>
  <c r="S5226" i="47"/>
  <c r="S5222" i="47"/>
  <c r="S5218" i="47"/>
  <c r="S5214" i="47"/>
  <c r="S5210" i="47"/>
  <c r="S5206" i="47"/>
  <c r="S5202" i="47"/>
  <c r="S5198" i="47"/>
  <c r="S5194" i="47"/>
  <c r="S5190" i="47"/>
  <c r="S5186" i="47"/>
  <c r="S5182" i="47"/>
  <c r="S5178" i="47"/>
  <c r="S5174" i="47"/>
  <c r="S5170" i="47"/>
  <c r="S5166" i="47"/>
  <c r="S5162" i="47"/>
  <c r="S5158" i="47"/>
  <c r="S5154" i="47"/>
  <c r="S5150" i="47"/>
  <c r="S5146" i="47"/>
  <c r="S5142" i="47"/>
  <c r="S5138" i="47"/>
  <c r="S5134" i="47"/>
  <c r="S5130" i="47"/>
  <c r="S5126" i="47"/>
  <c r="S5122" i="47"/>
  <c r="S5118" i="47"/>
  <c r="S5114" i="47"/>
  <c r="S5110" i="47"/>
  <c r="S5106" i="47"/>
  <c r="J88" i="54" l="1"/>
  <c r="J9" i="54" s="1"/>
  <c r="J36" i="54"/>
  <c r="L88" i="54" l="1"/>
  <c r="L9" i="54" s="1"/>
  <c r="N88" i="54"/>
  <c r="N9" i="54" s="1"/>
  <c r="L36" i="54"/>
  <c r="H36" i="54"/>
  <c r="H43" i="54" s="1"/>
  <c r="J43" i="54"/>
  <c r="J6" i="54" s="1"/>
  <c r="M36" i="54" l="1"/>
  <c r="L43" i="54"/>
  <c r="L6" i="54" s="1"/>
  <c r="N36" i="54"/>
  <c r="N43" i="54" s="1"/>
  <c r="N6" i="54" s="1"/>
  <c r="H6" i="54"/>
  <c r="H11" i="54" s="1"/>
  <c r="D127" i="48" l="1"/>
  <c r="B10" i="47"/>
  <c r="O57" i="54" l="1"/>
  <c r="B11" i="47"/>
  <c r="D152" i="48"/>
  <c r="O85" i="54" l="1"/>
  <c r="O78" i="54"/>
  <c r="O71" i="54"/>
  <c r="O63" i="54"/>
  <c r="D177" i="48"/>
  <c r="D202" i="48" s="1"/>
  <c r="D227" i="48" s="1"/>
  <c r="B12" i="47"/>
  <c r="O79" i="54" l="1"/>
  <c r="O72" i="54"/>
  <c r="O86" i="54"/>
  <c r="D252" i="48"/>
  <c r="O64" i="54"/>
  <c r="B13" i="47"/>
  <c r="M161" i="48" l="1"/>
  <c r="B14" i="47" l="1"/>
  <c r="O55" i="54" l="1"/>
  <c r="D277" i="48"/>
  <c r="D302" i="48" s="1"/>
  <c r="B16" i="47"/>
  <c r="O68" i="54" s="1"/>
  <c r="B17" i="47" l="1"/>
  <c r="O82" i="54" s="1"/>
  <c r="B15" i="47"/>
  <c r="O53" i="54" s="1"/>
  <c r="D327" i="48" l="1"/>
  <c r="D352" i="48" s="1"/>
  <c r="B18" i="47"/>
  <c r="O30" i="54" s="1"/>
  <c r="B19" i="47" l="1"/>
  <c r="D377" i="48" l="1"/>
  <c r="D402" i="48" s="1"/>
  <c r="D427" i="48" s="1"/>
  <c r="O54" i="54"/>
  <c r="B20" i="47" l="1"/>
  <c r="O66" i="54" s="1"/>
  <c r="B21" i="47" l="1"/>
  <c r="O81" i="54" s="1"/>
  <c r="B22" i="47" l="1"/>
  <c r="O46" i="54" s="1"/>
  <c r="B23" i="47" l="1"/>
  <c r="O62" i="54" s="1"/>
  <c r="D452" i="48" l="1"/>
  <c r="D477" i="48" s="1"/>
  <c r="D502" i="48" s="1"/>
  <c r="D514" i="48" s="1"/>
  <c r="D527" i="48" l="1"/>
  <c r="B28" i="47" s="1"/>
  <c r="B27" i="47"/>
  <c r="B26" i="47"/>
  <c r="O36" i="54" s="1"/>
  <c r="B25" i="47"/>
  <c r="O61" i="54" s="1"/>
  <c r="B24" i="47"/>
  <c r="O60" i="54" s="1"/>
  <c r="O37" i="54" l="1"/>
  <c r="O38" i="54"/>
  <c r="O39" i="54"/>
  <c r="O41" i="54"/>
  <c r="D540" i="48"/>
  <c r="B29" i="47" l="1"/>
  <c r="O40" i="54" s="1"/>
  <c r="N11" i="54" l="1"/>
  <c r="J11" i="54" l="1"/>
  <c r="J5" i="63" s="1"/>
  <c r="J8" i="63" s="1"/>
  <c r="D8" i="62" s="1"/>
  <c r="L11" i="54"/>
  <c r="L5" i="63" s="1"/>
  <c r="L8" i="63" s="1"/>
  <c r="D11" i="62" s="1"/>
  <c r="D9" i="62" l="1"/>
  <c r="D10" i="62" s="1"/>
  <c r="H5" i="63"/>
  <c r="H8" i="63" s="1"/>
  <c r="D13" i="62" l="1"/>
  <c r="D12" i="62"/>
  <c r="N5" i="63"/>
  <c r="N8" i="63" s="1"/>
  <c r="D4" i="62" l="1"/>
  <c r="D7" i="62" s="1"/>
  <c r="D21" i="62" l="1"/>
  <c r="D20" i="62"/>
  <c r="D22" i="62"/>
  <c r="D19" i="62"/>
  <c r="D18" i="62"/>
  <c r="D23" i="62" l="1"/>
  <c r="D24" i="62" l="1"/>
  <c r="D28" i="62" l="1"/>
  <c r="D29" i="62" l="1"/>
  <c r="D30" i="62" s="1"/>
  <c r="D32" i="62" s="1"/>
</calcChain>
</file>

<file path=xl/sharedStrings.xml><?xml version="1.0" encoding="utf-8"?>
<sst xmlns="http://schemas.openxmlformats.org/spreadsheetml/2006/main" count="1786" uniqueCount="708">
  <si>
    <t>단위</t>
  </si>
  <si>
    <t>수량</t>
  </si>
  <si>
    <t>비  고</t>
  </si>
  <si>
    <t>공사비  집계표</t>
    <phoneticPr fontId="24" type="noConversion"/>
  </si>
  <si>
    <t>NO</t>
    <phoneticPr fontId="26" type="noConversion"/>
  </si>
  <si>
    <t>명      칭</t>
    <phoneticPr fontId="26" type="noConversion"/>
  </si>
  <si>
    <t>구      분</t>
    <phoneticPr fontId="26" type="noConversion"/>
  </si>
  <si>
    <t>재료비</t>
    <phoneticPr fontId="26" type="noConversion"/>
  </si>
  <si>
    <t>노무비</t>
    <phoneticPr fontId="26" type="noConversion"/>
  </si>
  <si>
    <t>경비</t>
    <phoneticPr fontId="26" type="noConversion"/>
  </si>
  <si>
    <t>합계</t>
    <phoneticPr fontId="26" type="noConversion"/>
  </si>
  <si>
    <t>식</t>
    <phoneticPr fontId="26" type="noConversion"/>
  </si>
  <si>
    <t>건축공사</t>
    <phoneticPr fontId="26" type="noConversion"/>
  </si>
  <si>
    <t>기계설비공사</t>
    <phoneticPr fontId="26" type="noConversion"/>
  </si>
  <si>
    <t>전기설비공사</t>
    <phoneticPr fontId="26" type="noConversion"/>
  </si>
  <si>
    <t>통신설비공사</t>
    <phoneticPr fontId="26" type="noConversion"/>
  </si>
  <si>
    <t>소방공사</t>
    <phoneticPr fontId="26" type="noConversion"/>
  </si>
  <si>
    <t>[ 소     계 ]</t>
    <phoneticPr fontId="26" type="noConversion"/>
  </si>
  <si>
    <t>산재보험료</t>
    <phoneticPr fontId="24" type="noConversion"/>
  </si>
  <si>
    <t>노무비 *</t>
    <phoneticPr fontId="24" type="noConversion"/>
  </si>
  <si>
    <t>고용보험료</t>
    <phoneticPr fontId="24" type="noConversion"/>
  </si>
  <si>
    <t>건강보험료</t>
    <phoneticPr fontId="24" type="noConversion"/>
  </si>
  <si>
    <t>(직접)노무비 *</t>
    <phoneticPr fontId="24" type="noConversion"/>
  </si>
  <si>
    <t>요양보험료</t>
    <phoneticPr fontId="24" type="noConversion"/>
  </si>
  <si>
    <t>건강보험료 *</t>
    <phoneticPr fontId="24" type="noConversion"/>
  </si>
  <si>
    <t>연금보험료</t>
    <phoneticPr fontId="24" type="noConversion"/>
  </si>
  <si>
    <t>퇴직공제부금</t>
    <phoneticPr fontId="24" type="noConversion"/>
  </si>
  <si>
    <t>안전관리비</t>
    <phoneticPr fontId="24" type="noConversion"/>
  </si>
  <si>
    <t>(재료+(직접)노무) *</t>
    <phoneticPr fontId="24" type="noConversion"/>
  </si>
  <si>
    <t>환경보존비</t>
    <phoneticPr fontId="24" type="noConversion"/>
  </si>
  <si>
    <t>(재료+직노+경비) *</t>
    <phoneticPr fontId="24" type="noConversion"/>
  </si>
  <si>
    <t>[ 총   공   사   비 ]</t>
    <phoneticPr fontId="26" type="noConversion"/>
  </si>
  <si>
    <t>[ 공   사   비  계 ]</t>
    <phoneticPr fontId="26" type="noConversion"/>
  </si>
  <si>
    <t>부가가치세</t>
    <phoneticPr fontId="26" type="noConversion"/>
  </si>
  <si>
    <t>간접노무비</t>
    <phoneticPr fontId="24" type="noConversion"/>
  </si>
  <si>
    <t>VAT포함</t>
    <phoneticPr fontId="26" type="noConversion"/>
  </si>
  <si>
    <t>(직접)노무비 *</t>
    <phoneticPr fontId="24" type="noConversion"/>
  </si>
  <si>
    <t>토목공사</t>
    <phoneticPr fontId="26" type="noConversion"/>
  </si>
  <si>
    <t>조경공사</t>
    <phoneticPr fontId="26" type="noConversion"/>
  </si>
  <si>
    <t>일반관리비</t>
    <phoneticPr fontId="26" type="noConversion"/>
  </si>
  <si>
    <t>이윤</t>
    <phoneticPr fontId="26" type="noConversion"/>
  </si>
  <si>
    <t>(재료+노무+경비) *</t>
    <phoneticPr fontId="24" type="noConversion"/>
  </si>
  <si>
    <t>(노무+경비+일반관리비) *</t>
    <phoneticPr fontId="24" type="noConversion"/>
  </si>
  <si>
    <t>1.</t>
    <phoneticPr fontId="28" type="noConversion"/>
  </si>
  <si>
    <t>공사명</t>
    <phoneticPr fontId="28" type="noConversion"/>
  </si>
  <si>
    <t>:</t>
    <phoneticPr fontId="28" type="noConversion"/>
  </si>
  <si>
    <t>2.</t>
    <phoneticPr fontId="28" type="noConversion"/>
  </si>
  <si>
    <t>공사기간</t>
    <phoneticPr fontId="28" type="noConversion"/>
  </si>
  <si>
    <t>3.</t>
    <phoneticPr fontId="28" type="noConversion"/>
  </si>
  <si>
    <t>총액</t>
    <phoneticPr fontId="28" type="noConversion"/>
  </si>
  <si>
    <t>4.</t>
    <phoneticPr fontId="28" type="noConversion"/>
  </si>
  <si>
    <t>내역별첨</t>
    <phoneticPr fontId="28" type="noConversion"/>
  </si>
  <si>
    <t>공사비 내역서</t>
    <phoneticPr fontId="28" type="noConversion"/>
  </si>
  <si>
    <t>위와 같이  공사비 내역서를  제출하나이다.</t>
    <phoneticPr fontId="28" type="noConversion"/>
  </si>
  <si>
    <t>"을"</t>
    <phoneticPr fontId="28" type="noConversion"/>
  </si>
  <si>
    <t>대표이사 : 서 종 욱  (인)</t>
    <phoneticPr fontId="28" type="noConversion"/>
  </si>
  <si>
    <t>"갑"</t>
    <phoneticPr fontId="28" type="noConversion"/>
  </si>
  <si>
    <t>상호  :  (주) 대우건설</t>
    <phoneticPr fontId="28" type="noConversion"/>
  </si>
  <si>
    <t>도  급  내  역  서</t>
    <phoneticPr fontId="28" type="noConversion"/>
  </si>
  <si>
    <t>서울특별시 종로구 신문로1가 57</t>
    <phoneticPr fontId="28" type="noConversion"/>
  </si>
  <si>
    <t>自  2011년     08월        일       착공 후</t>
    <phoneticPr fontId="28" type="noConversion"/>
  </si>
  <si>
    <t>연세대학교 국제캠퍼스 1-2단계 건립공사</t>
    <phoneticPr fontId="28" type="noConversion"/>
  </si>
  <si>
    <t>至  2013년     02월     28일    ( 19 개월간 )</t>
    <phoneticPr fontId="28" type="noConversion"/>
  </si>
  <si>
    <t>인천광역시 연수구 송도동 162-1</t>
    <phoneticPr fontId="28" type="noConversion"/>
  </si>
  <si>
    <t>송도국제화복합단지개발㈜</t>
    <phoneticPr fontId="28" type="noConversion"/>
  </si>
  <si>
    <t>대표이사 :   (인)</t>
    <phoneticPr fontId="28" type="noConversion"/>
  </si>
  <si>
    <t>송도국제화복합단지개발(주) 귀중</t>
    <phoneticPr fontId="28" type="noConversion"/>
  </si>
  <si>
    <t>공사명 : 연세대학교 국제캠퍼스 1-2단계 건립공사</t>
    <phoneticPr fontId="26" type="noConversion"/>
  </si>
  <si>
    <t>M2</t>
  </si>
  <si>
    <t>일금  일천이백이십일억삼천삼백구십오만이천오백육십이 원정(VAT 포함)</t>
  </si>
  <si>
    <t>M</t>
  </si>
  <si>
    <t>EA</t>
  </si>
  <si>
    <t>일위대가 집계표</t>
    <phoneticPr fontId="15" type="noConversion"/>
  </si>
  <si>
    <t>코   드</t>
    <phoneticPr fontId="15" type="noConversion"/>
  </si>
  <si>
    <t>품   명</t>
    <phoneticPr fontId="15" type="noConversion"/>
  </si>
  <si>
    <t>규     격</t>
    <phoneticPr fontId="15" type="noConversion"/>
  </si>
  <si>
    <t>단 위</t>
    <phoneticPr fontId="15" type="noConversion"/>
  </si>
  <si>
    <t>재 료 비</t>
    <phoneticPr fontId="15" type="noConversion"/>
  </si>
  <si>
    <t>노 무 비</t>
    <phoneticPr fontId="15" type="noConversion"/>
  </si>
  <si>
    <t>경  비</t>
    <phoneticPr fontId="15" type="noConversion"/>
  </si>
  <si>
    <t>합   계</t>
    <phoneticPr fontId="15" type="noConversion"/>
  </si>
  <si>
    <t>비 고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</si>
  <si>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</si>
  <si>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</si>
  <si>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공                   종      ;</t>
    <phoneticPr fontId="15" type="noConversion"/>
  </si>
  <si>
    <t>단                   위      ;</t>
    <phoneticPr fontId="15" type="noConversion"/>
  </si>
  <si>
    <t>M2</t>
    <phoneticPr fontId="15" type="noConversion"/>
  </si>
  <si>
    <t>경   비</t>
  </si>
  <si>
    <t>합    계</t>
  </si>
  <si>
    <t>종    별</t>
    <phoneticPr fontId="206" type="noConversion"/>
  </si>
  <si>
    <t>규   격</t>
  </si>
  <si>
    <t>자 재 비</t>
    <phoneticPr fontId="206" type="noConversion"/>
  </si>
  <si>
    <t>노 무 비</t>
  </si>
  <si>
    <t>경     비</t>
  </si>
  <si>
    <t>단가</t>
  </si>
  <si>
    <t>합계</t>
  </si>
  <si>
    <t>소   계</t>
    <phoneticPr fontId="15" type="noConversion"/>
  </si>
  <si>
    <t>보통인부</t>
    <phoneticPr fontId="24" type="noConversion"/>
  </si>
  <si>
    <t>인</t>
    <phoneticPr fontId="24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</si>
  <si>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</si>
  <si>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</si>
  <si>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공                   종      ;</t>
    <phoneticPr fontId="15" type="noConversion"/>
  </si>
  <si>
    <t>잡철물제작설치</t>
    <phoneticPr fontId="15" type="noConversion"/>
  </si>
  <si>
    <t>단                   위      ;</t>
    <phoneticPr fontId="15" type="noConversion"/>
  </si>
  <si>
    <t>KG</t>
    <phoneticPr fontId="15" type="noConversion"/>
  </si>
  <si>
    <t>재 료 비</t>
    <phoneticPr fontId="15" type="noConversion"/>
  </si>
  <si>
    <t>노 무 비</t>
    <phoneticPr fontId="15" type="noConversion"/>
  </si>
  <si>
    <t>종    별</t>
    <phoneticPr fontId="206" type="noConversion"/>
  </si>
  <si>
    <t>자 재 비</t>
    <phoneticPr fontId="206" type="noConversion"/>
  </si>
  <si>
    <t>용접봉</t>
    <phoneticPr fontId="15" type="noConversion"/>
  </si>
  <si>
    <t>산소KSE 4301 3.2mm</t>
    <phoneticPr fontId="15" type="noConversion"/>
  </si>
  <si>
    <t>KG</t>
    <phoneticPr fontId="15" type="noConversion"/>
  </si>
  <si>
    <t>산소</t>
    <phoneticPr fontId="15" type="noConversion"/>
  </si>
  <si>
    <t>ℓ</t>
    <phoneticPr fontId="15" type="noConversion"/>
  </si>
  <si>
    <t>아세틸렌</t>
    <phoneticPr fontId="15" type="noConversion"/>
  </si>
  <si>
    <t>㎏</t>
  </si>
  <si>
    <t>용접기손료</t>
    <phoneticPr fontId="15" type="noConversion"/>
  </si>
  <si>
    <t>AMP-500교류</t>
    <phoneticPr fontId="15" type="noConversion"/>
  </si>
  <si>
    <t>HR</t>
    <phoneticPr fontId="15" type="noConversion"/>
  </si>
  <si>
    <t>전력량</t>
    <phoneticPr fontId="15" type="noConversion"/>
  </si>
  <si>
    <t>KWH</t>
    <phoneticPr fontId="15" type="noConversion"/>
  </si>
  <si>
    <t>철공</t>
    <phoneticPr fontId="15" type="noConversion"/>
  </si>
  <si>
    <t>인</t>
    <phoneticPr fontId="15" type="noConversion"/>
  </si>
  <si>
    <t>보통인부</t>
    <phoneticPr fontId="15" type="noConversion"/>
  </si>
  <si>
    <t>인</t>
    <phoneticPr fontId="15" type="noConversion"/>
  </si>
  <si>
    <t>용접공</t>
    <phoneticPr fontId="15" type="noConversion"/>
  </si>
  <si>
    <t>인</t>
    <phoneticPr fontId="15" type="noConversion"/>
  </si>
  <si>
    <t>특별인부</t>
    <phoneticPr fontId="15" type="noConversion"/>
  </si>
  <si>
    <t>인</t>
    <phoneticPr fontId="15" type="noConversion"/>
  </si>
  <si>
    <t>공구손료</t>
    <phoneticPr fontId="15" type="noConversion"/>
  </si>
  <si>
    <t>노무비의3%</t>
    <phoneticPr fontId="15" type="noConversion"/>
  </si>
  <si>
    <t>식</t>
    <phoneticPr fontId="15" type="noConversion"/>
  </si>
  <si>
    <t>소     계</t>
    <phoneticPr fontId="15" type="noConversion"/>
  </si>
  <si>
    <t>간단</t>
    <phoneticPr fontId="15" type="noConversion"/>
  </si>
  <si>
    <t>보통</t>
    <phoneticPr fontId="15" type="noConversion"/>
  </si>
  <si>
    <t>복잡</t>
    <phoneticPr fontId="15" type="noConversion"/>
  </si>
  <si>
    <t>SST'L PLATE</t>
    <phoneticPr fontId="24" type="noConversion"/>
  </si>
  <si>
    <t>1.5T</t>
    <phoneticPr fontId="24" type="noConversion"/>
  </si>
  <si>
    <t>잡철물 제작 설치</t>
  </si>
  <si>
    <t>KG</t>
  </si>
  <si>
    <t>M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</si>
  <si>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</si>
  <si>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</si>
  <si>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공                   종      ;</t>
    <phoneticPr fontId="15" type="noConversion"/>
  </si>
  <si>
    <t>단                   위      ;</t>
    <phoneticPr fontId="15" type="noConversion"/>
  </si>
  <si>
    <t>재 료 비</t>
    <phoneticPr fontId="15" type="noConversion"/>
  </si>
  <si>
    <t>노 무 비</t>
    <phoneticPr fontId="15" type="noConversion"/>
  </si>
  <si>
    <t>종    별</t>
    <phoneticPr fontId="206" type="noConversion"/>
  </si>
  <si>
    <t>자 재 비</t>
    <phoneticPr fontId="206" type="noConversion"/>
  </si>
  <si>
    <t>소   계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</si>
  <si>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</si>
  <si>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</si>
  <si>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M</t>
    <phoneticPr fontId="24" type="noConversion"/>
  </si>
  <si>
    <t>간단</t>
    <phoneticPr fontId="24" type="noConversion"/>
  </si>
  <si>
    <t>ST'L PLATE</t>
    <phoneticPr fontId="24" type="noConversion"/>
  </si>
  <si>
    <t>1.6T</t>
    <phoneticPr fontId="24" type="noConversion"/>
  </si>
  <si>
    <t>ST'L PLATE</t>
  </si>
  <si>
    <t>각파이프</t>
    <phoneticPr fontId="24" type="noConversion"/>
  </si>
  <si>
    <t>M2</t>
    <phoneticPr fontId="206" type="noConversion"/>
  </si>
  <si>
    <t>식</t>
    <phoneticPr fontId="206" type="noConversion"/>
  </si>
  <si>
    <t>철재면</t>
    <phoneticPr fontId="24" type="noConversion"/>
  </si>
  <si>
    <t>도장공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</si>
  <si>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</si>
  <si>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</si>
  <si>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공                   종      ;</t>
    <phoneticPr fontId="15" type="noConversion"/>
  </si>
  <si>
    <t>ALL PUTTY</t>
    <phoneticPr fontId="24" type="noConversion"/>
  </si>
  <si>
    <t>단                   위      ;</t>
    <phoneticPr fontId="15" type="noConversion"/>
  </si>
  <si>
    <t>M2</t>
    <phoneticPr fontId="15" type="noConversion"/>
  </si>
  <si>
    <t>재 료 비</t>
    <phoneticPr fontId="15" type="noConversion"/>
  </si>
  <si>
    <t>노 무 비</t>
    <phoneticPr fontId="15" type="noConversion"/>
  </si>
  <si>
    <t>종    별</t>
    <phoneticPr fontId="206" type="noConversion"/>
  </si>
  <si>
    <t>자 재 비</t>
    <phoneticPr fontId="206" type="noConversion"/>
  </si>
  <si>
    <t>소   계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</si>
  <si>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</si>
  <si>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</si>
  <si>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공                   종      ;</t>
    <phoneticPr fontId="15" type="noConversion"/>
  </si>
  <si>
    <t>단                   위      ;</t>
    <phoneticPr fontId="15" type="noConversion"/>
  </si>
  <si>
    <t>재 료 비</t>
  </si>
  <si>
    <t>종    별</t>
    <phoneticPr fontId="206" type="noConversion"/>
  </si>
  <si>
    <t>자 재 비</t>
    <phoneticPr fontId="206" type="noConversion"/>
  </si>
  <si>
    <t>ℓ</t>
  </si>
  <si>
    <t>연마지</t>
  </si>
  <si>
    <t>매</t>
  </si>
  <si>
    <t>도장공</t>
  </si>
  <si>
    <t>인</t>
  </si>
  <si>
    <t>엔진식도장기</t>
  </si>
  <si>
    <t>4.7ℓ/MIN</t>
  </si>
  <si>
    <t>시간</t>
  </si>
  <si>
    <t>소   계</t>
    <phoneticPr fontId="15" type="noConversion"/>
  </si>
  <si>
    <t>엔진식도장기의 운전경비</t>
  </si>
  <si>
    <t>시간(ℓ/MIN)</t>
  </si>
  <si>
    <t>휘발유</t>
  </si>
  <si>
    <t>잡품</t>
  </si>
  <si>
    <t>주연료비의20%</t>
  </si>
  <si>
    <t>식</t>
  </si>
  <si>
    <t>건축목공</t>
    <phoneticPr fontId="15" type="noConversion"/>
  </si>
  <si>
    <t xml:space="preserve">     일    위    대   가   표</t>
    <phoneticPr fontId="15" type="noConversion"/>
  </si>
  <si>
    <t>항    목    번    호      :</t>
    <phoneticPr fontId="24" type="noConversion"/>
  </si>
  <si>
    <t>접착제</t>
    <phoneticPr fontId="15" type="noConversion"/>
  </si>
  <si>
    <t>소   계</t>
    <phoneticPr fontId="15" type="noConversion"/>
  </si>
  <si>
    <t>건축목공</t>
    <phoneticPr fontId="15" type="noConversion"/>
  </si>
  <si>
    <t>접착제</t>
    <phoneticPr fontId="15" type="noConversion"/>
  </si>
  <si>
    <t>보통인부</t>
    <phoneticPr fontId="15" type="noConversion"/>
  </si>
  <si>
    <t>KG</t>
    <phoneticPr fontId="206" type="noConversion"/>
  </si>
  <si>
    <t>접착제</t>
    <phoneticPr fontId="206" type="noConversion"/>
  </si>
  <si>
    <t>인</t>
    <phoneticPr fontId="206" type="noConversion"/>
  </si>
  <si>
    <t>보통인부</t>
    <phoneticPr fontId="206" type="noConversion"/>
  </si>
  <si>
    <t>M</t>
    <phoneticPr fontId="24" type="noConversion"/>
  </si>
  <si>
    <t>내장공</t>
    <phoneticPr fontId="206" type="noConversion"/>
  </si>
  <si>
    <t>AL 몰딩</t>
    <phoneticPr fontId="24" type="noConversion"/>
  </si>
  <si>
    <t>내장공</t>
    <phoneticPr fontId="24" type="noConversion"/>
  </si>
  <si>
    <t>용접봉</t>
  </si>
  <si>
    <t>조사-002</t>
  </si>
  <si>
    <t>코   드</t>
    <phoneticPr fontId="15" type="noConversion"/>
  </si>
  <si>
    <t>품   명</t>
    <phoneticPr fontId="15" type="noConversion"/>
  </si>
  <si>
    <t>규격</t>
    <phoneticPr fontId="15" type="noConversion"/>
  </si>
  <si>
    <t>SPEC</t>
    <phoneticPr fontId="15" type="noConversion"/>
  </si>
  <si>
    <t>단위</t>
    <phoneticPr fontId="15" type="noConversion"/>
  </si>
  <si>
    <t>조사가격</t>
    <phoneticPr fontId="206" type="noConversion"/>
  </si>
  <si>
    <t>적용단가</t>
    <phoneticPr fontId="15" type="noConversion"/>
  </si>
  <si>
    <t>비   고</t>
    <phoneticPr fontId="15" type="noConversion"/>
  </si>
  <si>
    <t>단 가</t>
    <phoneticPr fontId="15" type="noConversion"/>
  </si>
  <si>
    <t>PAGE</t>
    <phoneticPr fontId="15" type="noConversion"/>
  </si>
  <si>
    <t>A 업체</t>
    <phoneticPr fontId="15" type="noConversion"/>
  </si>
  <si>
    <t>[노무비]</t>
    <phoneticPr fontId="15" type="noConversion"/>
  </si>
  <si>
    <t>조사-001</t>
    <phoneticPr fontId="24" type="noConversion"/>
  </si>
  <si>
    <t>인</t>
    <phoneticPr fontId="15" type="noConversion"/>
  </si>
  <si>
    <t>특별인부</t>
    <phoneticPr fontId="15" type="noConversion"/>
  </si>
  <si>
    <t>조사-003</t>
  </si>
  <si>
    <t>조사-004</t>
  </si>
  <si>
    <t>용접공</t>
    <phoneticPr fontId="15" type="noConversion"/>
  </si>
  <si>
    <t>조사-005</t>
  </si>
  <si>
    <t>철공</t>
    <phoneticPr fontId="15" type="noConversion"/>
  </si>
  <si>
    <t>조사-006</t>
  </si>
  <si>
    <t>도장공</t>
    <phoneticPr fontId="15" type="noConversion"/>
  </si>
  <si>
    <t>조사-007</t>
  </si>
  <si>
    <t>조사-008</t>
  </si>
  <si>
    <t>조사-009</t>
  </si>
  <si>
    <t>조사-010</t>
  </si>
  <si>
    <t>조사-012</t>
  </si>
  <si>
    <t>조사-018</t>
  </si>
  <si>
    <t>조사-021</t>
  </si>
  <si>
    <t>조사-025</t>
  </si>
  <si>
    <t>산소</t>
  </si>
  <si>
    <t>아세틸렌</t>
  </si>
  <si>
    <t>조사-027</t>
  </si>
  <si>
    <t>3.2M/M</t>
    <phoneticPr fontId="24" type="noConversion"/>
  </si>
  <si>
    <t>조사-028</t>
  </si>
  <si>
    <t>공업용</t>
    <phoneticPr fontId="206" type="noConversion"/>
  </si>
  <si>
    <t>1.6T</t>
  </si>
  <si>
    <t>SST'L PLATE</t>
    <phoneticPr fontId="24" type="noConversion"/>
  </si>
  <si>
    <t>각파이프</t>
    <phoneticPr fontId="24" type="noConversion"/>
  </si>
  <si>
    <t>F-TAPE</t>
    <phoneticPr fontId="15" type="noConversion"/>
  </si>
  <si>
    <t>힐러</t>
    <phoneticPr fontId="15" type="noConversion"/>
  </si>
  <si>
    <t>KG</t>
    <phoneticPr fontId="15" type="noConversion"/>
  </si>
  <si>
    <t>퍼티</t>
  </si>
  <si>
    <t>합판</t>
  </si>
  <si>
    <t>목재용</t>
    <phoneticPr fontId="15" type="noConversion"/>
  </si>
  <si>
    <t>비닐타일용</t>
    <phoneticPr fontId="206" type="noConversion"/>
  </si>
  <si>
    <t>조사-024</t>
  </si>
  <si>
    <t>조사-042</t>
  </si>
  <si>
    <t>M2</t>
    <phoneticPr fontId="15" type="noConversion"/>
  </si>
  <si>
    <t>먹메김</t>
  </si>
  <si>
    <t>건축목공</t>
    <phoneticPr fontId="15" type="noConversion"/>
  </si>
  <si>
    <t>인</t>
    <phoneticPr fontId="15" type="noConversion"/>
  </si>
  <si>
    <t>표준품셈 건축 11-1</t>
    <phoneticPr fontId="15" type="noConversion"/>
  </si>
  <si>
    <t>현장정리정돈</t>
  </si>
  <si>
    <t>표준품셈 토목 2-10</t>
    <phoneticPr fontId="15" type="noConversion"/>
  </si>
  <si>
    <t>보통인부</t>
    <phoneticPr fontId="15" type="noConversion"/>
  </si>
  <si>
    <t>표준품셈 토목 2-9</t>
    <phoneticPr fontId="15" type="noConversion"/>
  </si>
  <si>
    <t>하드롱지</t>
  </si>
  <si>
    <t>하드롱지</t>
    <phoneticPr fontId="15" type="noConversion"/>
  </si>
  <si>
    <t>풀</t>
    <phoneticPr fontId="15" type="noConversion"/>
  </si>
  <si>
    <t>M2</t>
    <phoneticPr fontId="15" type="noConversion"/>
  </si>
  <si>
    <t>KG</t>
    <phoneticPr fontId="15" type="noConversion"/>
  </si>
  <si>
    <t>내장공</t>
    <phoneticPr fontId="15" type="noConversion"/>
  </si>
  <si>
    <t>조사-031</t>
  </si>
  <si>
    <t>KG</t>
    <phoneticPr fontId="15" type="noConversion"/>
  </si>
  <si>
    <t>KG</t>
    <phoneticPr fontId="15" type="noConversion"/>
  </si>
  <si>
    <t>M</t>
    <phoneticPr fontId="206" type="noConversion"/>
  </si>
  <si>
    <t>EA</t>
    <phoneticPr fontId="206" type="noConversion"/>
  </si>
  <si>
    <t>조사-035</t>
  </si>
  <si>
    <t>1.5T</t>
    <phoneticPr fontId="24" type="noConversion"/>
  </si>
  <si>
    <t>품명</t>
  </si>
  <si>
    <t>규격</t>
  </si>
  <si>
    <t>스펙</t>
    <phoneticPr fontId="206" type="noConversion"/>
  </si>
  <si>
    <t>재료비</t>
  </si>
  <si>
    <t>비고</t>
  </si>
  <si>
    <t>DESCRIPTION</t>
  </si>
  <si>
    <t>SIZE</t>
  </si>
  <si>
    <t>SPEC</t>
    <phoneticPr fontId="206" type="noConversion"/>
  </si>
  <si>
    <t>UNIT</t>
  </si>
  <si>
    <t>Q'TY</t>
  </si>
  <si>
    <t>금액</t>
  </si>
  <si>
    <t>NOTE</t>
  </si>
  <si>
    <t>**</t>
    <phoneticPr fontId="206" type="noConversion"/>
  </si>
  <si>
    <t>직접공사비</t>
    <phoneticPr fontId="206" type="noConversion"/>
  </si>
  <si>
    <t>식</t>
    <phoneticPr fontId="206" type="noConversion"/>
  </si>
  <si>
    <t>2.</t>
  </si>
  <si>
    <t>3.</t>
  </si>
  <si>
    <t>직접공사비 계</t>
    <phoneticPr fontId="206" type="noConversion"/>
  </si>
  <si>
    <t>견적조건</t>
    <phoneticPr fontId="206" type="noConversion"/>
  </si>
  <si>
    <t>-</t>
    <phoneticPr fontId="206" type="noConversion"/>
  </si>
  <si>
    <t>견적외사항 별도</t>
    <phoneticPr fontId="206" type="noConversion"/>
  </si>
  <si>
    <t>먹매김</t>
    <phoneticPr fontId="206" type="noConversion"/>
  </si>
  <si>
    <t>현장보양</t>
    <phoneticPr fontId="206" type="noConversion"/>
  </si>
  <si>
    <t>플라베니어/골판지/비닐</t>
    <phoneticPr fontId="206" type="noConversion"/>
  </si>
  <si>
    <t>현장정리정돈</t>
    <phoneticPr fontId="206" type="noConversion"/>
  </si>
  <si>
    <t>*</t>
    <phoneticPr fontId="206" type="noConversion"/>
  </si>
  <si>
    <t>벽체공사</t>
    <phoneticPr fontId="206" type="noConversion"/>
  </si>
  <si>
    <t>천정공사</t>
    <phoneticPr fontId="206" type="noConversion"/>
  </si>
  <si>
    <t>ALL PUTTY</t>
    <phoneticPr fontId="206" type="noConversion"/>
  </si>
  <si>
    <t>PAINT</t>
    <phoneticPr fontId="206" type="noConversion"/>
  </si>
  <si>
    <t>플라베니어/골판지/비닐</t>
  </si>
  <si>
    <t>현장보양</t>
    <phoneticPr fontId="15" type="noConversion"/>
  </si>
  <si>
    <t>준공청소포함</t>
    <phoneticPr fontId="15" type="noConversion"/>
  </si>
  <si>
    <t>경비</t>
    <phoneticPr fontId="15" type="noConversion"/>
  </si>
  <si>
    <t>조사-022</t>
  </si>
  <si>
    <t>33(하)</t>
    <phoneticPr fontId="15" type="noConversion"/>
  </si>
  <si>
    <t>32(하)</t>
    <phoneticPr fontId="15" type="noConversion"/>
  </si>
  <si>
    <t>물가자료</t>
    <phoneticPr fontId="24" type="noConversion"/>
  </si>
  <si>
    <t>거래가격</t>
    <phoneticPr fontId="24" type="noConversion"/>
  </si>
  <si>
    <t>B 업체</t>
    <phoneticPr fontId="15" type="noConversion"/>
  </si>
  <si>
    <t>물가정보</t>
    <phoneticPr fontId="24" type="noConversion"/>
  </si>
  <si>
    <t>구분</t>
    <phoneticPr fontId="206" type="noConversion"/>
  </si>
  <si>
    <t>No</t>
    <phoneticPr fontId="206" type="noConversion"/>
  </si>
  <si>
    <t>PAINT</t>
    <phoneticPr fontId="15" type="noConversion"/>
  </si>
  <si>
    <t>거래가격-1498P</t>
    <phoneticPr fontId="15" type="noConversion"/>
  </si>
  <si>
    <t>거래가격-1468P</t>
    <phoneticPr fontId="15" type="noConversion"/>
  </si>
  <si>
    <t>조합페인트</t>
    <phoneticPr fontId="15" type="noConversion"/>
  </si>
  <si>
    <t>3회</t>
    <phoneticPr fontId="15" type="noConversion"/>
  </si>
  <si>
    <t>표준품셈 건축 17-2-3</t>
    <phoneticPr fontId="24" type="noConversion"/>
  </si>
  <si>
    <t>조합페인트</t>
    <phoneticPr fontId="15" type="noConversion"/>
  </si>
  <si>
    <t>노무비</t>
    <phoneticPr fontId="15" type="noConversion"/>
  </si>
  <si>
    <t>자재비</t>
    <phoneticPr fontId="15" type="noConversion"/>
  </si>
  <si>
    <t>#120</t>
    <phoneticPr fontId="15" type="noConversion"/>
  </si>
  <si>
    <t>시너</t>
    <phoneticPr fontId="15" type="noConversion"/>
  </si>
  <si>
    <t>시너</t>
    <phoneticPr fontId="15" type="noConversion"/>
  </si>
  <si>
    <t>합성수지에멀션페인트</t>
    <phoneticPr fontId="24" type="noConversion"/>
  </si>
  <si>
    <t>단가조사표</t>
    <phoneticPr fontId="15" type="noConversion"/>
  </si>
  <si>
    <t>조사-015</t>
  </si>
  <si>
    <t>조사-017</t>
  </si>
  <si>
    <t>[자재비]</t>
    <phoneticPr fontId="15" type="noConversion"/>
  </si>
  <si>
    <t>노무비</t>
    <phoneticPr fontId="206" type="noConversion"/>
  </si>
  <si>
    <t>SPEC</t>
    <phoneticPr fontId="15" type="noConversion"/>
  </si>
  <si>
    <t>조사-037</t>
  </si>
  <si>
    <t>조사-039</t>
  </si>
  <si>
    <t>조사-016</t>
  </si>
  <si>
    <t>조사-032</t>
  </si>
  <si>
    <t>대</t>
    <phoneticPr fontId="206" type="noConversion"/>
  </si>
  <si>
    <t>B</t>
    <phoneticPr fontId="206" type="noConversion"/>
  </si>
  <si>
    <t>A</t>
    <phoneticPr fontId="206" type="noConversion"/>
  </si>
  <si>
    <t>공 사 원 가 계 산 서</t>
  </si>
  <si>
    <t>비        목</t>
  </si>
  <si>
    <t>금      액</t>
  </si>
  <si>
    <t>구        성        비</t>
  </si>
  <si>
    <t>비      고</t>
  </si>
  <si>
    <t>순   공   사   원   가</t>
  </si>
  <si>
    <t>재   료   비</t>
  </si>
  <si>
    <t>직  접  재  료  비</t>
  </si>
  <si>
    <t/>
  </si>
  <si>
    <t>간  접  재  료  비</t>
  </si>
  <si>
    <t>작업설, 부산물(△)</t>
  </si>
  <si>
    <t>[ 소          계 ]</t>
  </si>
  <si>
    <t>노   무   비</t>
  </si>
  <si>
    <t>직  접  노  무  비</t>
  </si>
  <si>
    <t>간  접  노  무  비</t>
  </si>
  <si>
    <t>경        비</t>
  </si>
  <si>
    <t>기   계    경   비</t>
  </si>
  <si>
    <t>산  재  보  험  료</t>
  </si>
  <si>
    <t>고  용  보  험  료</t>
  </si>
  <si>
    <t>노무비 * 0.87%</t>
  </si>
  <si>
    <t>국민  건강  보험료</t>
  </si>
  <si>
    <t>직접노무비 * 1.7%</t>
  </si>
  <si>
    <t>국민  연금  보험료</t>
  </si>
  <si>
    <t>직접노무비 * 2.49%</t>
  </si>
  <si>
    <t>노인장기요양보험료</t>
  </si>
  <si>
    <t>퇴직  공제  부금비</t>
  </si>
  <si>
    <t>산업안전보건관리비</t>
  </si>
  <si>
    <t>환  경  보  전  비</t>
  </si>
  <si>
    <t>(재료비+직노+기계경비) * 0.5%</t>
  </si>
  <si>
    <t>기   타    경   비</t>
  </si>
  <si>
    <t>하도급지급보증수수료</t>
  </si>
  <si>
    <t>건설기계대여금지급보증서발급수수료</t>
  </si>
  <si>
    <t>(재료비+직노+기계경비) * 0.07%</t>
  </si>
  <si>
    <t xml:space="preserve">        계</t>
  </si>
  <si>
    <t>일  반  관  리  비</t>
  </si>
  <si>
    <t>이              윤</t>
  </si>
  <si>
    <t>폐기물  처리비</t>
  </si>
  <si>
    <t>공   급    가   액</t>
  </si>
  <si>
    <t>부  가  가  치  세</t>
  </si>
  <si>
    <t>공급가액 * 10%</t>
  </si>
  <si>
    <t>도      급      액</t>
  </si>
  <si>
    <t>총   공   사    비</t>
  </si>
  <si>
    <t>50억 미만</t>
    <phoneticPr fontId="15" type="noConversion"/>
  </si>
  <si>
    <t>천정공사</t>
    <phoneticPr fontId="206" type="noConversion"/>
  </si>
  <si>
    <t>1.</t>
    <phoneticPr fontId="206" type="noConversion"/>
  </si>
  <si>
    <t>4.</t>
  </si>
  <si>
    <t>5.</t>
  </si>
  <si>
    <t>계</t>
    <phoneticPr fontId="206" type="noConversion"/>
  </si>
  <si>
    <t>풀</t>
    <phoneticPr fontId="15" type="noConversion"/>
  </si>
  <si>
    <t>조사-014</t>
  </si>
  <si>
    <t>(재료비+직노+기계경비) * 0.081%</t>
    <phoneticPr fontId="15" type="noConversion"/>
  </si>
  <si>
    <t>1.</t>
  </si>
  <si>
    <t>ALL PUTTY</t>
  </si>
  <si>
    <t>M2</t>
    <phoneticPr fontId="15" type="noConversion"/>
  </si>
  <si>
    <t>일위-15</t>
    <phoneticPr fontId="15" type="noConversion"/>
  </si>
  <si>
    <t>조사-045</t>
  </si>
  <si>
    <t>인테리어공사</t>
    <phoneticPr fontId="206" type="noConversion"/>
  </si>
  <si>
    <t>수      량      산      출     서</t>
    <phoneticPr fontId="24" type="noConversion"/>
  </si>
  <si>
    <t>일      위      대      가     표</t>
    <phoneticPr fontId="24" type="noConversion"/>
  </si>
  <si>
    <t>단      가      조     사      표</t>
    <phoneticPr fontId="24" type="noConversion"/>
  </si>
  <si>
    <t>품명</t>
    <phoneticPr fontId="206" type="noConversion"/>
  </si>
  <si>
    <t>수량</t>
    <phoneticPr fontId="206" type="noConversion"/>
  </si>
  <si>
    <t>단가</t>
    <phoneticPr fontId="206" type="noConversion"/>
  </si>
  <si>
    <t>먹메김</t>
    <phoneticPr fontId="206" type="noConversion"/>
  </si>
  <si>
    <t>플라베니아</t>
    <phoneticPr fontId="206" type="noConversion"/>
  </si>
  <si>
    <t>0.9*1.8</t>
    <phoneticPr fontId="206" type="noConversion"/>
  </si>
  <si>
    <t>1800/m2</t>
    <phoneticPr fontId="206" type="noConversion"/>
  </si>
  <si>
    <t>재료비 금액 하드롱지로 되어있음</t>
    <phoneticPr fontId="206" type="noConversion"/>
  </si>
  <si>
    <t>퍼티,PUTTY</t>
  </si>
  <si>
    <t>319퍼티, 백색</t>
  </si>
  <si>
    <t>연마지, #120~180, 230*280</t>
  </si>
  <si>
    <t>노무비</t>
  </si>
  <si>
    <t>보통인부</t>
  </si>
  <si>
    <t>319퍼티 배색</t>
    <phoneticPr fontId="24" type="noConversion"/>
  </si>
  <si>
    <t>F-Tape</t>
  </si>
  <si>
    <t>35~100mm</t>
  </si>
  <si>
    <t>휠러</t>
  </si>
  <si>
    <t>철부도장</t>
    <phoneticPr fontId="206" type="noConversion"/>
  </si>
  <si>
    <t>일반합판</t>
    <phoneticPr fontId="15" type="noConversion"/>
  </si>
  <si>
    <t>일반석고보드취부</t>
  </si>
  <si>
    <t>일반석고보드</t>
  </si>
  <si>
    <t>일반석고보드</t>
    <phoneticPr fontId="15" type="noConversion"/>
  </si>
  <si>
    <t>9.5T</t>
  </si>
  <si>
    <t>9.5T</t>
    <phoneticPr fontId="15" type="noConversion"/>
  </si>
  <si>
    <t>표준품셈 건축 11-1-3-3</t>
    <phoneticPr fontId="15" type="noConversion"/>
  </si>
  <si>
    <t>표준품셈 건축 11-2-1</t>
    <phoneticPr fontId="206" type="noConversion"/>
  </si>
  <si>
    <t>표준품셈 건축 11-3-1-2</t>
    <phoneticPr fontId="15" type="noConversion"/>
  </si>
  <si>
    <t>석고본드</t>
    <phoneticPr fontId="15" type="noConversion"/>
  </si>
  <si>
    <t>석고본드</t>
    <phoneticPr fontId="15" type="noConversion"/>
  </si>
  <si>
    <t>표준품셈 건축 14-5</t>
    <phoneticPr fontId="15" type="noConversion"/>
  </si>
  <si>
    <t>표준품셈 건축 17-3-1</t>
    <phoneticPr fontId="24" type="noConversion"/>
  </si>
  <si>
    <t>인</t>
    <phoneticPr fontId="15" type="noConversion"/>
  </si>
  <si>
    <t>m</t>
    <phoneticPr fontId="15" type="noConversion"/>
  </si>
  <si>
    <t>kg</t>
    <phoneticPr fontId="15" type="noConversion"/>
  </si>
  <si>
    <t>매</t>
    <phoneticPr fontId="15" type="noConversion"/>
  </si>
  <si>
    <t>표준품셈 건축 17-1-2</t>
    <phoneticPr fontId="24" type="noConversion"/>
  </si>
  <si>
    <t>메탈스터드</t>
  </si>
  <si>
    <t>65*45*0.8</t>
    <phoneticPr fontId="15" type="noConversion"/>
  </si>
  <si>
    <t>메탈러너</t>
  </si>
  <si>
    <t>67*40*0.8</t>
    <phoneticPr fontId="15" type="noConversion"/>
  </si>
  <si>
    <t>나사</t>
  </si>
  <si>
    <t>65MM</t>
    <phoneticPr fontId="15" type="noConversion"/>
  </si>
  <si>
    <t>HILTI PIN</t>
  </si>
  <si>
    <t>DN-350</t>
  </si>
  <si>
    <t>SET</t>
  </si>
  <si>
    <t>3.2M/M</t>
  </si>
  <si>
    <t>65*45*0.8</t>
  </si>
  <si>
    <t>67*40*0.8</t>
  </si>
  <si>
    <t>NK 32S12</t>
  </si>
  <si>
    <t>발</t>
  </si>
  <si>
    <t>조사-019</t>
  </si>
  <si>
    <t>조사-041</t>
  </si>
  <si>
    <t>계 * 6%</t>
    <phoneticPr fontId="15" type="noConversion"/>
  </si>
  <si>
    <t>조사-013</t>
  </si>
  <si>
    <t>조사-033</t>
  </si>
  <si>
    <t>조사-043</t>
  </si>
  <si>
    <t>조사-046</t>
  </si>
  <si>
    <t>B</t>
  </si>
  <si>
    <t>대</t>
  </si>
  <si>
    <t>EA</t>
    <phoneticPr fontId="206" type="noConversion"/>
  </si>
  <si>
    <t>가설공사</t>
    <phoneticPr fontId="206" type="noConversion"/>
  </si>
  <si>
    <t>철거공사</t>
    <phoneticPr fontId="206" type="noConversion"/>
  </si>
  <si>
    <t>폐기물처리비</t>
    <phoneticPr fontId="206" type="noConversion"/>
  </si>
  <si>
    <t>1 ton</t>
    <phoneticPr fontId="206" type="noConversion"/>
  </si>
  <si>
    <t>폐기물처리비 계</t>
    <phoneticPr fontId="206" type="noConversion"/>
  </si>
  <si>
    <t>SET</t>
    <phoneticPr fontId="206" type="noConversion"/>
  </si>
  <si>
    <t>2018년 상반기</t>
    <phoneticPr fontId="15" type="noConversion"/>
  </si>
  <si>
    <t>2018년 상반기</t>
    <phoneticPr fontId="24" type="noConversion"/>
  </si>
  <si>
    <t>M2</t>
    <phoneticPr fontId="24" type="noConversion"/>
  </si>
  <si>
    <t>유리공</t>
  </si>
  <si>
    <t>유리공</t>
    <phoneticPr fontId="206" type="noConversion"/>
  </si>
  <si>
    <t>코킹공</t>
  </si>
  <si>
    <t>코킹공</t>
    <phoneticPr fontId="206" type="noConversion"/>
  </si>
  <si>
    <t>표준품셈 건축 18-1-1</t>
    <phoneticPr fontId="15" type="noConversion"/>
  </si>
  <si>
    <t>각파이프구조틀조성</t>
  </si>
  <si>
    <t>각파이프구조틀조성</t>
    <phoneticPr fontId="206" type="noConversion"/>
  </si>
  <si>
    <t>조사-011</t>
    <phoneticPr fontId="24" type="noConversion"/>
  </si>
  <si>
    <t>조사-026</t>
  </si>
  <si>
    <t>조사-029</t>
  </si>
  <si>
    <t>조사-036</t>
  </si>
  <si>
    <t>조사-040</t>
  </si>
  <si>
    <t>조사-044</t>
  </si>
  <si>
    <t>인테리어공사</t>
    <phoneticPr fontId="206" type="noConversion"/>
  </si>
  <si>
    <t>85(Ⅱ)</t>
    <phoneticPr fontId="15" type="noConversion"/>
  </si>
  <si>
    <t>98(Ⅱ)</t>
    <phoneticPr fontId="15" type="noConversion"/>
  </si>
  <si>
    <t>353(Ⅱ)</t>
    <phoneticPr fontId="15" type="noConversion"/>
  </si>
  <si>
    <t>418(Ⅱ)</t>
    <phoneticPr fontId="15" type="noConversion"/>
  </si>
  <si>
    <t>254(Ⅱ)</t>
    <phoneticPr fontId="15" type="noConversion"/>
  </si>
  <si>
    <t>259(Ⅱ)</t>
    <phoneticPr fontId="15" type="noConversion"/>
  </si>
  <si>
    <t>605(Ⅰ)</t>
    <phoneticPr fontId="15" type="noConversion"/>
  </si>
  <si>
    <t>570(Ⅰ)</t>
    <phoneticPr fontId="15" type="noConversion"/>
  </si>
  <si>
    <t>885(Ⅱ)</t>
    <phoneticPr fontId="15" type="noConversion"/>
  </si>
  <si>
    <t>884(Ⅱ)</t>
    <phoneticPr fontId="15" type="noConversion"/>
  </si>
  <si>
    <t>135(Ⅱ)</t>
    <phoneticPr fontId="15" type="noConversion"/>
  </si>
  <si>
    <t>112(Ⅱ)</t>
    <phoneticPr fontId="15" type="noConversion"/>
  </si>
  <si>
    <t>10T</t>
    <phoneticPr fontId="15" type="noConversion"/>
  </si>
  <si>
    <t>노무비 * 4.05%</t>
    <phoneticPr fontId="15" type="noConversion"/>
  </si>
  <si>
    <t>건강보험료 * 7.38%</t>
    <phoneticPr fontId="15" type="noConversion"/>
  </si>
  <si>
    <t>(재료비+노무비) * 5.5%</t>
    <phoneticPr fontId="15" type="noConversion"/>
  </si>
  <si>
    <t>(노무비+경비+일반관리비) * 15%</t>
    <phoneticPr fontId="15" type="noConversion"/>
  </si>
  <si>
    <t>가설공사</t>
  </si>
  <si>
    <t>철거공사</t>
  </si>
  <si>
    <t>기존바닥면부분철거</t>
  </si>
  <si>
    <t>기존바닥면부분철거</t>
    <phoneticPr fontId="206" type="noConversion"/>
  </si>
  <si>
    <t>안내데스크철거</t>
  </si>
  <si>
    <t>안내데스크철거</t>
    <phoneticPr fontId="206" type="noConversion"/>
  </si>
  <si>
    <t>M</t>
    <phoneticPr fontId="206" type="noConversion"/>
  </si>
  <si>
    <t>몰탈철거</t>
  </si>
  <si>
    <t>몰탈철거</t>
    <phoneticPr fontId="206" type="noConversion"/>
  </si>
  <si>
    <t>H:1050</t>
  </si>
  <si>
    <t>H:1050</t>
    <phoneticPr fontId="206" type="noConversion"/>
  </si>
  <si>
    <t>혼합폐기물처리비</t>
    <phoneticPr fontId="206" type="noConversion"/>
  </si>
  <si>
    <t>바닥공사</t>
  </si>
  <si>
    <t>바닥공사</t>
    <phoneticPr fontId="206" type="noConversion"/>
  </si>
  <si>
    <t>5.5T</t>
    <phoneticPr fontId="15" type="noConversion"/>
  </si>
  <si>
    <t>LVT-01</t>
    <phoneticPr fontId="206" type="noConversion"/>
  </si>
  <si>
    <t>2.3T ㅁ50*50 H:350</t>
  </si>
  <si>
    <t>2.3T ㅁ50*50 H:350</t>
    <phoneticPr fontId="206" type="noConversion"/>
  </si>
  <si>
    <t>방진고무깔기</t>
  </si>
  <si>
    <t>방진고무깔기</t>
    <phoneticPr fontId="206" type="noConversion"/>
  </si>
  <si>
    <t>ST'L 간접등박스</t>
  </si>
  <si>
    <t>ST'L 간접등박스</t>
    <phoneticPr fontId="206" type="noConversion"/>
  </si>
  <si>
    <t>1.6T 150*150*50*20*50*20</t>
  </si>
  <si>
    <t>1.6T 150*150*50*20*50*20</t>
    <phoneticPr fontId="206" type="noConversion"/>
  </si>
  <si>
    <t>계단부위</t>
    <phoneticPr fontId="206" type="noConversion"/>
  </si>
  <si>
    <t>바닥미장</t>
  </si>
  <si>
    <t>바닥미장</t>
    <phoneticPr fontId="206" type="noConversion"/>
  </si>
  <si>
    <t>기존바닥면 경계구간</t>
  </si>
  <si>
    <t>기존바닥면 경계구간</t>
    <phoneticPr fontId="206" type="noConversion"/>
  </si>
  <si>
    <t>계단챌판컬러시트철거</t>
  </si>
  <si>
    <t>계단챌판컬러시트철거</t>
    <phoneticPr fontId="206" type="noConversion"/>
  </si>
  <si>
    <t>벽체공사</t>
    <phoneticPr fontId="206" type="noConversion"/>
  </si>
  <si>
    <t>다목적실 및 미디어아카이브월</t>
  </si>
  <si>
    <t>800*800</t>
    <phoneticPr fontId="15" type="noConversion"/>
  </si>
  <si>
    <t>점검구</t>
    <phoneticPr fontId="206" type="noConversion"/>
  </si>
  <si>
    <t>1.6T ㅁ30*30</t>
    <phoneticPr fontId="206" type="noConversion"/>
  </si>
  <si>
    <t>멀티비젼</t>
  </si>
  <si>
    <t>5T</t>
  </si>
  <si>
    <t>5T</t>
    <phoneticPr fontId="206" type="noConversion"/>
  </si>
  <si>
    <t>AL MOULING</t>
    <phoneticPr fontId="206" type="noConversion"/>
  </si>
  <si>
    <t>스윙도어</t>
    <phoneticPr fontId="206" type="noConversion"/>
  </si>
  <si>
    <t>LVT 타일깔기</t>
    <phoneticPr fontId="206" type="noConversion"/>
  </si>
  <si>
    <t>일반석고보드취부</t>
    <phoneticPr fontId="206" type="noConversion"/>
  </si>
  <si>
    <t>벽체철거</t>
  </si>
  <si>
    <t>벽체철거</t>
    <phoneticPr fontId="206" type="noConversion"/>
  </si>
  <si>
    <t>전시부스 및 뮤지엄샵 등</t>
  </si>
  <si>
    <t>전시부스 및 뮤지엄샵 등</t>
    <phoneticPr fontId="206" type="noConversion"/>
  </si>
  <si>
    <t>준공청소포함</t>
    <phoneticPr fontId="206" type="noConversion"/>
  </si>
  <si>
    <t>STUD</t>
  </si>
  <si>
    <t>STUD</t>
    <phoneticPr fontId="206" type="noConversion"/>
  </si>
  <si>
    <t>C-65MM</t>
  </si>
  <si>
    <t>C-65MM</t>
    <phoneticPr fontId="206" type="noConversion"/>
  </si>
  <si>
    <t>C-100MM</t>
  </si>
  <si>
    <t>C-100MM</t>
    <phoneticPr fontId="206" type="noConversion"/>
  </si>
  <si>
    <t>12.5T*2PLY</t>
    <phoneticPr fontId="206" type="noConversion"/>
  </si>
  <si>
    <t>실거래단가</t>
    <phoneticPr fontId="206" type="noConversion"/>
  </si>
  <si>
    <t>일반합판깔기</t>
  </si>
  <si>
    <t>일반합판깔기</t>
    <phoneticPr fontId="206" type="noConversion"/>
  </si>
  <si>
    <t>12T*2PLY</t>
  </si>
  <si>
    <t>12T*2PLY</t>
    <phoneticPr fontId="206" type="noConversion"/>
  </si>
  <si>
    <t>12MM</t>
    <phoneticPr fontId="24" type="noConversion"/>
  </si>
  <si>
    <t>12MM 4"*8"</t>
    <phoneticPr fontId="24" type="noConversion"/>
  </si>
  <si>
    <t>352(Ⅱ)</t>
    <phoneticPr fontId="15" type="noConversion"/>
  </si>
  <si>
    <t>5T</t>
    <phoneticPr fontId="24" type="noConversion"/>
  </si>
  <si>
    <t>ㅁ20*20</t>
    <phoneticPr fontId="206" type="noConversion"/>
  </si>
  <si>
    <t>표준품셈 건축 16-4-2-2/16-5-1</t>
    <phoneticPr fontId="206" type="noConversion"/>
  </si>
  <si>
    <t>12.5T*2PLY</t>
    <phoneticPr fontId="15" type="noConversion"/>
  </si>
  <si>
    <t>12.5T</t>
    <phoneticPr fontId="15" type="noConversion"/>
  </si>
  <si>
    <t>12.5T</t>
    <phoneticPr fontId="24" type="noConversion"/>
  </si>
  <si>
    <t>102*40*0.8</t>
    <phoneticPr fontId="24" type="noConversion"/>
  </si>
  <si>
    <t>100*45*0.8</t>
    <phoneticPr fontId="24" type="noConversion"/>
  </si>
  <si>
    <t>100*45*0.8</t>
    <phoneticPr fontId="15" type="noConversion"/>
  </si>
  <si>
    <t>102*40*0.8</t>
    <phoneticPr fontId="15" type="noConversion"/>
  </si>
  <si>
    <t>100MM</t>
    <phoneticPr fontId="15" type="noConversion"/>
  </si>
  <si>
    <t>M2</t>
    <phoneticPr fontId="15" type="noConversion"/>
  </si>
  <si>
    <t>10T</t>
  </si>
  <si>
    <t>10T</t>
    <phoneticPr fontId="15" type="noConversion"/>
  </si>
  <si>
    <t>방진고무</t>
  </si>
  <si>
    <t>방진고무</t>
    <phoneticPr fontId="15" type="noConversion"/>
  </si>
  <si>
    <t>2.3T ㅁ50*50</t>
    <phoneticPr fontId="206" type="noConversion"/>
  </si>
  <si>
    <t>50*50 2.3T</t>
    <phoneticPr fontId="24" type="noConversion"/>
  </si>
  <si>
    <t>EA</t>
    <phoneticPr fontId="15" type="noConversion"/>
  </si>
  <si>
    <t>시멘트</t>
    <phoneticPr fontId="15" type="noConversion"/>
  </si>
  <si>
    <t>모래</t>
    <phoneticPr fontId="15" type="noConversion"/>
  </si>
  <si>
    <t>KG</t>
    <phoneticPr fontId="15" type="noConversion"/>
  </si>
  <si>
    <t>M3</t>
    <phoneticPr fontId="15" type="noConversion"/>
  </si>
  <si>
    <t>시멘트</t>
    <phoneticPr fontId="15" type="noConversion"/>
  </si>
  <si>
    <t>모래</t>
    <phoneticPr fontId="24" type="noConversion"/>
  </si>
  <si>
    <t>M3</t>
    <phoneticPr fontId="24" type="noConversion"/>
  </si>
  <si>
    <t>130(Ⅱ)</t>
    <phoneticPr fontId="15" type="noConversion"/>
  </si>
  <si>
    <t>134(Ⅱ)</t>
    <phoneticPr fontId="15" type="noConversion"/>
  </si>
  <si>
    <t>배관공</t>
    <phoneticPr fontId="15" type="noConversion"/>
  </si>
  <si>
    <t>적용단가</t>
    <phoneticPr fontId="15" type="noConversion"/>
  </si>
  <si>
    <t>조사-020</t>
  </si>
  <si>
    <t>조사-023</t>
  </si>
  <si>
    <t>조사-030</t>
  </si>
  <si>
    <t>조사-034</t>
  </si>
  <si>
    <t>조사-038</t>
  </si>
  <si>
    <t>2.08*28*0.2</t>
  </si>
  <si>
    <t>2.36+9+1.2</t>
  </si>
  <si>
    <t>7.85+(3.365+1.3)*0.2+(0.92+2.508)*0.17</t>
  </si>
  <si>
    <t>3.365+1.3+0.92+2.508</t>
  </si>
  <si>
    <t>(3.365+1.3+0.92+2.508)*(0.15+0.15+0.05+0.02+0.05+0.02)</t>
  </si>
  <si>
    <t>(0.672+11.25*2)*4.15</t>
  </si>
  <si>
    <t>2.36*4.15-1*2.1</t>
  </si>
  <si>
    <t>(0.672+11.25*2)*4.15+(2.36*4.15-1*2.1)*2</t>
  </si>
  <si>
    <t>(24.985+11.25+23.78)*4.15-(9+4.5)*3.6-(0.84+1*2)*2.1+(0.42*2*2.1+0.84*0.42)</t>
  </si>
  <si>
    <t>0.6*4*4.15</t>
  </si>
  <si>
    <t>19.03+23.42</t>
  </si>
  <si>
    <t>(0.71+24.12)*4.15-(3.48+4.4)*3.6+(4.1*1.841*0.5)</t>
  </si>
  <si>
    <t>수량산출서</t>
    <phoneticPr fontId="15" type="noConversion"/>
  </si>
  <si>
    <t>직접노무비 * 7.9%</t>
    <phoneticPr fontId="15" type="noConversion"/>
  </si>
  <si>
    <t>6029*180*876, 보강포함</t>
  </si>
  <si>
    <t>6029*180*876, 보강포함</t>
    <phoneticPr fontId="206" type="noConversion"/>
  </si>
  <si>
    <t>미디어 아카이브월조성</t>
  </si>
  <si>
    <t>미디어 아카이브월조성</t>
    <phoneticPr fontId="206" type="noConversion"/>
  </si>
  <si>
    <t>멀티비젼조성</t>
  </si>
  <si>
    <t>멀티비젼조성</t>
    <phoneticPr fontId="206" type="noConversion"/>
  </si>
  <si>
    <t>4126*180*1234, 보강포함</t>
  </si>
  <si>
    <t>4126*180*1234, 보강포함</t>
    <phoneticPr fontId="206" type="noConversion"/>
  </si>
  <si>
    <t>*</t>
  </si>
  <si>
    <t>내   역   서</t>
    <phoneticPr fontId="24" type="noConversion"/>
  </si>
  <si>
    <t>시트철거</t>
  </si>
  <si>
    <t>시트철거</t>
    <phoneticPr fontId="206" type="noConversion"/>
  </si>
  <si>
    <t>1100*2100, 도장</t>
  </si>
  <si>
    <t>1100*2100, 도장</t>
    <phoneticPr fontId="206" type="noConversion"/>
  </si>
  <si>
    <t>(4.1*4+3.584+2.426+1.268+3.6+3.47+3.136+2.925+2.736+2.548+2.359+2.171+1.94+1.759+4.494-1.28*3-1.06*4)+(4.1*8+3.6*10-(1.28+1.58)*4)+(0.55*8+3.6*2)</t>
  </si>
  <si>
    <t>(1.759+3.6)*4.1*0.5+4.1*3.6-1.28*1.06-1.28*1.58+0.55*3.6</t>
  </si>
  <si>
    <t>먹매김</t>
  </si>
  <si>
    <t>현장보양</t>
  </si>
  <si>
    <t>준공청소포함</t>
  </si>
  <si>
    <t>계</t>
  </si>
  <si>
    <t>LVT 타일깔기</t>
  </si>
  <si>
    <t>5.5T</t>
  </si>
  <si>
    <t>LVT-01</t>
  </si>
  <si>
    <t>계단부위</t>
  </si>
  <si>
    <t>철부도장</t>
  </si>
  <si>
    <t>벽체공사</t>
  </si>
  <si>
    <t>12.5T*2PLY</t>
  </si>
  <si>
    <t>PAINT</t>
  </si>
  <si>
    <t>점검구</t>
  </si>
  <si>
    <t>800*800</t>
  </si>
  <si>
    <t>스윙도어</t>
  </si>
  <si>
    <t>천정공사</t>
  </si>
  <si>
    <t>AL MOULING</t>
  </si>
  <si>
    <t>ㅁ20*20</t>
  </si>
  <si>
    <t>폐기물처리비</t>
  </si>
  <si>
    <t>혼합폐기물처리비</t>
  </si>
  <si>
    <t>1 ton</t>
  </si>
  <si>
    <t>흑경취부</t>
  </si>
  <si>
    <t>흑경취부</t>
    <phoneticPr fontId="206" type="noConversion"/>
  </si>
  <si>
    <t>10T</t>
    <phoneticPr fontId="206" type="noConversion"/>
  </si>
  <si>
    <t>흑경</t>
    <phoneticPr fontId="15" type="noConversion"/>
  </si>
  <si>
    <t>흑경취부</t>
    <phoneticPr fontId="15" type="noConversion"/>
  </si>
  <si>
    <t>흑경</t>
    <phoneticPr fontId="206" type="noConversion"/>
  </si>
  <si>
    <t>10T</t>
    <phoneticPr fontId="15" type="noConversion"/>
  </si>
  <si>
    <t>10T</t>
    <phoneticPr fontId="24" type="noConversion"/>
  </si>
  <si>
    <t>배기구그길교체</t>
  </si>
  <si>
    <t>배기구그길교체</t>
    <phoneticPr fontId="206" type="noConversion"/>
  </si>
  <si>
    <t>SET</t>
    <phoneticPr fontId="206" type="noConversion"/>
  </si>
  <si>
    <t>실거래단가</t>
    <phoneticPr fontId="206" type="noConversion"/>
  </si>
  <si>
    <t>S'STL 몰딩</t>
  </si>
  <si>
    <t>S'STL 몰딩</t>
    <phoneticPr fontId="15" type="noConversion"/>
  </si>
  <si>
    <t>1.5T ㅁ30*30</t>
  </si>
  <si>
    <t>1.5T ㅁ30*30</t>
    <phoneticPr fontId="15" type="noConversion"/>
  </si>
  <si>
    <t>M</t>
    <phoneticPr fontId="15" type="noConversion"/>
  </si>
  <si>
    <t>M</t>
    <phoneticPr fontId="206" type="noConversion"/>
  </si>
  <si>
    <t>가설칸막이</t>
  </si>
  <si>
    <t>가설칸막이</t>
    <phoneticPr fontId="206" type="noConversion"/>
  </si>
  <si>
    <t>M2</t>
    <phoneticPr fontId="15" type="noConversion"/>
  </si>
  <si>
    <t>M2</t>
    <phoneticPr fontId="15" type="noConversion"/>
  </si>
  <si>
    <t>가설도어</t>
  </si>
  <si>
    <t>가설도어</t>
    <phoneticPr fontId="206" type="noConversion"/>
  </si>
  <si>
    <t>1800*2100</t>
  </si>
  <si>
    <t>1800*2100</t>
    <phoneticPr fontId="206" type="noConversion"/>
  </si>
  <si>
    <t>EA</t>
    <phoneticPr fontId="206" type="noConversion"/>
  </si>
  <si>
    <t>실거래단가</t>
    <phoneticPr fontId="206" type="noConversion"/>
  </si>
  <si>
    <t>가설벽체철거</t>
  </si>
  <si>
    <t>가설벽체철거</t>
    <phoneticPr fontId="206" type="noConversion"/>
  </si>
  <si>
    <t>1개월미만 공사기준</t>
    <phoneticPr fontId="15" type="noConversion"/>
  </si>
  <si>
    <t>공사명 : GMMA 경기도미술관 로비 미디어월 리노베이션공사</t>
    <phoneticPr fontId="15" type="noConversion"/>
  </si>
  <si>
    <t>GMMA 경기도미술관 로비 미디어월 리노베이션공사</t>
    <phoneticPr fontId="206" type="noConversion"/>
  </si>
  <si>
    <t>공사명 : GMMA 경기도미술관 로비 미디어월 리노베이션공사</t>
    <phoneticPr fontId="206" type="noConversion"/>
  </si>
  <si>
    <t>STUD 65T+GB 9.5T*1P+도배</t>
  </si>
  <si>
    <t>STUD 65T+GB 9.5T*1P+도배</t>
    <phoneticPr fontId="206" type="noConversion"/>
  </si>
  <si>
    <t>도배공사</t>
    <phoneticPr fontId="15" type="noConversion"/>
  </si>
  <si>
    <t>STUD 65T+GB 9.5T*1P+도배</t>
    <phoneticPr fontId="15" type="noConversion"/>
  </si>
  <si>
    <t>폐기물처리비 계</t>
  </si>
  <si>
    <t>0.6*4+4.15*2*4</t>
  </si>
  <si>
    <t>47.597+10.96</t>
  </si>
  <si>
    <t>(20+2.1)*4</t>
  </si>
  <si>
    <t>4.126*1.234</t>
  </si>
  <si>
    <t>(4.1*2)*3.95</t>
  </si>
  <si>
    <t>6% → 5% 적용</t>
    <phoneticPr fontId="15" type="noConversion"/>
  </si>
  <si>
    <t>15% → 10% 적용</t>
    <phoneticPr fontId="15" type="noConversion"/>
  </si>
  <si>
    <t>(재료비+직노) * 2.93%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</si>
</sst>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8">
    <numFmt numFmtId="5" formatCode="&quot;₩&quot;#,##0;\-&quot;₩&quot;#,##0"/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 * #,##0_ ;_ * \-#,##0_ ;_ * &quot;-&quot;_ ;_ @_ "/>
    <numFmt numFmtId="177" formatCode="_ * #,##0.00_ ;_ * \-#,##0.00_ ;_ * &quot;-&quot;??_ ;_ @_ "/>
    <numFmt numFmtId="178" formatCode="_-* #,##0_-;\-* #,##0_-;_-* &quot;-&quot;??_-;_-@_-"/>
    <numFmt numFmtId="179" formatCode="0.00_);\(0.00\)"/>
    <numFmt numFmtId="180" formatCode="_(* #,##0.0_);_(* \(#,##0.0\);_(* &quot;-&quot;??_);_(@_)"/>
    <numFmt numFmtId="181" formatCode="_(* #,##0.0000_);_(* \(#,##0.0000\);_(* &quot;-&quot;??_);_(@_)"/>
    <numFmt numFmtId="182" formatCode="_(* #,##0_);_(* \(#,##0\);_(* &quot;-&quot;??_);_(@_)"/>
    <numFmt numFmtId="183" formatCode="0.0%"/>
    <numFmt numFmtId="184" formatCode="&quot;( \ &quot;\ #,##0\ &quot;, VAT 포함)&quot;"/>
    <numFmt numFmtId="185" formatCode="_ &quot;₩&quot;* #,##0_ ;_ &quot;₩&quot;* \-#,##0_ ;_ &quot;₩&quot;* &quot;-&quot;_ ;_ @_ "/>
    <numFmt numFmtId="186" formatCode="#."/>
    <numFmt numFmtId="187" formatCode="&quot;₩&quot;\!\ "/>
    <numFmt numFmtId="188" formatCode="#,##0.0"/>
    <numFmt numFmtId="189" formatCode="#,##0.000"/>
    <numFmt numFmtId="190" formatCode="yy&quot;₩&quot;/mm&quot;₩&quot;/dd"/>
    <numFmt numFmtId="191" formatCode="_-* #,##0.0_-;\-* #,##0.0_-;_-* &quot;-&quot;_-;_-@_-"/>
    <numFmt numFmtId="192" formatCode="0.0"/>
    <numFmt numFmtId="193" formatCode=";;;"/>
    <numFmt numFmtId="194" formatCode="#"/>
    <numFmt numFmtId="195" formatCode="_ &quot;₩&quot;* #,##0.00_ ;_ &quot;₩&quot;* \-#,##0.00_ ;_ &quot;₩&quot;* &quot;-&quot;??_ ;_ @_ "/>
    <numFmt numFmtId="196" formatCode="[Red]&quot;@ &quot;#,##0_ ;[Red]&quot;@ &quot;\-#,##0\ "/>
    <numFmt numFmtId="197" formatCode="_(&quot;$&quot;* #,##0_);_(&quot;$&quot;* \(#,##0\);_(&quot;$&quot;* &quot;-&quot;_);_(@_)"/>
    <numFmt numFmtId="198" formatCode="_ * #,##0.000_ ;_ * \-#,##0.000_ ;_ * &quot;-&quot;_ ;_ @_ "/>
    <numFmt numFmtId="199" formatCode="mm&quot;월&quot;\ dd&quot;일&quot;"/>
    <numFmt numFmtId="200" formatCode="_-* #,##0.0_-;\-* #,##0.0_-;_-* &quot;-&quot;??_-;_-@_-"/>
    <numFmt numFmtId="201" formatCode="&quot;₩&quot;#,##0;&quot;₩&quot;&quot;₩&quot;&quot;₩&quot;&quot;₩&quot;&quot;₩&quot;\-#,##0"/>
    <numFmt numFmtId="202" formatCode="_ * #,##0.00\ _\_ ;_ * #,##0.00\ _\_ ;_ * &quot;-&quot;??\ _\_ ;_ @_ "/>
    <numFmt numFmtId="203" formatCode="&quot;$&quot;#,##0_);[Red]\(&quot;$&quot;#,##0\)"/>
    <numFmt numFmtId="204" formatCode="#,##0.00;[Red]#,##0.00;&quot; &quot;"/>
    <numFmt numFmtId="205" formatCode="#,##0;[Red]&quot;-&quot;#,##0"/>
    <numFmt numFmtId="206" formatCode="#,##0.0;[Red]#,##0.0;&quot; &quot;"/>
    <numFmt numFmtId="207" formatCode="&quot;$&quot;#,##0.00_);\(&quot;$&quot;#,##0.00\)"/>
    <numFmt numFmtId="208" formatCode="yyyy&quot;年&quot;m&quot;月&quot;d&quot;日&quot;"/>
    <numFmt numFmtId="209" formatCode="_-* #,##0.0;\-* #,##0.0;_-* &quot;-&quot;.0;_-@"/>
    <numFmt numFmtId="210" formatCode="0.0000%"/>
    <numFmt numFmtId="211" formatCode="#,##0.0000"/>
    <numFmt numFmtId="212" formatCode="0.0%;[Red]\(0.0%\)"/>
    <numFmt numFmtId="213" formatCode="#,##0&quot; 원&quot;"/>
    <numFmt numFmtId="214" formatCode="#,##0.00000"/>
    <numFmt numFmtId="215" formatCode="&quot;직&quot;&quot;원&quot;\ ##\ &quot;인&quot;"/>
    <numFmt numFmtId="216" formatCode="#,##0.000\ &quot;10공/㎥ &quot;"/>
    <numFmt numFmtId="217" formatCode="#,##0.00_);[Red]\(#,##0.00\)"/>
    <numFmt numFmtId="218" formatCode="[&lt;=9999999]###\-####;\(0###\)\ ###\-####"/>
    <numFmt numFmtId="219" formatCode="#,##0.00\ &quot;개 &quot;"/>
    <numFmt numFmtId="220" formatCode="#,###\ &quot;개&quot;"/>
    <numFmt numFmtId="221" formatCode="#,##0.0\ &quot;개소 &quot;"/>
    <numFmt numFmtId="222" formatCode="General_)"/>
    <numFmt numFmtId="223" formatCode="#,###.00\ &quot;매 &quot;"/>
    <numFmt numFmtId="224" formatCode="#,##0&quot;칸&quot;"/>
    <numFmt numFmtId="225" formatCode="_-* #,##0;\-* #,##0;_-* &quot;-&quot;;_-@"/>
    <numFmt numFmtId="226" formatCode="_(* #,##0_);_(* \(#,##0\);_(* &quot;-&quot;_);_(@_)"/>
    <numFmt numFmtId="227" formatCode="_(* #,##0.00_);_(* \(#,##0.00\);_(* &quot;-&quot;??_);_(@_)"/>
    <numFmt numFmtId="228" formatCode="&quot;,&quot;###0"/>
    <numFmt numFmtId="229" formatCode="&quot;~&quot;#0"/>
    <numFmt numFmtId="230" formatCode="[&lt;=999999]&quot;,&quot;##\-####;\(0###\)\ ##\-####"/>
    <numFmt numFmtId="231" formatCode="[&lt;=9999999]&quot;,&quot;###\-####;\(0###\)\ ###\-####"/>
    <numFmt numFmtId="232" formatCode="&quot;  &quot;@"/>
    <numFmt numFmtId="233" formatCode="&quot;     &quot;@"/>
    <numFmt numFmtId="234" formatCode="0.00\ &quot;)&quot;"/>
    <numFmt numFmtId="235" formatCode="0.00\ &quot;)]&quot;"/>
    <numFmt numFmtId="236" formatCode="[&lt;=999999]##\-####;\(0###\)\ ##\-####"/>
    <numFmt numFmtId="237" formatCode="[&lt;=99999999]####\-####;\(0###\)\ ####\-####"/>
    <numFmt numFmtId="238" formatCode="0.000\ &quot;²&quot;"/>
    <numFmt numFmtId="239" formatCode="&quot;(&quot;\ 0.00"/>
    <numFmt numFmtId="240" formatCode="&quot;[(&quot;\ 0.00"/>
    <numFmt numFmtId="241" formatCode="_-* #,##0.0000000_-;\-* #,##0.0000000_-;_-* &quot;-&quot;_-;_-@_-"/>
    <numFmt numFmtId="242" formatCode="_-* #,##0.000_-;\-* #,##0.000_-;_-* &quot;-&quot;_-;_-@_-"/>
    <numFmt numFmtId="243" formatCode="_-* #,##0.000000_-;\-* #,##0.000000_-;_-* &quot;-&quot;??_-;_-@_-"/>
    <numFmt numFmtId="244" formatCode="#,##0\ \ "/>
    <numFmt numFmtId="245" formatCode="#,##0&quot;월 생산계획&quot;"/>
    <numFmt numFmtId="246" formatCode="&quot;₩&quot;#,##0.00\ ;\(&quot;₩&quot;#,##0.00\)"/>
    <numFmt numFmtId="247" formatCode="&quot;₩&quot;#,##0;&quot;₩&quot;\-#,##0"/>
    <numFmt numFmtId="248" formatCode="0%\ "/>
    <numFmt numFmtId="249" formatCode="0.000"/>
    <numFmt numFmtId="250" formatCode="_(&quot;$&quot;* #,##0.00_);_(&quot;$&quot;* \(#,##0.00\);_(&quot;$&quot;* &quot;-&quot;??_);_(@_)"/>
    <numFmt numFmtId="251" formatCode="&quot;$&quot;#,##0.00_);[Red]\(&quot;$&quot;#,##0.00\)"/>
    <numFmt numFmtId="252" formatCode="#,##0&quot;?_);\(#,##0&quot;&quot;?&quot;\)"/>
    <numFmt numFmtId="253" formatCode="#,##0.0000;[Red]\(#,##0.0000\)"/>
    <numFmt numFmtId="254" formatCode="mmmm\-yy"/>
    <numFmt numFmtId="255" formatCode="#,##0.000_);\(#,##0.000\)"/>
    <numFmt numFmtId="256" formatCode="#,##0.0000_);\(#,##0.0000\)"/>
    <numFmt numFmtId="257" formatCode="_-* #,##0_-;&quot;₩&quot;&quot;₩&quot;\-* #,##0_-;_-* &quot;-&quot;_-;_-@_-"/>
    <numFmt numFmtId="258" formatCode="0.0000"/>
    <numFmt numFmtId="259" formatCode="_-* #,##0_)_-;* \(#,##0\)_-;_-* &quot;-&quot;??_-;_-@_-"/>
    <numFmt numFmtId="260" formatCode="&quot;?#,##0;\-&quot;&quot;?&quot;#,##0"/>
    <numFmt numFmtId="261" formatCode="&quot;S&quot;\ #,##0.00;\-&quot;S&quot;\ #,##0.00"/>
    <numFmt numFmtId="262" formatCode="_-[$€-2]* #,##0.00_-;\-[$€-2]* #,##0.00_-;_-[$€-2]* &quot;-&quot;??_-"/>
    <numFmt numFmtId="263" formatCode="#,##0.000\ &quot;㎏ &quot;"/>
    <numFmt numFmtId="264" formatCode="#,##0.000\ &quot;m  &quot;"/>
    <numFmt numFmtId="265" formatCode="#,##0.000\ &quot;㎡ &quot;"/>
    <numFmt numFmtId="266" formatCode="#,##0.000\ &quot;㎥ &quot;"/>
    <numFmt numFmtId="267" formatCode="0.00_);[Red]\(0.00\)"/>
    <numFmt numFmtId="268" formatCode="&quot;₩&quot;#,##0;[Red]&quot;₩&quot;\-#,##0"/>
    <numFmt numFmtId="269" formatCode="&quot;₩&quot;\ #,##0.00;[Red]&quot;₩&quot;\ \-#,##0.00"/>
    <numFmt numFmtId="270" formatCode="\$#,##0\ ;\(\$#,##0\)"/>
    <numFmt numFmtId="271" formatCode="_-&quot;$&quot;* #,##0.00_-;\-&quot;$&quot;* #,##0.00_-;_-&quot;$&quot;* &quot;-&quot;??_-;_-@_-"/>
    <numFmt numFmtId="272" formatCode="_-&quot;$&quot;* #,##0_-;\-&quot;$&quot;* #,##0_-;_-&quot;$&quot;* &quot;-&quot;_-;_-@_-"/>
    <numFmt numFmtId="273" formatCode="#,##0.0_);\(#,##0.0\)"/>
    <numFmt numFmtId="274" formatCode="&quot;$&quot;#,##0;\-&quot;$&quot;#,##0"/>
    <numFmt numFmtId="275" formatCode="#,##0_ "/>
    <numFmt numFmtId="276" formatCode="#,##0;&quot;₩&quot;&quot;₩&quot;&quot;₩&quot;&quot;₩&quot;&quot;₩&quot;&quot;₩&quot;\(#,##0&quot;₩&quot;&quot;₩&quot;&quot;₩&quot;&quot;₩&quot;&quot;₩&quot;&quot;₩&quot;\)"/>
    <numFmt numFmtId="277" formatCode="0_ "/>
    <numFmt numFmtId="278" formatCode="_-&quot;₩&quot;* #,##0.00_-;&quot;₩&quot;&quot;₩&quot;\-&quot;₩&quot;* #,##0.00_-;_-&quot;₩&quot;* &quot;-&quot;??_-;_-@_-"/>
    <numFmt numFmtId="279" formatCode="_-* #,##0.00_-;&quot;₩&quot;&quot;₩&quot;\-* #,##0.00_-;_-* &quot;-&quot;??_-;_-@_-"/>
    <numFmt numFmtId="280" formatCode="&quot;₩&quot;#,##0;&quot;₩&quot;&quot;₩&quot;&quot;₩&quot;&quot;₩&quot;\-#,##0"/>
    <numFmt numFmtId="281" formatCode="&quot;₩&quot;#,##0;[Red]&quot;₩&quot;&quot;₩&quot;&quot;₩&quot;&quot;₩&quot;\-#,##0"/>
    <numFmt numFmtId="282" formatCode="&quot;₩&quot;#,##0.00;&quot;₩&quot;&quot;₩&quot;&quot;₩&quot;&quot;₩&quot;\-#,##0.00"/>
    <numFmt numFmtId="283" formatCode="_ * #,##0_ ;_ * &quot;₩&quot;\-#,##0_ ;_ * &quot;-&quot;_ ;_ @_ "/>
    <numFmt numFmtId="284" formatCode="mm/dd/yyyy"/>
    <numFmt numFmtId="285" formatCode="&quot;$&quot;#,##0.000"/>
    <numFmt numFmtId="286" formatCode="##\-##"/>
    <numFmt numFmtId="287" formatCode="_ &quot;₩&quot;* #,##0.00_ ;_ &quot;₩&quot;* &quot;₩&quot;&quot;₩&quot;&quot;₩&quot;&quot;₩&quot;&quot;₩&quot;\-#,##0.00_ ;_ &quot;₩&quot;* &quot;-&quot;??_ ;_ @_ "/>
    <numFmt numFmtId="288" formatCode="\$#,##0.00"/>
    <numFmt numFmtId="289" formatCode="[Red]#,##0"/>
    <numFmt numFmtId="290" formatCode="_-* #,##0.00_-;\-* #,##0.00_-;_-* &quot;-&quot;_-;_-@_-"/>
    <numFmt numFmtId="291" formatCode="0.0000000"/>
    <numFmt numFmtId="292" formatCode="* #,##0.00;* \-#,##0.00;* &quot;-&quot;??;@"/>
    <numFmt numFmtId="293" formatCode="_-#,##0.0000;* \-#,##0.00;* _-&quot;&quot;;@"/>
    <numFmt numFmtId="294" formatCode="\(&quot;₩&quot;#,##0\);[Red]\(\-&quot;₩&quot;#,##0\)"/>
    <numFmt numFmtId="295" formatCode="\(&quot;₩&quot;#,##0\);[Red]\(&quot;△&quot;&quot;₩&quot;#,##0\)"/>
    <numFmt numFmtId="296" formatCode="[Red]#,##0\ &quot;TON&quot;;[Red]\-#,##0\ &quot;TON&quot;\ "/>
    <numFmt numFmtId="297" formatCode="m\o\n\th\ d\,\ yyyy"/>
    <numFmt numFmtId="298" formatCode="#\!\,##0_ "/>
    <numFmt numFmtId="299" formatCode="&quot;PG1130&quot;@&quot;01&quot;"/>
    <numFmt numFmtId="300" formatCode="&quot;113-&quot;@"/>
    <numFmt numFmtId="301" formatCode="yyyy/m/d"/>
    <numFmt numFmtId="302" formatCode="&quot;₩&quot;#,##0;[Red]&quot;₩&quot;\!\-&quot;₩&quot;#,##0"/>
    <numFmt numFmtId="303" formatCode="#,##0&quot;  &quot;"/>
    <numFmt numFmtId="304" formatCode="\-\2\2\4&quot; &quot;"/>
    <numFmt numFmtId="305" formatCode="\-\1&quot; &quot;"/>
    <numFmt numFmtId="306" formatCode="\-\1\4\4&quot; &quot;"/>
    <numFmt numFmtId="307" formatCode="\-\2\2\5&quot; &quot;"/>
    <numFmt numFmtId="308" formatCode="\1\4\4&quot; &quot;"/>
    <numFmt numFmtId="309" formatCode="#,##0.0&quot;     &quot;"/>
    <numFmt numFmtId="310" formatCode="&quot; &quot;@"/>
    <numFmt numFmtId="311" formatCode="&quot;₩&quot;#,##0;&quot;₩&quot;&quot;₩&quot;&quot;₩&quot;\-#,##0"/>
    <numFmt numFmtId="312" formatCode="\_x0000_\_x0000__ * #,##0.00_ ;_ * \-#,##0.00_ ;_ * &quot;-&quot;??_ ;_ @"/>
    <numFmt numFmtId="313" formatCode="_ * #,##0_ ;_ * &quot;₩&quot;&quot;₩&quot;&quot;₩&quot;&quot;₩&quot;\-#,##0_ ;_ * &quot;-&quot;_ ;_ @_ "/>
    <numFmt numFmtId="314" formatCode="0\ &quot;EA&quot;"/>
    <numFmt numFmtId="315" formatCode="_ * #,##0_ ;_ * &quot;₩&quot;\!\-#,##0_ ;_ * &quot;-&quot;_ ;_ @_ "/>
    <numFmt numFmtId="316" formatCode="&quot;Fr.&quot;\ #,##0;[Red]&quot;Fr.&quot;\ \-#,##0"/>
    <numFmt numFmtId="317" formatCode="&quot;Fr.&quot;\ #,##0.00;[Red]&quot;Fr.&quot;\ \-#,##0.00"/>
    <numFmt numFmtId="318" formatCode="&quot;₩&quot;#,##0;&quot;₩&quot;&quot;₩&quot;\-#,##0"/>
    <numFmt numFmtId="319" formatCode="_ &quot;₩&quot;* #,##0.00_ ;_ &quot;₩&quot;* &quot;₩&quot;\!\-#,##0.00_ ;_ &quot;₩&quot;* &quot;-&quot;??_ ;_ @_ "/>
    <numFmt numFmtId="320" formatCode="\ "/>
    <numFmt numFmtId="321" formatCode="&quot;D&quot;###&quot; X &quot;##&quot;m&quot;"/>
    <numFmt numFmtId="322" formatCode="&quot;일&quot;&quot;위&quot;\-#"/>
    <numFmt numFmtId="323" formatCode="_-* #,##0.0000_-;\-* #,##0.0000_-;_-* &quot;-&quot;_-;_-@_-"/>
    <numFmt numFmtId="324" formatCode="#,##0;\(#,##0\)"/>
    <numFmt numFmtId="325" formatCode="#,##0.00000;[Red]#,##0.00000"/>
    <numFmt numFmtId="326" formatCode="#,##0.000000;[Red]#,##0.000000"/>
    <numFmt numFmtId="327" formatCode="#,##0.00\ &quot;kr&quot;;[Red]\-#,##0.00\ &quot;kr&quot;"/>
    <numFmt numFmtId="328" formatCode="_-* #,##0\ _k_r_-;\-* #,##0\ _k_r_-;_-* &quot;-&quot;\ _k_r_-;_-@_-"/>
    <numFmt numFmtId="329" formatCode="#.00"/>
    <numFmt numFmtId="330" formatCode="###,###,"/>
    <numFmt numFmtId="331" formatCode="0.00000"/>
    <numFmt numFmtId="332" formatCode="_ * #,##0.000000_ ;_ * &quot;₩&quot;\-#,##0.000000_ ;_ * &quot;-&quot;??_ ;_ @_ "/>
    <numFmt numFmtId="333" formatCode="#,##0_);[Red]\(#,##0\)"/>
    <numFmt numFmtId="334" formatCode="#,##0;[Red]&quot;△&quot;#,##0"/>
    <numFmt numFmtId="335" formatCode="0.00000000"/>
    <numFmt numFmtId="336" formatCode="0.000000000"/>
    <numFmt numFmtId="337" formatCode="m/dd"/>
    <numFmt numFmtId="338" formatCode="_-* #,##0.00\ _F_B_-;\-* #,##0.00\ _F_B_-;_-* &quot;-&quot;??\ _F_B_-;_-@_-"/>
    <numFmt numFmtId="339" formatCode="&quot;₩&quot;#,##0.00;[Red]&quot;₩&quot;\-#,##0.00"/>
    <numFmt numFmtId="340" formatCode="_ &quot;₩&quot;* #,##0_ ;_ &quot;₩&quot;* &quot;₩&quot;&quot;₩&quot;&quot;₩&quot;&quot;₩&quot;&quot;₩&quot;&quot;₩&quot;&quot;₩&quot;&quot;₩&quot;&quot;₩&quot;\-#,##0_ ;_ &quot;₩&quot;* &quot;-&quot;_ ;_ @_ "/>
    <numFmt numFmtId="341" formatCode="&quot;₩&quot;#,##0.00;[Red]&quot;₩&quot;&quot;₩&quot;\-#,##0.00"/>
    <numFmt numFmtId="342" formatCode="&quot;₩&quot;#,##0.00;[Red]&quot;₩&quot;\-&quot;₩&quot;#,##0.00"/>
    <numFmt numFmtId="343" formatCode="&quot;₩&quot;#,##0.00;&quot;₩&quot;\-&quot;₩&quot;#,##0.00"/>
    <numFmt numFmtId="344" formatCode="_-* #,##0_-;&quot;₩&quot;\-* #,##0_-;_-* &quot;-&quot;_-;_-@_-"/>
    <numFmt numFmtId="345" formatCode="0.0000000000"/>
    <numFmt numFmtId="346" formatCode="0.000\ &quot;KW&quot;"/>
    <numFmt numFmtId="347" formatCode="#,##0;[Red]#,##0"/>
    <numFmt numFmtId="348" formatCode="00000000"/>
    <numFmt numFmtId="349" formatCode="0.0\ &quot;KW&quot;"/>
    <numFmt numFmtId="350" formatCode="_(* #,##0.000_);_(* \(#,##0.000\);_(* &quot;-&quot;??_);_(@_)"/>
    <numFmt numFmtId="351" formatCode="_ * #,##0.00_ ;_ * &quot;₩&quot;\!\-#,##0.00_ ;_ * &quot;-&quot;??_ ;_ @_ "/>
    <numFmt numFmtId="352" formatCode="#,##0.00_ "/>
    <numFmt numFmtId="353" formatCode="&quot;₩&quot;\!\$#,##0.00_);&quot;₩&quot;\!\(&quot;₩&quot;\!\$#,##0.00&quot;₩&quot;\!\)"/>
    <numFmt numFmtId="354" formatCode="&quot;RM&quot;#,##0.00_);\(&quot;RM&quot;#,##0.00\)"/>
    <numFmt numFmtId="355" formatCode="_-* #,##0.00\ &quot;Kc&quot;_-;\-* #,##0.00\ &quot;Kc&quot;_-;_-* &quot;-&quot;??\ &quot;Kc&quot;_-;_-@_-"/>
    <numFmt numFmtId="356" formatCode="#,##0.00;&quot;-&quot;#,##0.00"/>
    <numFmt numFmtId="357" formatCode="_ * #,##0_ ;_ * &quot;₩&quot;&quot;₩&quot;&quot;₩&quot;&quot;₩&quot;&quot;₩&quot;&quot;₩&quot;&quot;₩&quot;\-#,##0_ ;_ * &quot;-&quot;_ ;_ @_ "/>
    <numFmt numFmtId="358" formatCode="#0\!.0%"/>
    <numFmt numFmtId="359" formatCode="#,##0.00\ \ "/>
    <numFmt numFmtId="360" formatCode="#,##0.00\ "/>
    <numFmt numFmtId="361" formatCode="0\ \ \ \ "/>
    <numFmt numFmtId="362" formatCode="#,##0.00\ \ \ "/>
    <numFmt numFmtId="363" formatCode="&quot;$&quot;#,##0_);[Red]&quot;₩&quot;&quot;₩&quot;&quot;₩&quot;&quot;₩&quot;&quot;₩&quot;&quot;₩&quot;&quot;₩&quot;&quot;₩&quot;&quot;₩&quot;&quot;₩&quot;&quot;₩&quot;&quot;₩&quot;&quot;₩&quot;\(&quot;$&quot;#,##0&quot;₩&quot;&quot;₩&quot;&quot;₩&quot;&quot;₩&quot;&quot;₩&quot;&quot;₩&quot;&quot;₩&quot;&quot;₩&quot;&quot;₩&quot;&quot;₩&quot;&quot;₩&quot;&quot;₩&quot;&quot;₩&quot;\)"/>
    <numFmt numFmtId="36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365" formatCode="\(#,##0.000\)"/>
    <numFmt numFmtId="366" formatCode="_-&quot;₩&quot;* #,##0_-;&quot;₩&quot;&quot;₩&quot;&quot;₩&quot;\-&quot;₩&quot;* #,##0_-;_-&quot;₩&quot;* &quot;-&quot;_-;_-@_-"/>
    <numFmt numFmtId="367" formatCode="#,##0.0_);[Red]&quot;₩&quot;&quot;₩&quot;&quot;₩&quot;&quot;₩&quot;&quot;₩&quot;&quot;₩&quot;&quot;₩&quot;&quot;₩&quot;&quot;₩&quot;&quot;₩&quot;&quot;₩&quot;&quot;₩&quot;&quot;₩&quot;\(#,##0.0&quot;₩&quot;&quot;₩&quot;&quot;₩&quot;&quot;₩&quot;&quot;₩&quot;&quot;₩&quot;&quot;₩&quot;&quot;₩&quot;&quot;₩&quot;&quot;₩&quot;&quot;₩&quot;&quot;₩&quot;&quot;₩&quot;\)"/>
    <numFmt numFmtId="368" formatCode="yy\.mm\.dd"/>
    <numFmt numFmtId="369" formatCode="_-* #,##0.00000_-;\-* #,##0.00000_-;_-* &quot;-&quot;_-;_-@_-"/>
    <numFmt numFmtId="370" formatCode="#,##0.0_);[Red]\(#,##0.0\)"/>
    <numFmt numFmtId="371" formatCode="&quot;$&quot;#,##0;[Red]&quot;$&quot;#,##0"/>
    <numFmt numFmtId="372" formatCode="#,###"/>
    <numFmt numFmtId="373" formatCode="#,##0.00;[Red]&quot;-&quot;#,##0.00"/>
    <numFmt numFmtId="374" formatCode="_ * #,##0.00_ ;_ * &quot;₩&quot;&quot;₩&quot;&quot;₩&quot;&quot;₩&quot;&quot;₩&quot;&quot;₩&quot;&quot;₩&quot;\-#,##0.00_ ;_ * &quot;-&quot;??_ ;_ @_ "/>
    <numFmt numFmtId="375" formatCode="&quot;₩&quot;#,##0;[Red]&quot;₩&quot;&quot;₩&quot;&quot;₩&quot;&quot;₩&quot;&quot;₩&quot;&quot;₩&quot;&quot;₩&quot;&quot;₩&quot;&quot;₩&quot;\-#,##0"/>
    <numFmt numFmtId="376" formatCode="_-[$€-2]* #,##0_-;\-[$€-2]* #,##0_-;_-[$€-2]* &quot;-&quot;??_-"/>
  </numFmts>
  <fonts count="30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1"/>
      <color indexed="8"/>
      <name val="Courier"/>
      <family val="3"/>
    </font>
    <font>
      <sz val="10"/>
      <name val="굴림체"/>
      <family val="3"/>
      <charset val="129"/>
    </font>
    <font>
      <sz val="8"/>
      <name val="Arial"/>
      <family val="2"/>
    </font>
    <font>
      <sz val="9"/>
      <color indexed="8"/>
      <name val="Arial"/>
      <family val="2"/>
    </font>
    <font>
      <b/>
      <u/>
      <sz val="20"/>
      <name val="굴림"/>
      <family val="3"/>
      <charset val="129"/>
    </font>
    <font>
      <sz val="8"/>
      <name val="맑은 고딕"/>
      <family val="3"/>
      <charset val="129"/>
    </font>
    <font>
      <sz val="11"/>
      <name val="굴림"/>
      <family val="3"/>
      <charset val="129"/>
    </font>
    <font>
      <sz val="8"/>
      <name val="맑은 고딕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9"/>
      <name val="굴림"/>
      <family val="3"/>
      <charset val="129"/>
    </font>
    <font>
      <b/>
      <sz val="10"/>
      <name val="굴림"/>
      <family val="3"/>
      <charset val="129"/>
    </font>
    <font>
      <b/>
      <sz val="14"/>
      <name val="굴림"/>
      <family val="3"/>
      <charset val="129"/>
    </font>
    <font>
      <sz val="30"/>
      <name val="굴림"/>
      <family val="3"/>
      <charset val="129"/>
    </font>
    <font>
      <b/>
      <sz val="11"/>
      <name val="굴림"/>
      <family val="3"/>
      <charset val="129"/>
    </font>
    <font>
      <b/>
      <sz val="10.5"/>
      <name val="굴림"/>
      <family val="3"/>
      <charset val="129"/>
    </font>
    <font>
      <b/>
      <sz val="22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name val="돋움"/>
      <family val="3"/>
      <charset val="129"/>
    </font>
    <font>
      <sz val="1"/>
      <color indexed="16"/>
      <name val="Courier"/>
      <family val="3"/>
    </font>
    <font>
      <sz val="10"/>
      <name val="바탕체"/>
      <family val="1"/>
      <charset val="129"/>
    </font>
    <font>
      <sz val="12"/>
      <name val="돋움체"/>
      <family val="3"/>
      <charset val="129"/>
    </font>
    <font>
      <sz val="12"/>
      <name val="Arial"/>
      <family val="2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1"/>
      <color indexed="16"/>
      <name val="Courier"/>
      <family val="3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8"/>
      <color indexed="8"/>
      <name val="Arial"/>
      <family val="2"/>
    </font>
    <font>
      <sz val="9"/>
      <color indexed="19"/>
      <name val="Courier"/>
      <family val="3"/>
    </font>
    <font>
      <sz val="1"/>
      <color indexed="0"/>
      <name val="Courier"/>
      <family val="3"/>
    </font>
    <font>
      <u/>
      <sz val="12"/>
      <color indexed="19"/>
      <name val="Courier"/>
      <family val="3"/>
    </font>
    <font>
      <sz val="12"/>
      <name val="¹????¼"/>
      <family val="1"/>
      <charset val="129"/>
    </font>
    <font>
      <sz val="11"/>
      <color indexed="19"/>
      <name val="Courier"/>
      <family val="3"/>
    </font>
    <font>
      <sz val="10"/>
      <name val="Times New Roman"/>
      <family val="1"/>
    </font>
    <font>
      <sz val="10"/>
      <color indexed="22"/>
      <name val="Modern"/>
      <family val="3"/>
      <charset val="255"/>
    </font>
    <font>
      <sz val="10"/>
      <name val="Geneva"/>
      <family val="2"/>
    </font>
    <font>
      <sz val="11"/>
      <name val="ⓒoUAAA¨u"/>
      <family val="1"/>
      <charset val="129"/>
    </font>
    <font>
      <sz val="8"/>
      <color indexed="8"/>
      <name val="Gulim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1"/>
      <name val="￥i￠￢￠?o"/>
      <family val="3"/>
      <charset val="129"/>
    </font>
    <font>
      <sz val="10"/>
      <color indexed="19"/>
      <name val="Courier"/>
      <family val="3"/>
    </font>
    <font>
      <sz val="12"/>
      <color indexed="19"/>
      <name val="Courier"/>
      <family val="3"/>
    </font>
    <font>
      <sz val="12"/>
      <name val="Times New Roman"/>
      <family val="1"/>
    </font>
    <font>
      <sz val="12"/>
      <name val="¹UAAA¼"/>
      <family val="1"/>
      <charset val="129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sz val="9"/>
      <name val="돋움체"/>
      <family val="3"/>
      <charset val="129"/>
    </font>
    <font>
      <b/>
      <sz val="12"/>
      <color indexed="16"/>
      <name val="±¼¸²A¼"/>
      <family val="1"/>
      <charset val="129"/>
    </font>
    <font>
      <sz val="10"/>
      <color indexed="11"/>
      <name val="Courier"/>
      <family val="3"/>
    </font>
    <font>
      <sz val="12"/>
      <name val="돋움"/>
      <family val="3"/>
      <charset val="129"/>
    </font>
    <font>
      <sz val="10"/>
      <name val="Courier New"/>
      <family val="3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0"/>
      <name val="옛체"/>
      <family val="1"/>
      <charset val="129"/>
    </font>
    <font>
      <sz val="10"/>
      <name val="돋움체"/>
      <family val="3"/>
      <charset val="129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돋움"/>
      <family val="3"/>
      <charset val="129"/>
    </font>
    <font>
      <sz val="12"/>
      <name val="명조"/>
      <family val="3"/>
      <charset val="129"/>
    </font>
    <font>
      <sz val="12"/>
      <name val="Courier"/>
      <family val="3"/>
    </font>
    <font>
      <b/>
      <sz val="12"/>
      <name val="굴림"/>
      <family val="3"/>
      <charset val="129"/>
    </font>
    <font>
      <b/>
      <sz val="11"/>
      <name val="돋움"/>
      <family val="3"/>
      <charset val="129"/>
    </font>
    <font>
      <u/>
      <sz val="12"/>
      <color indexed="36"/>
      <name val="바탕체"/>
      <family val="1"/>
      <charset val="129"/>
    </font>
    <font>
      <b/>
      <sz val="12"/>
      <name val="돋움"/>
      <family val="3"/>
      <charset val="129"/>
    </font>
    <font>
      <sz val="11"/>
      <color indexed="11"/>
      <name val="Courier"/>
      <family val="3"/>
    </font>
    <font>
      <sz val="10"/>
      <color theme="1"/>
      <name val="맑은 고딕"/>
      <family val="2"/>
      <charset val="129"/>
      <scheme val="minor"/>
    </font>
    <font>
      <sz val="14"/>
      <name val="뼻뮝"/>
      <family val="3"/>
      <charset val="129"/>
    </font>
    <font>
      <sz val="10"/>
      <color indexed="10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가을체"/>
      <family val="1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2"/>
      <color indexed="24"/>
      <name val="Helv"/>
      <family val="2"/>
    </font>
    <font>
      <sz val="9"/>
      <name val="Arial"/>
      <family val="2"/>
    </font>
    <font>
      <b/>
      <sz val="16"/>
      <name val="돋움체"/>
      <family val="3"/>
      <charset val="129"/>
    </font>
    <font>
      <sz val="17"/>
      <name val="바탕체"/>
      <family val="1"/>
      <charset val="129"/>
    </font>
    <font>
      <sz val="11"/>
      <name val="돋움체"/>
      <family val="3"/>
      <charset val="129"/>
    </font>
    <font>
      <sz val="9.5"/>
      <name val="굴림"/>
      <family val="3"/>
      <charset val="129"/>
    </font>
    <font>
      <sz val="12"/>
      <color indexed="11"/>
      <name val="Courier"/>
      <family val="3"/>
    </font>
    <font>
      <sz val="9"/>
      <color indexed="8"/>
      <name val="돋움"/>
      <family val="3"/>
      <charset val="129"/>
    </font>
    <font>
      <sz val="10"/>
      <color theme="1"/>
      <name val="굴림"/>
      <family val="2"/>
      <charset val="129"/>
    </font>
    <font>
      <i/>
      <outline/>
      <shadow/>
      <u/>
      <sz val="1"/>
      <color indexed="24"/>
      <name val="Courier"/>
      <family val="3"/>
    </font>
    <font>
      <sz val="12"/>
      <name val="ⓒoUAAA¨u"/>
      <family val="1"/>
      <charset val="129"/>
    </font>
    <font>
      <sz val="11"/>
      <color indexed="9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1"/>
      <name val="µ¸¿ò"/>
      <family val="3"/>
      <charset val="129"/>
    </font>
    <font>
      <sz val="11"/>
      <color indexed="16"/>
      <name val="돋움"/>
      <family val="3"/>
      <charset val="129"/>
    </font>
    <font>
      <sz val="12"/>
      <name val="System"/>
      <family val="2"/>
      <charset val="129"/>
    </font>
    <font>
      <sz val="10"/>
      <name val="¹ÙÅÁÃ¼"/>
      <family val="3"/>
      <charset val="129"/>
    </font>
    <font>
      <sz val="10"/>
      <name val="¹UAAA¼"/>
      <family val="3"/>
      <charset val="129"/>
    </font>
    <font>
      <sz val="10"/>
      <name val="¹ÙÅÁÃ¼"/>
      <family val="1"/>
      <charset val="129"/>
    </font>
    <font>
      <sz val="12"/>
      <name val="¹ÙÅÁÃ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MS Serif"/>
      <family val="1"/>
    </font>
    <font>
      <sz val="10"/>
      <name val="Palatino"/>
      <family val="1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62"/>
      <name val="맑은 고딕"/>
      <family val="3"/>
      <charset val="129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맑은 고딕"/>
      <family val="3"/>
      <charset val="129"/>
    </font>
    <font>
      <b/>
      <sz val="10"/>
      <name val="굴림체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sz val="7"/>
      <name val="Small Fonts"/>
      <family val="2"/>
    </font>
    <font>
      <sz val="12"/>
      <name val="Helv"/>
      <family val="2"/>
    </font>
    <font>
      <b/>
      <sz val="11"/>
      <color indexed="63"/>
      <name val="맑은 고딕"/>
      <family val="3"/>
      <charset val="129"/>
    </font>
    <font>
      <sz val="8"/>
      <name val="Helv"/>
      <family val="2"/>
    </font>
    <font>
      <b/>
      <sz val="20"/>
      <color indexed="10"/>
      <name val="Arial"/>
      <family val="2"/>
    </font>
    <font>
      <i/>
      <sz val="10"/>
      <name val="Arial"/>
      <family val="2"/>
    </font>
    <font>
      <b/>
      <sz val="8"/>
      <color indexed="8"/>
      <name val="Helv"/>
      <family val="2"/>
    </font>
    <font>
      <b/>
      <sz val="10"/>
      <name val="Arial"/>
      <family val="2"/>
    </font>
    <font>
      <b/>
      <sz val="18"/>
      <color indexed="56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theme="1"/>
      <name val="돋움"/>
      <family val="3"/>
      <charset val="129"/>
    </font>
    <font>
      <sz val="12"/>
      <color indexed="18"/>
      <name val="돋움체"/>
      <family val="3"/>
      <charset val="129"/>
    </font>
    <font>
      <sz val="8"/>
      <name val="Times New Roman"/>
      <family val="1"/>
    </font>
    <font>
      <sz val="10"/>
      <color indexed="24"/>
      <name val="Arial"/>
      <family val="2"/>
    </font>
    <font>
      <sz val="10"/>
      <name val="Courier"/>
      <family val="3"/>
    </font>
    <font>
      <sz val="12"/>
      <color indexed="9"/>
      <name val="Helv"/>
      <family val="2"/>
    </font>
    <font>
      <sz val="12"/>
      <name val="宋体"/>
      <family val="3"/>
      <charset val="129"/>
    </font>
    <font>
      <sz val="10"/>
      <name val="Tms Rmn"/>
      <family val="1"/>
    </font>
    <font>
      <b/>
      <u/>
      <sz val="13"/>
      <name val="굴림체"/>
      <family val="3"/>
      <charset val="129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sz val="14"/>
      <name val="AngsanaUPC"/>
      <family val="1"/>
    </font>
    <font>
      <sz val="12"/>
      <name val="견명조"/>
      <family val="1"/>
      <charset val="129"/>
    </font>
    <font>
      <sz val="10"/>
      <name val="옛체"/>
      <family val="3"/>
      <charset val="129"/>
    </font>
    <font>
      <sz val="10"/>
      <name val="바탕"/>
      <family val="1"/>
      <charset val="129"/>
    </font>
    <font>
      <sz val="18"/>
      <name val="바탕체"/>
      <family val="1"/>
      <charset val="129"/>
    </font>
    <font>
      <sz val="10"/>
      <color indexed="8"/>
      <name val="MS Sans Serif"/>
      <family val="2"/>
    </font>
    <font>
      <b/>
      <sz val="12"/>
      <name val="Arial MT"/>
      <family val="2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9"/>
      <name val="Times New Roman"/>
      <family val="1"/>
    </font>
    <font>
      <sz val="12"/>
      <name val="Arial MT"/>
      <family val="2"/>
    </font>
    <font>
      <b/>
      <sz val="9"/>
      <name val="Helv"/>
      <family val="2"/>
    </font>
    <font>
      <i/>
      <sz val="1"/>
      <color indexed="8"/>
      <name val="Courier"/>
      <family val="3"/>
    </font>
    <font>
      <u/>
      <sz val="8.5"/>
      <color indexed="36"/>
      <name val="바탕체"/>
      <family val="1"/>
      <charset val="129"/>
    </font>
    <font>
      <b/>
      <sz val="8"/>
      <name val="MS Sans Serif"/>
      <family val="2"/>
    </font>
    <font>
      <sz val="10"/>
      <name val="Univers (WN)"/>
      <family val="2"/>
    </font>
    <font>
      <u/>
      <sz val="8.5"/>
      <color indexed="12"/>
      <name val="바탕체"/>
      <family val="1"/>
      <charset val="129"/>
    </font>
    <font>
      <sz val="8"/>
      <name val="Wingdings"/>
      <charset val="2"/>
    </font>
    <font>
      <sz val="8"/>
      <name val="MS Sans Serif"/>
      <family val="2"/>
    </font>
    <font>
      <b/>
      <sz val="8"/>
      <name val="Times New Roman"/>
      <family val="1"/>
    </font>
    <font>
      <b/>
      <i/>
      <sz val="18"/>
      <color indexed="39"/>
      <name val="돋움체"/>
      <family val="3"/>
      <charset val="129"/>
    </font>
    <font>
      <sz val="18"/>
      <color indexed="12"/>
      <name val="MS Sans Serif"/>
      <family val="2"/>
    </font>
    <font>
      <sz val="12"/>
      <name val="COUR"/>
      <family val="1"/>
    </font>
    <font>
      <sz val="9"/>
      <name val="바탕체"/>
      <family val="1"/>
      <charset val="129"/>
    </font>
    <font>
      <sz val="12"/>
      <name val="_x0001__x0014_¼"/>
      <family val="1"/>
      <charset val="129"/>
    </font>
    <font>
      <sz val="10"/>
      <name val="돋움"/>
      <family val="3"/>
    </font>
    <font>
      <b/>
      <u/>
      <sz val="14"/>
      <name val="굴림체"/>
      <family val="3"/>
      <charset val="129"/>
    </font>
    <font>
      <sz val="12"/>
      <name val="??UAAA¨?"/>
      <family val="3"/>
      <charset val="129"/>
    </font>
    <font>
      <sz val="12"/>
      <name val="©öUAAA¨ù"/>
      <family val="3"/>
      <charset val="129"/>
    </font>
    <font>
      <sz val="14"/>
      <name val="¹UAAA¼"/>
      <family val="1"/>
      <charset val="129"/>
    </font>
    <font>
      <sz val="8"/>
      <name val="바탕체"/>
      <family val="1"/>
      <charset val="129"/>
    </font>
    <font>
      <sz val="11"/>
      <color indexed="20"/>
      <name val="맑은 고딕"/>
      <family val="3"/>
      <charset val="129"/>
    </font>
    <font>
      <sz val="11"/>
      <color theme="1"/>
      <name val="HY울릉도L"/>
      <family val="1"/>
      <charset val="129"/>
    </font>
    <font>
      <b/>
      <sz val="11"/>
      <color indexed="8"/>
      <name val="맑은 고딕"/>
      <family val="3"/>
      <charset val="129"/>
    </font>
    <font>
      <sz val="8"/>
      <name val="HY울릉도L"/>
      <family val="1"/>
      <charset val="129"/>
    </font>
    <font>
      <sz val="11"/>
      <name val="HY울릉도L"/>
      <family val="1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10"/>
      <name val="바탕체"/>
      <family val="1"/>
      <charset val="129"/>
    </font>
    <font>
      <sz val="12"/>
      <name val="COUR"/>
      <family val="3"/>
    </font>
    <font>
      <sz val="1"/>
      <color indexed="18"/>
      <name val="Courier"/>
      <family val="3"/>
    </font>
    <font>
      <sz val="12"/>
      <name val="¨IoUAAA¡§u"/>
      <family val="1"/>
      <charset val="129"/>
    </font>
    <font>
      <b/>
      <sz val="12"/>
      <name val="¹ÙÅÁÃ¼"/>
      <family val="1"/>
      <charset val="129"/>
    </font>
    <font>
      <sz val="12"/>
      <name val="Tms Rmn"/>
      <family val="1"/>
    </font>
    <font>
      <sz val="11"/>
      <name val="µ¸¿òÃ¼"/>
      <family val="3"/>
      <charset val="129"/>
    </font>
    <font>
      <b/>
      <sz val="10"/>
      <name val="Palatino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i/>
      <u/>
      <sz val="12"/>
      <name val="Palatino"/>
      <family val="1"/>
    </font>
    <font>
      <b/>
      <sz val="1"/>
      <color indexed="16"/>
      <name val="Courier"/>
      <family val="3"/>
    </font>
    <font>
      <u/>
      <sz val="8"/>
      <color indexed="12"/>
      <name val="Times New Roman"/>
      <family val="1"/>
    </font>
    <font>
      <sz val="12"/>
      <name val="Courier New"/>
      <family val="3"/>
    </font>
    <font>
      <b/>
      <u/>
      <sz val="10"/>
      <name val="Palatino"/>
      <family val="1"/>
    </font>
    <font>
      <sz val="24"/>
      <name val="Courier New"/>
      <family val="3"/>
    </font>
    <font>
      <sz val="8"/>
      <name val="Palatino"/>
      <family val="1"/>
    </font>
    <font>
      <sz val="11"/>
      <name val="궁서체"/>
      <family val="1"/>
      <charset val="129"/>
    </font>
    <font>
      <sz val="9"/>
      <name val="華康仿宋體"/>
      <family val="3"/>
      <charset val="129"/>
    </font>
    <font>
      <sz val="12"/>
      <name val="뼻뮝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sz val="8"/>
      <name val="돋움체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0"/>
      <name val="한양신명조"/>
      <family val="1"/>
      <charset val="129"/>
    </font>
    <font>
      <sz val="10"/>
      <name val="궁서(English)"/>
      <family val="3"/>
      <charset val="129"/>
    </font>
    <font>
      <sz val="10"/>
      <name val="ＭＳ 明朝"/>
      <family val="3"/>
      <charset val="129"/>
    </font>
    <font>
      <u/>
      <sz val="8.8000000000000007"/>
      <color indexed="12"/>
      <name val="돋움"/>
      <family val="3"/>
      <charset val="129"/>
    </font>
    <font>
      <sz val="11"/>
      <name val="明朝"/>
      <family val="3"/>
      <charset val="129"/>
    </font>
    <font>
      <sz val="14"/>
      <name val="??"/>
      <family val="3"/>
    </font>
    <font>
      <sz val="12"/>
      <name val="????"/>
      <family val="1"/>
      <charset val="136"/>
    </font>
    <font>
      <sz val="10"/>
      <name val="???"/>
      <family val="3"/>
    </font>
    <font>
      <sz val="12"/>
      <name val="|??¢¥¢¬¨Ï"/>
      <family val="1"/>
      <charset val="129"/>
    </font>
    <font>
      <sz val="11"/>
      <color theme="0"/>
      <name val="맑은 고딕"/>
      <family val="3"/>
      <charset val="129"/>
      <scheme val="minor"/>
    </font>
    <font>
      <u/>
      <sz val="10"/>
      <color indexed="12"/>
      <name val="MS Sans Serif"/>
      <family val="2"/>
    </font>
    <font>
      <sz val="10"/>
      <name val="VNI-Times"/>
      <family val="2"/>
    </font>
    <font>
      <sz val="10"/>
      <name val="VNI-Univer"/>
      <family val="2"/>
    </font>
    <font>
      <sz val="10"/>
      <name val="VNI-Helve-Condense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8.25"/>
      <color indexed="36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name val="新細明體"/>
      <family val="1"/>
      <charset val="136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굃굍 굊긕긘긞긏"/>
      <family val="1"/>
      <charset val="129"/>
    </font>
    <font>
      <b/>
      <sz val="11"/>
      <color theme="1"/>
      <name val="HY울릉도L"/>
      <family val="1"/>
      <charset val="129"/>
    </font>
    <font>
      <sz val="10"/>
      <name val="μ¸¿oA¼"/>
      <family val="3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sz val="8"/>
      <name val="ⓒoUAAA¨u"/>
      <family val="1"/>
      <charset val="129"/>
    </font>
    <font>
      <b/>
      <sz val="9"/>
      <name val="굴림"/>
      <family val="3"/>
      <charset val="129"/>
    </font>
    <font>
      <sz val="11"/>
      <name val="돋움"/>
      <family val="3"/>
    </font>
    <font>
      <sz val="18"/>
      <name val="돋움체"/>
      <family val="3"/>
      <charset val="129"/>
    </font>
    <font>
      <b/>
      <sz val="14"/>
      <color indexed="8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name val="맑은 고딕"/>
      <family val="3"/>
      <charset val="129"/>
    </font>
    <font>
      <sz val="12"/>
      <name val="–¾’©"/>
      <family val="3"/>
      <charset val="129"/>
    </font>
    <font>
      <sz val="11"/>
      <name val="¾©"/>
      <family val="3"/>
      <charset val="129"/>
    </font>
    <font>
      <sz val="12"/>
      <name val="¾©"/>
      <family val="1"/>
      <charset val="129"/>
    </font>
    <font>
      <sz val="12"/>
      <name val="¨ÏoUAAA¡§u"/>
      <family val="1"/>
      <charset val="129"/>
    </font>
    <font>
      <sz val="12"/>
      <name val="¥ì¢¬¢¯oA¨ù"/>
      <family val="3"/>
      <charset val="129"/>
    </font>
    <font>
      <sz val="12"/>
      <name val="©öUAAA¨ù"/>
      <family val="1"/>
      <charset val="129"/>
    </font>
    <font>
      <sz val="11"/>
      <name val="μ¸¿o"/>
      <family val="1"/>
      <charset val="129"/>
    </font>
    <font>
      <sz val="10"/>
      <name val="µ¸¿òÃ¼"/>
      <family val="3"/>
      <charset val="129"/>
    </font>
    <font>
      <sz val="10"/>
      <name val="맑은 고딕"/>
      <family val="3"/>
      <charset val="129"/>
      <scheme val="minor"/>
    </font>
    <font>
      <sz val="12"/>
      <name val="￠R¡×IoUAAA¡ER￠R¡¿u"/>
      <family val="1"/>
      <charset val="129"/>
    </font>
    <font>
      <sz val="12"/>
      <name val="¹UAAA¼"/>
      <family val="3"/>
    </font>
    <font>
      <sz val="12"/>
      <name val="￠RER￠R¡×u¡ER￠R¡¿u¡ERE "/>
      <family val="3"/>
      <charset val="129"/>
    </font>
    <font>
      <sz val="12"/>
      <name val="¹ÙÅÁÃ¼"/>
      <family val="1"/>
    </font>
    <font>
      <b/>
      <sz val="9"/>
      <color indexed="8"/>
      <name val="돋움"/>
      <family val="3"/>
      <charset val="129"/>
    </font>
    <font>
      <sz val="12"/>
      <color indexed="8"/>
      <name val="돋움체"/>
      <family val="3"/>
      <charset val="129"/>
    </font>
    <font>
      <b/>
      <sz val="12"/>
      <color indexed="8"/>
      <name val="돋움체"/>
      <family val="3"/>
      <charset val="129"/>
    </font>
  </fonts>
  <fills count="8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16"/>
      </patternFill>
    </fill>
    <fill>
      <patternFill patternType="solid">
        <fgColor indexed="22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darkVertical"/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1858">
    <xf numFmtId="262" fontId="0" fillId="0" borderId="0"/>
    <xf numFmtId="3" fontId="17" fillId="0" borderId="1">
      <alignment horizontal="center"/>
    </xf>
    <xf numFmtId="262" fontId="36" fillId="0" borderId="0">
      <alignment vertical="center"/>
    </xf>
    <xf numFmtId="262" fontId="22" fillId="0" borderId="0"/>
    <xf numFmtId="262" fontId="37" fillId="0" borderId="0">
      <alignment vertical="center"/>
    </xf>
    <xf numFmtId="262" fontId="27" fillId="0" borderId="0">
      <alignment vertical="center"/>
    </xf>
    <xf numFmtId="4" fontId="19" fillId="0" borderId="0">
      <protection locked="0"/>
    </xf>
    <xf numFmtId="178" fontId="14" fillId="0" borderId="0">
      <protection locked="0"/>
    </xf>
    <xf numFmtId="179" fontId="14" fillId="0" borderId="0">
      <protection locked="0"/>
    </xf>
    <xf numFmtId="180" fontId="14" fillId="0" borderId="0">
      <protection locked="0"/>
    </xf>
    <xf numFmtId="38" fontId="21" fillId="2" borderId="0" applyNumberFormat="0" applyBorder="0" applyAlignment="0" applyProtection="0"/>
    <xf numFmtId="181" fontId="14" fillId="0" borderId="0">
      <protection locked="0"/>
    </xf>
    <xf numFmtId="181" fontId="14" fillId="0" borderId="0">
      <protection locked="0"/>
    </xf>
    <xf numFmtId="10" fontId="21" fillId="3" borderId="2" applyNumberFormat="0" applyBorder="0" applyAlignment="0" applyProtection="0"/>
    <xf numFmtId="262" fontId="14" fillId="0" borderId="0"/>
    <xf numFmtId="182" fontId="14" fillId="0" borderId="0">
      <protection locked="0"/>
    </xf>
    <xf numFmtId="10" fontId="16" fillId="0" borderId="0" applyFont="0" applyFill="0" applyBorder="0" applyAlignment="0" applyProtection="0"/>
    <xf numFmtId="181" fontId="14" fillId="0" borderId="3">
      <protection locked="0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185" fontId="18" fillId="0" borderId="0" applyFont="0" applyFill="0" applyBorder="0" applyAlignment="0" applyProtection="0"/>
    <xf numFmtId="262" fontId="16" fillId="0" borderId="0"/>
    <xf numFmtId="186" fontId="39" fillId="0" borderId="0">
      <protection locked="0"/>
    </xf>
    <xf numFmtId="187" fontId="18" fillId="0" borderId="0" applyFill="0" applyBorder="0" applyProtection="0"/>
    <xf numFmtId="186" fontId="39" fillId="0" borderId="0">
      <protection locked="0"/>
    </xf>
    <xf numFmtId="186" fontId="3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186" fontId="39" fillId="0" borderId="0">
      <protection locked="0"/>
    </xf>
    <xf numFmtId="262" fontId="39" fillId="0" borderId="0">
      <protection locked="0"/>
    </xf>
    <xf numFmtId="186" fontId="39" fillId="0" borderId="0">
      <protection locked="0"/>
    </xf>
    <xf numFmtId="38" fontId="17" fillId="0" borderId="0" applyFill="0" applyBorder="0" applyAlignment="0" applyProtection="0"/>
    <xf numFmtId="262" fontId="17" fillId="0" borderId="31">
      <alignment horizontal="center"/>
    </xf>
    <xf numFmtId="262" fontId="17" fillId="0" borderId="31">
      <alignment horizontal="center"/>
    </xf>
    <xf numFmtId="262" fontId="17" fillId="0" borderId="31">
      <alignment horizontal="center"/>
    </xf>
    <xf numFmtId="262" fontId="40" fillId="0" borderId="5">
      <alignment horizontal="centerContinuous" vertical="center"/>
    </xf>
    <xf numFmtId="3" fontId="41" fillId="0" borderId="2"/>
    <xf numFmtId="3" fontId="41" fillId="0" borderId="2"/>
    <xf numFmtId="188" fontId="18" fillId="0" borderId="0">
      <alignment vertical="center"/>
    </xf>
    <xf numFmtId="4" fontId="18" fillId="0" borderId="0">
      <alignment vertical="center"/>
    </xf>
    <xf numFmtId="189" fontId="18" fillId="0" borderId="0">
      <alignment vertical="center"/>
    </xf>
    <xf numFmtId="3" fontId="41" fillId="0" borderId="2"/>
    <xf numFmtId="262" fontId="25" fillId="0" borderId="5">
      <alignment horizontal="centerContinuous" vertical="center"/>
    </xf>
    <xf numFmtId="262" fontId="40" fillId="0" borderId="5">
      <alignment horizontal="centerContinuous" vertical="center"/>
    </xf>
    <xf numFmtId="262" fontId="40" fillId="0" borderId="5">
      <alignment horizontal="centerContinuous" vertical="center"/>
    </xf>
    <xf numFmtId="262" fontId="40" fillId="0" borderId="5">
      <alignment horizontal="centerContinuous" vertical="center"/>
    </xf>
    <xf numFmtId="262" fontId="40" fillId="0" borderId="5">
      <alignment horizontal="centerContinuous" vertical="center"/>
    </xf>
    <xf numFmtId="262" fontId="40" fillId="0" borderId="5">
      <alignment horizontal="centerContinuous" vertical="center"/>
    </xf>
    <xf numFmtId="262" fontId="25" fillId="0" borderId="5">
      <alignment horizontal="centerContinuous" vertical="center"/>
    </xf>
    <xf numFmtId="262" fontId="25" fillId="0" borderId="5">
      <alignment horizontal="centerContinuous" vertical="center"/>
    </xf>
    <xf numFmtId="262" fontId="25" fillId="0" borderId="5">
      <alignment horizontal="centerContinuous" vertical="center"/>
    </xf>
    <xf numFmtId="262" fontId="25" fillId="0" borderId="5">
      <alignment horizontal="centerContinuous" vertical="center"/>
    </xf>
    <xf numFmtId="262" fontId="25" fillId="0" borderId="5">
      <alignment horizontal="centerContinuous" vertical="center"/>
    </xf>
    <xf numFmtId="262" fontId="25" fillId="0" borderId="5">
      <alignment horizontal="centerContinuous" vertical="center"/>
    </xf>
    <xf numFmtId="24" fontId="17" fillId="0" borderId="0" applyFont="0" applyFill="0" applyBorder="0" applyAlignment="0" applyProtection="0"/>
    <xf numFmtId="190" fontId="14" fillId="0" borderId="0" applyNumberFormat="0" applyFont="0" applyFill="0" applyBorder="0" applyAlignment="0" applyProtection="0"/>
    <xf numFmtId="262" fontId="17" fillId="0" borderId="0" applyNumberFormat="0" applyFont="0" applyFill="0" applyBorder="0" applyAlignment="0" applyProtection="0"/>
    <xf numFmtId="190" fontId="14" fillId="0" borderId="0" applyNumberFormat="0" applyFont="0" applyFill="0" applyBorder="0" applyAlignment="0" applyProtection="0"/>
    <xf numFmtId="262" fontId="17" fillId="0" borderId="0" applyNumberFormat="0" applyFont="0" applyFill="0" applyBorder="0" applyAlignment="0" applyProtection="0"/>
    <xf numFmtId="191" fontId="16" fillId="0" borderId="0" applyFont="0" applyFill="0" applyBorder="0" applyAlignment="0" applyProtection="0">
      <alignment vertical="center"/>
    </xf>
    <xf numFmtId="9" fontId="42" fillId="7" borderId="0" applyBorder="0">
      <alignment vertical="center"/>
    </xf>
    <xf numFmtId="183" fontId="42" fillId="7" borderId="0" applyBorder="0">
      <alignment vertical="center"/>
    </xf>
    <xf numFmtId="40" fontId="17" fillId="0" borderId="0" applyFont="0" applyFill="0" applyBorder="0" applyAlignment="0" applyProtection="0"/>
    <xf numFmtId="192" fontId="14" fillId="0" borderId="0" applyFont="0" applyFill="0" applyBorder="0" applyAlignment="0" applyProtection="0">
      <alignment vertical="center"/>
    </xf>
    <xf numFmtId="262" fontId="43" fillId="0" borderId="0">
      <alignment vertical="center"/>
    </xf>
    <xf numFmtId="262" fontId="44" fillId="0" borderId="0">
      <alignment vertical="center"/>
    </xf>
    <xf numFmtId="262" fontId="43" fillId="0" borderId="0">
      <alignment vertical="center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38" fontId="18" fillId="0" borderId="7">
      <alignment horizontal="right"/>
    </xf>
    <xf numFmtId="40" fontId="17" fillId="0" borderId="0" applyFont="0" applyFill="0" applyBorder="0" applyAlignment="0" applyProtection="0"/>
    <xf numFmtId="193" fontId="40" fillId="0" borderId="2">
      <alignment vertical="center"/>
    </xf>
    <xf numFmtId="193" fontId="40" fillId="0" borderId="2">
      <alignment vertical="center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86" fontId="46" fillId="8" borderId="32">
      <protection locked="0"/>
    </xf>
    <xf numFmtId="262" fontId="47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8" fillId="0" borderId="0"/>
    <xf numFmtId="262" fontId="18" fillId="0" borderId="0"/>
    <xf numFmtId="262" fontId="48" fillId="0" borderId="0"/>
    <xf numFmtId="262" fontId="18" fillId="0" borderId="0"/>
    <xf numFmtId="262" fontId="18" fillId="0" borderId="0"/>
    <xf numFmtId="262" fontId="18" fillId="0" borderId="0"/>
    <xf numFmtId="262" fontId="48" fillId="0" borderId="0"/>
    <xf numFmtId="262" fontId="18" fillId="0" borderId="0"/>
    <xf numFmtId="262" fontId="18" fillId="0" borderId="0"/>
    <xf numFmtId="194" fontId="49" fillId="0" borderId="0">
      <alignment vertical="center"/>
      <protection locked="0"/>
    </xf>
    <xf numFmtId="186" fontId="50" fillId="0" borderId="0">
      <protection locked="0"/>
    </xf>
    <xf numFmtId="194" fontId="51" fillId="0" borderId="0">
      <alignment vertical="center"/>
      <protection locked="0"/>
    </xf>
    <xf numFmtId="195" fontId="52" fillId="0" borderId="0" applyFont="0" applyFill="0" applyBorder="0" applyAlignment="0" applyProtection="0"/>
    <xf numFmtId="194" fontId="49" fillId="0" borderId="0">
      <alignment vertical="center"/>
      <protection locked="0"/>
    </xf>
    <xf numFmtId="262" fontId="52" fillId="0" borderId="0" applyFont="0" applyFill="0" applyBorder="0" applyAlignment="0" applyProtection="0"/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86" fontId="50" fillId="0" borderId="0"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53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194" fontId="45" fillId="0" borderId="0">
      <alignment vertical="center"/>
      <protection locked="0"/>
    </xf>
    <xf numFmtId="262" fontId="16" fillId="0" borderId="0" applyNumberFormat="0" applyFill="0" applyBorder="0" applyAlignment="0" applyProtection="0"/>
    <xf numFmtId="186" fontId="50" fillId="0" borderId="0">
      <protection locked="0"/>
    </xf>
    <xf numFmtId="186" fontId="50" fillId="0" borderId="0">
      <protection locked="0"/>
    </xf>
    <xf numFmtId="177" fontId="52" fillId="0" borderId="0" applyFont="0" applyFill="0" applyBorder="0" applyAlignment="0" applyProtection="0"/>
    <xf numFmtId="262" fontId="16" fillId="0" borderId="0"/>
    <xf numFmtId="196" fontId="54" fillId="0" borderId="0" applyFill="0" applyBorder="0" applyProtection="0">
      <alignment vertical="center"/>
    </xf>
    <xf numFmtId="262" fontId="17" fillId="0" borderId="0"/>
    <xf numFmtId="262" fontId="18" fillId="0" borderId="0" applyFont="0" applyFill="0" applyBorder="0" applyAlignment="0" applyProtection="0"/>
    <xf numFmtId="262" fontId="55" fillId="0" borderId="0" applyProtection="0"/>
    <xf numFmtId="262" fontId="55" fillId="0" borderId="0" applyProtection="0"/>
    <xf numFmtId="262" fontId="17" fillId="0" borderId="0"/>
    <xf numFmtId="262" fontId="14" fillId="0" borderId="0"/>
    <xf numFmtId="262" fontId="14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262" fontId="16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8" fillId="0" borderId="0"/>
    <xf numFmtId="262" fontId="16" fillId="0" borderId="0"/>
    <xf numFmtId="197" fontId="56" fillId="0" borderId="0" applyFont="0" applyFill="0" applyBorder="0" applyAlignment="0" applyProtection="0"/>
    <xf numFmtId="262" fontId="16" fillId="0" borderId="0"/>
    <xf numFmtId="262" fontId="20" fillId="0" borderId="0" applyFont="0" applyFill="0" applyBorder="0" applyAlignment="0" applyProtection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17" fillId="0" borderId="0"/>
    <xf numFmtId="186" fontId="39" fillId="0" borderId="0">
      <protection locked="0"/>
    </xf>
    <xf numFmtId="186" fontId="39" fillId="0" borderId="0">
      <protection locked="0"/>
    </xf>
    <xf numFmtId="262" fontId="16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20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8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55" fillId="0" borderId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 applyFont="0" applyFill="0" applyBorder="0" applyAlignment="0" applyProtection="0"/>
    <xf numFmtId="194" fontId="53" fillId="0" borderId="0">
      <alignment vertical="center"/>
      <protection locked="0"/>
    </xf>
    <xf numFmtId="262" fontId="20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262" fontId="16" fillId="0" borderId="0"/>
    <xf numFmtId="262" fontId="16" fillId="0" borderId="0"/>
    <xf numFmtId="262" fontId="16" fillId="0" borderId="0"/>
    <xf numFmtId="262" fontId="57" fillId="0" borderId="0"/>
    <xf numFmtId="262" fontId="16" fillId="0" borderId="0"/>
    <xf numFmtId="262" fontId="16" fillId="0" borderId="0"/>
    <xf numFmtId="262" fontId="57" fillId="0" borderId="0"/>
    <xf numFmtId="262" fontId="16" fillId="0" borderId="0"/>
    <xf numFmtId="262" fontId="14" fillId="0" borderId="0"/>
    <xf numFmtId="262" fontId="16" fillId="0" borderId="0"/>
    <xf numFmtId="262" fontId="57" fillId="0" borderId="0"/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262" fontId="17" fillId="0" borderId="0"/>
    <xf numFmtId="262" fontId="17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 applyFont="0" applyFill="0" applyBorder="0" applyAlignment="0" applyProtection="0"/>
    <xf numFmtId="262" fontId="16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55" fillId="0" borderId="0" applyProtection="0"/>
    <xf numFmtId="262" fontId="14" fillId="0" borderId="0"/>
    <xf numFmtId="262" fontId="14" fillId="0" borderId="0"/>
    <xf numFmtId="262" fontId="14" fillId="0" borderId="0"/>
    <xf numFmtId="197" fontId="56" fillId="0" borderId="0" applyFont="0" applyFill="0" applyBorder="0" applyAlignment="0" applyProtection="0"/>
    <xf numFmtId="262" fontId="20" fillId="0" borderId="0"/>
    <xf numFmtId="186" fontId="39" fillId="0" borderId="0">
      <protection locked="0"/>
    </xf>
    <xf numFmtId="262" fontId="14" fillId="0" borderId="0"/>
    <xf numFmtId="262" fontId="14" fillId="0" borderId="0"/>
    <xf numFmtId="262" fontId="20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6" fillId="0" borderId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186" fontId="39" fillId="0" borderId="0">
      <protection locked="0"/>
    </xf>
    <xf numFmtId="262" fontId="16" fillId="0" borderId="0"/>
    <xf numFmtId="262" fontId="20" fillId="0" borderId="0"/>
    <xf numFmtId="186" fontId="39" fillId="0" borderId="0">
      <protection locked="0"/>
    </xf>
    <xf numFmtId="262" fontId="20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16" fillId="0" borderId="0"/>
    <xf numFmtId="262" fontId="16" fillId="0" borderId="0"/>
    <xf numFmtId="262" fontId="18" fillId="0" borderId="0" applyFont="0" applyFill="0" applyBorder="0" applyAlignment="0" applyProtection="0"/>
    <xf numFmtId="262" fontId="17" fillId="0" borderId="0"/>
    <xf numFmtId="262" fontId="16" fillId="0" borderId="0"/>
    <xf numFmtId="262" fontId="20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16" fillId="0" borderId="0"/>
    <xf numFmtId="262" fontId="18" fillId="0" borderId="0" applyFont="0" applyFill="0" applyBorder="0" applyAlignment="0" applyProtection="0"/>
    <xf numFmtId="262" fontId="17" fillId="0" borderId="0"/>
    <xf numFmtId="262" fontId="17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7" fillId="0" borderId="0"/>
    <xf numFmtId="262" fontId="17" fillId="0" borderId="0"/>
    <xf numFmtId="262" fontId="16" fillId="0" borderId="0"/>
    <xf numFmtId="262" fontId="17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197" fontId="56" fillId="0" borderId="0" applyFont="0" applyFill="0" applyBorder="0" applyAlignment="0" applyProtection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20" fillId="0" borderId="0"/>
    <xf numFmtId="262" fontId="20" fillId="0" borderId="0"/>
    <xf numFmtId="262" fontId="55" fillId="0" borderId="0" applyProtection="0"/>
    <xf numFmtId="262" fontId="20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 applyFont="0" applyFill="0" applyBorder="0" applyAlignment="0" applyProtection="0"/>
    <xf numFmtId="262" fontId="55" fillId="0" borderId="0" applyProtection="0"/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262" fontId="20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8" fillId="0" borderId="0"/>
    <xf numFmtId="262" fontId="16" fillId="0" borderId="0"/>
    <xf numFmtId="262" fontId="14" fillId="0" borderId="0"/>
    <xf numFmtId="262" fontId="14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16" fillId="0" borderId="0"/>
    <xf numFmtId="186" fontId="39" fillId="0" borderId="0">
      <protection locked="0"/>
    </xf>
    <xf numFmtId="262" fontId="14" fillId="0" borderId="0"/>
    <xf numFmtId="262" fontId="14" fillId="0" borderId="0"/>
    <xf numFmtId="262" fontId="17" fillId="0" borderId="0"/>
    <xf numFmtId="262" fontId="16" fillId="0" borderId="0"/>
    <xf numFmtId="262" fontId="16" fillId="0" borderId="0"/>
    <xf numFmtId="262" fontId="17" fillId="0" borderId="0"/>
    <xf numFmtId="262" fontId="48" fillId="0" borderId="0"/>
    <xf numFmtId="262" fontId="14" fillId="0" borderId="0" applyFont="0" applyFill="0" applyBorder="0" applyAlignment="0" applyProtection="0"/>
    <xf numFmtId="262" fontId="58" fillId="0" borderId="0"/>
    <xf numFmtId="262" fontId="20" fillId="0" borderId="0" applyFont="0" applyFill="0" applyBorder="0" applyAlignment="0" applyProtection="0"/>
    <xf numFmtId="262" fontId="58" fillId="0" borderId="0"/>
    <xf numFmtId="262" fontId="20" fillId="0" borderId="0" applyFont="0" applyFill="0" applyBorder="0" applyAlignment="0" applyProtection="0"/>
    <xf numFmtId="262" fontId="17" fillId="0" borderId="0"/>
    <xf numFmtId="262" fontId="48" fillId="0" borderId="0"/>
    <xf numFmtId="262" fontId="58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16" fillId="0" borderId="0"/>
    <xf numFmtId="262" fontId="20" fillId="0" borderId="0"/>
    <xf numFmtId="262" fontId="16" fillId="0" borderId="0"/>
    <xf numFmtId="262" fontId="16" fillId="0" borderId="0"/>
    <xf numFmtId="262" fontId="16" fillId="0" borderId="0"/>
    <xf numFmtId="186" fontId="39" fillId="0" borderId="0">
      <protection locked="0"/>
    </xf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197" fontId="56" fillId="0" borderId="0" applyFont="0" applyFill="0" applyBorder="0" applyAlignment="0" applyProtection="0"/>
    <xf numFmtId="262" fontId="16" fillId="0" borderId="0"/>
    <xf numFmtId="262" fontId="18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194" fontId="53" fillId="0" borderId="0">
      <alignment vertical="center"/>
      <protection locked="0"/>
    </xf>
    <xf numFmtId="262" fontId="16" fillId="0" borderId="0"/>
    <xf numFmtId="262" fontId="16" fillId="0" borderId="0"/>
    <xf numFmtId="262" fontId="20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7" fillId="0" borderId="0"/>
    <xf numFmtId="262" fontId="16" fillId="0" borderId="0"/>
    <xf numFmtId="262" fontId="17" fillId="0" borderId="0"/>
    <xf numFmtId="262" fontId="20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16" fillId="0" borderId="0"/>
    <xf numFmtId="262" fontId="17" fillId="0" borderId="0"/>
    <xf numFmtId="262" fontId="18" fillId="0" borderId="0"/>
    <xf numFmtId="262" fontId="14" fillId="0" borderId="0"/>
    <xf numFmtId="262" fontId="17" fillId="0" borderId="0"/>
    <xf numFmtId="262" fontId="20" fillId="0" borderId="0"/>
    <xf numFmtId="262" fontId="16" fillId="0" borderId="0"/>
    <xf numFmtId="186" fontId="39" fillId="0" borderId="0">
      <protection locked="0"/>
    </xf>
    <xf numFmtId="262" fontId="16" fillId="0" borderId="0"/>
    <xf numFmtId="262" fontId="17" fillId="0" borderId="0"/>
    <xf numFmtId="197" fontId="56" fillId="0" borderId="0" applyFont="0" applyFill="0" applyBorder="0" applyAlignment="0" applyProtection="0"/>
    <xf numFmtId="262" fontId="16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197" fontId="56" fillId="0" borderId="0" applyFont="0" applyFill="0" applyBorder="0" applyAlignment="0" applyProtection="0"/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262" fontId="17" fillId="0" borderId="0"/>
    <xf numFmtId="262" fontId="17" fillId="0" borderId="0"/>
    <xf numFmtId="262" fontId="16" fillId="0" borderId="0"/>
    <xf numFmtId="194" fontId="53" fillId="0" borderId="0">
      <alignment vertical="center"/>
      <protection locked="0"/>
    </xf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16" fillId="0" borderId="0"/>
    <xf numFmtId="262" fontId="20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55" fillId="0" borderId="0" applyProtection="0"/>
    <xf numFmtId="262" fontId="55" fillId="0" borderId="0" applyProtection="0"/>
    <xf numFmtId="262" fontId="18" fillId="0" borderId="0" applyFont="0" applyFill="0" applyBorder="0" applyAlignment="0" applyProtection="0"/>
    <xf numFmtId="262" fontId="55" fillId="0" borderId="0" applyProtection="0"/>
    <xf numFmtId="262" fontId="55" fillId="0" borderId="0" applyProtection="0"/>
    <xf numFmtId="262" fontId="16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197" fontId="56" fillId="0" borderId="0" applyFont="0" applyFill="0" applyBorder="0" applyAlignment="0" applyProtection="0"/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262" fontId="17" fillId="0" borderId="0"/>
    <xf numFmtId="262" fontId="17" fillId="0" borderId="0"/>
    <xf numFmtId="262" fontId="16" fillId="0" borderId="0"/>
    <xf numFmtId="262" fontId="17" fillId="0" borderId="0"/>
    <xf numFmtId="197" fontId="56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6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4" fillId="0" borderId="0"/>
    <xf numFmtId="262" fontId="39" fillId="0" borderId="0">
      <protection locked="0"/>
    </xf>
    <xf numFmtId="262" fontId="16" fillId="0" borderId="0"/>
    <xf numFmtId="262" fontId="16" fillId="0" borderId="0"/>
    <xf numFmtId="262" fontId="16" fillId="0" borderId="0"/>
    <xf numFmtId="262" fontId="20" fillId="0" borderId="0" applyFont="0" applyFill="0" applyBorder="0" applyAlignment="0" applyProtection="0"/>
    <xf numFmtId="262" fontId="17" fillId="0" borderId="0"/>
    <xf numFmtId="262" fontId="14" fillId="0" borderId="0"/>
    <xf numFmtId="262" fontId="16" fillId="0" borderId="0"/>
    <xf numFmtId="262" fontId="18" fillId="0" borderId="0"/>
    <xf numFmtId="262" fontId="55" fillId="0" borderId="0" applyProtection="0"/>
    <xf numFmtId="262" fontId="39" fillId="0" borderId="0">
      <protection locked="0"/>
    </xf>
    <xf numFmtId="262" fontId="16" fillId="0" borderId="0"/>
    <xf numFmtId="262" fontId="16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/>
    <xf numFmtId="262" fontId="16" fillId="0" borderId="0"/>
    <xf numFmtId="262" fontId="16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6" fillId="0" borderId="0"/>
    <xf numFmtId="262" fontId="20" fillId="0" borderId="0"/>
    <xf numFmtId="262" fontId="58" fillId="0" borderId="0"/>
    <xf numFmtId="262" fontId="17" fillId="0" borderId="0"/>
    <xf numFmtId="262" fontId="17" fillId="0" borderId="0"/>
    <xf numFmtId="197" fontId="56" fillId="0" borderId="0" applyFont="0" applyFill="0" applyBorder="0" applyAlignment="0" applyProtection="0"/>
    <xf numFmtId="262" fontId="16" fillId="0" borderId="0"/>
    <xf numFmtId="262" fontId="20" fillId="0" borderId="0"/>
    <xf numFmtId="262" fontId="17" fillId="0" borderId="0"/>
    <xf numFmtId="197" fontId="56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4" fillId="0" borderId="0"/>
    <xf numFmtId="262" fontId="16" fillId="0" borderId="0"/>
    <xf numFmtId="262" fontId="20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197" fontId="56" fillId="0" borderId="0" applyFont="0" applyFill="0" applyBorder="0" applyAlignment="0" applyProtection="0"/>
    <xf numFmtId="262" fontId="16" fillId="0" borderId="0"/>
    <xf numFmtId="262" fontId="16" fillId="0" borderId="0"/>
    <xf numFmtId="197" fontId="56" fillId="0" borderId="0" applyFont="0" applyFill="0" applyBorder="0" applyAlignment="0" applyProtection="0"/>
    <xf numFmtId="194" fontId="49" fillId="0" borderId="0">
      <alignment vertical="center"/>
      <protection locked="0"/>
    </xf>
    <xf numFmtId="197" fontId="56" fillId="0" borderId="0" applyFont="0" applyFill="0" applyBorder="0" applyAlignment="0" applyProtection="0"/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4" fontId="49" fillId="0" borderId="0">
      <alignment vertical="center"/>
      <protection locked="0"/>
    </xf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6" fillId="0" borderId="0"/>
    <xf numFmtId="262" fontId="17" fillId="0" borderId="0"/>
    <xf numFmtId="262" fontId="17" fillId="0" borderId="0"/>
    <xf numFmtId="262" fontId="18" fillId="0" borderId="0"/>
    <xf numFmtId="262" fontId="18" fillId="0" borderId="0"/>
    <xf numFmtId="262" fontId="17" fillId="0" borderId="0"/>
    <xf numFmtId="262" fontId="20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7" fillId="0" borderId="0"/>
    <xf numFmtId="262" fontId="17" fillId="0" borderId="0"/>
    <xf numFmtId="262" fontId="55" fillId="0" borderId="0" applyProtection="0"/>
    <xf numFmtId="262" fontId="16" fillId="0" borderId="0"/>
    <xf numFmtId="262" fontId="16" fillId="0" borderId="0"/>
    <xf numFmtId="262" fontId="16" fillId="0" borderId="0"/>
    <xf numFmtId="262" fontId="20" fillId="0" borderId="0" applyFont="0" applyFill="0" applyBorder="0" applyAlignment="0" applyProtection="0"/>
    <xf numFmtId="186" fontId="39" fillId="0" borderId="0">
      <protection locked="0"/>
    </xf>
    <xf numFmtId="262" fontId="20" fillId="0" borderId="0" applyFont="0" applyFill="0" applyBorder="0" applyAlignment="0" applyProtection="0"/>
    <xf numFmtId="262" fontId="17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20" fillId="0" borderId="0"/>
    <xf numFmtId="262" fontId="16" fillId="0" borderId="0"/>
    <xf numFmtId="262" fontId="20" fillId="0" borderId="0" applyFont="0" applyFill="0" applyBorder="0" applyAlignment="0" applyProtection="0"/>
    <xf numFmtId="186" fontId="39" fillId="0" borderId="0">
      <protection locked="0"/>
    </xf>
    <xf numFmtId="262" fontId="14" fillId="0" borderId="0"/>
    <xf numFmtId="262" fontId="14" fillId="0" borderId="0"/>
    <xf numFmtId="262" fontId="16" fillId="0" borderId="0"/>
    <xf numFmtId="197" fontId="56" fillId="0" borderId="0" applyFont="0" applyFill="0" applyBorder="0" applyAlignment="0" applyProtection="0"/>
    <xf numFmtId="262" fontId="16" fillId="0" borderId="0"/>
    <xf numFmtId="262" fontId="17" fillId="0" borderId="0"/>
    <xf numFmtId="262" fontId="20" fillId="0" borderId="0" applyFont="0" applyFill="0" applyBorder="0" applyAlignment="0" applyProtection="0"/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194" fontId="53" fillId="0" borderId="0">
      <alignment vertical="center"/>
      <protection locked="0"/>
    </xf>
    <xf numFmtId="262" fontId="20" fillId="0" borderId="0" applyFont="0" applyFill="0" applyBorder="0" applyAlignment="0" applyProtection="0"/>
    <xf numFmtId="186" fontId="39" fillId="0" borderId="0">
      <protection locked="0"/>
    </xf>
    <xf numFmtId="186" fontId="39" fillId="0" borderId="0">
      <protection locked="0"/>
    </xf>
    <xf numFmtId="262" fontId="17" fillId="0" borderId="0"/>
    <xf numFmtId="262" fontId="17" fillId="0" borderId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4" fillId="0" borderId="0"/>
    <xf numFmtId="262" fontId="16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7" fillId="0" borderId="0"/>
    <xf numFmtId="262" fontId="16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7" fillId="0" borderId="0"/>
    <xf numFmtId="262" fontId="17" fillId="0" borderId="0"/>
    <xf numFmtId="197" fontId="56" fillId="0" borderId="0" applyFont="0" applyFill="0" applyBorder="0" applyAlignment="0" applyProtection="0"/>
    <xf numFmtId="262" fontId="16" fillId="0" borderId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20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20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20" fillId="0" borderId="0"/>
    <xf numFmtId="262" fontId="16" fillId="0" borderId="0"/>
    <xf numFmtId="262" fontId="17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194" fontId="53" fillId="0" borderId="0">
      <alignment vertical="center"/>
      <protection locked="0"/>
    </xf>
    <xf numFmtId="262" fontId="16" fillId="0" borderId="0"/>
    <xf numFmtId="262" fontId="20" fillId="0" borderId="0" applyFont="0" applyFill="0" applyBorder="0" applyAlignment="0" applyProtection="0"/>
    <xf numFmtId="262" fontId="55" fillId="0" borderId="0" applyProtection="0"/>
    <xf numFmtId="262" fontId="20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59" fillId="0" borderId="0"/>
    <xf numFmtId="262" fontId="16" fillId="0" borderId="0"/>
    <xf numFmtId="262" fontId="48" fillId="0" borderId="0"/>
    <xf numFmtId="262" fontId="17" fillId="0" borderId="0"/>
    <xf numFmtId="262" fontId="16" fillId="0" borderId="0"/>
    <xf numFmtId="262" fontId="14" fillId="0" borderId="0"/>
    <xf numFmtId="262" fontId="20" fillId="0" borderId="0" applyFont="0" applyFill="0" applyBorder="0" applyAlignment="0" applyProtection="0"/>
    <xf numFmtId="262" fontId="16" fillId="0" borderId="0"/>
    <xf numFmtId="262" fontId="20" fillId="0" borderId="0" applyFont="0" applyFill="0" applyBorder="0" applyAlignment="0" applyProtection="0"/>
    <xf numFmtId="262" fontId="14" fillId="0" borderId="0"/>
    <xf numFmtId="262" fontId="14" fillId="0" borderId="0"/>
    <xf numFmtId="262" fontId="17" fillId="0" borderId="0"/>
    <xf numFmtId="262" fontId="18" fillId="0" borderId="0" applyFont="0" applyFill="0" applyBorder="0" applyAlignment="0" applyProtection="0"/>
    <xf numFmtId="262" fontId="16" fillId="0" borderId="0"/>
    <xf numFmtId="262" fontId="20" fillId="0" borderId="0" applyFont="0" applyFill="0" applyBorder="0" applyAlignment="0" applyProtection="0"/>
    <xf numFmtId="262" fontId="17" fillId="0" borderId="0"/>
    <xf numFmtId="262" fontId="14" fillId="0" borderId="0" applyFont="0" applyFill="0" applyBorder="0" applyAlignment="0" applyProtection="0"/>
    <xf numFmtId="262" fontId="14" fillId="0" borderId="0"/>
    <xf numFmtId="262" fontId="17" fillId="0" borderId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4" fillId="0" borderId="0"/>
    <xf numFmtId="262" fontId="14" fillId="0" borderId="0"/>
    <xf numFmtId="186" fontId="39" fillId="0" borderId="0">
      <protection locked="0"/>
    </xf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/>
    <xf numFmtId="262" fontId="16" fillId="0" borderId="0"/>
    <xf numFmtId="197" fontId="56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6" fillId="0" borderId="0"/>
    <xf numFmtId="38" fontId="17" fillId="0" borderId="0" applyFill="0" applyBorder="0" applyAlignment="0" applyProtection="0"/>
    <xf numFmtId="262" fontId="14" fillId="0" borderId="0"/>
    <xf numFmtId="262" fontId="14" fillId="0" borderId="0"/>
    <xf numFmtId="262" fontId="20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6" fillId="0" borderId="0"/>
    <xf numFmtId="262" fontId="14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8" fillId="0" borderId="0" applyFont="0" applyFill="0" applyBorder="0" applyAlignment="0" applyProtection="0"/>
    <xf numFmtId="194" fontId="53" fillId="0" borderId="0">
      <alignment vertical="center"/>
      <protection locked="0"/>
    </xf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197" fontId="56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7" fillId="0" borderId="0"/>
    <xf numFmtId="262" fontId="17" fillId="0" borderId="0"/>
    <xf numFmtId="262" fontId="17" fillId="0" borderId="0"/>
    <xf numFmtId="262" fontId="20" fillId="0" borderId="0" applyFont="0" applyFill="0" applyBorder="0" applyAlignment="0" applyProtection="0"/>
    <xf numFmtId="186" fontId="39" fillId="0" borderId="0">
      <protection locked="0"/>
    </xf>
    <xf numFmtId="186" fontId="39" fillId="0" borderId="0">
      <protection locked="0"/>
    </xf>
    <xf numFmtId="262" fontId="20" fillId="0" borderId="0" applyFont="0" applyFill="0" applyBorder="0" applyAlignment="0" applyProtection="0"/>
    <xf numFmtId="186" fontId="39" fillId="0" borderId="0">
      <protection locked="0"/>
    </xf>
    <xf numFmtId="186" fontId="39" fillId="0" borderId="0">
      <protection locked="0"/>
    </xf>
    <xf numFmtId="186" fontId="39" fillId="0" borderId="0">
      <protection locked="0"/>
    </xf>
    <xf numFmtId="262" fontId="39" fillId="0" borderId="0">
      <protection locked="0"/>
    </xf>
    <xf numFmtId="262" fontId="20" fillId="0" borderId="0" applyFont="0" applyFill="0" applyBorder="0" applyAlignment="0" applyProtection="0"/>
    <xf numFmtId="186" fontId="39" fillId="0" borderId="0">
      <protection locked="0"/>
    </xf>
    <xf numFmtId="186" fontId="3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186" fontId="39" fillId="0" borderId="0">
      <protection locked="0"/>
    </xf>
    <xf numFmtId="262" fontId="39" fillId="0" borderId="0">
      <protection locked="0"/>
    </xf>
    <xf numFmtId="262" fontId="16" fillId="0" borderId="0"/>
    <xf numFmtId="262" fontId="16" fillId="0" borderId="0"/>
    <xf numFmtId="262" fontId="16" fillId="0" borderId="0"/>
    <xf numFmtId="262" fontId="20" fillId="0" borderId="0" applyFont="0" applyFill="0" applyBorder="0" applyAlignment="0" applyProtection="0"/>
    <xf numFmtId="262" fontId="17" fillId="0" borderId="0"/>
    <xf numFmtId="262" fontId="18" fillId="0" borderId="0"/>
    <xf numFmtId="262" fontId="16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8" fillId="0" borderId="0"/>
    <xf numFmtId="262" fontId="14" fillId="0" borderId="0"/>
    <xf numFmtId="262" fontId="14" fillId="0" borderId="0"/>
    <xf numFmtId="262" fontId="20" fillId="0" borderId="0" applyFont="0" applyFill="0" applyBorder="0" applyAlignment="0" applyProtection="0"/>
    <xf numFmtId="262" fontId="14" fillId="0" borderId="0"/>
    <xf numFmtId="262" fontId="17" fillId="0" borderId="0"/>
    <xf numFmtId="262" fontId="16" fillId="0" borderId="0"/>
    <xf numFmtId="262" fontId="59" fillId="0" borderId="0"/>
    <xf numFmtId="262" fontId="59" fillId="0" borderId="0"/>
    <xf numFmtId="262" fontId="59" fillId="0" borderId="0"/>
    <xf numFmtId="262" fontId="59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4" fillId="0" borderId="0">
      <alignment vertical="center"/>
    </xf>
    <xf numFmtId="198" fontId="14" fillId="0" borderId="0" applyFont="0" applyFill="0" applyBorder="0" applyAlignment="0" applyProtection="0"/>
    <xf numFmtId="262" fontId="54" fillId="0" borderId="0"/>
    <xf numFmtId="262" fontId="14" fillId="0" borderId="0">
      <alignment vertical="center"/>
    </xf>
    <xf numFmtId="262" fontId="54" fillId="0" borderId="0"/>
    <xf numFmtId="262" fontId="16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8" fillId="0" borderId="0" applyFont="0" applyFill="0" applyBorder="0" applyAlignment="0" applyProtection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6" fillId="0" borderId="0"/>
    <xf numFmtId="262" fontId="14" fillId="0" borderId="0">
      <alignment vertical="center"/>
    </xf>
    <xf numFmtId="262" fontId="14" fillId="0" borderId="0">
      <alignment vertical="center"/>
    </xf>
    <xf numFmtId="262" fontId="16" fillId="0" borderId="0"/>
    <xf numFmtId="262" fontId="14" fillId="0" borderId="0">
      <alignment vertical="center"/>
    </xf>
    <xf numFmtId="262" fontId="14" fillId="0" borderId="0">
      <alignment vertical="center"/>
    </xf>
    <xf numFmtId="262" fontId="16" fillId="0" borderId="0"/>
    <xf numFmtId="262" fontId="60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6" fillId="0" borderId="0"/>
    <xf numFmtId="185" fontId="61" fillId="0" borderId="0" applyFont="0" applyFill="0" applyBorder="0" applyAlignment="0" applyProtection="0"/>
    <xf numFmtId="262" fontId="14" fillId="0" borderId="0">
      <alignment vertical="center"/>
    </xf>
    <xf numFmtId="185" fontId="61" fillId="0" borderId="0" applyFont="0" applyFill="0" applyBorder="0" applyAlignment="0" applyProtection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186" fontId="39" fillId="0" borderId="0">
      <protection locked="0"/>
    </xf>
    <xf numFmtId="262" fontId="55" fillId="0" borderId="0" applyProtection="0"/>
    <xf numFmtId="262" fontId="18" fillId="0" borderId="0" applyFont="0" applyFill="0" applyBorder="0" applyAlignment="0" applyProtection="0"/>
    <xf numFmtId="197" fontId="62" fillId="0" borderId="0" applyFont="0" applyFill="0" applyBorder="0" applyAlignment="0" applyProtection="0"/>
    <xf numFmtId="262" fontId="14" fillId="0" borderId="0">
      <alignment vertical="center"/>
    </xf>
    <xf numFmtId="197" fontId="62" fillId="0" borderId="0" applyFont="0" applyFill="0" applyBorder="0" applyAlignment="0" applyProtection="0"/>
    <xf numFmtId="262" fontId="16" fillId="0" borderId="0"/>
    <xf numFmtId="262" fontId="14" fillId="0" borderId="0">
      <alignment vertical="center"/>
    </xf>
    <xf numFmtId="262" fontId="16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17" fillId="0" borderId="0"/>
    <xf numFmtId="262" fontId="16" fillId="0" borderId="0"/>
    <xf numFmtId="262" fontId="17" fillId="0" borderId="0"/>
    <xf numFmtId="262" fontId="16" fillId="0" borderId="0"/>
    <xf numFmtId="262" fontId="17" fillId="0" borderId="0"/>
    <xf numFmtId="186" fontId="39" fillId="0" borderId="0">
      <protection locked="0"/>
    </xf>
    <xf numFmtId="186" fontId="39" fillId="0" borderId="0">
      <protection locked="0"/>
    </xf>
    <xf numFmtId="262" fontId="14" fillId="0" borderId="0">
      <alignment vertical="center"/>
    </xf>
    <xf numFmtId="262" fontId="14" fillId="0" borderId="0">
      <alignment vertical="center"/>
    </xf>
    <xf numFmtId="262" fontId="63" fillId="0" borderId="0"/>
    <xf numFmtId="186" fontId="39" fillId="0" borderId="0">
      <protection locked="0"/>
    </xf>
    <xf numFmtId="194" fontId="49" fillId="0" borderId="0">
      <alignment vertical="center"/>
      <protection locked="0"/>
    </xf>
    <xf numFmtId="186" fontId="39" fillId="0" borderId="0">
      <protection locked="0"/>
    </xf>
    <xf numFmtId="186" fontId="39" fillId="0" borderId="0">
      <protection locked="0"/>
    </xf>
    <xf numFmtId="194" fontId="53" fillId="0" borderId="0">
      <alignment vertical="center"/>
      <protection locked="0"/>
    </xf>
    <xf numFmtId="194" fontId="64" fillId="0" borderId="0">
      <alignment vertical="center"/>
      <protection locked="0"/>
    </xf>
    <xf numFmtId="194" fontId="49" fillId="0" borderId="0">
      <alignment vertical="center"/>
      <protection locked="0"/>
    </xf>
    <xf numFmtId="194" fontId="65" fillId="0" borderId="0">
      <alignment vertical="center"/>
      <protection locked="0"/>
    </xf>
    <xf numFmtId="194" fontId="64" fillId="0" borderId="0">
      <alignment vertical="center"/>
      <protection locked="0"/>
    </xf>
    <xf numFmtId="262" fontId="14" fillId="0" borderId="0">
      <alignment vertical="center"/>
    </xf>
    <xf numFmtId="262" fontId="14" fillId="0" borderId="0">
      <alignment vertical="center"/>
    </xf>
    <xf numFmtId="262" fontId="19" fillId="0" borderId="0">
      <protection locked="0"/>
    </xf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199" fontId="14" fillId="0" borderId="0" applyFont="0" applyFill="0" applyBorder="0" applyProtection="0">
      <alignment vertical="center"/>
    </xf>
    <xf numFmtId="262" fontId="14" fillId="0" borderId="0">
      <alignment vertical="center"/>
    </xf>
    <xf numFmtId="199" fontId="14" fillId="0" borderId="0" applyFont="0" applyFill="0" applyBorder="0" applyProtection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8" fillId="0" borderId="0" applyFont="0" applyFill="0" applyBorder="0" applyAlignment="0" applyProtection="0"/>
    <xf numFmtId="200" fontId="14" fillId="0" borderId="0">
      <alignment vertical="center"/>
    </xf>
    <xf numFmtId="262" fontId="14" fillId="0" borderId="0">
      <alignment vertical="center"/>
    </xf>
    <xf numFmtId="200" fontId="14" fillId="0" borderId="0">
      <alignment vertical="center"/>
    </xf>
    <xf numFmtId="178" fontId="14" fillId="0" borderId="0" applyFont="0" applyFill="0" applyBorder="0" applyAlignment="0" applyProtection="0">
      <alignment vertical="center"/>
    </xf>
    <xf numFmtId="262" fontId="14" fillId="0" borderId="0">
      <alignment vertical="center"/>
    </xf>
    <xf numFmtId="178" fontId="14" fillId="0" borderId="0" applyFont="0" applyFill="0" applyBorder="0" applyAlignment="0" applyProtection="0">
      <alignment vertical="center"/>
    </xf>
    <xf numFmtId="262" fontId="43" fillId="0" borderId="0">
      <alignment vertical="center"/>
    </xf>
    <xf numFmtId="262" fontId="14" fillId="0" borderId="0">
      <alignment vertical="center"/>
    </xf>
    <xf numFmtId="262" fontId="43" fillId="0" borderId="0">
      <alignment vertical="center"/>
    </xf>
    <xf numFmtId="262" fontId="43" fillId="0" borderId="0">
      <alignment vertical="center"/>
    </xf>
    <xf numFmtId="262" fontId="14" fillId="0" borderId="0">
      <alignment vertical="center"/>
    </xf>
    <xf numFmtId="262" fontId="43" fillId="0" borderId="0">
      <alignment vertical="center"/>
    </xf>
    <xf numFmtId="186" fontId="39" fillId="0" borderId="0">
      <protection locked="0"/>
    </xf>
    <xf numFmtId="186" fontId="39" fillId="0" borderId="0">
      <protection locked="0"/>
    </xf>
    <xf numFmtId="262" fontId="66" fillId="0" borderId="0"/>
    <xf numFmtId="194" fontId="49" fillId="0" borderId="0">
      <alignment vertical="center"/>
      <protection locked="0"/>
    </xf>
    <xf numFmtId="186" fontId="19" fillId="0" borderId="0">
      <protection locked="0"/>
    </xf>
    <xf numFmtId="262" fontId="14" fillId="0" borderId="0">
      <alignment vertical="center"/>
    </xf>
    <xf numFmtId="262" fontId="14" fillId="0" borderId="0">
      <alignment vertical="center"/>
    </xf>
    <xf numFmtId="201" fontId="67" fillId="0" borderId="0">
      <protection locked="0"/>
    </xf>
    <xf numFmtId="262" fontId="14" fillId="0" borderId="0">
      <alignment vertical="center"/>
    </xf>
    <xf numFmtId="262" fontId="14" fillId="0" borderId="0">
      <alignment vertical="center"/>
    </xf>
    <xf numFmtId="262" fontId="68" fillId="0" borderId="0">
      <protection locked="0"/>
    </xf>
    <xf numFmtId="262" fontId="14" fillId="0" borderId="0">
      <alignment vertical="center"/>
    </xf>
    <xf numFmtId="262" fontId="14" fillId="0" borderId="0">
      <alignment vertical="center"/>
    </xf>
    <xf numFmtId="262" fontId="68" fillId="0" borderId="0">
      <protection locked="0"/>
    </xf>
    <xf numFmtId="262" fontId="18" fillId="0" borderId="0" applyFont="0" applyFill="0" applyBorder="0" applyAlignment="0" applyProtection="0"/>
    <xf numFmtId="176" fontId="69" fillId="0" borderId="2">
      <alignment vertical="center"/>
    </xf>
    <xf numFmtId="262" fontId="14" fillId="0" borderId="0">
      <alignment vertical="center"/>
    </xf>
    <xf numFmtId="176" fontId="69" fillId="0" borderId="2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9" fontId="40" fillId="0" borderId="0">
      <alignment vertical="center"/>
    </xf>
    <xf numFmtId="3" fontId="41" fillId="0" borderId="2"/>
    <xf numFmtId="262" fontId="14" fillId="0" borderId="0">
      <alignment vertical="center"/>
    </xf>
    <xf numFmtId="3" fontId="41" fillId="0" borderId="2"/>
    <xf numFmtId="262" fontId="14" fillId="0" borderId="0">
      <alignment vertical="center"/>
    </xf>
    <xf numFmtId="262" fontId="14" fillId="0" borderId="0">
      <alignment vertical="center"/>
    </xf>
    <xf numFmtId="262" fontId="40" fillId="0" borderId="0">
      <alignment vertical="center"/>
    </xf>
    <xf numFmtId="3" fontId="41" fillId="0" borderId="2"/>
    <xf numFmtId="262" fontId="14" fillId="0" borderId="0">
      <alignment vertical="center"/>
    </xf>
    <xf numFmtId="3" fontId="41" fillId="0" borderId="2"/>
    <xf numFmtId="262" fontId="14" fillId="0" borderId="0">
      <alignment vertical="center"/>
    </xf>
    <xf numFmtId="262" fontId="14" fillId="0" borderId="0">
      <alignment vertical="center"/>
    </xf>
    <xf numFmtId="10" fontId="40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40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02" fontId="14" fillId="0" borderId="0">
      <alignment vertical="center"/>
    </xf>
    <xf numFmtId="203" fontId="56" fillId="0" borderId="0" applyFont="0" applyFill="0" applyBorder="0" applyAlignment="0" applyProtection="0"/>
    <xf numFmtId="176" fontId="69" fillId="0" borderId="2">
      <alignment vertical="center"/>
    </xf>
    <xf numFmtId="176" fontId="69" fillId="0" borderId="2">
      <alignment vertical="center"/>
    </xf>
    <xf numFmtId="176" fontId="14" fillId="0" borderId="2">
      <alignment vertical="center"/>
    </xf>
    <xf numFmtId="176" fontId="14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14" fillId="0" borderId="2">
      <alignment vertical="center"/>
    </xf>
    <xf numFmtId="176" fontId="14" fillId="0" borderId="2">
      <alignment vertical="center"/>
    </xf>
    <xf numFmtId="176" fontId="16" fillId="0" borderId="2">
      <alignment vertical="center"/>
    </xf>
    <xf numFmtId="176" fontId="16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176" fontId="69" fillId="0" borderId="2">
      <alignment vertical="center"/>
    </xf>
    <xf numFmtId="262" fontId="69" fillId="0" borderId="2">
      <alignment vertical="center"/>
    </xf>
    <xf numFmtId="262" fontId="69" fillId="0" borderId="2">
      <alignment vertical="center"/>
    </xf>
    <xf numFmtId="262" fontId="69" fillId="0" borderId="2">
      <alignment vertical="center"/>
    </xf>
    <xf numFmtId="262" fontId="69" fillId="0" borderId="2">
      <alignment vertical="center"/>
    </xf>
    <xf numFmtId="176" fontId="70" fillId="0" borderId="33" applyBorder="0">
      <alignment vertical="center"/>
    </xf>
    <xf numFmtId="262" fontId="14" fillId="0" borderId="0">
      <alignment vertical="center"/>
    </xf>
    <xf numFmtId="176" fontId="70" fillId="0" borderId="33" applyBorder="0">
      <alignment vertical="center"/>
    </xf>
    <xf numFmtId="204" fontId="70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05" fontId="71" fillId="0" borderId="0">
      <alignment vertical="center"/>
    </xf>
    <xf numFmtId="194" fontId="64" fillId="0" borderId="0">
      <alignment vertical="center"/>
      <protection locked="0"/>
    </xf>
    <xf numFmtId="194" fontId="72" fillId="0" borderId="0">
      <alignment vertical="center"/>
      <protection locked="0"/>
    </xf>
    <xf numFmtId="194" fontId="64" fillId="0" borderId="0">
      <alignment vertical="center"/>
      <protection locked="0"/>
    </xf>
    <xf numFmtId="194" fontId="72" fillId="0" borderId="0">
      <alignment vertical="center"/>
      <protection locked="0"/>
    </xf>
    <xf numFmtId="194" fontId="64" fillId="0" borderId="0">
      <alignment vertical="center"/>
      <protection locked="0"/>
    </xf>
    <xf numFmtId="206" fontId="73" fillId="0" borderId="0">
      <alignment vertical="center"/>
    </xf>
    <xf numFmtId="194" fontId="64" fillId="0" borderId="0">
      <alignment vertical="center"/>
      <protection locked="0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06" fontId="73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186" fontId="50" fillId="0" borderId="0">
      <protection locked="0"/>
    </xf>
    <xf numFmtId="206" fontId="73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75" fillId="9" borderId="35" applyNumberFormat="0" applyFill="0" applyBorder="0">
      <alignment horizontal="center" vertical="center"/>
    </xf>
    <xf numFmtId="262" fontId="75" fillId="9" borderId="35" applyNumberFormat="0" applyFill="0" applyBorder="0">
      <alignment horizontal="center" vertical="center"/>
    </xf>
    <xf numFmtId="3" fontId="74" fillId="0" borderId="34">
      <alignment horizontal="right" vertical="center"/>
    </xf>
    <xf numFmtId="206" fontId="73" fillId="0" borderId="0">
      <alignment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06" fontId="73" fillId="0" borderId="0">
      <alignment vertical="center"/>
    </xf>
    <xf numFmtId="262" fontId="75" fillId="9" borderId="35" applyNumberFormat="0" applyFill="0" applyBorder="0">
      <alignment horizontal="center" vertical="center"/>
    </xf>
    <xf numFmtId="206" fontId="73" fillId="0" borderId="0">
      <alignment vertical="center"/>
    </xf>
    <xf numFmtId="3" fontId="74" fillId="0" borderId="34">
      <alignment horizontal="right" vertical="center"/>
    </xf>
    <xf numFmtId="262" fontId="75" fillId="9" borderId="35" applyNumberFormat="0" applyFill="0" applyBorder="0">
      <alignment horizontal="center" vertical="center"/>
    </xf>
    <xf numFmtId="262" fontId="75" fillId="9" borderId="35" applyNumberFormat="0" applyFill="0" applyBorder="0">
      <alignment horizontal="center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206" fontId="73" fillId="0" borderId="0">
      <alignment vertical="center"/>
    </xf>
    <xf numFmtId="206" fontId="73" fillId="0" borderId="0">
      <alignment vertical="center"/>
    </xf>
    <xf numFmtId="206" fontId="73" fillId="0" borderId="0">
      <alignment vertical="center"/>
    </xf>
    <xf numFmtId="206" fontId="73" fillId="0" borderId="0">
      <alignment vertical="center"/>
    </xf>
    <xf numFmtId="3" fontId="74" fillId="0" borderId="34">
      <alignment horizontal="right" vertical="center"/>
    </xf>
    <xf numFmtId="206" fontId="73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75" fillId="9" borderId="35" applyNumberFormat="0" applyFill="0" applyBorder="0">
      <alignment horizontal="center" vertical="center"/>
    </xf>
    <xf numFmtId="262" fontId="75" fillId="9" borderId="35" applyNumberFormat="0" applyFill="0" applyBorder="0">
      <alignment horizontal="center" vertical="center"/>
    </xf>
    <xf numFmtId="262" fontId="75" fillId="9" borderId="35" applyNumberFormat="0" applyFill="0" applyBorder="0">
      <alignment horizontal="center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06" fontId="73" fillId="0" borderId="0">
      <alignment vertical="center"/>
    </xf>
    <xf numFmtId="206" fontId="73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06" fontId="73" fillId="0" borderId="0">
      <alignment vertical="center"/>
    </xf>
    <xf numFmtId="206" fontId="73" fillId="0" borderId="0">
      <alignment vertical="center"/>
    </xf>
    <xf numFmtId="206" fontId="73" fillId="0" borderId="0">
      <alignment vertical="center"/>
    </xf>
    <xf numFmtId="206" fontId="73" fillId="0" borderId="0">
      <alignment vertical="center"/>
    </xf>
    <xf numFmtId="262" fontId="75" fillId="9" borderId="35" applyNumberFormat="0" applyFill="0" applyBorder="0">
      <alignment horizontal="center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62" fontId="75" fillId="9" borderId="35" applyNumberFormat="0" applyFill="0" applyBorder="0">
      <alignment horizontal="center" vertical="center"/>
    </xf>
    <xf numFmtId="262" fontId="75" fillId="9" borderId="35" applyNumberFormat="0" applyFill="0" applyBorder="0">
      <alignment horizontal="center" vertical="center"/>
    </xf>
    <xf numFmtId="206" fontId="73" fillId="0" borderId="0">
      <alignment vertical="center"/>
    </xf>
    <xf numFmtId="206" fontId="73" fillId="0" borderId="0">
      <alignment vertical="center"/>
    </xf>
    <xf numFmtId="262" fontId="75" fillId="9" borderId="35" applyNumberFormat="0" applyFill="0" applyBorder="0">
      <alignment horizontal="center" vertical="center"/>
    </xf>
    <xf numFmtId="3" fontId="74" fillId="0" borderId="34">
      <alignment horizontal="right" vertical="center"/>
    </xf>
    <xf numFmtId="206" fontId="73" fillId="0" borderId="0">
      <alignment vertical="center"/>
    </xf>
    <xf numFmtId="206" fontId="73" fillId="0" borderId="0">
      <alignment vertical="center"/>
    </xf>
    <xf numFmtId="206" fontId="73" fillId="0" borderId="0">
      <alignment vertical="center"/>
    </xf>
    <xf numFmtId="262" fontId="73" fillId="0" borderId="0">
      <alignment vertical="center"/>
    </xf>
    <xf numFmtId="262" fontId="73" fillId="0" borderId="0">
      <alignment vertical="center"/>
    </xf>
    <xf numFmtId="262" fontId="75" fillId="9" borderId="35" applyNumberFormat="0" applyFill="0" applyBorder="0">
      <alignment horizontal="center"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6" fontId="73" fillId="0" borderId="0">
      <alignment vertical="center"/>
    </xf>
    <xf numFmtId="206" fontId="73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09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06" fontId="73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14" fillId="0" borderId="0">
      <alignment vertical="center"/>
    </xf>
    <xf numFmtId="262" fontId="14" fillId="0" borderId="0">
      <alignment vertical="center"/>
    </xf>
    <xf numFmtId="262" fontId="76" fillId="0" borderId="0">
      <alignment horizontal="center"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0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4" fontId="76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4" fontId="76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4" fontId="76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5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4" fontId="76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11" fontId="14" fillId="0" borderId="0">
      <alignment vertical="center"/>
    </xf>
    <xf numFmtId="262" fontId="77" fillId="0" borderId="0"/>
    <xf numFmtId="262" fontId="14" fillId="0" borderId="0">
      <alignment vertical="center"/>
    </xf>
    <xf numFmtId="262" fontId="77" fillId="0" borderId="0"/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16" fontId="40" fillId="0" borderId="6" applyBorder="0">
      <alignment vertical="center" wrapText="1"/>
    </xf>
    <xf numFmtId="204" fontId="78" fillId="0" borderId="0">
      <alignment vertical="center"/>
    </xf>
    <xf numFmtId="262" fontId="14" fillId="0" borderId="0">
      <alignment vertical="center"/>
    </xf>
    <xf numFmtId="204" fontId="78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/>
    <xf numFmtId="176" fontId="79" fillId="0" borderId="0" applyFont="0" applyFill="0" applyBorder="0" applyAlignment="0" applyProtection="0"/>
    <xf numFmtId="217" fontId="18" fillId="0" borderId="0">
      <protection locked="0"/>
    </xf>
    <xf numFmtId="262" fontId="14" fillId="0" borderId="0">
      <alignment vertical="center"/>
    </xf>
    <xf numFmtId="217" fontId="18" fillId="0" borderId="0">
      <protection locked="0"/>
    </xf>
    <xf numFmtId="262" fontId="14" fillId="0" borderId="0">
      <alignment vertical="center"/>
    </xf>
    <xf numFmtId="186" fontId="50" fillId="0" borderId="0">
      <protection locked="0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62" fontId="14" fillId="0" borderId="0">
      <alignment vertical="center"/>
    </xf>
    <xf numFmtId="2" fontId="74" fillId="0" borderId="34">
      <alignment horizontal="right" vertical="center"/>
    </xf>
    <xf numFmtId="262" fontId="18" fillId="0" borderId="29">
      <alignment horizont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" fontId="74" fillId="0" borderId="34">
      <alignment horizontal="right" vertical="center"/>
    </xf>
    <xf numFmtId="262" fontId="80" fillId="10" borderId="0" applyNumberFormat="0" applyBorder="0" applyAlignment="0" applyProtection="0">
      <alignment vertical="center"/>
    </xf>
    <xf numFmtId="262" fontId="80" fillId="11" borderId="0" applyNumberFormat="0" applyBorder="0" applyAlignment="0" applyProtection="0">
      <alignment vertical="center"/>
    </xf>
    <xf numFmtId="262" fontId="80" fillId="12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4" borderId="0" applyNumberFormat="0" applyBorder="0" applyAlignment="0" applyProtection="0">
      <alignment vertical="center"/>
    </xf>
    <xf numFmtId="262" fontId="80" fillId="15" borderId="0" applyNumberFormat="0" applyBorder="0" applyAlignment="0" applyProtection="0">
      <alignment vertical="center"/>
    </xf>
    <xf numFmtId="204" fontId="78" fillId="0" borderId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18" fontId="20" fillId="0" borderId="0">
      <alignment vertical="center"/>
    </xf>
    <xf numFmtId="262" fontId="76" fillId="0" borderId="0" applyFont="0" applyFill="0" applyBorder="0" applyAlignment="0" applyProtection="0"/>
    <xf numFmtId="262" fontId="80" fillId="16" borderId="0" applyNumberFormat="0" applyBorder="0" applyAlignment="0" applyProtection="0">
      <alignment vertical="center"/>
    </xf>
    <xf numFmtId="262" fontId="80" fillId="17" borderId="0" applyNumberFormat="0" applyBorder="0" applyAlignment="0" applyProtection="0">
      <alignment vertical="center"/>
    </xf>
    <xf numFmtId="262" fontId="80" fillId="18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9" borderId="0" applyNumberFormat="0" applyBorder="0" applyAlignment="0" applyProtection="0">
      <alignment vertical="center"/>
    </xf>
    <xf numFmtId="9" fontId="18" fillId="0" borderId="0">
      <protection locked="0"/>
    </xf>
    <xf numFmtId="262" fontId="81" fillId="20" borderId="0" applyNumberFormat="0" applyBorder="0" applyAlignment="0" applyProtection="0">
      <alignment vertical="center"/>
    </xf>
    <xf numFmtId="262" fontId="81" fillId="17" borderId="0" applyNumberFormat="0" applyBorder="0" applyAlignment="0" applyProtection="0">
      <alignment vertical="center"/>
    </xf>
    <xf numFmtId="262" fontId="81" fillId="18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3" borderId="0" applyNumberFormat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49" fontId="40" fillId="0" borderId="2">
      <alignment horizontal="center" vertical="center"/>
    </xf>
    <xf numFmtId="219" fontId="40" fillId="0" borderId="2">
      <alignment vertical="center"/>
    </xf>
    <xf numFmtId="220" fontId="40" fillId="0" borderId="2">
      <alignment vertical="center"/>
    </xf>
    <xf numFmtId="220" fontId="40" fillId="0" borderId="2">
      <alignment vertical="center"/>
    </xf>
    <xf numFmtId="221" fontId="40" fillId="0" borderId="2">
      <alignment vertical="center"/>
    </xf>
    <xf numFmtId="262" fontId="43" fillId="0" borderId="0"/>
    <xf numFmtId="2" fontId="82" fillId="0" borderId="0" applyFont="0" applyFill="0" applyBorder="0" applyAlignment="0" applyProtection="0"/>
    <xf numFmtId="262" fontId="83" fillId="0" borderId="0" applyNumberFormat="0" applyFill="0" applyBorder="0" applyAlignment="0" applyProtection="0"/>
    <xf numFmtId="262" fontId="84" fillId="0" borderId="0" applyNumberFormat="0" applyFill="0" applyBorder="0" applyAlignment="0" applyProtection="0"/>
    <xf numFmtId="262" fontId="85" fillId="0" borderId="0" applyBorder="0" applyAlignment="0"/>
    <xf numFmtId="262" fontId="85" fillId="0" borderId="24" applyBorder="0" applyAlignment="0">
      <alignment horizontal="center"/>
    </xf>
    <xf numFmtId="262" fontId="85" fillId="0" borderId="36"/>
    <xf numFmtId="262" fontId="86" fillId="0" borderId="0"/>
    <xf numFmtId="262" fontId="78" fillId="0" borderId="0">
      <alignment vertical="center"/>
    </xf>
    <xf numFmtId="222" fontId="87" fillId="0" borderId="0"/>
    <xf numFmtId="222" fontId="87" fillId="0" borderId="0"/>
    <xf numFmtId="222" fontId="87" fillId="0" borderId="0"/>
    <xf numFmtId="222" fontId="87" fillId="0" borderId="0"/>
    <xf numFmtId="222" fontId="87" fillId="0" borderId="0"/>
    <xf numFmtId="222" fontId="87" fillId="0" borderId="0"/>
    <xf numFmtId="222" fontId="87" fillId="0" borderId="0"/>
    <xf numFmtId="222" fontId="87" fillId="0" borderId="0"/>
    <xf numFmtId="222" fontId="87" fillId="0" borderId="0"/>
    <xf numFmtId="222" fontId="87" fillId="0" borderId="0"/>
    <xf numFmtId="222" fontId="87" fillId="0" borderId="0"/>
    <xf numFmtId="262" fontId="14" fillId="0" borderId="0" applyNumberFormat="0" applyFont="0" applyFill="0" applyBorder="0" applyAlignment="0" applyProtection="0">
      <alignment vertical="center"/>
    </xf>
    <xf numFmtId="262" fontId="76" fillId="0" borderId="0"/>
    <xf numFmtId="41" fontId="88" fillId="0" borderId="30">
      <alignment horizontal="center" vertical="center"/>
    </xf>
    <xf numFmtId="262" fontId="14" fillId="0" borderId="0">
      <protection locked="0"/>
    </xf>
    <xf numFmtId="262" fontId="82" fillId="0" borderId="0" applyFont="0" applyFill="0" applyBorder="0" applyAlignment="0" applyProtection="0"/>
    <xf numFmtId="262" fontId="89" fillId="0" borderId="37">
      <alignment vertical="center"/>
    </xf>
    <xf numFmtId="1" fontId="76" fillId="0" borderId="2" applyFill="0" applyBorder="0">
      <alignment horizontal="center"/>
    </xf>
    <xf numFmtId="3" fontId="15" fillId="0" borderId="27" applyNumberFormat="0" applyFill="0" applyBorder="0" applyProtection="0">
      <alignment horizontal="center" vertical="center"/>
    </xf>
    <xf numFmtId="262" fontId="82" fillId="0" borderId="0" applyFont="0" applyFill="0" applyBorder="0" applyAlignment="0" applyProtection="0"/>
    <xf numFmtId="262" fontId="90" fillId="0" borderId="0" applyNumberFormat="0" applyFill="0" applyBorder="0" applyAlignment="0" applyProtection="0">
      <alignment vertical="top"/>
      <protection locked="0"/>
    </xf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91" fillId="24" borderId="38">
      <alignment horizontal="center" vertical="center"/>
    </xf>
    <xf numFmtId="176" fontId="20" fillId="0" borderId="39">
      <alignment vertical="center"/>
    </xf>
    <xf numFmtId="223" fontId="40" fillId="0" borderId="0">
      <alignment vertical="center"/>
    </xf>
    <xf numFmtId="223" fontId="40" fillId="0" borderId="0">
      <alignment vertical="center"/>
    </xf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4" fillId="0" borderId="0" applyNumberFormat="0" applyFont="0" applyFill="0" applyBorder="0" applyAlignment="0" applyProtection="0">
      <alignment vertical="center"/>
    </xf>
    <xf numFmtId="10" fontId="70" fillId="0" borderId="0">
      <alignment vertical="center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0" fontId="70" fillId="0" borderId="0">
      <alignment vertical="center"/>
    </xf>
    <xf numFmtId="194" fontId="92" fillId="0" borderId="0">
      <alignment vertical="center"/>
      <protection locked="0"/>
    </xf>
    <xf numFmtId="217" fontId="18" fillId="0" borderId="0">
      <protection locked="0"/>
    </xf>
    <xf numFmtId="10" fontId="70" fillId="0" borderId="0">
      <alignment vertical="center"/>
    </xf>
    <xf numFmtId="10" fontId="70" fillId="0" borderId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10" fontId="70" fillId="0" borderId="0">
      <alignment vertical="center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262" fontId="14" fillId="0" borderId="0" applyNumberFormat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/>
    <xf numFmtId="9" fontId="93" fillId="0" borderId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186" fontId="46" fillId="8" borderId="32">
      <protection locked="0"/>
    </xf>
    <xf numFmtId="262" fontId="14" fillId="0" borderId="27">
      <alignment horizontal="center" vertical="center"/>
    </xf>
    <xf numFmtId="262" fontId="94" fillId="0" borderId="0"/>
    <xf numFmtId="176" fontId="95" fillId="0" borderId="24">
      <alignment vertical="center"/>
    </xf>
    <xf numFmtId="262" fontId="14" fillId="0" borderId="23" applyBorder="0"/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86" fillId="0" borderId="40"/>
    <xf numFmtId="4" fontId="86" fillId="0" borderId="23"/>
    <xf numFmtId="224" fontId="14" fillId="0" borderId="23"/>
    <xf numFmtId="262" fontId="14" fillId="0" borderId="23"/>
    <xf numFmtId="262" fontId="14" fillId="0" borderId="0" applyNumberFormat="0" applyFont="0" applyFill="0" applyBorder="0" applyAlignment="0" applyProtection="0">
      <alignment vertical="center"/>
    </xf>
    <xf numFmtId="225" fontId="70" fillId="0" borderId="0">
      <alignment vertical="center"/>
    </xf>
    <xf numFmtId="176" fontId="85" fillId="0" borderId="24">
      <alignment vertical="center"/>
    </xf>
    <xf numFmtId="262" fontId="96" fillId="0" borderId="0">
      <alignment vertical="center"/>
    </xf>
    <xf numFmtId="262" fontId="97" fillId="0" borderId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226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27" fontId="60" fillId="0" borderId="0"/>
    <xf numFmtId="41" fontId="13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98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205" fontId="18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62" fontId="18" fillId="0" borderId="0"/>
    <xf numFmtId="262" fontId="18" fillId="0" borderId="0" applyFont="0" applyFill="0" applyBorder="0" applyAlignment="0" applyProtection="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262" fontId="47" fillId="0" borderId="28"/>
    <xf numFmtId="228" fontId="20" fillId="0" borderId="0">
      <alignment horizontal="left" vertical="center"/>
    </xf>
    <xf numFmtId="229" fontId="20" fillId="0" borderId="0">
      <alignment horizontal="left" vertical="center"/>
    </xf>
    <xf numFmtId="230" fontId="20" fillId="0" borderId="0">
      <alignment horizontal="left" vertical="center"/>
    </xf>
    <xf numFmtId="231" fontId="20" fillId="0" borderId="0">
      <alignment horizontal="left" vertical="center"/>
    </xf>
    <xf numFmtId="262" fontId="14" fillId="0" borderId="0" applyNumberFormat="0" applyFont="0" applyFill="0" applyBorder="0" applyAlignment="0" applyProtection="0">
      <alignment vertical="center"/>
    </xf>
    <xf numFmtId="262" fontId="40" fillId="0" borderId="0"/>
    <xf numFmtId="262" fontId="40" fillId="0" borderId="37">
      <alignment vertical="center"/>
    </xf>
    <xf numFmtId="232" fontId="40" fillId="0" borderId="2" applyBorder="0">
      <alignment vertical="center"/>
    </xf>
    <xf numFmtId="233" fontId="40" fillId="0" borderId="2" applyBorder="0">
      <alignment horizontal="left" vertical="center"/>
    </xf>
    <xf numFmtId="234" fontId="38" fillId="0" borderId="0" applyFill="0" applyBorder="0">
      <alignment horizontal="centerContinuous"/>
    </xf>
    <xf numFmtId="235" fontId="38" fillId="0" borderId="0" applyFill="0" applyBorder="0">
      <alignment horizontal="centerContinuous"/>
    </xf>
    <xf numFmtId="262" fontId="99" fillId="0" borderId="0">
      <alignment vertical="center"/>
    </xf>
    <xf numFmtId="262" fontId="100" fillId="0" borderId="0">
      <alignment horizontal="center" vertical="center"/>
    </xf>
    <xf numFmtId="2" fontId="38" fillId="0" borderId="0" applyFill="0" applyBorder="0" applyProtection="0">
      <alignment horizontal="centerContinuous"/>
    </xf>
    <xf numFmtId="262" fontId="69" fillId="0" borderId="0" applyNumberFormat="0" applyBorder="0" applyAlignment="0">
      <alignment horizontal="centerContinuous" vertical="center"/>
    </xf>
    <xf numFmtId="4" fontId="82" fillId="0" borderId="0" applyFont="0" applyFill="0" applyBorder="0" applyAlignment="0" applyProtection="0"/>
    <xf numFmtId="3" fontId="101" fillId="0" borderId="0" applyFont="0" applyFill="0" applyBorder="0" applyAlignment="0" applyProtection="0"/>
    <xf numFmtId="236" fontId="20" fillId="0" borderId="42">
      <alignment vertical="center"/>
    </xf>
    <xf numFmtId="218" fontId="20" fillId="0" borderId="42">
      <alignment vertical="center"/>
    </xf>
    <xf numFmtId="237" fontId="20" fillId="0" borderId="42">
      <alignment vertical="center"/>
    </xf>
    <xf numFmtId="238" fontId="102" fillId="0" borderId="0" applyFill="0" applyBorder="0">
      <alignment horizontal="centerContinuous"/>
    </xf>
    <xf numFmtId="262" fontId="18" fillId="0" borderId="2">
      <alignment horizontal="distributed" vertical="center"/>
    </xf>
    <xf numFmtId="262" fontId="18" fillId="0" borderId="23">
      <alignment horizontal="distributed" vertical="top"/>
    </xf>
    <xf numFmtId="262" fontId="18" fillId="0" borderId="4">
      <alignment horizontal="distributed"/>
    </xf>
    <xf numFmtId="176" fontId="103" fillId="0" borderId="0">
      <alignment vertical="center"/>
    </xf>
    <xf numFmtId="262" fontId="104" fillId="0" borderId="0"/>
    <xf numFmtId="239" fontId="38" fillId="0" borderId="0" applyFill="0" applyBorder="0">
      <alignment horizontal="centerContinuous"/>
    </xf>
    <xf numFmtId="240" fontId="38" fillId="0" borderId="0" applyFill="0" applyBorder="0">
      <alignment horizontal="centerContinuous"/>
    </xf>
    <xf numFmtId="262" fontId="18" fillId="0" borderId="0"/>
    <xf numFmtId="262" fontId="91" fillId="25" borderId="43">
      <alignment horizontal="centerContinuous" vertical="center"/>
    </xf>
    <xf numFmtId="262" fontId="91" fillId="25" borderId="43">
      <alignment horizontal="centerContinuous" vertical="center"/>
    </xf>
    <xf numFmtId="186" fontId="50" fillId="0" borderId="0">
      <protection locked="0"/>
    </xf>
    <xf numFmtId="262" fontId="18" fillId="0" borderId="0" applyFont="0" applyFill="0" applyBorder="0" applyAlignment="0" applyProtection="0"/>
    <xf numFmtId="205" fontId="27" fillId="0" borderId="0" applyFont="0" applyFill="0" applyBorder="0" applyAlignment="0" applyProtection="0">
      <alignment vertical="center"/>
    </xf>
    <xf numFmtId="186" fontId="50" fillId="0" borderId="0">
      <protection locked="0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25" fontId="105" fillId="0" borderId="0" applyFont="0" applyFill="0" applyBorder="0" applyAlignment="0" applyProtection="0"/>
    <xf numFmtId="241" fontId="14" fillId="0" borderId="0" applyFont="0" applyFill="0" applyBorder="0" applyAlignment="0" applyProtection="0"/>
    <xf numFmtId="262" fontId="14" fillId="0" borderId="0" applyNumberFormat="0" applyFont="0" applyFill="0" applyBorder="0" applyAlignment="0" applyProtection="0">
      <alignment vertical="center"/>
    </xf>
    <xf numFmtId="242" fontId="105" fillId="0" borderId="2">
      <alignment vertical="center"/>
    </xf>
    <xf numFmtId="243" fontId="14" fillId="0" borderId="0" applyFont="0" applyFill="0" applyBorder="0" applyAlignment="0" applyProtection="0"/>
    <xf numFmtId="262" fontId="43" fillId="0" borderId="0"/>
    <xf numFmtId="3" fontId="18" fillId="0" borderId="42"/>
    <xf numFmtId="176" fontId="18" fillId="0" borderId="0" applyFont="0" applyFill="0" applyBorder="0" applyAlignment="0" applyProtection="0"/>
    <xf numFmtId="41" fontId="14" fillId="0" borderId="0" applyFont="0" applyFill="0" applyBorder="0" applyAlignment="0" applyProtection="0"/>
    <xf numFmtId="2" fontId="106" fillId="0" borderId="30" applyNumberFormat="0" applyFont="0" applyFill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17" fontId="18" fillId="0" borderId="0">
      <protection locked="0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42" fontId="14" fillId="0" borderId="0" applyFont="0" applyFill="0" applyBorder="0" applyAlignment="0" applyProtection="0"/>
    <xf numFmtId="10" fontId="82" fillId="0" borderId="0" applyFont="0" applyFill="0" applyBorder="0" applyAlignment="0" applyProtection="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40"/>
    <xf numFmtId="262" fontId="14" fillId="0" borderId="0" applyNumberFormat="0" applyFont="0" applyFill="0" applyBorder="0" applyAlignment="0" applyProtection="0">
      <alignment vertical="center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62" fontId="14" fillId="0" borderId="0"/>
    <xf numFmtId="262" fontId="14" fillId="0" borderId="0"/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107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107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92" fillId="0" borderId="0">
      <alignment vertical="center"/>
      <protection locked="0"/>
    </xf>
    <xf numFmtId="217" fontId="18" fillId="0" borderId="0">
      <protection locked="0"/>
    </xf>
    <xf numFmtId="194" fontId="92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14" fillId="0" borderId="0"/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107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194" fontId="107" fillId="0" borderId="0">
      <alignment vertical="center"/>
      <protection locked="0"/>
    </xf>
    <xf numFmtId="262" fontId="14" fillId="0" borderId="0" applyNumberFormat="0" applyFont="0" applyFill="0" applyBorder="0" applyAlignment="0" applyProtection="0">
      <alignment vertical="center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62" fontId="14" fillId="0" borderId="0"/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194" fontId="92" fillId="0" borderId="0">
      <alignment vertical="center"/>
      <protection locked="0"/>
    </xf>
    <xf numFmtId="244" fontId="14" fillId="0" borderId="0" applyFill="0" applyBorder="0" applyProtection="0">
      <alignment vertical="center"/>
    </xf>
    <xf numFmtId="245" fontId="14" fillId="0" borderId="0" applyFill="0" applyBorder="0" applyProtection="0">
      <alignment vertical="center"/>
      <protection locked="0"/>
    </xf>
    <xf numFmtId="262" fontId="93" fillId="0" borderId="0">
      <alignment vertical="center"/>
    </xf>
    <xf numFmtId="262" fontId="13" fillId="0" borderId="0">
      <alignment vertical="center"/>
    </xf>
    <xf numFmtId="262" fontId="14" fillId="0" borderId="0"/>
    <xf numFmtId="262" fontId="14" fillId="0" borderId="0">
      <alignment vertical="center"/>
    </xf>
    <xf numFmtId="262" fontId="14" fillId="0" borderId="0">
      <alignment vertical="center"/>
    </xf>
    <xf numFmtId="262" fontId="14" fillId="0" borderId="0"/>
    <xf numFmtId="262" fontId="36" fillId="0" borderId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60" fillId="0" borderId="0"/>
    <xf numFmtId="262" fontId="14" fillId="0" borderId="0">
      <alignment vertical="center"/>
    </xf>
    <xf numFmtId="262" fontId="108" fillId="0" borderId="0"/>
    <xf numFmtId="262" fontId="14" fillId="0" borderId="0">
      <alignment vertical="center"/>
    </xf>
    <xf numFmtId="262" fontId="13" fillId="0" borderId="0">
      <alignment vertical="center"/>
    </xf>
    <xf numFmtId="262" fontId="22" fillId="0" borderId="0"/>
    <xf numFmtId="262" fontId="109" fillId="0" borderId="0">
      <alignment vertical="center"/>
    </xf>
    <xf numFmtId="262" fontId="109" fillId="0" borderId="0">
      <alignment vertical="center"/>
    </xf>
    <xf numFmtId="262" fontId="75" fillId="0" borderId="0"/>
    <xf numFmtId="262" fontId="14" fillId="0" borderId="0" applyNumberFormat="0" applyFont="0" applyFill="0" applyBorder="0" applyAlignment="0" applyProtection="0">
      <alignment vertical="center"/>
    </xf>
    <xf numFmtId="262" fontId="14" fillId="0" borderId="0" applyNumberFormat="0" applyFont="0" applyFill="0" applyBorder="0" applyAlignment="0" applyProtection="0">
      <alignment vertical="center"/>
    </xf>
    <xf numFmtId="262" fontId="18" fillId="0" borderId="0"/>
    <xf numFmtId="262" fontId="14" fillId="0" borderId="0" applyNumberFormat="0" applyFont="0" applyFill="0" applyBorder="0" applyAlignment="0" applyProtection="0">
      <alignment vertical="center"/>
    </xf>
    <xf numFmtId="262" fontId="82" fillId="0" borderId="26" applyNumberFormat="0" applyFont="0" applyFill="0" applyAlignment="0" applyProtection="0"/>
    <xf numFmtId="246" fontId="82" fillId="0" borderId="0" applyFont="0" applyFill="0" applyBorder="0" applyAlignment="0" applyProtection="0"/>
    <xf numFmtId="247" fontId="82" fillId="0" borderId="0" applyFont="0" applyFill="0" applyBorder="0" applyAlignment="0" applyProtection="0"/>
    <xf numFmtId="262" fontId="14" fillId="0" borderId="0" applyNumberFormat="0" applyFont="0" applyFill="0" applyBorder="0" applyAlignment="0" applyProtection="0">
      <alignment vertical="center"/>
    </xf>
    <xf numFmtId="262" fontId="110" fillId="0" borderId="0">
      <protection locked="0"/>
    </xf>
    <xf numFmtId="248" fontId="14" fillId="0" borderId="0" applyFont="0" applyFill="0" applyBorder="0" applyAlignment="0" applyProtection="0"/>
    <xf numFmtId="248" fontId="14" fillId="0" borderId="0" applyFont="0" applyFill="0" applyBorder="0" applyAlignment="0" applyProtection="0"/>
    <xf numFmtId="248" fontId="14" fillId="0" borderId="0" applyFont="0" applyFill="0" applyBorder="0" applyAlignment="0" applyProtection="0"/>
    <xf numFmtId="248" fontId="14" fillId="0" borderId="0" applyFont="0" applyFill="0" applyBorder="0" applyAlignment="0" applyProtection="0"/>
    <xf numFmtId="217" fontId="18" fillId="0" borderId="0">
      <protection locked="0"/>
    </xf>
    <xf numFmtId="262" fontId="112" fillId="26" borderId="0" applyNumberFormat="0" applyBorder="0" applyAlignment="0" applyProtection="0"/>
    <xf numFmtId="262" fontId="113" fillId="27" borderId="0" applyNumberFormat="0" applyBorder="0" applyAlignment="0" applyProtection="0"/>
    <xf numFmtId="262" fontId="113" fillId="27" borderId="0" applyNumberFormat="0" applyBorder="0" applyAlignment="0" applyProtection="0"/>
    <xf numFmtId="262" fontId="112" fillId="28" borderId="0" applyNumberFormat="0" applyBorder="0" applyAlignment="0" applyProtection="0"/>
    <xf numFmtId="262" fontId="112" fillId="29" borderId="0" applyNumberFormat="0" applyBorder="0" applyAlignment="0" applyProtection="0"/>
    <xf numFmtId="262" fontId="113" fillId="24" borderId="0" applyNumberFormat="0" applyBorder="0" applyAlignment="0" applyProtection="0"/>
    <xf numFmtId="262" fontId="113" fillId="9" borderId="0" applyNumberFormat="0" applyBorder="0" applyAlignment="0" applyProtection="0"/>
    <xf numFmtId="262" fontId="112" fillId="30" borderId="0" applyNumberFormat="0" applyBorder="0" applyAlignment="0" applyProtection="0"/>
    <xf numFmtId="262" fontId="112" fillId="30" borderId="0" applyNumberFormat="0" applyBorder="0" applyAlignment="0" applyProtection="0"/>
    <xf numFmtId="262" fontId="113" fillId="24" borderId="0" applyNumberFormat="0" applyBorder="0" applyAlignment="0" applyProtection="0"/>
    <xf numFmtId="262" fontId="113" fillId="31" borderId="0" applyNumberFormat="0" applyBorder="0" applyAlignment="0" applyProtection="0"/>
    <xf numFmtId="262" fontId="112" fillId="9" borderId="0" applyNumberFormat="0" applyBorder="0" applyAlignment="0" applyProtection="0"/>
    <xf numFmtId="262" fontId="112" fillId="26" borderId="0" applyNumberFormat="0" applyBorder="0" applyAlignment="0" applyProtection="0"/>
    <xf numFmtId="262" fontId="113" fillId="27" borderId="0" applyNumberFormat="0" applyBorder="0" applyAlignment="0" applyProtection="0"/>
    <xf numFmtId="262" fontId="113" fillId="9" borderId="0" applyNumberFormat="0" applyBorder="0" applyAlignment="0" applyProtection="0"/>
    <xf numFmtId="262" fontId="112" fillId="9" borderId="0" applyNumberFormat="0" applyBorder="0" applyAlignment="0" applyProtection="0"/>
    <xf numFmtId="262" fontId="112" fillId="32" borderId="0" applyNumberFormat="0" applyBorder="0" applyAlignment="0" applyProtection="0"/>
    <xf numFmtId="262" fontId="113" fillId="33" borderId="0" applyNumberFormat="0" applyBorder="0" applyAlignment="0" applyProtection="0"/>
    <xf numFmtId="262" fontId="113" fillId="27" borderId="0" applyNumberFormat="0" applyBorder="0" applyAlignment="0" applyProtection="0"/>
    <xf numFmtId="262" fontId="112" fillId="28" borderId="0" applyNumberFormat="0" applyBorder="0" applyAlignment="0" applyProtection="0"/>
    <xf numFmtId="262" fontId="112" fillId="34" borderId="0" applyNumberFormat="0" applyBorder="0" applyAlignment="0" applyProtection="0"/>
    <xf numFmtId="262" fontId="113" fillId="24" borderId="0" applyNumberFormat="0" applyBorder="0" applyAlignment="0" applyProtection="0"/>
    <xf numFmtId="262" fontId="113" fillId="35" borderId="0" applyNumberFormat="0" applyBorder="0" applyAlignment="0" applyProtection="0"/>
    <xf numFmtId="262" fontId="112" fillId="35" borderId="0" applyNumberFormat="0" applyBorder="0" applyAlignment="0" applyProtection="0"/>
    <xf numFmtId="217" fontId="18" fillId="0" borderId="0">
      <protection locked="0"/>
    </xf>
    <xf numFmtId="186" fontId="50" fillId="0" borderId="0">
      <protection locked="0"/>
    </xf>
    <xf numFmtId="262" fontId="14" fillId="0" borderId="0" applyNumberFormat="0" applyFont="0" applyFill="0" applyBorder="0" applyAlignment="0" applyProtection="0">
      <alignment vertical="center"/>
    </xf>
    <xf numFmtId="186" fontId="50" fillId="0" borderId="0">
      <protection locked="0"/>
    </xf>
    <xf numFmtId="262" fontId="14" fillId="0" borderId="0" applyNumberFormat="0" applyFont="0" applyFill="0" applyBorder="0" applyAlignment="0" applyProtection="0">
      <alignment vertical="center"/>
    </xf>
    <xf numFmtId="262" fontId="67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37" fontId="116" fillId="0" borderId="0" applyFont="0" applyFill="0" applyBorder="0" applyAlignment="0" applyProtection="0"/>
    <xf numFmtId="262" fontId="14" fillId="0" borderId="0">
      <protection locked="0"/>
    </xf>
    <xf numFmtId="262" fontId="67" fillId="0" borderId="0" applyFont="0" applyFill="0" applyBorder="0" applyAlignment="0" applyProtection="0"/>
    <xf numFmtId="262" fontId="14" fillId="0" borderId="0" applyNumberFormat="0" applyFont="0" applyFill="0" applyBorder="0" applyAlignment="0" applyProtection="0">
      <alignment vertical="center"/>
    </xf>
    <xf numFmtId="250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51" fontId="56" fillId="0" borderId="0" applyFont="0" applyFill="0" applyBorder="0" applyAlignment="0" applyProtection="0"/>
    <xf numFmtId="251" fontId="56" fillId="0" borderId="0" applyFont="0" applyFill="0" applyBorder="0" applyAlignment="0" applyProtection="0"/>
    <xf numFmtId="37" fontId="116" fillId="0" borderId="0" applyFont="0" applyFill="0" applyBorder="0" applyAlignment="0" applyProtection="0"/>
    <xf numFmtId="217" fontId="18" fillId="0" borderId="0">
      <protection locked="0"/>
    </xf>
    <xf numFmtId="262" fontId="17" fillId="0" borderId="0"/>
    <xf numFmtId="186" fontId="50" fillId="0" borderId="0">
      <protection locked="0"/>
    </xf>
    <xf numFmtId="217" fontId="18" fillId="0" borderId="0">
      <protection locked="0"/>
    </xf>
    <xf numFmtId="186" fontId="50" fillId="0" borderId="0">
      <protection locked="0"/>
    </xf>
    <xf numFmtId="176" fontId="115" fillId="0" borderId="0" applyFont="0" applyFill="0" applyBorder="0" applyAlignment="0" applyProtection="0"/>
    <xf numFmtId="41" fontId="114" fillId="0" borderId="0" applyFont="0" applyFill="0" applyBorder="0" applyAlignment="0" applyProtection="0"/>
    <xf numFmtId="262" fontId="14" fillId="0" borderId="0" applyNumberFormat="0" applyFont="0" applyFill="0" applyBorder="0" applyAlignment="0" applyProtection="0">
      <alignment vertical="center"/>
    </xf>
    <xf numFmtId="262" fontId="14" fillId="0" borderId="0" applyFont="0" applyFill="0" applyBorder="0" applyAlignment="0" applyProtection="0"/>
    <xf numFmtId="176" fontId="115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7" fontId="116" fillId="0" borderId="0" applyFont="0" applyFill="0" applyBorder="0" applyAlignment="0" applyProtection="0"/>
    <xf numFmtId="262" fontId="67" fillId="0" borderId="0" applyFont="0" applyFill="0" applyBorder="0" applyAlignment="0" applyProtection="0"/>
    <xf numFmtId="177" fontId="115" fillId="0" borderId="0" applyFont="0" applyFill="0" applyBorder="0" applyAlignment="0" applyProtection="0"/>
    <xf numFmtId="43" fontId="114" fillId="0" borderId="0" applyFont="0" applyFill="0" applyBorder="0" applyAlignment="0" applyProtection="0"/>
    <xf numFmtId="262" fontId="14" fillId="0" borderId="0" applyNumberFormat="0" applyFont="0" applyFill="0" applyBorder="0" applyAlignment="0" applyProtection="0">
      <alignment vertical="center"/>
    </xf>
    <xf numFmtId="262" fontId="20" fillId="0" borderId="0" applyFont="0" applyFill="0" applyBorder="0" applyAlignment="0" applyProtection="0"/>
    <xf numFmtId="177" fontId="115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37" fontId="116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4" fillId="0" borderId="0" applyNumberFormat="0" applyFont="0" applyFill="0" applyBorder="0" applyAlignment="0" applyProtection="0">
      <alignment vertical="center"/>
    </xf>
    <xf numFmtId="262" fontId="118" fillId="36" borderId="0" applyNumberFormat="0" applyBorder="0" applyAlignment="0" applyProtection="0"/>
    <xf numFmtId="217" fontId="18" fillId="0" borderId="0">
      <protection locked="0"/>
    </xf>
    <xf numFmtId="186" fontId="50" fillId="0" borderId="0">
      <protection locked="0"/>
    </xf>
    <xf numFmtId="262" fontId="120" fillId="0" borderId="0"/>
    <xf numFmtId="262" fontId="121" fillId="0" borderId="0"/>
    <xf numFmtId="262" fontId="122" fillId="0" borderId="0"/>
    <xf numFmtId="262" fontId="114" fillId="0" borderId="0"/>
    <xf numFmtId="262" fontId="115" fillId="0" borderId="0"/>
    <xf numFmtId="262" fontId="119" fillId="0" borderId="0"/>
    <xf numFmtId="262" fontId="115" fillId="0" borderId="0"/>
    <xf numFmtId="262" fontId="16" fillId="0" borderId="0"/>
    <xf numFmtId="252" fontId="14" fillId="0" borderId="0" applyFill="0" applyBorder="0" applyAlignment="0"/>
    <xf numFmtId="253" fontId="14" fillId="0" borderId="0" applyFill="0" applyBorder="0" applyAlignment="0"/>
    <xf numFmtId="254" fontId="14" fillId="0" borderId="0" applyFill="0" applyBorder="0" applyAlignment="0"/>
    <xf numFmtId="255" fontId="14" fillId="0" borderId="0" applyFill="0" applyBorder="0" applyAlignment="0"/>
    <xf numFmtId="256" fontId="14" fillId="0" borderId="0" applyFill="0" applyBorder="0" applyAlignment="0"/>
    <xf numFmtId="257" fontId="14" fillId="0" borderId="0" applyFill="0" applyBorder="0" applyAlignment="0"/>
    <xf numFmtId="262" fontId="16" fillId="0" borderId="0"/>
    <xf numFmtId="262" fontId="16" fillId="0" borderId="0" applyBorder="0"/>
    <xf numFmtId="2" fontId="16" fillId="0" borderId="0"/>
    <xf numFmtId="258" fontId="16" fillId="0" borderId="0"/>
    <xf numFmtId="262" fontId="124" fillId="37" borderId="44" applyNumberFormat="0" applyAlignment="0" applyProtection="0">
      <alignment vertical="center"/>
    </xf>
    <xf numFmtId="259" fontId="16" fillId="0" borderId="0" applyFill="0" applyBorder="0" applyProtection="0"/>
    <xf numFmtId="262" fontId="125" fillId="0" borderId="0"/>
    <xf numFmtId="262" fontId="126" fillId="38" borderId="45" applyNumberFormat="0" applyAlignment="0" applyProtection="0">
      <alignment vertical="center"/>
    </xf>
    <xf numFmtId="262" fontId="17" fillId="0" borderId="0" applyFont="0" applyFill="0" applyBorder="0" applyAlignment="0" applyProtection="0"/>
    <xf numFmtId="260" fontId="14" fillId="0" borderId="0"/>
    <xf numFmtId="262" fontId="127" fillId="0" borderId="0" applyNumberFormat="0" applyAlignment="0">
      <alignment horizontal="left"/>
    </xf>
    <xf numFmtId="262" fontId="20" fillId="0" borderId="0" applyFont="0" applyFill="0" applyBorder="0" applyAlignment="0" applyProtection="0"/>
    <xf numFmtId="262" fontId="17" fillId="0" borderId="0" applyFont="0" applyFill="0" applyBorder="0" applyAlignment="0" applyProtection="0"/>
    <xf numFmtId="262" fontId="16" fillId="0" borderId="0"/>
    <xf numFmtId="262" fontId="18" fillId="0" borderId="0">
      <protection locked="0"/>
    </xf>
    <xf numFmtId="261" fontId="14" fillId="0" borderId="0"/>
    <xf numFmtId="9" fontId="128" fillId="7" borderId="23">
      <alignment horizontal="center"/>
    </xf>
    <xf numFmtId="9" fontId="128" fillId="7" borderId="4">
      <alignment horizontal="center"/>
    </xf>
    <xf numFmtId="262" fontId="129" fillId="0" borderId="0" applyNumberFormat="0" applyAlignment="0">
      <alignment horizontal="left"/>
    </xf>
    <xf numFmtId="262" fontId="14" fillId="0" borderId="0" applyFont="0" applyFill="0" applyBorder="0" applyAlignment="0" applyProtection="0">
      <alignment vertical="center"/>
    </xf>
    <xf numFmtId="262" fontId="130" fillId="0" borderId="0" applyNumberFormat="0" applyFill="0" applyBorder="0" applyAlignment="0" applyProtection="0">
      <alignment vertical="center"/>
    </xf>
    <xf numFmtId="262" fontId="131" fillId="12" borderId="0" applyNumberFormat="0" applyBorder="0" applyAlignment="0" applyProtection="0">
      <alignment vertical="center"/>
    </xf>
    <xf numFmtId="3" fontId="40" fillId="0" borderId="39">
      <alignment horizontal="right" vertical="center"/>
    </xf>
    <xf numFmtId="4" fontId="40" fillId="0" borderId="39">
      <alignment horizontal="right" vertical="center"/>
    </xf>
    <xf numFmtId="262" fontId="132" fillId="0" borderId="0">
      <alignment horizontal="left"/>
    </xf>
    <xf numFmtId="262" fontId="133" fillId="0" borderId="46" applyNumberFormat="0" applyAlignment="0" applyProtection="0">
      <alignment horizontal="left" vertical="center"/>
    </xf>
    <xf numFmtId="262" fontId="133" fillId="0" borderId="25">
      <alignment horizontal="left" vertical="center"/>
    </xf>
    <xf numFmtId="262" fontId="134" fillId="0" borderId="47" applyNumberFormat="0" applyFill="0" applyAlignment="0" applyProtection="0">
      <alignment vertical="center"/>
    </xf>
    <xf numFmtId="262" fontId="135" fillId="0" borderId="48" applyNumberFormat="0" applyFill="0" applyAlignment="0" applyProtection="0">
      <alignment vertical="center"/>
    </xf>
    <xf numFmtId="262" fontId="136" fillId="0" borderId="49" applyNumberFormat="0" applyFill="0" applyAlignment="0" applyProtection="0">
      <alignment vertical="center"/>
    </xf>
    <xf numFmtId="262" fontId="136" fillId="0" borderId="0" applyNumberFormat="0" applyFill="0" applyBorder="0" applyAlignment="0" applyProtection="0">
      <alignment vertical="center"/>
    </xf>
    <xf numFmtId="262" fontId="137" fillId="0" borderId="0"/>
    <xf numFmtId="262" fontId="138" fillId="0" borderId="0">
      <alignment horizontal="left"/>
    </xf>
    <xf numFmtId="262" fontId="139" fillId="15" borderId="44" applyNumberFormat="0" applyAlignment="0" applyProtection="0">
      <alignment vertical="center"/>
    </xf>
    <xf numFmtId="263" fontId="40" fillId="0" borderId="2">
      <alignment vertical="center"/>
    </xf>
    <xf numFmtId="38" fontId="140" fillId="0" borderId="0"/>
    <xf numFmtId="38" fontId="141" fillId="0" borderId="0"/>
    <xf numFmtId="38" fontId="142" fillId="0" borderId="0"/>
    <xf numFmtId="38" fontId="143" fillId="0" borderId="0"/>
    <xf numFmtId="262" fontId="144" fillId="0" borderId="0"/>
    <xf numFmtId="262" fontId="144" fillId="0" borderId="0"/>
    <xf numFmtId="262" fontId="42" fillId="39" borderId="0" applyFill="0" applyBorder="0">
      <alignment wrapText="1"/>
    </xf>
    <xf numFmtId="262" fontId="145" fillId="0" borderId="50" applyNumberFormat="0" applyFill="0" applyAlignment="0" applyProtection="0">
      <alignment vertical="center"/>
    </xf>
    <xf numFmtId="262" fontId="146" fillId="0" borderId="51" applyFont="0" applyBorder="0" applyAlignment="0">
      <alignment horizontal="center" vertical="center"/>
    </xf>
    <xf numFmtId="264" fontId="40" fillId="0" borderId="2">
      <alignment horizontal="right" vertical="center"/>
    </xf>
    <xf numFmtId="265" fontId="40" fillId="0" borderId="2">
      <alignment vertical="center"/>
    </xf>
    <xf numFmtId="266" fontId="40" fillId="0" borderId="2">
      <alignment vertical="center"/>
    </xf>
    <xf numFmtId="262" fontId="147" fillId="0" borderId="52"/>
    <xf numFmtId="262" fontId="148" fillId="40" borderId="0" applyNumberFormat="0" applyBorder="0" applyAlignment="0" applyProtection="0">
      <alignment vertical="center"/>
    </xf>
    <xf numFmtId="37" fontId="149" fillId="0" borderId="0"/>
    <xf numFmtId="262" fontId="150" fillId="0" borderId="0"/>
    <xf numFmtId="262" fontId="150" fillId="0" borderId="0"/>
    <xf numFmtId="262" fontId="150" fillId="0" borderId="0"/>
    <xf numFmtId="262" fontId="150" fillId="0" borderId="0"/>
    <xf numFmtId="262" fontId="150" fillId="0" borderId="0"/>
    <xf numFmtId="262" fontId="150" fillId="0" borderId="0"/>
    <xf numFmtId="262" fontId="150" fillId="0" borderId="0"/>
    <xf numFmtId="262" fontId="80" fillId="41" borderId="53" applyNumberFormat="0" applyFont="0" applyAlignment="0" applyProtection="0">
      <alignment vertical="center"/>
    </xf>
    <xf numFmtId="262" fontId="42" fillId="7" borderId="4" applyBorder="0">
      <alignment horizontal="right" vertical="center"/>
    </xf>
    <xf numFmtId="192" fontId="42" fillId="7" borderId="0">
      <alignment vertical="center"/>
    </xf>
    <xf numFmtId="249" fontId="42" fillId="7" borderId="0"/>
    <xf numFmtId="177" fontId="78" fillId="0" borderId="0">
      <alignment vertical="center"/>
    </xf>
    <xf numFmtId="183" fontId="42" fillId="39" borderId="0"/>
    <xf numFmtId="262" fontId="42" fillId="0" borderId="0" applyFill="0" applyBorder="0">
      <alignment vertical="center"/>
    </xf>
    <xf numFmtId="192" fontId="42" fillId="39" borderId="0"/>
    <xf numFmtId="2" fontId="42" fillId="39" borderId="0" applyBorder="0"/>
    <xf numFmtId="262" fontId="151" fillId="37" borderId="54" applyNumberFormat="0" applyAlignment="0" applyProtection="0">
      <alignment vertical="center"/>
    </xf>
    <xf numFmtId="10" fontId="16" fillId="0" borderId="0"/>
    <xf numFmtId="30" fontId="152" fillId="0" borderId="0" applyNumberFormat="0" applyFill="0" applyBorder="0" applyAlignment="0" applyProtection="0">
      <alignment horizontal="left"/>
    </xf>
    <xf numFmtId="262" fontId="138" fillId="0" borderId="0"/>
    <xf numFmtId="267" fontId="78" fillId="0" borderId="0">
      <alignment vertical="center"/>
    </xf>
    <xf numFmtId="262" fontId="153" fillId="0" borderId="0"/>
    <xf numFmtId="267" fontId="78" fillId="0" borderId="0">
      <alignment vertical="distributed"/>
    </xf>
    <xf numFmtId="262" fontId="154" fillId="0" borderId="55" applyBorder="0"/>
    <xf numFmtId="262" fontId="147" fillId="0" borderId="0"/>
    <xf numFmtId="40" fontId="155" fillId="0" borderId="0" applyBorder="0">
      <alignment horizontal="right"/>
    </xf>
    <xf numFmtId="262" fontId="156" fillId="7" borderId="40">
      <alignment horizontal="left" vertical="center"/>
    </xf>
    <xf numFmtId="262" fontId="157" fillId="0" borderId="0" applyNumberFormat="0" applyFill="0" applyBorder="0" applyAlignment="0" applyProtection="0">
      <alignment vertical="center"/>
    </xf>
    <xf numFmtId="262" fontId="42" fillId="0" borderId="40" applyFill="0" applyBorder="0">
      <alignment horizontal="center" vertical="center"/>
    </xf>
    <xf numFmtId="262" fontId="158" fillId="0" borderId="0" applyNumberFormat="0" applyFill="0" applyBorder="0" applyAlignment="0" applyProtection="0">
      <alignment vertical="center"/>
    </xf>
    <xf numFmtId="262" fontId="159" fillId="0" borderId="0">
      <alignment vertical="center"/>
    </xf>
    <xf numFmtId="9" fontId="159" fillId="0" borderId="0" applyFont="0" applyFill="0" applyBorder="0" applyAlignment="0" applyProtection="0">
      <alignment vertical="center"/>
    </xf>
    <xf numFmtId="41" fontId="159" fillId="0" borderId="0" applyFont="0" applyFill="0" applyBorder="0" applyAlignment="0" applyProtection="0">
      <alignment vertical="center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59" fillId="0" borderId="0"/>
    <xf numFmtId="262" fontId="59" fillId="0" borderId="0"/>
    <xf numFmtId="262" fontId="59" fillId="0" borderId="0"/>
    <xf numFmtId="262" fontId="59" fillId="0" borderId="0"/>
    <xf numFmtId="262" fontId="59" fillId="0" borderId="0"/>
    <xf numFmtId="262" fontId="59" fillId="0" borderId="0"/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7" fillId="0" borderId="0"/>
    <xf numFmtId="262" fontId="17" fillId="0" borderId="0"/>
    <xf numFmtId="262" fontId="20" fillId="0" borderId="0"/>
    <xf numFmtId="262" fontId="59" fillId="0" borderId="0"/>
    <xf numFmtId="262" fontId="59" fillId="0" borderId="0"/>
    <xf numFmtId="262" fontId="59" fillId="0" borderId="0"/>
    <xf numFmtId="37" fontId="19" fillId="0" borderId="0">
      <protection locked="0"/>
    </xf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176" fontId="18" fillId="0" borderId="2">
      <alignment vertical="center"/>
    </xf>
    <xf numFmtId="268" fontId="160" fillId="0" borderId="16"/>
    <xf numFmtId="262" fontId="161" fillId="0" borderId="0">
      <alignment horizontal="center" wrapText="1"/>
      <protection locked="0"/>
    </xf>
    <xf numFmtId="3" fontId="162" fillId="0" borderId="0" applyFont="0" applyFill="0" applyBorder="0" applyAlignment="0" applyProtection="0"/>
    <xf numFmtId="262" fontId="163" fillId="0" borderId="0" applyNumberFormat="0" applyAlignment="0"/>
    <xf numFmtId="269" fontId="20" fillId="0" borderId="0" applyFont="0" applyFill="0" applyBorder="0" applyAlignment="0" applyProtection="0"/>
    <xf numFmtId="262" fontId="16" fillId="0" borderId="0" applyFont="0" applyFill="0" applyBorder="0" applyAlignment="0" applyProtection="0"/>
    <xf numFmtId="242" fontId="14" fillId="0" borderId="2" applyFill="0" applyBorder="0" applyAlignment="0"/>
    <xf numFmtId="270" fontId="162" fillId="0" borderId="0" applyFont="0" applyFill="0" applyBorder="0" applyAlignment="0" applyProtection="0"/>
    <xf numFmtId="273" fontId="150" fillId="42" borderId="0"/>
    <xf numFmtId="273" fontId="164" fillId="43" borderId="0"/>
    <xf numFmtId="262" fontId="16" fillId="0" borderId="0" applyFont="0" applyFill="0" applyBorder="0" applyAlignment="0" applyProtection="0"/>
    <xf numFmtId="262" fontId="165" fillId="0" borderId="0" applyFont="0" applyFill="0" applyBorder="0" applyAlignment="0" applyProtection="0"/>
    <xf numFmtId="262" fontId="18" fillId="0" borderId="0"/>
    <xf numFmtId="14" fontId="161" fillId="0" borderId="0">
      <alignment horizontal="center" wrapText="1"/>
      <protection locked="0"/>
    </xf>
    <xf numFmtId="274" fontId="166" fillId="0" borderId="0"/>
    <xf numFmtId="262" fontId="17" fillId="0" borderId="0" applyNumberFormat="0" applyFont="0" applyFill="0" applyBorder="0" applyAlignment="0" applyProtection="0">
      <alignment horizontal="left"/>
    </xf>
    <xf numFmtId="262" fontId="167" fillId="0" borderId="0" applyFill="0" applyBorder="0" applyProtection="0">
      <alignment horizontal="centerContinuous" vertical="center"/>
    </xf>
    <xf numFmtId="262" fontId="43" fillId="39" borderId="0" applyFill="0" applyBorder="0" applyProtection="0">
      <alignment horizontal="center" vertical="center"/>
    </xf>
    <xf numFmtId="262" fontId="36" fillId="44" borderId="56" applyNumberFormat="0" applyFont="0" applyAlignment="0" applyProtection="0">
      <alignment vertical="center"/>
    </xf>
    <xf numFmtId="262" fontId="80" fillId="44" borderId="56" applyNumberFormat="0" applyFont="0" applyAlignment="0" applyProtection="0">
      <alignment vertical="center"/>
    </xf>
    <xf numFmtId="262" fontId="168" fillId="0" borderId="0" applyNumberFormat="0" applyFill="0" applyBorder="0" applyAlignment="0" applyProtection="0">
      <alignment vertical="top"/>
      <protection locked="0"/>
    </xf>
    <xf numFmtId="262" fontId="169" fillId="0" borderId="0" applyNumberFormat="0" applyFill="0" applyBorder="0" applyAlignment="0" applyProtection="0">
      <alignment vertical="top"/>
      <protection locked="0"/>
    </xf>
    <xf numFmtId="41" fontId="14" fillId="0" borderId="0" applyFont="0" applyFill="0" applyBorder="0" applyAlignment="0" applyProtection="0">
      <alignment vertical="center"/>
    </xf>
    <xf numFmtId="211" fontId="14" fillId="0" borderId="0">
      <alignment vertical="center"/>
    </xf>
    <xf numFmtId="262" fontId="14" fillId="0" borderId="0"/>
    <xf numFmtId="262" fontId="14" fillId="0" borderId="0"/>
    <xf numFmtId="262" fontId="16" fillId="0" borderId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16" fillId="0" borderId="0"/>
    <xf numFmtId="262" fontId="17" fillId="0" borderId="0"/>
    <xf numFmtId="199" fontId="16" fillId="0" borderId="0" applyFont="0" applyFill="0" applyBorder="0" applyAlignment="0" applyProtection="0">
      <alignment vertical="center"/>
    </xf>
    <xf numFmtId="262" fontId="189" fillId="1" borderId="25" applyNumberFormat="0" applyFont="0" applyAlignment="0">
      <alignment horizontal="center"/>
    </xf>
    <xf numFmtId="262" fontId="19" fillId="0" borderId="0">
      <protection locked="0"/>
    </xf>
    <xf numFmtId="49" fontId="192" fillId="0" borderId="0" applyFill="0" applyBorder="0" applyProtection="0">
      <alignment horizontal="centerContinuous" vertical="center"/>
    </xf>
    <xf numFmtId="262" fontId="81" fillId="49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18" fillId="0" borderId="0">
      <protection locked="0"/>
    </xf>
    <xf numFmtId="262" fontId="14" fillId="0" borderId="0">
      <alignment vertical="center"/>
    </xf>
    <xf numFmtId="262" fontId="14" fillId="0" borderId="0">
      <protection locked="0"/>
    </xf>
    <xf numFmtId="262" fontId="19" fillId="0" borderId="0">
      <protection locked="0"/>
    </xf>
    <xf numFmtId="262" fontId="75" fillId="9" borderId="35" applyNumberFormat="0" applyFill="0" applyBorder="0">
      <alignment horizontal="center" vertical="center"/>
    </xf>
    <xf numFmtId="4" fontId="19" fillId="0" borderId="0">
      <protection locked="0"/>
    </xf>
    <xf numFmtId="320" fontId="18" fillId="0" borderId="0" applyFill="0" applyBorder="0" applyProtection="0"/>
    <xf numFmtId="262" fontId="81" fillId="51" borderId="0" applyNumberFormat="0" applyBorder="0" applyAlignment="0" applyProtection="0">
      <alignment vertical="center"/>
    </xf>
    <xf numFmtId="262" fontId="19" fillId="0" borderId="0">
      <protection locked="0"/>
    </xf>
    <xf numFmtId="320" fontId="18" fillId="0" borderId="0" applyFill="0" applyBorder="0" applyProtection="0"/>
    <xf numFmtId="49" fontId="192" fillId="0" borderId="0" applyFill="0" applyBorder="0" applyProtection="0">
      <alignment horizontal="centerContinuous" vertical="center"/>
    </xf>
    <xf numFmtId="262" fontId="81" fillId="49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18" fillId="0" borderId="0">
      <protection locked="0"/>
    </xf>
    <xf numFmtId="262" fontId="14" fillId="0" borderId="0">
      <alignment vertical="center"/>
    </xf>
    <xf numFmtId="262" fontId="19" fillId="0" borderId="0">
      <protection locked="0"/>
    </xf>
    <xf numFmtId="262" fontId="75" fillId="9" borderId="35" applyNumberFormat="0" applyFill="0" applyBorder="0">
      <alignment horizontal="center" vertical="center"/>
    </xf>
    <xf numFmtId="4" fontId="19" fillId="0" borderId="0">
      <protection locked="0"/>
    </xf>
    <xf numFmtId="262" fontId="19" fillId="0" borderId="0">
      <protection locked="0"/>
    </xf>
    <xf numFmtId="49" fontId="192" fillId="0" borderId="0" applyFill="0" applyBorder="0" applyProtection="0">
      <alignment horizontal="centerContinuous" vertical="center"/>
    </xf>
    <xf numFmtId="262" fontId="81" fillId="49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18" fillId="0" borderId="0">
      <protection locked="0"/>
    </xf>
    <xf numFmtId="262" fontId="14" fillId="0" borderId="0">
      <alignment vertical="center"/>
    </xf>
    <xf numFmtId="4" fontId="19" fillId="0" borderId="0">
      <protection locked="0"/>
    </xf>
    <xf numFmtId="262" fontId="19" fillId="0" borderId="0">
      <protection locked="0"/>
    </xf>
    <xf numFmtId="49" fontId="192" fillId="0" borderId="0" applyFill="0" applyBorder="0" applyProtection="0">
      <alignment horizontal="centerContinuous" vertical="center"/>
    </xf>
    <xf numFmtId="262" fontId="81" fillId="49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18" fillId="0" borderId="0">
      <protection locked="0"/>
    </xf>
    <xf numFmtId="262" fontId="81" fillId="52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262" fontId="14" fillId="0" borderId="0">
      <alignment vertical="center"/>
    </xf>
    <xf numFmtId="262" fontId="18" fillId="0" borderId="0">
      <protection locked="0"/>
    </xf>
    <xf numFmtId="262" fontId="81" fillId="5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49" fontId="192" fillId="0" borderId="0" applyFill="0" applyBorder="0" applyProtection="0">
      <alignment horizontal="centerContinuous" vertical="center"/>
    </xf>
    <xf numFmtId="262" fontId="19" fillId="0" borderId="0">
      <protection locked="0"/>
    </xf>
    <xf numFmtId="4" fontId="19" fillId="0" borderId="0">
      <protection locked="0"/>
    </xf>
    <xf numFmtId="262" fontId="19" fillId="0" borderId="0">
      <protection locked="0"/>
    </xf>
    <xf numFmtId="262" fontId="18" fillId="0" borderId="0">
      <protection locked="0"/>
    </xf>
    <xf numFmtId="262" fontId="14" fillId="41" borderId="53" applyNumberFormat="0" applyFont="0" applyAlignment="0" applyProtection="0">
      <alignment vertical="center"/>
    </xf>
    <xf numFmtId="262" fontId="139" fillId="15" borderId="44" applyNumberFormat="0" applyAlignment="0" applyProtection="0">
      <alignment vertical="center"/>
    </xf>
    <xf numFmtId="262" fontId="203" fillId="11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262" fontId="80" fillId="0" borderId="0">
      <alignment vertical="center"/>
    </xf>
    <xf numFmtId="262" fontId="91" fillId="25" borderId="43">
      <alignment horizontal="centerContinuous" vertical="center"/>
    </xf>
    <xf numFmtId="262" fontId="91" fillId="25" borderId="43">
      <alignment horizontal="centerContinuous" vertical="center"/>
    </xf>
    <xf numFmtId="262" fontId="91" fillId="25" borderId="43">
      <alignment horizontal="centerContinuous" vertical="center"/>
    </xf>
    <xf numFmtId="262" fontId="91" fillId="25" borderId="43">
      <alignment horizontal="centerContinuous"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183" fontId="73" fillId="0" borderId="41">
      <alignment vertical="center"/>
    </xf>
    <xf numFmtId="321" fontId="146" fillId="0" borderId="0"/>
    <xf numFmtId="262" fontId="42" fillId="0" borderId="0"/>
    <xf numFmtId="49" fontId="192" fillId="0" borderId="0" applyFill="0" applyBorder="0" applyProtection="0">
      <alignment horizontal="centerContinuous" vertical="center"/>
    </xf>
    <xf numFmtId="320" fontId="18" fillId="0" borderId="0" applyFill="0" applyBorder="0" applyProtection="0"/>
    <xf numFmtId="262" fontId="202" fillId="0" borderId="29">
      <alignment horizontal="left"/>
    </xf>
    <xf numFmtId="319" fontId="14" fillId="0" borderId="0">
      <alignment horizontal="center"/>
    </xf>
    <xf numFmtId="40" fontId="17" fillId="0" borderId="0" applyFont="0" applyFill="0" applyBorder="0" applyAlignment="0" applyProtection="0"/>
    <xf numFmtId="177" fontId="16" fillId="0" borderId="0" applyFont="0" applyFill="0" applyBorder="0" applyAlignment="0" applyProtection="0"/>
    <xf numFmtId="318" fontId="14" fillId="0" borderId="0" applyFont="0" applyFill="0" applyBorder="0" applyAlignment="0" applyProtection="0"/>
    <xf numFmtId="177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40" fontId="17" fillId="0" borderId="0" applyFont="0" applyFill="0" applyBorder="0" applyAlignment="0" applyProtection="0"/>
    <xf numFmtId="262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317" fontId="17" fillId="0" borderId="0" applyFont="0" applyFill="0" applyBorder="0" applyAlignment="0" applyProtection="0"/>
    <xf numFmtId="316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15" fontId="14" fillId="0" borderId="0">
      <alignment horizontal="left"/>
    </xf>
    <xf numFmtId="262" fontId="17" fillId="0" borderId="0" applyFont="0" applyFill="0" applyBorder="0" applyAlignment="0" applyProtection="0"/>
    <xf numFmtId="262" fontId="14" fillId="0" borderId="0" applyFont="0" applyFill="0" applyBorder="0" applyAlignment="0" applyProtection="0"/>
    <xf numFmtId="314" fontId="102" fillId="0" borderId="0" applyFill="0" applyBorder="0">
      <alignment horizontal="centerContinuous"/>
    </xf>
    <xf numFmtId="262" fontId="17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67" fillId="0" borderId="0"/>
    <xf numFmtId="262" fontId="179" fillId="0" borderId="0"/>
    <xf numFmtId="262" fontId="178" fillId="0" borderId="0"/>
    <xf numFmtId="262" fontId="201" fillId="0" borderId="0"/>
    <xf numFmtId="262" fontId="123" fillId="0" borderId="0"/>
    <xf numFmtId="262" fontId="67" fillId="0" borderId="0"/>
    <xf numFmtId="262" fontId="119" fillId="0" borderId="0"/>
    <xf numFmtId="262" fontId="119" fillId="0" borderId="0"/>
    <xf numFmtId="177" fontId="16" fillId="0" borderId="0" applyFont="0" applyFill="0" applyBorder="0" applyAlignment="0" applyProtection="0"/>
    <xf numFmtId="262" fontId="200" fillId="0" borderId="0" applyFont="0" applyFill="0" applyBorder="0" applyAlignment="0" applyProtection="0"/>
    <xf numFmtId="262" fontId="200" fillId="0" borderId="0" applyFont="0" applyFill="0" applyBorder="0" applyAlignment="0" applyProtection="0"/>
    <xf numFmtId="262" fontId="199" fillId="0" borderId="0" applyFont="0" applyFill="0" applyBorder="0" applyAlignment="0" applyProtection="0"/>
    <xf numFmtId="262" fontId="199" fillId="0" borderId="0" applyFont="0" applyFill="0" applyBorder="0" applyAlignment="0" applyProtection="0"/>
    <xf numFmtId="262" fontId="200" fillId="0" borderId="0" applyFont="0" applyFill="0" applyBorder="0" applyAlignment="0" applyProtection="0"/>
    <xf numFmtId="262" fontId="200" fillId="0" borderId="0" applyFont="0" applyFill="0" applyBorder="0" applyAlignment="0" applyProtection="0"/>
    <xf numFmtId="262" fontId="199" fillId="0" borderId="0" applyFont="0" applyFill="0" applyBorder="0" applyAlignment="0" applyProtection="0"/>
    <xf numFmtId="262" fontId="199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19" fillId="0" borderId="0"/>
    <xf numFmtId="262" fontId="14" fillId="0" borderId="0">
      <alignment vertical="center"/>
    </xf>
    <xf numFmtId="262" fontId="14" fillId="0" borderId="0"/>
    <xf numFmtId="262" fontId="22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2" fillId="0" borderId="0">
      <alignment vertical="center"/>
    </xf>
    <xf numFmtId="262" fontId="18" fillId="0" borderId="0" applyFont="0" applyFill="0" applyBorder="0" applyAlignment="0" applyProtection="0"/>
    <xf numFmtId="262" fontId="198" fillId="0" borderId="0">
      <alignment horizontal="centerContinuous" vertical="center"/>
    </xf>
    <xf numFmtId="43" fontId="41" fillId="0" borderId="0" applyFont="0" applyFill="0" applyBorder="0" applyAlignment="0" applyProtection="0"/>
    <xf numFmtId="262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313" fontId="16" fillId="0" borderId="2"/>
    <xf numFmtId="176" fontId="20" fillId="0" borderId="58">
      <alignment vertical="center"/>
    </xf>
    <xf numFmtId="176" fontId="18" fillId="0" borderId="0" applyNumberFormat="0" applyFont="0" applyFill="0" applyBorder="0" applyProtection="0">
      <alignment vertical="center"/>
    </xf>
    <xf numFmtId="41" fontId="14" fillId="0" borderId="0" applyFont="0" applyFill="0" applyBorder="0" applyAlignment="0" applyProtection="0"/>
    <xf numFmtId="262" fontId="20" fillId="0" borderId="0" applyNumberFormat="0" applyAlignment="0">
      <alignment horizontal="left" vertical="center"/>
    </xf>
    <xf numFmtId="262" fontId="75" fillId="0" borderId="0" applyNumberFormat="0" applyFont="0" applyFill="0" applyBorder="0" applyProtection="0">
      <alignment vertical="center"/>
    </xf>
    <xf numFmtId="262" fontId="197" fillId="0" borderId="0"/>
    <xf numFmtId="312" fontId="196" fillId="0" borderId="0" applyFont="0" applyFill="0" applyBorder="0" applyAlignment="0" applyProtection="0"/>
    <xf numFmtId="262" fontId="54" fillId="0" borderId="0"/>
    <xf numFmtId="262" fontId="54" fillId="0" borderId="0"/>
    <xf numFmtId="41" fontId="75" fillId="0" borderId="0" applyFont="0" applyFill="0" applyBorder="0" applyAlignment="0" applyProtection="0"/>
    <xf numFmtId="41" fontId="80" fillId="0" borderId="0" applyFont="0" applyFill="0" applyBorder="0" applyAlignment="0" applyProtection="0">
      <alignment vertical="center"/>
    </xf>
    <xf numFmtId="262" fontId="17" fillId="0" borderId="0" applyFont="0" applyFill="0" applyBorder="0" applyAlignment="0" applyProtection="0"/>
    <xf numFmtId="249" fontId="195" fillId="0" borderId="0" applyFont="0" applyFill="0" applyBorder="0" applyProtection="0">
      <alignment horizontal="centerContinuous" vertical="center"/>
    </xf>
    <xf numFmtId="262" fontId="195" fillId="0" borderId="0" applyFont="0" applyFill="0" applyBorder="0" applyProtection="0">
      <alignment horizontal="centerContinuous" vertical="center"/>
    </xf>
    <xf numFmtId="262" fontId="85" fillId="0" borderId="0"/>
    <xf numFmtId="277" fontId="195" fillId="0" borderId="0" applyNumberFormat="0" applyFont="0" applyFill="0" applyBorder="0" applyProtection="0">
      <alignment horizontal="centerContinuous" vertical="center"/>
    </xf>
    <xf numFmtId="262" fontId="195" fillId="0" borderId="0" applyNumberFormat="0" applyFont="0" applyFill="0" applyBorder="0" applyProtection="0">
      <alignment horizontal="centerContinuous" vertical="center"/>
    </xf>
    <xf numFmtId="262" fontId="195" fillId="0" borderId="0" applyNumberFormat="0" applyFont="0" applyFill="0" applyBorder="0" applyProtection="0">
      <alignment horizontal="centerContinuous" vertical="center"/>
    </xf>
    <xf numFmtId="262" fontId="75" fillId="0" borderId="0" applyNumberFormat="0" applyFont="0" applyFill="0" applyBorder="0" applyProtection="0">
      <alignment horizontal="centerContinuous" vertical="center"/>
    </xf>
    <xf numFmtId="9" fontId="75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311" fontId="14" fillId="0" borderId="0"/>
    <xf numFmtId="311" fontId="14" fillId="0" borderId="0"/>
    <xf numFmtId="311" fontId="14" fillId="0" borderId="0"/>
    <xf numFmtId="311" fontId="14" fillId="0" borderId="0"/>
    <xf numFmtId="311" fontId="14" fillId="0" borderId="0"/>
    <xf numFmtId="311" fontId="14" fillId="0" borderId="0"/>
    <xf numFmtId="311" fontId="14" fillId="0" borderId="0"/>
    <xf numFmtId="311" fontId="14" fillId="0" borderId="0"/>
    <xf numFmtId="311" fontId="14" fillId="0" borderId="0"/>
    <xf numFmtId="311" fontId="14" fillId="0" borderId="0"/>
    <xf numFmtId="311" fontId="14" fillId="0" borderId="0"/>
    <xf numFmtId="177" fontId="54" fillId="0" borderId="0" applyFont="0" applyFill="0" applyBorder="0" applyAlignment="0" applyProtection="0"/>
    <xf numFmtId="262" fontId="18" fillId="0" borderId="0"/>
    <xf numFmtId="40" fontId="17" fillId="0" borderId="0" applyFont="0" applyFill="0" applyBorder="0" applyAlignment="0" applyProtection="0"/>
    <xf numFmtId="177" fontId="102" fillId="0" borderId="0" applyFont="0" applyFill="0" applyBorder="0" applyAlignment="0" applyProtection="0"/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1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62" fontId="16" fillId="0" borderId="0"/>
    <xf numFmtId="262" fontId="16" fillId="0" borderId="0"/>
    <xf numFmtId="262" fontId="54" fillId="0" borderId="0"/>
    <xf numFmtId="262" fontId="54" fillId="0" borderId="0"/>
    <xf numFmtId="262" fontId="17" fillId="0" borderId="0"/>
    <xf numFmtId="262" fontId="16" fillId="0" borderId="0"/>
    <xf numFmtId="262" fontId="16" fillId="0" borderId="0"/>
    <xf numFmtId="262" fontId="54" fillId="0" borderId="0"/>
    <xf numFmtId="262" fontId="16" fillId="0" borderId="0"/>
    <xf numFmtId="262" fontId="17" fillId="0" borderId="0"/>
    <xf numFmtId="262" fontId="54" fillId="0" borderId="0"/>
    <xf numFmtId="262" fontId="17" fillId="0" borderId="0"/>
    <xf numFmtId="262" fontId="16" fillId="0" borderId="0"/>
    <xf numFmtId="262" fontId="17" fillId="0" borderId="0"/>
    <xf numFmtId="262" fontId="16" fillId="0" borderId="0"/>
    <xf numFmtId="262" fontId="17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54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262" fontId="54" fillId="0" borderId="0"/>
    <xf numFmtId="262" fontId="17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262" fontId="16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54" fillId="0" borderId="0"/>
    <xf numFmtId="262" fontId="59" fillId="0" borderId="0"/>
    <xf numFmtId="262" fontId="54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54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94" fillId="48" borderId="0"/>
    <xf numFmtId="262" fontId="14" fillId="0" borderId="0" applyFont="0" applyFill="0" applyBorder="0" applyAlignment="0" applyProtection="0"/>
    <xf numFmtId="262" fontId="14" fillId="0" borderId="0"/>
    <xf numFmtId="262" fontId="16" fillId="0" borderId="26" applyNumberFormat="0" applyFont="0" applyFill="0" applyAlignment="0" applyProtection="0"/>
    <xf numFmtId="296" fontId="54" fillId="0" borderId="0" applyFill="0" applyBorder="0" applyProtection="0">
      <alignment horizontal="center" vertical="center"/>
    </xf>
    <xf numFmtId="49" fontId="192" fillId="0" borderId="0" applyFill="0" applyBorder="0" applyProtection="0">
      <alignment horizontal="centerContinuous" vertical="center"/>
    </xf>
    <xf numFmtId="308" fontId="27" fillId="0" borderId="0" applyFill="0" applyBorder="0" applyAlignment="0"/>
    <xf numFmtId="307" fontId="27" fillId="0" borderId="0" applyFill="0" applyBorder="0" applyAlignment="0"/>
    <xf numFmtId="49" fontId="60" fillId="0" borderId="0" applyFill="0" applyBorder="0" applyAlignment="0"/>
    <xf numFmtId="262" fontId="17" fillId="0" borderId="0"/>
    <xf numFmtId="262" fontId="190" fillId="0" borderId="0" applyNumberFormat="0" applyFill="0" applyBorder="0" applyAlignment="0">
      <alignment horizontal="center"/>
    </xf>
    <xf numFmtId="262" fontId="189" fillId="47" borderId="0" applyNumberFormat="0" applyFont="0" applyBorder="0" applyAlignment="0">
      <alignment horizontal="center"/>
    </xf>
    <xf numFmtId="275" fontId="18" fillId="0" borderId="0" applyFill="0" applyBorder="0" applyAlignment="0"/>
    <xf numFmtId="306" fontId="27" fillId="0" borderId="0" applyFill="0" applyBorder="0" applyAlignment="0"/>
    <xf numFmtId="303" fontId="27" fillId="0" borderId="0" applyFill="0" applyBorder="0" applyAlignment="0"/>
    <xf numFmtId="275" fontId="18" fillId="0" borderId="0" applyFill="0" applyBorder="0" applyAlignment="0"/>
    <xf numFmtId="303" fontId="27" fillId="0" borderId="0" applyFill="0" applyBorder="0" applyAlignment="0"/>
    <xf numFmtId="307" fontId="27" fillId="0" borderId="0" applyFont="0" applyFill="0" applyBorder="0" applyAlignment="0" applyProtection="0"/>
    <xf numFmtId="309" fontId="27" fillId="0" borderId="0" applyFont="0" applyFill="0" applyBorder="0" applyAlignment="0" applyProtection="0"/>
    <xf numFmtId="305" fontId="27" fillId="0" borderId="0" applyFont="0" applyFill="0" applyBorder="0" applyAlignment="0" applyProtection="0"/>
    <xf numFmtId="183" fontId="16" fillId="0" borderId="0" applyFont="0" applyFill="0" applyBorder="0" applyAlignment="0" applyProtection="0"/>
    <xf numFmtId="262" fontId="19" fillId="0" borderId="0">
      <protection locked="0"/>
    </xf>
    <xf numFmtId="262" fontId="14" fillId="0" borderId="0">
      <protection locked="0"/>
    </xf>
    <xf numFmtId="276" fontId="18" fillId="0" borderId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262" fontId="16" fillId="0" borderId="0" applyNumberFormat="0" applyFill="0" applyBorder="0" applyAlignment="0" applyProtection="0"/>
    <xf numFmtId="176" fontId="79" fillId="0" borderId="0" applyFont="0" applyFill="0" applyBorder="0" applyAlignment="0" applyProtection="0"/>
    <xf numFmtId="262" fontId="16" fillId="0" borderId="0" applyFont="0" applyFill="0" applyBorder="0" applyAlignment="0" applyProtection="0"/>
    <xf numFmtId="275" fontId="18" fillId="0" borderId="0" applyFill="0" applyBorder="0" applyAlignment="0"/>
    <xf numFmtId="306" fontId="27" fillId="0" borderId="0" applyFill="0" applyBorder="0" applyAlignment="0"/>
    <xf numFmtId="303" fontId="27" fillId="0" borderId="0" applyFill="0" applyBorder="0" applyAlignment="0"/>
    <xf numFmtId="275" fontId="18" fillId="0" borderId="0" applyFill="0" applyBorder="0" applyAlignment="0"/>
    <xf numFmtId="303" fontId="27" fillId="0" borderId="0" applyFill="0" applyBorder="0" applyAlignment="0"/>
    <xf numFmtId="262" fontId="188" fillId="0" borderId="0" applyNumberFormat="0" applyFill="0" applyBorder="0" applyAlignment="0" applyProtection="0">
      <alignment vertical="top"/>
      <protection locked="0"/>
    </xf>
    <xf numFmtId="262" fontId="187" fillId="0" borderId="0" applyNumberFormat="0" applyFill="0" applyBorder="0" applyAlignment="0" applyProtection="0"/>
    <xf numFmtId="262" fontId="186" fillId="0" borderId="0">
      <alignment horizontal="center"/>
    </xf>
    <xf numFmtId="262" fontId="186" fillId="0" borderId="52">
      <alignment horizontal="center"/>
    </xf>
    <xf numFmtId="186" fontId="68" fillId="0" borderId="0">
      <protection locked="0"/>
    </xf>
    <xf numFmtId="285" fontId="18" fillId="0" borderId="0"/>
    <xf numFmtId="275" fontId="18" fillId="0" borderId="0" applyFont="0" applyFill="0" applyBorder="0" applyAlignment="0" applyProtection="0"/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77" fillId="0" borderId="0"/>
    <xf numFmtId="310" fontId="27" fillId="0" borderId="0" applyFont="0" applyFill="0" applyBorder="0" applyAlignment="0" applyProtection="0">
      <alignment horizontal="right"/>
    </xf>
    <xf numFmtId="227" fontId="176" fillId="0" borderId="0" applyFont="0" applyFill="0" applyBorder="0" applyAlignment="0" applyProtection="0"/>
    <xf numFmtId="226" fontId="176" fillId="0" borderId="0" applyFont="0" applyFill="0" applyBorder="0" applyAlignment="0" applyProtection="0"/>
    <xf numFmtId="262" fontId="14" fillId="0" borderId="0">
      <protection locked="0"/>
    </xf>
    <xf numFmtId="262" fontId="14" fillId="0" borderId="0">
      <protection locked="0"/>
    </xf>
    <xf numFmtId="250" fontId="16" fillId="0" borderId="0" applyFont="0" applyFill="0" applyBorder="0" applyAlignment="0" applyProtection="0"/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77" fontId="138" fillId="0" borderId="0" applyBorder="0" applyProtection="0">
      <alignment horizontal="centerContinuous"/>
    </xf>
    <xf numFmtId="277" fontId="138" fillId="0" borderId="0" applyBorder="0" applyProtection="0">
      <alignment horizontal="centerContinuous"/>
    </xf>
    <xf numFmtId="262" fontId="14" fillId="0" borderId="0">
      <protection locked="0"/>
    </xf>
    <xf numFmtId="277" fontId="138" fillId="0" borderId="0" applyBorder="0" applyProtection="0">
      <alignment horizontal="centerContinuous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77" fontId="138" fillId="0" borderId="0" applyBorder="0" applyProtection="0">
      <alignment horizontal="centerContinuous"/>
    </xf>
    <xf numFmtId="277" fontId="138" fillId="0" borderId="0" applyBorder="0" applyProtection="0">
      <alignment horizontal="centerContinuous"/>
    </xf>
    <xf numFmtId="277" fontId="138" fillId="0" borderId="0" applyBorder="0" applyProtection="0">
      <alignment horizontal="centerContinuous"/>
    </xf>
    <xf numFmtId="277" fontId="138" fillId="0" borderId="0" applyBorder="0" applyProtection="0">
      <alignment horizontal="centerContinuous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77" fontId="138" fillId="0" borderId="0" applyBorder="0" applyProtection="0">
      <alignment horizontal="centerContinuous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77" fontId="138" fillId="0" borderId="0" applyBorder="0" applyProtection="0">
      <alignment horizontal="centerContinuous"/>
    </xf>
    <xf numFmtId="262" fontId="14" fillId="0" borderId="0">
      <protection locked="0"/>
    </xf>
    <xf numFmtId="262" fontId="14" fillId="0" borderId="0">
      <protection locked="0"/>
    </xf>
    <xf numFmtId="262" fontId="14" fillId="0" borderId="0" applyFont="0" applyFill="0" applyBorder="0" applyAlignment="0" applyProtection="0"/>
    <xf numFmtId="287" fontId="18" fillId="0" borderId="0">
      <protection locked="0"/>
    </xf>
    <xf numFmtId="282" fontId="18" fillId="0" borderId="0">
      <protection locked="0"/>
    </xf>
    <xf numFmtId="278" fontId="18" fillId="0" borderId="0">
      <protection locked="0"/>
    </xf>
    <xf numFmtId="262" fontId="19" fillId="0" borderId="26">
      <protection locked="0"/>
    </xf>
    <xf numFmtId="262" fontId="18" fillId="0" borderId="30">
      <alignment vertical="center" wrapText="1"/>
    </xf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>
      <alignment vertical="center"/>
    </xf>
    <xf numFmtId="262" fontId="14" fillId="0" borderId="0"/>
    <xf numFmtId="262" fontId="14" fillId="0" borderId="0"/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/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78" fillId="0" borderId="0" applyFont="0" applyFill="0" applyBorder="0" applyAlignment="0" applyProtection="0">
      <alignment vertical="center"/>
    </xf>
    <xf numFmtId="262" fontId="78" fillId="0" borderId="0" applyFont="0" applyFill="0" applyBorder="0" applyAlignment="0" applyProtection="0">
      <alignment vertical="center"/>
    </xf>
    <xf numFmtId="38" fontId="78" fillId="0" borderId="0" applyFont="0" applyFill="0" applyBorder="0" applyAlignment="0" applyProtection="0">
      <alignment vertical="center"/>
    </xf>
    <xf numFmtId="183" fontId="175" fillId="39" borderId="0" applyFill="0" applyBorder="0" applyProtection="0">
      <alignment horizontal="right"/>
    </xf>
    <xf numFmtId="38" fontId="78" fillId="0" borderId="0" applyFont="0" applyFill="0" applyBorder="0" applyProtection="0">
      <alignment vertical="center"/>
    </xf>
    <xf numFmtId="290" fontId="16" fillId="0" borderId="0" applyFont="0" applyFill="0" applyBorder="0" applyProtection="0">
      <alignment vertical="center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85" fillId="0" borderId="0">
      <alignment vertical="center"/>
    </xf>
    <xf numFmtId="286" fontId="146" fillId="46" borderId="0">
      <alignment horizontal="center" vertical="center" wrapText="1"/>
    </xf>
    <xf numFmtId="281" fontId="18" fillId="0" borderId="0">
      <protection locked="0"/>
    </xf>
    <xf numFmtId="262" fontId="86" fillId="0" borderId="0"/>
    <xf numFmtId="4" fontId="19" fillId="0" borderId="0">
      <protection locked="0"/>
    </xf>
    <xf numFmtId="302" fontId="14" fillId="0" borderId="0" applyFont="0" applyFill="0" applyBorder="0" applyAlignment="0" applyProtection="0"/>
    <xf numFmtId="299" fontId="18" fillId="0" borderId="0" applyFont="0" applyFill="0" applyBorder="0" applyAlignment="0" applyProtection="0"/>
    <xf numFmtId="301" fontId="14" fillId="0" borderId="0" applyFont="0" applyFill="0" applyBorder="0" applyAlignment="0" applyProtection="0"/>
    <xf numFmtId="301" fontId="14" fillId="0" borderId="0" applyFont="0" applyFill="0" applyBorder="0" applyAlignment="0" applyProtection="0"/>
    <xf numFmtId="301" fontId="14" fillId="0" borderId="0" applyFont="0" applyFill="0" applyBorder="0" applyAlignment="0" applyProtection="0"/>
    <xf numFmtId="299" fontId="18" fillId="0" borderId="0" applyFont="0" applyFill="0" applyBorder="0" applyAlignment="0" applyProtection="0"/>
    <xf numFmtId="262" fontId="14" fillId="0" borderId="0">
      <protection locked="0"/>
    </xf>
    <xf numFmtId="262" fontId="18" fillId="0" borderId="0"/>
    <xf numFmtId="262" fontId="14" fillId="0" borderId="0" applyFont="0" applyFill="0" applyBorder="0" applyAlignment="0" applyProtection="0"/>
    <xf numFmtId="262" fontId="16" fillId="0" borderId="0"/>
    <xf numFmtId="41" fontId="14" fillId="0" borderId="0" applyFont="0" applyFill="0" applyBorder="0" applyAlignment="0" applyProtection="0"/>
    <xf numFmtId="205" fontId="97" fillId="0" borderId="0">
      <alignment vertical="center"/>
    </xf>
    <xf numFmtId="262" fontId="19" fillId="0" borderId="0">
      <protection locked="0"/>
    </xf>
    <xf numFmtId="298" fontId="174" fillId="0" borderId="30">
      <alignment vertical="center"/>
    </xf>
    <xf numFmtId="262" fontId="78" fillId="0" borderId="0" applyNumberFormat="0" applyFont="0" applyFill="0" applyBorder="0" applyProtection="0">
      <alignment horizontal="centerContinuous" vertical="center"/>
    </xf>
    <xf numFmtId="289" fontId="86" fillId="0" borderId="23" applyBorder="0"/>
    <xf numFmtId="262" fontId="78" fillId="0" borderId="0" applyFont="0" applyFill="0" applyBorder="0" applyAlignment="0" applyProtection="0"/>
    <xf numFmtId="262" fontId="78" fillId="0" borderId="0" applyFont="0" applyFill="0" applyBorder="0" applyAlignment="0" applyProtection="0"/>
    <xf numFmtId="10" fontId="76" fillId="0" borderId="0" applyFill="0" applyBorder="0" applyProtection="0">
      <alignment horizontal="right"/>
    </xf>
    <xf numFmtId="9" fontId="76" fillId="39" borderId="0" applyFill="0" applyBorder="0" applyProtection="0">
      <alignment horizontal="right"/>
    </xf>
    <xf numFmtId="295" fontId="16" fillId="0" borderId="0" applyFont="0" applyFill="0" applyBorder="0" applyProtection="0">
      <alignment horizontal="center" vertical="center"/>
    </xf>
    <xf numFmtId="294" fontId="16" fillId="0" borderId="0" applyFont="0" applyFill="0" applyBorder="0" applyProtection="0">
      <alignment horizontal="center" vertical="center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41" fontId="78" fillId="0" borderId="2" applyNumberFormat="0" applyFont="0" applyFill="0" applyBorder="0" applyProtection="0">
      <alignment horizontal="distributed" vertical="center"/>
    </xf>
    <xf numFmtId="262" fontId="19" fillId="0" borderId="0">
      <protection locked="0"/>
    </xf>
    <xf numFmtId="262" fontId="19" fillId="0" borderId="0">
      <protection locked="0"/>
    </xf>
    <xf numFmtId="262" fontId="19" fillId="0" borderId="0">
      <protection locked="0"/>
    </xf>
    <xf numFmtId="262" fontId="68" fillId="0" borderId="0">
      <protection locked="0"/>
    </xf>
    <xf numFmtId="262" fontId="68" fillId="0" borderId="0">
      <protection locked="0"/>
    </xf>
    <xf numFmtId="280" fontId="18" fillId="0" borderId="0">
      <protection locked="0"/>
    </xf>
    <xf numFmtId="262" fontId="14" fillId="0" borderId="0">
      <protection locked="0"/>
    </xf>
    <xf numFmtId="262" fontId="171" fillId="0" borderId="0" applyFont="0" applyFill="0" applyBorder="0" applyAlignment="0" applyProtection="0"/>
    <xf numFmtId="262" fontId="171" fillId="0" borderId="0" applyFont="0" applyFill="0" applyBorder="0" applyAlignment="0" applyProtection="0"/>
    <xf numFmtId="262" fontId="12" fillId="0" borderId="0">
      <alignment vertical="center"/>
    </xf>
    <xf numFmtId="262" fontId="14" fillId="0" borderId="0">
      <protection locked="0"/>
    </xf>
    <xf numFmtId="262" fontId="12" fillId="0" borderId="0">
      <alignment vertical="center"/>
    </xf>
    <xf numFmtId="262" fontId="173" fillId="0" borderId="0"/>
    <xf numFmtId="206" fontId="73" fillId="0" borderId="0">
      <alignment vertical="center"/>
    </xf>
    <xf numFmtId="262" fontId="76" fillId="0" borderId="0">
      <alignment horizontal="center" vertical="center"/>
    </xf>
    <xf numFmtId="249" fontId="172" fillId="0" borderId="0">
      <alignment horizontal="center" vertical="center"/>
    </xf>
    <xf numFmtId="41" fontId="18" fillId="0" borderId="0">
      <alignment horizontal="center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262" fontId="75" fillId="9" borderId="35" applyNumberFormat="0" applyFill="0" applyBorder="0">
      <alignment horizontal="center" vertical="center"/>
    </xf>
    <xf numFmtId="292" fontId="16" fillId="0" borderId="0" applyFont="0" applyFill="0" applyBorder="0" applyAlignment="0" applyProtection="0">
      <alignment vertical="center"/>
    </xf>
    <xf numFmtId="293" fontId="16" fillId="0" borderId="0">
      <alignment vertical="center"/>
    </xf>
    <xf numFmtId="291" fontId="16" fillId="0" borderId="0" applyFont="0" applyFill="0" applyBorder="0" applyAlignment="0" applyProtection="0">
      <alignment vertical="center"/>
    </xf>
    <xf numFmtId="262" fontId="16" fillId="0" borderId="0"/>
    <xf numFmtId="262" fontId="17" fillId="0" borderId="0"/>
    <xf numFmtId="262" fontId="16" fillId="0" borderId="0"/>
    <xf numFmtId="262" fontId="16" fillId="0" borderId="0"/>
    <xf numFmtId="262" fontId="17" fillId="0" borderId="0"/>
    <xf numFmtId="262" fontId="59" fillId="0" borderId="0"/>
    <xf numFmtId="262" fontId="17" fillId="0" borderId="0"/>
    <xf numFmtId="262" fontId="17" fillId="0" borderId="0"/>
    <xf numFmtId="262" fontId="16" fillId="0" borderId="0"/>
    <xf numFmtId="262" fontId="17" fillId="0" borderId="0"/>
    <xf numFmtId="262" fontId="16" fillId="0" borderId="0"/>
    <xf numFmtId="262" fontId="17" fillId="0" borderId="0"/>
    <xf numFmtId="262" fontId="16" fillId="0" borderId="0"/>
    <xf numFmtId="262" fontId="17" fillId="0" borderId="0"/>
    <xf numFmtId="262" fontId="17" fillId="0" borderId="0"/>
    <xf numFmtId="262" fontId="17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17" fillId="0" borderId="0"/>
    <xf numFmtId="262" fontId="14" fillId="0" borderId="0"/>
    <xf numFmtId="262" fontId="14" fillId="0" borderId="0"/>
    <xf numFmtId="262" fontId="17" fillId="0" borderId="0"/>
    <xf numFmtId="262" fontId="17" fillId="0" borderId="0"/>
    <xf numFmtId="262" fontId="17" fillId="0" borderId="0"/>
    <xf numFmtId="262" fontId="16" fillId="0" borderId="0"/>
    <xf numFmtId="262" fontId="16" fillId="0" borderId="0"/>
    <xf numFmtId="262" fontId="14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7" fillId="0" borderId="0"/>
    <xf numFmtId="262" fontId="14" fillId="0" borderId="0" applyFont="0" applyFill="0" applyBorder="0" applyAlignment="0" applyProtection="0"/>
    <xf numFmtId="262" fontId="17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7" fillId="0" borderId="0"/>
    <xf numFmtId="262" fontId="17" fillId="0" borderId="0"/>
    <xf numFmtId="262" fontId="14" fillId="0" borderId="0" applyFont="0" applyFill="0" applyBorder="0" applyAlignment="0" applyProtection="0"/>
    <xf numFmtId="262" fontId="17" fillId="0" borderId="0"/>
    <xf numFmtId="262" fontId="16" fillId="0" borderId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300" fontId="14" fillId="0" borderId="0" applyNumberFormat="0" applyFont="0" applyFill="0" applyBorder="0" applyAlignment="0" applyProtection="0"/>
    <xf numFmtId="262" fontId="14" fillId="0" borderId="0">
      <alignment vertical="center"/>
    </xf>
    <xf numFmtId="262" fontId="18" fillId="0" borderId="0">
      <protection locked="0"/>
    </xf>
    <xf numFmtId="262" fontId="14" fillId="0" borderId="0">
      <alignment vertical="center"/>
    </xf>
    <xf numFmtId="320" fontId="18" fillId="0" borderId="0" applyFill="0" applyBorder="0" applyProtection="0"/>
    <xf numFmtId="210" fontId="14" fillId="0" borderId="0">
      <alignment vertical="center"/>
    </xf>
    <xf numFmtId="186" fontId="68" fillId="0" borderId="0">
      <protection locked="0"/>
    </xf>
    <xf numFmtId="262" fontId="133" fillId="0" borderId="0" applyNumberFormat="0" applyFill="0" applyBorder="0" applyAlignment="0" applyProtection="0"/>
    <xf numFmtId="262" fontId="170" fillId="0" borderId="0" applyNumberFormat="0" applyFill="0" applyBorder="0" applyAlignment="0" applyProtection="0"/>
    <xf numFmtId="2" fontId="56" fillId="0" borderId="0">
      <alignment horizontal="left"/>
    </xf>
    <xf numFmtId="262" fontId="185" fillId="0" borderId="0" applyNumberFormat="0" applyFill="0" applyBorder="0" applyAlignment="0" applyProtection="0">
      <alignment vertical="top"/>
      <protection locked="0"/>
    </xf>
    <xf numFmtId="2" fontId="16" fillId="0" borderId="0" applyFont="0" applyFill="0" applyBorder="0" applyAlignment="0" applyProtection="0"/>
    <xf numFmtId="262" fontId="184" fillId="0" borderId="0">
      <protection locked="0"/>
    </xf>
    <xf numFmtId="262" fontId="19" fillId="0" borderId="0">
      <protection locked="0"/>
    </xf>
    <xf numFmtId="262" fontId="19" fillId="0" borderId="0">
      <protection locked="0"/>
    </xf>
    <xf numFmtId="262" fontId="19" fillId="0" borderId="0">
      <protection locked="0"/>
    </xf>
    <xf numFmtId="262" fontId="184" fillId="0" borderId="0">
      <protection locked="0"/>
    </xf>
    <xf numFmtId="262" fontId="19" fillId="0" borderId="0">
      <protection locked="0"/>
    </xf>
    <xf numFmtId="262" fontId="19" fillId="0" borderId="0">
      <protection locked="0"/>
    </xf>
    <xf numFmtId="275" fontId="18" fillId="0" borderId="0" applyFill="0" applyBorder="0" applyAlignment="0"/>
    <xf numFmtId="306" fontId="27" fillId="0" borderId="0" applyFill="0" applyBorder="0" applyAlignment="0"/>
    <xf numFmtId="303" fontId="27" fillId="0" borderId="0" applyFill="0" applyBorder="0" applyAlignment="0"/>
    <xf numFmtId="275" fontId="18" fillId="0" borderId="0" applyFill="0" applyBorder="0" applyAlignment="0"/>
    <xf numFmtId="303" fontId="27" fillId="0" borderId="0" applyFill="0" applyBorder="0" applyAlignment="0"/>
    <xf numFmtId="277" fontId="16" fillId="0" borderId="57">
      <alignment vertical="center"/>
    </xf>
    <xf numFmtId="14" fontId="60" fillId="0" borderId="0" applyFill="0" applyBorder="0" applyAlignment="0"/>
    <xf numFmtId="262" fontId="16" fillId="0" borderId="0" applyFont="0" applyFill="0" applyBorder="0" applyAlignment="0" applyProtection="0"/>
    <xf numFmtId="283" fontId="14" fillId="0" borderId="0"/>
    <xf numFmtId="270" fontId="16" fillId="0" borderId="0" applyFont="0" applyFill="0" applyBorder="0" applyAlignment="0" applyProtection="0"/>
    <xf numFmtId="288" fontId="183" fillId="0" borderId="2" applyFill="0" applyBorder="0" applyAlignment="0"/>
    <xf numFmtId="262" fontId="16" fillId="0" borderId="0" applyFont="0" applyFill="0" applyBorder="0" applyAlignment="0" applyProtection="0"/>
    <xf numFmtId="262" fontId="19" fillId="0" borderId="0">
      <protection locked="0"/>
    </xf>
    <xf numFmtId="3" fontId="16" fillId="0" borderId="0" applyFont="0" applyFill="0" applyBorder="0" applyAlignment="0" applyProtection="0"/>
    <xf numFmtId="284" fontId="18" fillId="0" borderId="0"/>
    <xf numFmtId="303" fontId="27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82" fillId="0" borderId="0"/>
    <xf numFmtId="262" fontId="182" fillId="0" borderId="0"/>
    <xf numFmtId="262" fontId="182" fillId="0" borderId="0"/>
    <xf numFmtId="262" fontId="182" fillId="0" borderId="0"/>
    <xf numFmtId="262" fontId="182" fillId="0" borderId="0"/>
    <xf numFmtId="262" fontId="182" fillId="0" borderId="0"/>
    <xf numFmtId="262" fontId="182" fillId="0" borderId="0"/>
    <xf numFmtId="176" fontId="79" fillId="0" borderId="0" applyFont="0" applyFill="0" applyBorder="0" applyAlignment="0" applyProtection="0"/>
    <xf numFmtId="262" fontId="14" fillId="0" borderId="0">
      <protection locked="0"/>
    </xf>
    <xf numFmtId="275" fontId="18" fillId="0" borderId="0" applyFill="0" applyBorder="0" applyAlignment="0"/>
    <xf numFmtId="306" fontId="27" fillId="0" borderId="0" applyFill="0" applyBorder="0" applyAlignment="0"/>
    <xf numFmtId="303" fontId="27" fillId="0" borderId="0" applyFill="0" applyBorder="0" applyAlignment="0"/>
    <xf numFmtId="305" fontId="27" fillId="0" borderId="0" applyFill="0" applyBorder="0" applyAlignment="0"/>
    <xf numFmtId="304" fontId="27" fillId="0" borderId="0" applyFill="0" applyBorder="0" applyAlignment="0"/>
    <xf numFmtId="249" fontId="181" fillId="0" borderId="0" applyFill="0" applyBorder="0" applyAlignment="0"/>
    <xf numFmtId="275" fontId="18" fillId="0" borderId="0" applyFill="0" applyBorder="0" applyAlignment="0"/>
    <xf numFmtId="262" fontId="14" fillId="0" borderId="0" applyFill="0" applyBorder="0" applyAlignment="0"/>
    <xf numFmtId="262" fontId="16" fillId="0" borderId="0"/>
    <xf numFmtId="262" fontId="179" fillId="0" borderId="0"/>
    <xf numFmtId="262" fontId="178" fillId="0" borderId="0"/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79" fontId="18" fillId="0" borderId="0">
      <protection locked="0"/>
    </xf>
    <xf numFmtId="262" fontId="17" fillId="0" borderId="0"/>
    <xf numFmtId="262" fontId="17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277" fontId="14" fillId="0" borderId="0" applyNumberFormat="0" applyFont="0" applyFill="0" applyBorder="0" applyAlignment="0" applyProtection="0"/>
    <xf numFmtId="277" fontId="14" fillId="0" borderId="0" applyNumberFormat="0" applyFont="0" applyFill="0" applyBorder="0" applyAlignment="0" applyProtection="0"/>
    <xf numFmtId="210" fontId="14" fillId="0" borderId="0">
      <alignment vertical="center"/>
    </xf>
    <xf numFmtId="210" fontId="14" fillId="0" borderId="0">
      <alignment vertical="center"/>
    </xf>
    <xf numFmtId="262" fontId="191" fillId="0" borderId="0">
      <alignment horizontal="center" vertical="center"/>
    </xf>
    <xf numFmtId="262" fontId="14" fillId="0" borderId="0"/>
    <xf numFmtId="262" fontId="75" fillId="9" borderId="35" applyNumberFormat="0" applyFill="0" applyBorder="0">
      <alignment horizontal="center" vertical="center"/>
    </xf>
    <xf numFmtId="262" fontId="81" fillId="51" borderId="0" applyNumberFormat="0" applyBorder="0" applyAlignment="0" applyProtection="0">
      <alignment vertical="center"/>
    </xf>
    <xf numFmtId="320" fontId="18" fillId="0" borderId="0" applyFill="0" applyBorder="0" applyProtection="0"/>
    <xf numFmtId="262" fontId="14" fillId="0" borderId="0">
      <protection locked="0"/>
    </xf>
    <xf numFmtId="4" fontId="19" fillId="0" borderId="0">
      <protection locked="0"/>
    </xf>
    <xf numFmtId="262" fontId="75" fillId="9" borderId="35" applyNumberFormat="0" applyFill="0" applyBorder="0">
      <alignment horizontal="center" vertical="center"/>
    </xf>
    <xf numFmtId="262" fontId="19" fillId="0" borderId="0">
      <protection locked="0"/>
    </xf>
    <xf numFmtId="262" fontId="19" fillId="0" borderId="0">
      <protection locked="0"/>
    </xf>
    <xf numFmtId="262" fontId="75" fillId="9" borderId="35" applyNumberFormat="0" applyFill="0" applyBorder="0">
      <alignment horizontal="center" vertical="center"/>
    </xf>
    <xf numFmtId="4" fontId="19" fillId="0" borderId="0">
      <protection locked="0"/>
    </xf>
    <xf numFmtId="320" fontId="18" fillId="0" borderId="0" applyFill="0" applyBorder="0" applyProtection="0"/>
    <xf numFmtId="320" fontId="18" fillId="0" borderId="0" applyFill="0" applyBorder="0" applyProtection="0"/>
    <xf numFmtId="262" fontId="81" fillId="5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75" fillId="9" borderId="35" applyNumberFormat="0" applyFill="0" applyBorder="0">
      <alignment horizontal="center" vertical="center"/>
    </xf>
    <xf numFmtId="262" fontId="14" fillId="0" borderId="0">
      <alignment vertical="center"/>
    </xf>
    <xf numFmtId="41" fontId="14" fillId="0" borderId="0" applyFont="0" applyFill="0" applyBorder="0" applyAlignment="0" applyProtection="0"/>
    <xf numFmtId="262" fontId="14" fillId="0" borderId="0"/>
    <xf numFmtId="262" fontId="20" fillId="0" borderId="0" applyFont="0" applyFill="0" applyBorder="0" applyAlignment="0" applyProtection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6" fillId="0" borderId="0"/>
    <xf numFmtId="262" fontId="117" fillId="0" borderId="0"/>
    <xf numFmtId="262" fontId="12" fillId="0" borderId="0">
      <alignment vertical="center"/>
    </xf>
    <xf numFmtId="262" fontId="12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86" fontId="146" fillId="46" borderId="0">
      <alignment horizontal="center" vertical="center" wrapText="1"/>
    </xf>
    <xf numFmtId="262" fontId="18" fillId="0" borderId="0">
      <protection locked="0"/>
    </xf>
    <xf numFmtId="262" fontId="81" fillId="5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49" fontId="192" fillId="0" borderId="0" applyFill="0" applyBorder="0" applyProtection="0">
      <alignment horizontal="centerContinuous" vertical="center"/>
    </xf>
    <xf numFmtId="262" fontId="180" fillId="0" borderId="0"/>
    <xf numFmtId="262" fontId="19" fillId="0" borderId="0">
      <protection locked="0"/>
    </xf>
    <xf numFmtId="262" fontId="81" fillId="51" borderId="0" applyNumberFormat="0" applyBorder="0" applyAlignment="0" applyProtection="0">
      <alignment vertical="center"/>
    </xf>
    <xf numFmtId="4" fontId="19" fillId="0" borderId="0">
      <protection locked="0"/>
    </xf>
    <xf numFmtId="262" fontId="75" fillId="9" borderId="35" applyNumberFormat="0" applyFill="0" applyBorder="0">
      <alignment horizontal="center" vertical="center"/>
    </xf>
    <xf numFmtId="262" fontId="19" fillId="0" borderId="0">
      <protection locked="0"/>
    </xf>
    <xf numFmtId="262" fontId="14" fillId="0" borderId="0">
      <protection locked="0"/>
    </xf>
    <xf numFmtId="262" fontId="14" fillId="0" borderId="0">
      <alignment vertical="center"/>
    </xf>
    <xf numFmtId="262" fontId="18" fillId="0" borderId="0">
      <protection locked="0"/>
    </xf>
    <xf numFmtId="262" fontId="81" fillId="5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49" fontId="192" fillId="0" borderId="0" applyFill="0" applyBorder="0" applyProtection="0">
      <alignment horizontal="centerContinuous" vertical="center"/>
    </xf>
    <xf numFmtId="320" fontId="18" fillId="0" borderId="0" applyFill="0" applyBorder="0" applyProtection="0"/>
    <xf numFmtId="262" fontId="122" fillId="0" borderId="0"/>
    <xf numFmtId="262" fontId="19" fillId="0" borderId="0">
      <protection locked="0"/>
    </xf>
    <xf numFmtId="262" fontId="81" fillId="51" borderId="0" applyNumberFormat="0" applyBorder="0" applyAlignment="0" applyProtection="0">
      <alignment vertical="center"/>
    </xf>
    <xf numFmtId="320" fontId="18" fillId="0" borderId="0" applyFill="0" applyBorder="0" applyProtection="0"/>
    <xf numFmtId="262" fontId="14" fillId="0" borderId="0">
      <protection locked="0"/>
    </xf>
    <xf numFmtId="4" fontId="19" fillId="0" borderId="0">
      <protection locked="0"/>
    </xf>
    <xf numFmtId="262" fontId="75" fillId="9" borderId="35" applyNumberFormat="0" applyFill="0" applyBorder="0">
      <alignment horizontal="center" vertical="center"/>
    </xf>
    <xf numFmtId="262" fontId="19" fillId="0" borderId="0">
      <protection locked="0"/>
    </xf>
    <xf numFmtId="262" fontId="14" fillId="0" borderId="0">
      <protection locked="0"/>
    </xf>
    <xf numFmtId="262" fontId="14" fillId="0" borderId="0">
      <alignment vertical="center"/>
    </xf>
    <xf numFmtId="262" fontId="11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262" fontId="10" fillId="0" borderId="0">
      <alignment vertical="center"/>
    </xf>
    <xf numFmtId="262" fontId="10" fillId="0" borderId="0">
      <alignment vertical="center"/>
    </xf>
    <xf numFmtId="262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262" fontId="10" fillId="0" borderId="0">
      <alignment vertical="center"/>
    </xf>
    <xf numFmtId="262" fontId="10" fillId="0" borderId="0">
      <alignment vertical="center"/>
    </xf>
    <xf numFmtId="262" fontId="10" fillId="0" borderId="0">
      <alignment vertical="center"/>
    </xf>
    <xf numFmtId="262" fontId="10" fillId="0" borderId="0">
      <alignment vertical="center"/>
    </xf>
    <xf numFmtId="262" fontId="1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62" fontId="9" fillId="0" borderId="0">
      <alignment vertical="center"/>
    </xf>
    <xf numFmtId="262" fontId="9" fillId="0" borderId="0">
      <alignment vertical="center"/>
    </xf>
    <xf numFmtId="262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62" fontId="9" fillId="0" borderId="0">
      <alignment vertical="center"/>
    </xf>
    <xf numFmtId="262" fontId="9" fillId="0" borderId="0">
      <alignment vertical="center"/>
    </xf>
    <xf numFmtId="262" fontId="9" fillId="0" borderId="0">
      <alignment vertical="center"/>
    </xf>
    <xf numFmtId="262" fontId="9" fillId="0" borderId="0">
      <alignment vertical="center"/>
    </xf>
    <xf numFmtId="262" fontId="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262" fontId="8" fillId="0" borderId="0">
      <alignment vertical="center"/>
    </xf>
    <xf numFmtId="262" fontId="8" fillId="0" borderId="0">
      <alignment vertical="center"/>
    </xf>
    <xf numFmtId="262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262" fontId="8" fillId="0" borderId="0">
      <alignment vertical="center"/>
    </xf>
    <xf numFmtId="262" fontId="8" fillId="0" borderId="0">
      <alignment vertical="center"/>
    </xf>
    <xf numFmtId="262" fontId="8" fillId="0" borderId="0">
      <alignment vertical="center"/>
    </xf>
    <xf numFmtId="262" fontId="8" fillId="0" borderId="0">
      <alignment vertical="center"/>
    </xf>
    <xf numFmtId="262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262" fontId="8" fillId="0" borderId="0">
      <alignment vertical="center"/>
    </xf>
    <xf numFmtId="262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262" fontId="7" fillId="0" borderId="0">
      <alignment vertical="center"/>
    </xf>
    <xf numFmtId="262" fontId="7" fillId="0" borderId="0">
      <alignment vertical="center"/>
    </xf>
    <xf numFmtId="262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262" fontId="7" fillId="0" borderId="0">
      <alignment vertical="center"/>
    </xf>
    <xf numFmtId="262" fontId="7" fillId="0" borderId="0">
      <alignment vertical="center"/>
    </xf>
    <xf numFmtId="262" fontId="7" fillId="0" borderId="0">
      <alignment vertical="center"/>
    </xf>
    <xf numFmtId="262" fontId="7" fillId="0" borderId="0">
      <alignment vertical="center"/>
    </xf>
    <xf numFmtId="262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262" fontId="7" fillId="0" borderId="0">
      <alignment vertical="center"/>
    </xf>
    <xf numFmtId="262" fontId="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62" fontId="6" fillId="0" borderId="0">
      <alignment vertical="center"/>
    </xf>
    <xf numFmtId="262" fontId="6" fillId="0" borderId="0">
      <alignment vertical="center"/>
    </xf>
    <xf numFmtId="262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62" fontId="6" fillId="0" borderId="0">
      <alignment vertical="center"/>
    </xf>
    <xf numFmtId="262" fontId="6" fillId="0" borderId="0">
      <alignment vertical="center"/>
    </xf>
    <xf numFmtId="262" fontId="6" fillId="0" borderId="0">
      <alignment vertical="center"/>
    </xf>
    <xf numFmtId="262" fontId="6" fillId="0" borderId="0">
      <alignment vertical="center"/>
    </xf>
    <xf numFmtId="262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62" fontId="6" fillId="0" borderId="0">
      <alignment vertical="center"/>
    </xf>
    <xf numFmtId="262" fontId="6" fillId="0" borderId="0">
      <alignment vertical="center"/>
    </xf>
    <xf numFmtId="262" fontId="5" fillId="0" borderId="0">
      <alignment vertical="center"/>
    </xf>
    <xf numFmtId="262" fontId="36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36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5" fillId="0" borderId="0">
      <alignment vertical="center"/>
    </xf>
    <xf numFmtId="262" fontId="204" fillId="0" borderId="0">
      <alignment vertical="center"/>
    </xf>
    <xf numFmtId="262" fontId="36" fillId="0" borderId="0">
      <alignment vertical="center"/>
    </xf>
    <xf numFmtId="41" fontId="207" fillId="0" borderId="0" applyFont="0" applyFill="0" applyBorder="0" applyAlignment="0" applyProtection="0"/>
    <xf numFmtId="262" fontId="14" fillId="0" borderId="0">
      <alignment vertical="center"/>
    </xf>
    <xf numFmtId="262" fontId="14" fillId="0" borderId="0">
      <alignment vertical="center"/>
    </xf>
    <xf numFmtId="41" fontId="14" fillId="0" borderId="0" applyFont="0" applyFill="0" applyBorder="0" applyAlignment="0" applyProtection="0"/>
    <xf numFmtId="262" fontId="40" fillId="0" borderId="0"/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217" fillId="0" borderId="5">
      <alignment horizontal="centerContinuous" vertical="center"/>
    </xf>
    <xf numFmtId="262" fontId="14" fillId="0" borderId="0" applyNumberFormat="0" applyFont="0" applyFill="0" applyBorder="0" applyAlignment="0" applyProtection="0"/>
    <xf numFmtId="262" fontId="14" fillId="0" borderId="0" applyNumberFormat="0" applyFont="0" applyFill="0" applyBorder="0" applyAlignment="0" applyProtection="0"/>
    <xf numFmtId="262" fontId="14" fillId="0" borderId="0" applyNumberFormat="0" applyFont="0" applyFill="0" applyBorder="0" applyAlignment="0" applyProtection="0"/>
    <xf numFmtId="262" fontId="14" fillId="0" borderId="0" applyNumberFormat="0" applyFont="0" applyFill="0" applyBorder="0" applyAlignment="0" applyProtection="0"/>
    <xf numFmtId="262" fontId="14" fillId="0" borderId="0" applyNumberFormat="0" applyFont="0" applyFill="0" applyBorder="0" applyAlignment="0" applyProtection="0"/>
    <xf numFmtId="262" fontId="14" fillId="0" borderId="0" applyNumberFormat="0" applyFont="0" applyFill="0" applyBorder="0" applyAlignment="0" applyProtection="0"/>
    <xf numFmtId="262" fontId="47" fillId="0" borderId="0" applyFont="0" applyFill="0" applyBorder="0" applyAlignment="0" applyProtection="0"/>
    <xf numFmtId="262" fontId="16" fillId="0" borderId="0" applyNumberFormat="0" applyFill="0" applyBorder="0" applyAlignment="0" applyProtection="0"/>
    <xf numFmtId="262" fontId="218" fillId="48" borderId="0"/>
    <xf numFmtId="262" fontId="218" fillId="48" borderId="0"/>
    <xf numFmtId="262" fontId="218" fillId="48" borderId="0"/>
    <xf numFmtId="262" fontId="17" fillId="0" borderId="0"/>
    <xf numFmtId="262" fontId="16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6" fillId="0" borderId="0"/>
    <xf numFmtId="262" fontId="16" fillId="0" borderId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14" fillId="0" borderId="0" applyFont="0" applyFill="0" applyBorder="0" applyAlignment="0" applyProtection="0"/>
    <xf numFmtId="262" fontId="16" fillId="0" borderId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54" fillId="0" borderId="0"/>
    <xf numFmtId="262" fontId="16" fillId="0" borderId="0"/>
    <xf numFmtId="262" fontId="14" fillId="0" borderId="0" applyFont="0" applyFill="0" applyBorder="0" applyAlignment="0" applyProtection="0"/>
    <xf numFmtId="262" fontId="17" fillId="0" borderId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262" fontId="14" fillId="0" borderId="0" applyFont="0" applyFill="0" applyBorder="0" applyAlignment="0" applyProtection="0"/>
    <xf numFmtId="262" fontId="17" fillId="0" borderId="0"/>
    <xf numFmtId="262" fontId="17" fillId="0" borderId="0"/>
    <xf numFmtId="262" fontId="18" fillId="0" borderId="0" applyFont="0" applyFill="0" applyBorder="0" applyAlignment="0" applyProtection="0"/>
    <xf numFmtId="262" fontId="17" fillId="0" borderId="0"/>
    <xf numFmtId="262" fontId="17" fillId="0" borderId="0"/>
    <xf numFmtId="262" fontId="17" fillId="0" borderId="0"/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7" fillId="0" borderId="0"/>
    <xf numFmtId="262" fontId="17" fillId="0" borderId="0"/>
    <xf numFmtId="262" fontId="16" fillId="0" borderId="0"/>
    <xf numFmtId="262" fontId="18" fillId="0" borderId="0"/>
    <xf numFmtId="262" fontId="18" fillId="0" borderId="0"/>
    <xf numFmtId="262" fontId="59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59" fillId="0" borderId="0"/>
    <xf numFmtId="262" fontId="16" fillId="0" borderId="0"/>
    <xf numFmtId="262" fontId="16" fillId="0" borderId="0"/>
    <xf numFmtId="262" fontId="17" fillId="0" borderId="0"/>
    <xf numFmtId="262" fontId="17" fillId="0" borderId="0"/>
    <xf numFmtId="262" fontId="59" fillId="0" borderId="0"/>
    <xf numFmtId="262" fontId="16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6" fillId="0" borderId="0"/>
    <xf numFmtId="262" fontId="17" fillId="0" borderId="0"/>
    <xf numFmtId="262" fontId="17" fillId="0" borderId="0"/>
    <xf numFmtId="262" fontId="17" fillId="0" borderId="0"/>
    <xf numFmtId="262" fontId="16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262" fontId="57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/>
    <xf numFmtId="262" fontId="14" fillId="0" borderId="0" applyFont="0" applyFill="0" applyBorder="0" applyAlignment="0" applyProtection="0"/>
    <xf numFmtId="262" fontId="16" fillId="0" borderId="0"/>
    <xf numFmtId="262" fontId="57" fillId="0" borderId="0"/>
    <xf numFmtId="262" fontId="20" fillId="0" borderId="0"/>
    <xf numFmtId="262" fontId="20" fillId="0" borderId="0"/>
    <xf numFmtId="262" fontId="16" fillId="0" borderId="0"/>
    <xf numFmtId="262" fontId="16" fillId="0" borderId="0"/>
    <xf numFmtId="262" fontId="14" fillId="0" borderId="0" applyFont="0" applyFill="0" applyBorder="0" applyAlignment="0" applyProtection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8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4" fillId="0" borderId="0" applyFont="0" applyFill="0" applyBorder="0" applyAlignment="0" applyProtection="0"/>
    <xf numFmtId="262" fontId="18" fillId="0" borderId="0"/>
    <xf numFmtId="262" fontId="59" fillId="0" borderId="0"/>
    <xf numFmtId="262" fontId="16" fillId="0" borderId="0"/>
    <xf numFmtId="262" fontId="14" fillId="0" borderId="0" applyFont="0" applyFill="0" applyBorder="0" applyAlignment="0" applyProtection="0"/>
    <xf numFmtId="262" fontId="17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262" fontId="18" fillId="0" borderId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262" fontId="57" fillId="0" borderId="0"/>
    <xf numFmtId="262" fontId="20" fillId="0" borderId="0"/>
    <xf numFmtId="262" fontId="17" fillId="0" borderId="0"/>
    <xf numFmtId="262" fontId="16" fillId="0" borderId="0"/>
    <xf numFmtId="262" fontId="57" fillId="0" borderId="0"/>
    <xf numFmtId="262" fontId="14" fillId="0" borderId="0" applyFont="0" applyFill="0" applyBorder="0" applyAlignment="0" applyProtection="0"/>
    <xf numFmtId="262" fontId="16" fillId="0" borderId="0"/>
    <xf numFmtId="262" fontId="57" fillId="0" borderId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62" fontId="16" fillId="0" borderId="0"/>
    <xf numFmtId="262" fontId="57" fillId="0" borderId="0"/>
    <xf numFmtId="262" fontId="16" fillId="0" borderId="0"/>
    <xf numFmtId="262" fontId="20" fillId="0" borderId="0" applyFont="0" applyFill="0" applyBorder="0" applyAlignment="0" applyProtection="0"/>
    <xf numFmtId="262" fontId="59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9" fontId="14" fillId="0" borderId="0" applyFont="0" applyFill="0" applyBorder="0" applyAlignment="0" applyProtection="0"/>
    <xf numFmtId="262" fontId="16" fillId="0" borderId="0"/>
    <xf numFmtId="262" fontId="57" fillId="0" borderId="0"/>
    <xf numFmtId="262" fontId="16" fillId="0" borderId="0"/>
    <xf numFmtId="262" fontId="57" fillId="0" borderId="0"/>
    <xf numFmtId="262" fontId="14" fillId="0" borderId="0" applyFont="0" applyFill="0" applyBorder="0" applyAlignment="0" applyProtection="0"/>
    <xf numFmtId="262" fontId="17" fillId="0" borderId="0"/>
    <xf numFmtId="262" fontId="16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262" fontId="14" fillId="0" borderId="0" applyFont="0" applyFill="0" applyBorder="0" applyAlignment="0" applyProtection="0"/>
    <xf numFmtId="262" fontId="16" fillId="0" borderId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/>
    <xf numFmtId="262" fontId="16" fillId="0" borderId="0"/>
    <xf numFmtId="262" fontId="59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6" fillId="0" borderId="0"/>
    <xf numFmtId="262" fontId="5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8" fillId="0" borderId="0"/>
    <xf numFmtId="262" fontId="57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20" fillId="0" borderId="0" applyFont="0" applyFill="0" applyBorder="0" applyAlignment="0" applyProtection="0"/>
    <xf numFmtId="262" fontId="16" fillId="0" borderId="0"/>
    <xf numFmtId="262" fontId="14" fillId="0" borderId="0" applyFont="0" applyFill="0" applyBorder="0" applyAlignment="0" applyProtection="0"/>
    <xf numFmtId="262" fontId="16" fillId="0" borderId="0"/>
    <xf numFmtId="262" fontId="17" fillId="0" borderId="0"/>
    <xf numFmtId="262" fontId="16" fillId="0" borderId="0"/>
    <xf numFmtId="262" fontId="20" fillId="0" borderId="0" applyFont="0" applyFill="0" applyBorder="0" applyAlignment="0" applyProtection="0"/>
    <xf numFmtId="262" fontId="16" fillId="0" borderId="0"/>
    <xf numFmtId="262" fontId="16" fillId="0" borderId="0"/>
    <xf numFmtId="262" fontId="18" fillId="0" borderId="0"/>
    <xf numFmtId="262" fontId="59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/>
    <xf numFmtId="262" fontId="17" fillId="0" borderId="0"/>
    <xf numFmtId="262" fontId="17" fillId="0" borderId="0"/>
    <xf numFmtId="262" fontId="59" fillId="0" borderId="0"/>
    <xf numFmtId="262" fontId="59" fillId="0" borderId="0"/>
    <xf numFmtId="262" fontId="16" fillId="0" borderId="0"/>
    <xf numFmtId="262" fontId="16" fillId="0" borderId="0"/>
    <xf numFmtId="262" fontId="18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57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57" fillId="0" borderId="0"/>
    <xf numFmtId="262" fontId="16" fillId="0" borderId="0"/>
    <xf numFmtId="262" fontId="59" fillId="0" borderId="0"/>
    <xf numFmtId="186" fontId="39" fillId="0" borderId="0">
      <protection locked="0"/>
    </xf>
    <xf numFmtId="9" fontId="16" fillId="46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186" fontId="39" fillId="0" borderId="0">
      <protection locked="0"/>
    </xf>
    <xf numFmtId="186" fontId="39" fillId="0" borderId="0">
      <protection locked="0"/>
    </xf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262" fontId="67" fillId="0" borderId="0"/>
    <xf numFmtId="197" fontId="16" fillId="0" borderId="0" applyFont="0" applyFill="0" applyBorder="0" applyAlignment="0" applyProtection="0"/>
    <xf numFmtId="262" fontId="25" fillId="0" borderId="0">
      <alignment vertical="center"/>
    </xf>
    <xf numFmtId="262" fontId="25" fillId="0" borderId="0">
      <alignment vertical="center"/>
    </xf>
    <xf numFmtId="176" fontId="69" fillId="0" borderId="2">
      <alignment vertical="center"/>
    </xf>
    <xf numFmtId="3" fontId="74" fillId="0" borderId="34">
      <alignment horizontal="right" vertical="center"/>
    </xf>
    <xf numFmtId="186" fontId="219" fillId="0" borderId="0">
      <protection locked="0"/>
    </xf>
    <xf numFmtId="262" fontId="18" fillId="0" borderId="0"/>
    <xf numFmtId="262" fontId="80" fillId="10" borderId="0" applyNumberFormat="0" applyBorder="0" applyAlignment="0" applyProtection="0">
      <alignment vertical="center"/>
    </xf>
    <xf numFmtId="262" fontId="80" fillId="11" borderId="0" applyNumberFormat="0" applyBorder="0" applyAlignment="0" applyProtection="0">
      <alignment vertical="center"/>
    </xf>
    <xf numFmtId="262" fontId="80" fillId="12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4" borderId="0" applyNumberFormat="0" applyBorder="0" applyAlignment="0" applyProtection="0">
      <alignment vertical="center"/>
    </xf>
    <xf numFmtId="262" fontId="80" fillId="15" borderId="0" applyNumberFormat="0" applyBorder="0" applyAlignment="0" applyProtection="0">
      <alignment vertical="center"/>
    </xf>
    <xf numFmtId="186" fontId="39" fillId="0" borderId="0">
      <protection locked="0"/>
    </xf>
    <xf numFmtId="262" fontId="80" fillId="16" borderId="0" applyNumberFormat="0" applyBorder="0" applyAlignment="0" applyProtection="0">
      <alignment vertical="center"/>
    </xf>
    <xf numFmtId="262" fontId="80" fillId="17" borderId="0" applyNumberFormat="0" applyBorder="0" applyAlignment="0" applyProtection="0">
      <alignment vertical="center"/>
    </xf>
    <xf numFmtId="262" fontId="80" fillId="18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9" borderId="0" applyNumberFormat="0" applyBorder="0" applyAlignment="0" applyProtection="0">
      <alignment vertical="center"/>
    </xf>
    <xf numFmtId="262" fontId="81" fillId="20" borderId="0" applyNumberFormat="0" applyBorder="0" applyAlignment="0" applyProtection="0">
      <alignment vertical="center"/>
    </xf>
    <xf numFmtId="262" fontId="81" fillId="17" borderId="0" applyNumberFormat="0" applyBorder="0" applyAlignment="0" applyProtection="0">
      <alignment vertical="center"/>
    </xf>
    <xf numFmtId="262" fontId="81" fillId="18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3" borderId="0" applyNumberFormat="0" applyBorder="0" applyAlignment="0" applyProtection="0">
      <alignment vertical="center"/>
    </xf>
    <xf numFmtId="262" fontId="195" fillId="0" borderId="16">
      <alignment horizontal="center" vertical="center"/>
    </xf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220" fillId="0" borderId="0" applyFont="0" applyFill="0" applyBorder="0" applyAlignment="0" applyProtection="0"/>
    <xf numFmtId="262" fontId="220" fillId="0" borderId="0" applyFont="0" applyFill="0" applyBorder="0" applyAlignment="0" applyProtection="0"/>
    <xf numFmtId="186" fontId="219" fillId="0" borderId="0">
      <protection locked="0"/>
    </xf>
    <xf numFmtId="262" fontId="75" fillId="0" borderId="0">
      <protection locked="0"/>
    </xf>
    <xf numFmtId="262" fontId="75" fillId="0" borderId="0">
      <protection locked="0"/>
    </xf>
    <xf numFmtId="186" fontId="219" fillId="0" borderId="0">
      <protection locked="0"/>
    </xf>
    <xf numFmtId="262" fontId="67" fillId="0" borderId="0" applyFont="0" applyFill="0" applyBorder="0" applyAlignment="0" applyProtection="0"/>
    <xf numFmtId="262" fontId="123" fillId="0" borderId="0" applyFont="0" applyFill="0" applyBorder="0" applyAlignment="0" applyProtection="0"/>
    <xf numFmtId="262" fontId="67" fillId="0" borderId="0" applyFont="0" applyFill="0" applyBorder="0" applyAlignment="0" applyProtection="0"/>
    <xf numFmtId="262" fontId="123" fillId="0" borderId="0" applyFont="0" applyFill="0" applyBorder="0" applyAlignment="0" applyProtection="0"/>
    <xf numFmtId="262" fontId="67" fillId="0" borderId="0" applyFont="0" applyFill="0" applyBorder="0" applyAlignment="0" applyProtection="0"/>
    <xf numFmtId="262" fontId="66" fillId="0" borderId="0" applyFont="0" applyFill="0" applyBorder="0" applyAlignment="0" applyProtection="0"/>
    <xf numFmtId="262" fontId="66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262" fontId="67" fillId="0" borderId="0" applyFont="0" applyFill="0" applyBorder="0" applyAlignment="0" applyProtection="0"/>
    <xf numFmtId="262" fontId="123" fillId="0" borderId="0" applyFont="0" applyFill="0" applyBorder="0" applyAlignment="0" applyProtection="0"/>
    <xf numFmtId="262" fontId="67" fillId="0" borderId="0" applyFont="0" applyFill="0" applyBorder="0" applyAlignment="0" applyProtection="0"/>
    <xf numFmtId="262" fontId="123" fillId="0" borderId="0" applyFont="0" applyFill="0" applyBorder="0" applyAlignment="0" applyProtection="0"/>
    <xf numFmtId="262" fontId="67" fillId="0" borderId="0" applyFont="0" applyFill="0" applyBorder="0" applyAlignment="0" applyProtection="0"/>
    <xf numFmtId="262" fontId="66" fillId="0" borderId="0" applyFont="0" applyFill="0" applyBorder="0" applyAlignment="0" applyProtection="0"/>
    <xf numFmtId="262" fontId="66" fillId="0" borderId="0" applyFont="0" applyFill="0" applyBorder="0" applyAlignment="0" applyProtection="0"/>
    <xf numFmtId="262" fontId="220" fillId="0" borderId="0" applyFont="0" applyFill="0" applyBorder="0" applyAlignment="0" applyProtection="0"/>
    <xf numFmtId="262" fontId="220" fillId="0" borderId="0" applyFont="0" applyFill="0" applyBorder="0" applyAlignment="0" applyProtection="0"/>
    <xf numFmtId="186" fontId="39" fillId="0" borderId="0">
      <protection locked="0"/>
    </xf>
    <xf numFmtId="186" fontId="219" fillId="0" borderId="0">
      <protection locked="0"/>
    </xf>
    <xf numFmtId="186" fontId="219" fillId="0" borderId="0">
      <protection locked="0"/>
    </xf>
    <xf numFmtId="176" fontId="117" fillId="0" borderId="0" applyFont="0" applyFill="0" applyBorder="0" applyAlignment="0" applyProtection="0"/>
    <xf numFmtId="262" fontId="67" fillId="0" borderId="0" applyFont="0" applyFill="0" applyBorder="0" applyAlignment="0" applyProtection="0"/>
    <xf numFmtId="262" fontId="123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67" fillId="0" borderId="0" applyFont="0" applyFill="0" applyBorder="0" applyAlignment="0" applyProtection="0"/>
    <xf numFmtId="262" fontId="123" fillId="0" borderId="0" applyFont="0" applyFill="0" applyBorder="0" applyAlignment="0" applyProtection="0"/>
    <xf numFmtId="262" fontId="67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66" fillId="0" borderId="0" applyFont="0" applyFill="0" applyBorder="0" applyAlignment="0" applyProtection="0"/>
    <xf numFmtId="262" fontId="66" fillId="0" borderId="0" applyFont="0" applyFill="0" applyBorder="0" applyAlignment="0" applyProtection="0"/>
    <xf numFmtId="177" fontId="117" fillId="0" borderId="0" applyFont="0" applyFill="0" applyBorder="0" applyAlignment="0" applyProtection="0"/>
    <xf numFmtId="262" fontId="123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67" fillId="0" borderId="0" applyFont="0" applyFill="0" applyBorder="0" applyAlignment="0" applyProtection="0"/>
    <xf numFmtId="262" fontId="123" fillId="0" borderId="0" applyFont="0" applyFill="0" applyBorder="0" applyAlignment="0" applyProtection="0"/>
    <xf numFmtId="262" fontId="67" fillId="0" borderId="0" applyFont="0" applyFill="0" applyBorder="0" applyAlignment="0" applyProtection="0"/>
    <xf numFmtId="262" fontId="221" fillId="0" borderId="0" applyFont="0" applyFill="0" applyBorder="0" applyAlignment="0" applyProtection="0"/>
    <xf numFmtId="262" fontId="66" fillId="0" borderId="0" applyFont="0" applyFill="0" applyBorder="0" applyAlignment="0" applyProtection="0"/>
    <xf numFmtId="262" fontId="66" fillId="0" borderId="0" applyFont="0" applyFill="0" applyBorder="0" applyAlignment="0" applyProtection="0"/>
    <xf numFmtId="186" fontId="39" fillId="0" borderId="0">
      <protection locked="0"/>
    </xf>
    <xf numFmtId="186" fontId="39" fillId="0" borderId="0">
      <protection locked="0"/>
    </xf>
    <xf numFmtId="262" fontId="27" fillId="0" borderId="0" applyFont="0" applyFill="0" applyBorder="0" applyAlignment="0" applyProtection="0">
      <alignment horizontal="right"/>
    </xf>
    <xf numFmtId="310" fontId="27" fillId="0" borderId="0" applyFont="0" applyFill="0" applyBorder="0" applyAlignment="0" applyProtection="0">
      <alignment horizontal="right"/>
    </xf>
    <xf numFmtId="262" fontId="27" fillId="0" borderId="0" applyFont="0" applyFill="0" applyBorder="0" applyAlignment="0" applyProtection="0">
      <alignment horizontal="right"/>
    </xf>
    <xf numFmtId="262" fontId="27" fillId="0" borderId="0" applyFont="0" applyFill="0" applyBorder="0" applyAlignment="0" applyProtection="0">
      <alignment horizontal="right"/>
    </xf>
    <xf numFmtId="262" fontId="27" fillId="0" borderId="0" applyFont="0" applyFill="0" applyBorder="0" applyAlignment="0" applyProtection="0">
      <alignment horizontal="right"/>
    </xf>
    <xf numFmtId="262" fontId="222" fillId="0" borderId="0" applyNumberFormat="0" applyFill="0" applyBorder="0" applyAlignment="0" applyProtection="0"/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220" fillId="0" borderId="0">
      <alignment vertical="center"/>
    </xf>
    <xf numFmtId="186" fontId="219" fillId="0" borderId="0">
      <protection locked="0"/>
    </xf>
    <xf numFmtId="262" fontId="223" fillId="0" borderId="0"/>
    <xf numFmtId="262" fontId="114" fillId="0" borderId="0"/>
    <xf numFmtId="262" fontId="67" fillId="0" borderId="0"/>
    <xf numFmtId="262" fontId="123" fillId="0" borderId="0"/>
    <xf numFmtId="262" fontId="67" fillId="0" borderId="0"/>
    <xf numFmtId="262" fontId="117" fillId="0" borderId="0"/>
    <xf numFmtId="262" fontId="67" fillId="0" borderId="0"/>
    <xf numFmtId="303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75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49" fontId="181" fillId="0" borderId="0" applyFill="0" applyBorder="0" applyAlignment="0"/>
    <xf numFmtId="262" fontId="181" fillId="0" borderId="0" applyFill="0" applyBorder="0" applyAlignment="0"/>
    <xf numFmtId="262" fontId="181" fillId="0" borderId="0" applyFill="0" applyBorder="0" applyAlignment="0"/>
    <xf numFmtId="304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305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303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306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75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6" fillId="0" borderId="0"/>
    <xf numFmtId="186" fontId="39" fillId="0" borderId="26">
      <protection locked="0"/>
    </xf>
    <xf numFmtId="38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262" fontId="27" fillId="0" borderId="0" applyFont="0" applyFill="0" applyBorder="0" applyAlignment="0" applyProtection="0"/>
    <xf numFmtId="303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39" fillId="0" borderId="0">
      <protection locked="0"/>
    </xf>
    <xf numFmtId="4" fontId="1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324" fontId="54" fillId="0" borderId="0"/>
    <xf numFmtId="262" fontId="18" fillId="0" borderId="0"/>
    <xf numFmtId="262" fontId="18" fillId="0" borderId="0"/>
    <xf numFmtId="325" fontId="76" fillId="0" borderId="0">
      <protection locked="0"/>
    </xf>
    <xf numFmtId="325" fontId="76" fillId="0" borderId="0">
      <protection locked="0"/>
    </xf>
    <xf numFmtId="262" fontId="18" fillId="0" borderId="0" applyFont="0" applyFill="0" applyBorder="0" applyAlignment="0" applyProtection="0"/>
    <xf numFmtId="275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8" fillId="0" borderId="0">
      <protection locked="0"/>
    </xf>
    <xf numFmtId="250" fontId="16" fillId="0" borderId="0" applyFont="0" applyFill="0" applyBorder="0" applyAlignment="0" applyProtection="0"/>
    <xf numFmtId="326" fontId="76" fillId="0" borderId="0">
      <protection locked="0"/>
    </xf>
    <xf numFmtId="326" fontId="76" fillId="0" borderId="0">
      <protection locked="0"/>
    </xf>
    <xf numFmtId="327" fontId="14" fillId="0" borderId="0"/>
    <xf numFmtId="262" fontId="16" fillId="0" borderId="0"/>
    <xf numFmtId="262" fontId="16" fillId="0" borderId="0"/>
    <xf numFmtId="297" fontId="19" fillId="0" borderId="0">
      <protection locked="0"/>
    </xf>
    <xf numFmtId="262" fontId="39" fillId="0" borderId="0">
      <protection locked="0"/>
    </xf>
    <xf numFmtId="262" fontId="16" fillId="0" borderId="0" applyFont="0" applyFill="0" applyBorder="0" applyAlignment="0" applyProtection="0"/>
    <xf numFmtId="37" fontId="40" fillId="0" borderId="2">
      <alignment horizontal="center" vertical="distributed"/>
    </xf>
    <xf numFmtId="262" fontId="16" fillId="0" borderId="57">
      <alignment vertical="center"/>
    </xf>
    <xf numFmtId="277" fontId="16" fillId="0" borderId="57">
      <alignment vertical="center"/>
    </xf>
    <xf numFmtId="262" fontId="16" fillId="0" borderId="57">
      <alignment vertical="center"/>
    </xf>
    <xf numFmtId="262" fontId="16" fillId="0" borderId="57">
      <alignment vertical="center"/>
    </xf>
    <xf numFmtId="262" fontId="224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8" fontId="14" fillId="0" borderId="0"/>
    <xf numFmtId="262" fontId="18" fillId="0" borderId="0"/>
    <xf numFmtId="262" fontId="18" fillId="0" borderId="0"/>
    <xf numFmtId="186" fontId="39" fillId="0" borderId="0">
      <protection locked="0"/>
    </xf>
    <xf numFmtId="186" fontId="39" fillId="0" borderId="0">
      <protection locked="0"/>
    </xf>
    <xf numFmtId="262" fontId="225" fillId="0" borderId="0" applyNumberFormat="0" applyFill="0" applyBorder="0" applyAlignment="0" applyProtection="0"/>
    <xf numFmtId="262" fontId="226" fillId="0" borderId="0" applyNumberFormat="0" applyFill="0" applyBorder="0" applyAlignment="0" applyProtection="0"/>
    <xf numFmtId="262" fontId="27" fillId="0" borderId="0" applyFill="0" applyBorder="0" applyAlignment="0"/>
    <xf numFmtId="303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75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27" fillId="0" borderId="0" applyFill="0" applyBorder="0" applyAlignment="0"/>
    <xf numFmtId="303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306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75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75" fillId="0" borderId="0" applyFont="0" applyFill="0" applyBorder="0" applyAlignment="0" applyProtection="0"/>
    <xf numFmtId="262" fontId="75" fillId="0" borderId="0" applyFont="0" applyFill="0" applyBorder="0" applyAlignment="0" applyProtection="0"/>
    <xf numFmtId="262" fontId="75" fillId="0" borderId="0" applyFont="0" applyFill="0" applyBorder="0" applyAlignment="0" applyProtection="0"/>
    <xf numFmtId="3" fontId="162" fillId="0" borderId="0" applyFont="0" applyFill="0" applyBorder="0" applyAlignment="0" applyProtection="0"/>
    <xf numFmtId="329" fontId="1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262" fontId="227" fillId="0" borderId="0">
      <alignment horizontal="left"/>
    </xf>
    <xf numFmtId="262" fontId="19" fillId="0" borderId="0">
      <protection locked="0"/>
    </xf>
    <xf numFmtId="262" fontId="19" fillId="0" borderId="0">
      <protection locked="0"/>
    </xf>
    <xf numFmtId="262" fontId="19" fillId="0" borderId="0">
      <protection locked="0"/>
    </xf>
    <xf numFmtId="262" fontId="19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262" fontId="228" fillId="0" borderId="0">
      <protection locked="0"/>
    </xf>
    <xf numFmtId="186" fontId="68" fillId="0" borderId="0">
      <protection locked="0"/>
    </xf>
    <xf numFmtId="262" fontId="228" fillId="0" borderId="0">
      <protection locked="0"/>
    </xf>
    <xf numFmtId="262" fontId="22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262" fontId="228" fillId="0" borderId="0">
      <protection locked="0"/>
    </xf>
    <xf numFmtId="186" fontId="68" fillId="0" borderId="0">
      <protection locked="0"/>
    </xf>
    <xf numFmtId="262" fontId="228" fillId="0" borderId="0">
      <protection locked="0"/>
    </xf>
    <xf numFmtId="262" fontId="22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186" fontId="68" fillId="0" borderId="0">
      <protection locked="0"/>
    </xf>
    <xf numFmtId="262" fontId="229" fillId="0" borderId="0" applyNumberFormat="0" applyFill="0" applyBorder="0" applyAlignment="0" applyProtection="0">
      <alignment vertical="top"/>
      <protection locked="0"/>
    </xf>
    <xf numFmtId="330" fontId="14" fillId="0" borderId="0" applyFont="0" applyFill="0" applyBorder="0" applyAlignment="0" applyProtection="0"/>
    <xf numFmtId="275" fontId="14" fillId="0" borderId="0" applyFont="0" applyFill="0" applyBorder="0" applyAlignment="0" applyProtection="0"/>
    <xf numFmtId="262" fontId="14" fillId="0" borderId="52">
      <protection locked="0"/>
    </xf>
    <xf numFmtId="262" fontId="27" fillId="0" borderId="0" applyFill="0" applyBorder="0" applyAlignment="0"/>
    <xf numFmtId="303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75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27" fillId="0" borderId="0" applyFill="0" applyBorder="0" applyAlignment="0"/>
    <xf numFmtId="303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306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75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230" fillId="0" borderId="2" applyFill="0" applyBorder="0" applyProtection="0">
      <alignment vertical="center"/>
    </xf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5" fontId="162" fillId="0" borderId="0" applyFont="0" applyFill="0" applyBorder="0" applyAlignment="0" applyProtection="0"/>
    <xf numFmtId="262" fontId="231" fillId="0" borderId="0">
      <alignment horizontal="left"/>
    </xf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262" fontId="16" fillId="0" borderId="0"/>
    <xf numFmtId="26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27" fillId="0" borderId="0" applyFont="0" applyFill="0" applyBorder="0" applyAlignment="0" applyProtection="0"/>
    <xf numFmtId="305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309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18" fillId="0" borderId="0">
      <protection locked="0"/>
    </xf>
    <xf numFmtId="262" fontId="27" fillId="0" borderId="0" applyFill="0" applyBorder="0" applyAlignment="0"/>
    <xf numFmtId="303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75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27" fillId="0" borderId="0" applyFill="0" applyBorder="0" applyAlignment="0"/>
    <xf numFmtId="303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306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75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3" fontId="128" fillId="0" borderId="0" applyFill="0" applyBorder="0" applyProtection="0">
      <alignment horizontal="right"/>
    </xf>
    <xf numFmtId="9" fontId="176" fillId="0" borderId="0" applyFont="0" applyFill="0" applyProtection="0"/>
    <xf numFmtId="262" fontId="232" fillId="0" borderId="2" applyProtection="0">
      <alignment vertical="center"/>
    </xf>
    <xf numFmtId="262" fontId="16" fillId="0" borderId="0" applyNumberFormat="0" applyFill="0" applyBorder="0" applyAlignment="0" applyProtection="0">
      <alignment horizontal="left"/>
    </xf>
    <xf numFmtId="331" fontId="16" fillId="0" borderId="0" applyNumberFormat="0" applyFill="0" applyBorder="0" applyAlignment="0" applyProtection="0">
      <alignment horizontal="left"/>
    </xf>
    <xf numFmtId="262" fontId="16" fillId="0" borderId="0" applyNumberFormat="0" applyFill="0" applyBorder="0" applyAlignment="0" applyProtection="0">
      <alignment horizontal="left"/>
    </xf>
    <xf numFmtId="262" fontId="16" fillId="0" borderId="0" applyNumberFormat="0" applyFill="0" applyBorder="0" applyAlignment="0" applyProtection="0">
      <alignment horizontal="left"/>
    </xf>
    <xf numFmtId="262" fontId="233" fillId="0" borderId="0" applyAlignment="0">
      <alignment horizontal="left"/>
    </xf>
    <xf numFmtId="262" fontId="176" fillId="0" borderId="0"/>
    <xf numFmtId="3" fontId="234" fillId="0" borderId="0"/>
    <xf numFmtId="262" fontId="128" fillId="0" borderId="0"/>
    <xf numFmtId="262" fontId="27" fillId="0" borderId="0" applyFill="0" applyBorder="0" applyAlignment="0"/>
    <xf numFmtId="307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308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67" fillId="0" borderId="0"/>
    <xf numFmtId="262" fontId="67" fillId="0" borderId="0"/>
    <xf numFmtId="262" fontId="123" fillId="0" borderId="0"/>
    <xf numFmtId="262" fontId="123" fillId="0" borderId="0"/>
    <xf numFmtId="49" fontId="192" fillId="0" borderId="0" applyFill="0" applyBorder="0" applyProtection="0">
      <alignment horizontal="centerContinuous" vertical="center"/>
    </xf>
    <xf numFmtId="186" fontId="19" fillId="0" borderId="3">
      <protection locked="0"/>
    </xf>
    <xf numFmtId="262" fontId="39" fillId="0" borderId="3">
      <protection locked="0"/>
    </xf>
    <xf numFmtId="262" fontId="39" fillId="0" borderId="3">
      <protection locked="0"/>
    </xf>
    <xf numFmtId="42" fontId="14" fillId="0" borderId="0" applyFont="0" applyFill="0" applyBorder="0" applyAlignment="0" applyProtection="0"/>
    <xf numFmtId="332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2" fontId="162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62" fontId="81" fillId="49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43" fillId="0" borderId="0"/>
    <xf numFmtId="333" fontId="43" fillId="0" borderId="0"/>
    <xf numFmtId="262" fontId="43" fillId="0" borderId="0"/>
    <xf numFmtId="262" fontId="43" fillId="0" borderId="0"/>
    <xf numFmtId="262" fontId="78" fillId="0" borderId="0" applyBorder="0">
      <alignment horizontal="right" vertical="center"/>
    </xf>
    <xf numFmtId="262" fontId="78" fillId="0" borderId="0" applyBorder="0">
      <alignment horizontal="right" vertical="center"/>
    </xf>
    <xf numFmtId="262" fontId="158" fillId="0" borderId="0" applyNumberFormat="0" applyFill="0" applyBorder="0" applyAlignment="0" applyProtection="0">
      <alignment vertical="center"/>
    </xf>
    <xf numFmtId="262" fontId="124" fillId="37" borderId="44" applyNumberFormat="0" applyAlignment="0" applyProtection="0">
      <alignment vertical="center"/>
    </xf>
    <xf numFmtId="2" fontId="82" fillId="0" borderId="0" applyFont="0" applyFill="0" applyBorder="0" applyAlignment="0" applyProtection="0"/>
    <xf numFmtId="2" fontId="82" fillId="0" borderId="0" applyFont="0" applyFill="0" applyBorder="0" applyAlignment="0" applyProtection="0"/>
    <xf numFmtId="262" fontId="83" fillId="0" borderId="0" applyNumberFormat="0" applyFill="0" applyBorder="0" applyAlignment="0" applyProtection="0"/>
    <xf numFmtId="262" fontId="83" fillId="0" borderId="0" applyNumberFormat="0" applyFill="0" applyBorder="0" applyAlignment="0" applyProtection="0"/>
    <xf numFmtId="262" fontId="84" fillId="0" borderId="0" applyNumberFormat="0" applyFill="0" applyBorder="0" applyAlignment="0" applyProtection="0"/>
    <xf numFmtId="262" fontId="84" fillId="0" borderId="0" applyNumberFormat="0" applyFill="0" applyBorder="0" applyAlignment="0" applyProtection="0"/>
    <xf numFmtId="262" fontId="76" fillId="0" borderId="0"/>
    <xf numFmtId="333" fontId="76" fillId="0" borderId="0"/>
    <xf numFmtId="262" fontId="76" fillId="0" borderId="0"/>
    <xf numFmtId="262" fontId="76" fillId="0" borderId="0"/>
    <xf numFmtId="334" fontId="20" fillId="0" borderId="24" applyFont="0" applyFill="0" applyBorder="0" applyAlignment="0">
      <alignment horizontal="left" vertical="center"/>
    </xf>
    <xf numFmtId="262" fontId="203" fillId="11" borderId="0" applyNumberFormat="0" applyBorder="0" applyAlignment="0" applyProtection="0">
      <alignment vertical="center"/>
    </xf>
    <xf numFmtId="262" fontId="82" fillId="0" borderId="0" applyFont="0" applyFill="0" applyBorder="0" applyAlignment="0" applyProtection="0"/>
    <xf numFmtId="262" fontId="82" fillId="0" borderId="0" applyFont="0" applyFill="0" applyBorder="0" applyAlignment="0" applyProtection="0"/>
    <xf numFmtId="37" fontId="41" fillId="0" borderId="0"/>
    <xf numFmtId="262" fontId="82" fillId="0" borderId="0" applyFont="0" applyFill="0" applyBorder="0" applyAlignment="0" applyProtection="0"/>
    <xf numFmtId="262" fontId="82" fillId="0" borderId="0" applyFont="0" applyFill="0" applyBorder="0" applyAlignment="0" applyProtection="0"/>
    <xf numFmtId="262" fontId="69" fillId="0" borderId="0" applyFont="0"/>
    <xf numFmtId="262" fontId="90" fillId="0" borderId="0" applyNumberFormat="0" applyFill="0" applyBorder="0" applyAlignment="0" applyProtection="0">
      <alignment vertical="top"/>
      <protection locked="0"/>
    </xf>
    <xf numFmtId="262" fontId="90" fillId="0" borderId="0" applyNumberFormat="0" applyFill="0" applyBorder="0" applyAlignment="0" applyProtection="0">
      <alignment vertical="top"/>
      <protection locked="0"/>
    </xf>
    <xf numFmtId="262" fontId="90" fillId="0" borderId="0" applyNumberFormat="0" applyFill="0" applyBorder="0" applyAlignment="0" applyProtection="0">
      <alignment vertical="top"/>
      <protection locked="0"/>
    </xf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40" fillId="0" borderId="0" applyBorder="0"/>
    <xf numFmtId="262" fontId="87" fillId="0" borderId="0"/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335" fontId="14" fillId="0" borderId="16" applyFont="0" applyFill="0" applyBorder="0" applyAlignment="0" applyProtection="0">
      <alignment vertical="center"/>
    </xf>
    <xf numFmtId="336" fontId="14" fillId="55" borderId="19" applyFont="0" applyFill="0" applyBorder="0" applyAlignment="0" applyProtection="0">
      <alignment vertical="center"/>
    </xf>
    <xf numFmtId="291" fontId="14" fillId="0" borderId="0" applyFont="0" applyFill="0" applyBorder="0" applyAlignment="0" applyProtection="0"/>
    <xf numFmtId="337" fontId="14" fillId="0" borderId="30"/>
    <xf numFmtId="338" fontId="14" fillId="0" borderId="30"/>
    <xf numFmtId="262" fontId="148" fillId="40" borderId="0" applyNumberFormat="0" applyBorder="0" applyAlignment="0" applyProtection="0">
      <alignment vertical="center"/>
    </xf>
    <xf numFmtId="262" fontId="235" fillId="0" borderId="2">
      <alignment vertical="center" wrapText="1"/>
    </xf>
    <xf numFmtId="339" fontId="14" fillId="0" borderId="27" applyFont="0" applyFill="0" applyAlignment="0" applyProtection="0">
      <alignment horizontal="center" vertical="center"/>
    </xf>
    <xf numFmtId="262" fontId="236" fillId="0" borderId="0"/>
    <xf numFmtId="262" fontId="174" fillId="0" borderId="30">
      <alignment vertical="center"/>
    </xf>
    <xf numFmtId="262" fontId="174" fillId="0" borderId="30">
      <alignment vertical="center"/>
    </xf>
    <xf numFmtId="3" fontId="78" fillId="0" borderId="2"/>
    <xf numFmtId="262" fontId="78" fillId="0" borderId="2"/>
    <xf numFmtId="3" fontId="78" fillId="0" borderId="62"/>
    <xf numFmtId="3" fontId="78" fillId="0" borderId="63"/>
    <xf numFmtId="262" fontId="237" fillId="0" borderId="2"/>
    <xf numFmtId="262" fontId="238" fillId="0" borderId="0">
      <alignment horizontal="center"/>
    </xf>
    <xf numFmtId="262" fontId="79" fillId="0" borderId="64">
      <alignment horizontal="center"/>
    </xf>
    <xf numFmtId="262" fontId="130" fillId="0" borderId="0" applyNumberFormat="0" applyFill="0" applyBorder="0" applyAlignment="0" applyProtection="0">
      <alignment vertical="center"/>
    </xf>
    <xf numFmtId="262" fontId="126" fillId="38" borderId="45" applyNumberFormat="0" applyAlignment="0" applyProtection="0">
      <alignment vertical="center"/>
    </xf>
    <xf numFmtId="4" fontId="105" fillId="0" borderId="0"/>
    <xf numFmtId="4" fontId="105" fillId="0" borderId="0"/>
    <xf numFmtId="4" fontId="105" fillId="0" borderId="0"/>
    <xf numFmtId="262" fontId="239" fillId="0" borderId="0">
      <alignment vertical="center"/>
    </xf>
    <xf numFmtId="262" fontId="239" fillId="0" borderId="0">
      <alignment vertical="center"/>
    </xf>
    <xf numFmtId="262" fontId="239" fillId="0" borderId="0">
      <alignment vertical="center"/>
    </xf>
    <xf numFmtId="205" fontId="97" fillId="0" borderId="0">
      <alignment vertical="center"/>
    </xf>
    <xf numFmtId="262" fontId="97" fillId="0" borderId="0">
      <alignment vertical="center"/>
    </xf>
    <xf numFmtId="262" fontId="97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47" fillId="0" borderId="28"/>
    <xf numFmtId="262" fontId="145" fillId="0" borderId="50" applyNumberFormat="0" applyFill="0" applyAlignment="0" applyProtection="0">
      <alignment vertical="center"/>
    </xf>
    <xf numFmtId="262" fontId="240" fillId="0" borderId="59" applyNumberFormat="0" applyFill="0" applyAlignment="0" applyProtection="0">
      <alignment vertical="center"/>
    </xf>
    <xf numFmtId="262" fontId="169" fillId="0" borderId="0" applyNumberFormat="0" applyFill="0" applyBorder="0" applyAlignment="0" applyProtection="0">
      <alignment vertical="top"/>
      <protection locked="0"/>
    </xf>
    <xf numFmtId="262" fontId="241" fillId="0" borderId="2">
      <alignment vertical="center"/>
    </xf>
    <xf numFmtId="262" fontId="205" fillId="0" borderId="65" applyNumberFormat="0" applyFill="0" applyAlignment="0" applyProtection="0">
      <alignment vertical="center"/>
    </xf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340" fontId="14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242" fillId="0" borderId="0" applyFont="0" applyFill="0" applyBorder="0" applyAlignment="0" applyProtection="0"/>
    <xf numFmtId="262" fontId="66" fillId="0" borderId="0"/>
    <xf numFmtId="262" fontId="139" fillId="15" borderId="44" applyNumberFormat="0" applyAlignment="0" applyProtection="0">
      <alignment vertical="center"/>
    </xf>
    <xf numFmtId="262" fontId="86" fillId="0" borderId="0"/>
    <xf numFmtId="262" fontId="86" fillId="0" borderId="0"/>
    <xf numFmtId="4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262" fontId="134" fillId="0" borderId="47" applyNumberFormat="0" applyFill="0" applyAlignment="0" applyProtection="0">
      <alignment vertical="center"/>
    </xf>
    <xf numFmtId="262" fontId="135" fillId="0" borderId="48" applyNumberFormat="0" applyFill="0" applyAlignment="0" applyProtection="0">
      <alignment vertical="center"/>
    </xf>
    <xf numFmtId="262" fontId="136" fillId="0" borderId="49" applyNumberFormat="0" applyFill="0" applyAlignment="0" applyProtection="0">
      <alignment vertical="center"/>
    </xf>
    <xf numFmtId="262" fontId="136" fillId="0" borderId="0" applyNumberFormat="0" applyFill="0" applyBorder="0" applyAlignment="0" applyProtection="0">
      <alignment vertical="center"/>
    </xf>
    <xf numFmtId="262" fontId="131" fillId="12" borderId="0" applyNumberFormat="0" applyBorder="0" applyAlignment="0" applyProtection="0">
      <alignment vertical="center"/>
    </xf>
    <xf numFmtId="341" fontId="14" fillId="0" borderId="0">
      <alignment vertical="center"/>
    </xf>
    <xf numFmtId="262" fontId="151" fillId="37" borderId="54" applyNumberFormat="0" applyAlignment="0" applyProtection="0">
      <alignment vertical="center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41" fontId="75" fillId="0" borderId="66">
      <alignment horizontal="center" vertical="center"/>
    </xf>
    <xf numFmtId="342" fontId="14" fillId="0" borderId="0" applyFont="0" applyFill="0" applyBorder="0" applyAlignment="0" applyProtection="0"/>
    <xf numFmtId="343" fontId="14" fillId="0" borderId="0" applyFont="0" applyFill="0" applyBorder="0" applyAlignment="0" applyProtection="0"/>
    <xf numFmtId="344" fontId="14" fillId="0" borderId="67" applyFont="0" applyFill="0" applyBorder="0" applyAlignment="0" applyProtection="0">
      <alignment vertical="center"/>
    </xf>
    <xf numFmtId="345" fontId="14" fillId="0" borderId="16" applyFont="0" applyFill="0" applyBorder="0" applyAlignment="0" applyProtection="0">
      <alignment vertical="center"/>
    </xf>
    <xf numFmtId="262" fontId="175" fillId="39" borderId="0" applyFill="0" applyBorder="0" applyProtection="0">
      <alignment horizontal="right"/>
    </xf>
    <xf numFmtId="262" fontId="175" fillId="39" borderId="0" applyFill="0" applyBorder="0" applyProtection="0">
      <alignment horizontal="right"/>
    </xf>
    <xf numFmtId="346" fontId="14" fillId="2" borderId="2" applyFont="0" applyFill="0" applyBorder="0" applyAlignment="0" applyProtection="0"/>
    <xf numFmtId="347" fontId="14" fillId="0" borderId="30" applyFont="0" applyFill="0" applyBorder="0" applyAlignment="0" applyProtection="0"/>
    <xf numFmtId="273" fontId="14" fillId="0" borderId="13" applyFont="0" applyFill="0" applyBorder="0" applyAlignment="0" applyProtection="0"/>
    <xf numFmtId="348" fontId="14" fillId="0" borderId="16" applyFont="0" applyFill="0" applyBorder="0" applyAlignment="0" applyProtection="0"/>
    <xf numFmtId="349" fontId="14" fillId="0" borderId="30"/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243" fillId="0" borderId="0" applyFont="0" applyFill="0" applyBorder="0" applyAlignment="0" applyProtection="0"/>
    <xf numFmtId="42" fontId="14" fillId="0" borderId="0" applyFont="0" applyFill="0" applyBorder="0" applyAlignment="0" applyProtection="0">
      <alignment vertical="center"/>
    </xf>
    <xf numFmtId="262" fontId="243" fillId="0" borderId="0" applyFont="0" applyFill="0" applyBorder="0" applyAlignment="0" applyProtection="0"/>
    <xf numFmtId="10" fontId="82" fillId="0" borderId="0" applyFont="0" applyFill="0" applyBorder="0" applyAlignment="0" applyProtection="0"/>
    <xf numFmtId="10" fontId="82" fillId="0" borderId="0" applyFont="0" applyFill="0" applyBorder="0" applyAlignment="0" applyProtection="0"/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262" fontId="14" fillId="0" borderId="0">
      <protection locked="0"/>
    </xf>
    <xf numFmtId="1" fontId="87" fillId="0" borderId="24">
      <alignment horizontal="left" vertical="top" wrapText="1"/>
    </xf>
    <xf numFmtId="262" fontId="207" fillId="0" borderId="0"/>
    <xf numFmtId="262" fontId="14" fillId="0" borderId="0"/>
    <xf numFmtId="262" fontId="66" fillId="0" borderId="0">
      <alignment vertical="center"/>
    </xf>
    <xf numFmtId="262" fontId="195" fillId="0" borderId="16">
      <alignment horizontal="center" vertical="center"/>
    </xf>
    <xf numFmtId="262" fontId="61" fillId="0" borderId="0"/>
    <xf numFmtId="262" fontId="244" fillId="0" borderId="0" applyNumberFormat="0" applyFill="0" applyBorder="0" applyAlignment="0" applyProtection="0">
      <alignment vertical="top"/>
      <protection locked="0"/>
    </xf>
    <xf numFmtId="262" fontId="82" fillId="0" borderId="26" applyNumberFormat="0" applyFont="0" applyFill="0" applyAlignment="0" applyProtection="0"/>
    <xf numFmtId="262" fontId="82" fillId="0" borderId="26" applyNumberFormat="0" applyFon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203" fontId="144" fillId="0" borderId="0" applyFont="0" applyFill="0" applyBorder="0" applyAlignment="0" applyProtection="0"/>
    <xf numFmtId="350" fontId="20" fillId="0" borderId="0" applyFont="0" applyFill="0" applyBorder="0" applyAlignment="0" applyProtection="0"/>
    <xf numFmtId="262" fontId="82" fillId="0" borderId="0" applyFont="0" applyFill="0" applyBorder="0" applyAlignment="0" applyProtection="0"/>
    <xf numFmtId="262" fontId="82" fillId="0" borderId="0" applyFont="0" applyFill="0" applyBorder="0" applyAlignment="0" applyProtection="0"/>
    <xf numFmtId="247" fontId="82" fillId="0" borderId="0" applyFont="0" applyFill="0" applyBorder="0" applyAlignment="0" applyProtection="0"/>
    <xf numFmtId="262" fontId="82" fillId="0" borderId="0" applyFont="0" applyFill="0" applyBorder="0" applyAlignment="0" applyProtection="0"/>
    <xf numFmtId="262" fontId="82" fillId="0" borderId="0" applyFont="0" applyFill="0" applyBorder="0" applyAlignment="0" applyProtection="0"/>
    <xf numFmtId="38" fontId="20" fillId="0" borderId="0" applyNumberFormat="0" applyFont="0" applyFill="0" applyBorder="0" applyAlignment="0" applyProtection="0">
      <protection locked="0"/>
    </xf>
    <xf numFmtId="176" fontId="18" fillId="0" borderId="61"/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351" fontId="14" fillId="0" borderId="0" applyNumberFormat="0" applyFont="0" applyFill="0" applyBorder="0" applyAlignment="0" applyProtection="0"/>
    <xf numFmtId="352" fontId="14" fillId="0" borderId="0" applyNumberFormat="0" applyFont="0" applyFill="0" applyBorder="0" applyAlignment="0" applyProtection="0"/>
    <xf numFmtId="352" fontId="14" fillId="0" borderId="0" applyNumberFormat="0" applyFont="0" applyFill="0" applyBorder="0" applyAlignment="0" applyProtection="0"/>
    <xf numFmtId="262" fontId="14" fillId="0" borderId="0"/>
    <xf numFmtId="262" fontId="16" fillId="0" borderId="0" applyNumberFormat="0" applyFill="0" applyBorder="0" applyAlignment="0" applyProtection="0"/>
    <xf numFmtId="40" fontId="246" fillId="0" borderId="0" applyFont="0" applyFill="0" applyBorder="0" applyAlignment="0" applyProtection="0"/>
    <xf numFmtId="38" fontId="246" fillId="0" borderId="0" applyFont="0" applyFill="0" applyBorder="0" applyAlignment="0" applyProtection="0"/>
    <xf numFmtId="41" fontId="247" fillId="0" borderId="0" applyFont="0" applyFill="0" applyBorder="0" applyAlignment="0" applyProtection="0"/>
    <xf numFmtId="43" fontId="247" fillId="0" borderId="0" applyFont="0" applyFill="0" applyBorder="0" applyAlignment="0" applyProtection="0"/>
    <xf numFmtId="197" fontId="87" fillId="0" borderId="0" applyFont="0" applyFill="0" applyBorder="0" applyAlignment="0" applyProtection="0"/>
    <xf numFmtId="262" fontId="248" fillId="0" borderId="0"/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62" fontId="249" fillId="0" borderId="0"/>
    <xf numFmtId="262" fontId="16" fillId="0" borderId="0" applyNumberFormat="0" applyFill="0" applyBorder="0" applyAlignment="0" applyProtection="0"/>
    <xf numFmtId="262" fontId="17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7" fillId="0" borderId="0"/>
    <xf numFmtId="262" fontId="14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59" fillId="0" borderId="0"/>
    <xf numFmtId="262" fontId="20" fillId="0" borderId="0" applyFont="0" applyFill="0" applyBorder="0" applyAlignment="0" applyProtection="0"/>
    <xf numFmtId="262" fontId="17" fillId="0" borderId="0"/>
    <xf numFmtId="262" fontId="17" fillId="0" borderId="0"/>
    <xf numFmtId="262" fontId="16" fillId="0" borderId="0"/>
    <xf numFmtId="262" fontId="20" fillId="0" borderId="0" applyFont="0" applyFill="0" applyBorder="0" applyAlignment="0" applyProtection="0"/>
    <xf numFmtId="262" fontId="16" fillId="0" borderId="0"/>
    <xf numFmtId="262" fontId="14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7" fillId="0" borderId="0"/>
    <xf numFmtId="262" fontId="16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59" fillId="0" borderId="0"/>
    <xf numFmtId="262" fontId="59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6" fillId="0" borderId="0"/>
    <xf numFmtId="262" fontId="17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262" fontId="14" fillId="0" borderId="0" applyFont="0" applyFill="0" applyBorder="0" applyAlignment="0" applyProtection="0"/>
    <xf numFmtId="262" fontId="17" fillId="0" borderId="0"/>
    <xf numFmtId="262" fontId="16" fillId="0" borderId="0"/>
    <xf numFmtId="262" fontId="59" fillId="0" borderId="0"/>
    <xf numFmtId="262" fontId="16" fillId="0" borderId="0"/>
    <xf numFmtId="262" fontId="20" fillId="0" borderId="0" applyFont="0" applyFill="0" applyBorder="0" applyAlignment="0" applyProtection="0"/>
    <xf numFmtId="262" fontId="14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/>
    <xf numFmtId="262" fontId="17" fillId="0" borderId="0"/>
    <xf numFmtId="262" fontId="18" fillId="0" borderId="0" applyFont="0" applyFill="0" applyBorder="0" applyAlignment="0" applyProtection="0"/>
    <xf numFmtId="262" fontId="17" fillId="0" borderId="0"/>
    <xf numFmtId="262" fontId="18" fillId="0" borderId="0" applyFont="0" applyFill="0" applyBorder="0" applyAlignment="0" applyProtection="0"/>
    <xf numFmtId="262" fontId="16" fillId="0" borderId="0"/>
    <xf numFmtId="186" fontId="39" fillId="0" borderId="0">
      <protection locked="0"/>
    </xf>
    <xf numFmtId="262" fontId="17" fillId="0" borderId="0"/>
    <xf numFmtId="262" fontId="17" fillId="0" borderId="0"/>
    <xf numFmtId="262" fontId="14" fillId="0" borderId="0" applyFont="0" applyFill="0" applyBorder="0" applyAlignment="0" applyProtection="0"/>
    <xf numFmtId="262" fontId="16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16" fillId="0" borderId="0"/>
    <xf numFmtId="262" fontId="20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8" fillId="0" borderId="0" applyFont="0" applyFill="0" applyBorder="0" applyAlignment="0" applyProtection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4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262" fontId="18" fillId="0" borderId="0"/>
    <xf numFmtId="262" fontId="17" fillId="0" borderId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7" fillId="0" borderId="0"/>
    <xf numFmtId="262" fontId="20" fillId="0" borderId="0" applyFont="0" applyFill="0" applyBorder="0" applyAlignment="0" applyProtection="0"/>
    <xf numFmtId="262" fontId="16" fillId="0" borderId="0"/>
    <xf numFmtId="262" fontId="20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8" fillId="0" borderId="0" applyFont="0" applyFill="0" applyBorder="0" applyAlignment="0" applyProtection="0"/>
    <xf numFmtId="262" fontId="17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7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17" fillId="0" borderId="0"/>
    <xf numFmtId="262" fontId="17" fillId="0" borderId="0"/>
    <xf numFmtId="262" fontId="16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38" fontId="17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/>
    <xf numFmtId="262" fontId="14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7" fillId="0" borderId="0"/>
    <xf numFmtId="262" fontId="16" fillId="0" borderId="0"/>
    <xf numFmtId="262" fontId="16" fillId="0" borderId="0"/>
    <xf numFmtId="353" fontId="14" fillId="0" borderId="0" applyFont="0" applyFill="0" applyBorder="0" applyAlignment="0" applyProtection="0"/>
    <xf numFmtId="197" fontId="16" fillId="0" borderId="0" applyFont="0" applyFill="0" applyBorder="0" applyAlignment="0" applyProtection="0"/>
    <xf numFmtId="262" fontId="16" fillId="0" borderId="0" applyNumberFormat="0" applyFill="0" applyBorder="0" applyAlignment="0" applyProtection="0"/>
    <xf numFmtId="262" fontId="80" fillId="10" borderId="0" applyNumberFormat="0" applyBorder="0" applyAlignment="0" applyProtection="0">
      <alignment vertical="center"/>
    </xf>
    <xf numFmtId="262" fontId="36" fillId="63" borderId="0" applyNumberFormat="0" applyBorder="0" applyAlignment="0" applyProtection="0">
      <alignment vertical="center"/>
    </xf>
    <xf numFmtId="262" fontId="80" fillId="10" borderId="0" applyNumberFormat="0" applyBorder="0" applyAlignment="0" applyProtection="0">
      <alignment vertical="center"/>
    </xf>
    <xf numFmtId="262" fontId="80" fillId="10" borderId="0" applyNumberFormat="0" applyBorder="0" applyAlignment="0" applyProtection="0">
      <alignment vertical="center"/>
    </xf>
    <xf numFmtId="262" fontId="80" fillId="10" borderId="0" applyNumberFormat="0" applyBorder="0" applyAlignment="0" applyProtection="0">
      <alignment vertical="center"/>
    </xf>
    <xf numFmtId="262" fontId="80" fillId="10" borderId="0" applyNumberFormat="0" applyBorder="0" applyAlignment="0" applyProtection="0">
      <alignment vertical="center"/>
    </xf>
    <xf numFmtId="262" fontId="80" fillId="10" borderId="0" applyNumberFormat="0" applyBorder="0" applyAlignment="0" applyProtection="0">
      <alignment vertical="center"/>
    </xf>
    <xf numFmtId="262" fontId="36" fillId="63" borderId="0" applyNumberFormat="0" applyBorder="0" applyAlignment="0" applyProtection="0">
      <alignment vertical="center"/>
    </xf>
    <xf numFmtId="262" fontId="80" fillId="10" borderId="0" applyNumberFormat="0" applyBorder="0" applyAlignment="0" applyProtection="0">
      <alignment vertical="center"/>
    </xf>
    <xf numFmtId="262" fontId="80" fillId="11" borderId="0" applyNumberFormat="0" applyBorder="0" applyAlignment="0" applyProtection="0">
      <alignment vertical="center"/>
    </xf>
    <xf numFmtId="262" fontId="36" fillId="67" borderId="0" applyNumberFormat="0" applyBorder="0" applyAlignment="0" applyProtection="0">
      <alignment vertical="center"/>
    </xf>
    <xf numFmtId="262" fontId="80" fillId="11" borderId="0" applyNumberFormat="0" applyBorder="0" applyAlignment="0" applyProtection="0">
      <alignment vertical="center"/>
    </xf>
    <xf numFmtId="262" fontId="80" fillId="11" borderId="0" applyNumberFormat="0" applyBorder="0" applyAlignment="0" applyProtection="0">
      <alignment vertical="center"/>
    </xf>
    <xf numFmtId="262" fontId="80" fillId="11" borderId="0" applyNumberFormat="0" applyBorder="0" applyAlignment="0" applyProtection="0">
      <alignment vertical="center"/>
    </xf>
    <xf numFmtId="262" fontId="80" fillId="11" borderId="0" applyNumberFormat="0" applyBorder="0" applyAlignment="0" applyProtection="0">
      <alignment vertical="center"/>
    </xf>
    <xf numFmtId="262" fontId="80" fillId="11" borderId="0" applyNumberFormat="0" applyBorder="0" applyAlignment="0" applyProtection="0">
      <alignment vertical="center"/>
    </xf>
    <xf numFmtId="262" fontId="36" fillId="67" borderId="0" applyNumberFormat="0" applyBorder="0" applyAlignment="0" applyProtection="0">
      <alignment vertical="center"/>
    </xf>
    <xf numFmtId="262" fontId="80" fillId="11" borderId="0" applyNumberFormat="0" applyBorder="0" applyAlignment="0" applyProtection="0">
      <alignment vertical="center"/>
    </xf>
    <xf numFmtId="262" fontId="80" fillId="12" borderId="0" applyNumberFormat="0" applyBorder="0" applyAlignment="0" applyProtection="0">
      <alignment vertical="center"/>
    </xf>
    <xf numFmtId="262" fontId="36" fillId="71" borderId="0" applyNumberFormat="0" applyBorder="0" applyAlignment="0" applyProtection="0">
      <alignment vertical="center"/>
    </xf>
    <xf numFmtId="262" fontId="80" fillId="12" borderId="0" applyNumberFormat="0" applyBorder="0" applyAlignment="0" applyProtection="0">
      <alignment vertical="center"/>
    </xf>
    <xf numFmtId="262" fontId="80" fillId="12" borderId="0" applyNumberFormat="0" applyBorder="0" applyAlignment="0" applyProtection="0">
      <alignment vertical="center"/>
    </xf>
    <xf numFmtId="262" fontId="80" fillId="12" borderId="0" applyNumberFormat="0" applyBorder="0" applyAlignment="0" applyProtection="0">
      <alignment vertical="center"/>
    </xf>
    <xf numFmtId="262" fontId="80" fillId="12" borderId="0" applyNumberFormat="0" applyBorder="0" applyAlignment="0" applyProtection="0">
      <alignment vertical="center"/>
    </xf>
    <xf numFmtId="262" fontId="80" fillId="12" borderId="0" applyNumberFormat="0" applyBorder="0" applyAlignment="0" applyProtection="0">
      <alignment vertical="center"/>
    </xf>
    <xf numFmtId="262" fontId="36" fillId="71" borderId="0" applyNumberFormat="0" applyBorder="0" applyAlignment="0" applyProtection="0">
      <alignment vertical="center"/>
    </xf>
    <xf numFmtId="262" fontId="80" fillId="12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36" fillId="75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36" fillId="75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4" borderId="0" applyNumberFormat="0" applyBorder="0" applyAlignment="0" applyProtection="0">
      <alignment vertical="center"/>
    </xf>
    <xf numFmtId="262" fontId="36" fillId="79" borderId="0" applyNumberFormat="0" applyBorder="0" applyAlignment="0" applyProtection="0">
      <alignment vertical="center"/>
    </xf>
    <xf numFmtId="262" fontId="80" fillId="14" borderId="0" applyNumberFormat="0" applyBorder="0" applyAlignment="0" applyProtection="0">
      <alignment vertical="center"/>
    </xf>
    <xf numFmtId="262" fontId="80" fillId="14" borderId="0" applyNumberFormat="0" applyBorder="0" applyAlignment="0" applyProtection="0">
      <alignment vertical="center"/>
    </xf>
    <xf numFmtId="262" fontId="80" fillId="14" borderId="0" applyNumberFormat="0" applyBorder="0" applyAlignment="0" applyProtection="0">
      <alignment vertical="center"/>
    </xf>
    <xf numFmtId="262" fontId="80" fillId="14" borderId="0" applyNumberFormat="0" applyBorder="0" applyAlignment="0" applyProtection="0">
      <alignment vertical="center"/>
    </xf>
    <xf numFmtId="262" fontId="80" fillId="14" borderId="0" applyNumberFormat="0" applyBorder="0" applyAlignment="0" applyProtection="0">
      <alignment vertical="center"/>
    </xf>
    <xf numFmtId="262" fontId="36" fillId="79" borderId="0" applyNumberFormat="0" applyBorder="0" applyAlignment="0" applyProtection="0">
      <alignment vertical="center"/>
    </xf>
    <xf numFmtId="262" fontId="80" fillId="14" borderId="0" applyNumberFormat="0" applyBorder="0" applyAlignment="0" applyProtection="0">
      <alignment vertical="center"/>
    </xf>
    <xf numFmtId="262" fontId="80" fillId="15" borderId="0" applyNumberFormat="0" applyBorder="0" applyAlignment="0" applyProtection="0">
      <alignment vertical="center"/>
    </xf>
    <xf numFmtId="262" fontId="36" fillId="83" borderId="0" applyNumberFormat="0" applyBorder="0" applyAlignment="0" applyProtection="0">
      <alignment vertical="center"/>
    </xf>
    <xf numFmtId="262" fontId="80" fillId="15" borderId="0" applyNumberFormat="0" applyBorder="0" applyAlignment="0" applyProtection="0">
      <alignment vertical="center"/>
    </xf>
    <xf numFmtId="262" fontId="80" fillId="15" borderId="0" applyNumberFormat="0" applyBorder="0" applyAlignment="0" applyProtection="0">
      <alignment vertical="center"/>
    </xf>
    <xf numFmtId="262" fontId="80" fillId="15" borderId="0" applyNumberFormat="0" applyBorder="0" applyAlignment="0" applyProtection="0">
      <alignment vertical="center"/>
    </xf>
    <xf numFmtId="262" fontId="80" fillId="15" borderId="0" applyNumberFormat="0" applyBorder="0" applyAlignment="0" applyProtection="0">
      <alignment vertical="center"/>
    </xf>
    <xf numFmtId="262" fontId="80" fillId="15" borderId="0" applyNumberFormat="0" applyBorder="0" applyAlignment="0" applyProtection="0">
      <alignment vertical="center"/>
    </xf>
    <xf numFmtId="262" fontId="36" fillId="83" borderId="0" applyNumberFormat="0" applyBorder="0" applyAlignment="0" applyProtection="0">
      <alignment vertical="center"/>
    </xf>
    <xf numFmtId="262" fontId="80" fillId="15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36" fillId="64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36" fillId="64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7" borderId="0" applyNumberFormat="0" applyBorder="0" applyAlignment="0" applyProtection="0">
      <alignment vertical="center"/>
    </xf>
    <xf numFmtId="262" fontId="36" fillId="68" borderId="0" applyNumberFormat="0" applyBorder="0" applyAlignment="0" applyProtection="0">
      <alignment vertical="center"/>
    </xf>
    <xf numFmtId="262" fontId="80" fillId="17" borderId="0" applyNumberFormat="0" applyBorder="0" applyAlignment="0" applyProtection="0">
      <alignment vertical="center"/>
    </xf>
    <xf numFmtId="262" fontId="80" fillId="17" borderId="0" applyNumberFormat="0" applyBorder="0" applyAlignment="0" applyProtection="0">
      <alignment vertical="center"/>
    </xf>
    <xf numFmtId="262" fontId="80" fillId="17" borderId="0" applyNumberFormat="0" applyBorder="0" applyAlignment="0" applyProtection="0">
      <alignment vertical="center"/>
    </xf>
    <xf numFmtId="262" fontId="80" fillId="17" borderId="0" applyNumberFormat="0" applyBorder="0" applyAlignment="0" applyProtection="0">
      <alignment vertical="center"/>
    </xf>
    <xf numFmtId="262" fontId="80" fillId="17" borderId="0" applyNumberFormat="0" applyBorder="0" applyAlignment="0" applyProtection="0">
      <alignment vertical="center"/>
    </xf>
    <xf numFmtId="262" fontId="36" fillId="68" borderId="0" applyNumberFormat="0" applyBorder="0" applyAlignment="0" applyProtection="0">
      <alignment vertical="center"/>
    </xf>
    <xf numFmtId="262" fontId="80" fillId="17" borderId="0" applyNumberFormat="0" applyBorder="0" applyAlignment="0" applyProtection="0">
      <alignment vertical="center"/>
    </xf>
    <xf numFmtId="262" fontId="80" fillId="18" borderId="0" applyNumberFormat="0" applyBorder="0" applyAlignment="0" applyProtection="0">
      <alignment vertical="center"/>
    </xf>
    <xf numFmtId="262" fontId="36" fillId="72" borderId="0" applyNumberFormat="0" applyBorder="0" applyAlignment="0" applyProtection="0">
      <alignment vertical="center"/>
    </xf>
    <xf numFmtId="262" fontId="80" fillId="18" borderId="0" applyNumberFormat="0" applyBorder="0" applyAlignment="0" applyProtection="0">
      <alignment vertical="center"/>
    </xf>
    <xf numFmtId="262" fontId="80" fillId="18" borderId="0" applyNumberFormat="0" applyBorder="0" applyAlignment="0" applyProtection="0">
      <alignment vertical="center"/>
    </xf>
    <xf numFmtId="262" fontId="80" fillId="18" borderId="0" applyNumberFormat="0" applyBorder="0" applyAlignment="0" applyProtection="0">
      <alignment vertical="center"/>
    </xf>
    <xf numFmtId="262" fontId="80" fillId="18" borderId="0" applyNumberFormat="0" applyBorder="0" applyAlignment="0" applyProtection="0">
      <alignment vertical="center"/>
    </xf>
    <xf numFmtId="262" fontId="80" fillId="18" borderId="0" applyNumberFormat="0" applyBorder="0" applyAlignment="0" applyProtection="0">
      <alignment vertical="center"/>
    </xf>
    <xf numFmtId="262" fontId="36" fillId="72" borderId="0" applyNumberFormat="0" applyBorder="0" applyAlignment="0" applyProtection="0">
      <alignment vertical="center"/>
    </xf>
    <xf numFmtId="262" fontId="80" fillId="18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36" fillId="76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36" fillId="76" borderId="0" applyNumberFormat="0" applyBorder="0" applyAlignment="0" applyProtection="0">
      <alignment vertical="center"/>
    </xf>
    <xf numFmtId="262" fontId="80" fillId="13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36" fillId="80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36" fillId="80" borderId="0" applyNumberFormat="0" applyBorder="0" applyAlignment="0" applyProtection="0">
      <alignment vertical="center"/>
    </xf>
    <xf numFmtId="262" fontId="80" fillId="16" borderId="0" applyNumberFormat="0" applyBorder="0" applyAlignment="0" applyProtection="0">
      <alignment vertical="center"/>
    </xf>
    <xf numFmtId="262" fontId="80" fillId="19" borderId="0" applyNumberFormat="0" applyBorder="0" applyAlignment="0" applyProtection="0">
      <alignment vertical="center"/>
    </xf>
    <xf numFmtId="262" fontId="36" fillId="84" borderId="0" applyNumberFormat="0" applyBorder="0" applyAlignment="0" applyProtection="0">
      <alignment vertical="center"/>
    </xf>
    <xf numFmtId="262" fontId="80" fillId="19" borderId="0" applyNumberFormat="0" applyBorder="0" applyAlignment="0" applyProtection="0">
      <alignment vertical="center"/>
    </xf>
    <xf numFmtId="262" fontId="80" fillId="19" borderId="0" applyNumberFormat="0" applyBorder="0" applyAlignment="0" applyProtection="0">
      <alignment vertical="center"/>
    </xf>
    <xf numFmtId="262" fontId="80" fillId="19" borderId="0" applyNumberFormat="0" applyBorder="0" applyAlignment="0" applyProtection="0">
      <alignment vertical="center"/>
    </xf>
    <xf numFmtId="262" fontId="80" fillId="19" borderId="0" applyNumberFormat="0" applyBorder="0" applyAlignment="0" applyProtection="0">
      <alignment vertical="center"/>
    </xf>
    <xf numFmtId="262" fontId="80" fillId="19" borderId="0" applyNumberFormat="0" applyBorder="0" applyAlignment="0" applyProtection="0">
      <alignment vertical="center"/>
    </xf>
    <xf numFmtId="262" fontId="36" fillId="84" borderId="0" applyNumberFormat="0" applyBorder="0" applyAlignment="0" applyProtection="0">
      <alignment vertical="center"/>
    </xf>
    <xf numFmtId="262" fontId="80" fillId="19" borderId="0" applyNumberFormat="0" applyBorder="0" applyAlignment="0" applyProtection="0">
      <alignment vertical="center"/>
    </xf>
    <xf numFmtId="262" fontId="81" fillId="20" borderId="0" applyNumberFormat="0" applyBorder="0" applyAlignment="0" applyProtection="0">
      <alignment vertical="center"/>
    </xf>
    <xf numFmtId="262" fontId="250" fillId="65" borderId="0" applyNumberFormat="0" applyBorder="0" applyAlignment="0" applyProtection="0">
      <alignment vertical="center"/>
    </xf>
    <xf numFmtId="262" fontId="81" fillId="20" borderId="0" applyNumberFormat="0" applyBorder="0" applyAlignment="0" applyProtection="0">
      <alignment vertical="center"/>
    </xf>
    <xf numFmtId="262" fontId="81" fillId="20" borderId="0" applyNumberFormat="0" applyBorder="0" applyAlignment="0" applyProtection="0">
      <alignment vertical="center"/>
    </xf>
    <xf numFmtId="262" fontId="81" fillId="20" borderId="0" applyNumberFormat="0" applyBorder="0" applyAlignment="0" applyProtection="0">
      <alignment vertical="center"/>
    </xf>
    <xf numFmtId="262" fontId="81" fillId="20" borderId="0" applyNumberFormat="0" applyBorder="0" applyAlignment="0" applyProtection="0">
      <alignment vertical="center"/>
    </xf>
    <xf numFmtId="262" fontId="81" fillId="20" borderId="0" applyNumberFormat="0" applyBorder="0" applyAlignment="0" applyProtection="0">
      <alignment vertical="center"/>
    </xf>
    <xf numFmtId="262" fontId="250" fillId="65" borderId="0" applyNumberFormat="0" applyBorder="0" applyAlignment="0" applyProtection="0">
      <alignment vertical="center"/>
    </xf>
    <xf numFmtId="262" fontId="81" fillId="20" borderId="0" applyNumberFormat="0" applyBorder="0" applyAlignment="0" applyProtection="0">
      <alignment vertical="center"/>
    </xf>
    <xf numFmtId="262" fontId="81" fillId="17" borderId="0" applyNumberFormat="0" applyBorder="0" applyAlignment="0" applyProtection="0">
      <alignment vertical="center"/>
    </xf>
    <xf numFmtId="262" fontId="250" fillId="69" borderId="0" applyNumberFormat="0" applyBorder="0" applyAlignment="0" applyProtection="0">
      <alignment vertical="center"/>
    </xf>
    <xf numFmtId="262" fontId="81" fillId="17" borderId="0" applyNumberFormat="0" applyBorder="0" applyAlignment="0" applyProtection="0">
      <alignment vertical="center"/>
    </xf>
    <xf numFmtId="262" fontId="81" fillId="17" borderId="0" applyNumberFormat="0" applyBorder="0" applyAlignment="0" applyProtection="0">
      <alignment vertical="center"/>
    </xf>
    <xf numFmtId="262" fontId="81" fillId="17" borderId="0" applyNumberFormat="0" applyBorder="0" applyAlignment="0" applyProtection="0">
      <alignment vertical="center"/>
    </xf>
    <xf numFmtId="262" fontId="81" fillId="17" borderId="0" applyNumberFormat="0" applyBorder="0" applyAlignment="0" applyProtection="0">
      <alignment vertical="center"/>
    </xf>
    <xf numFmtId="262" fontId="81" fillId="17" borderId="0" applyNumberFormat="0" applyBorder="0" applyAlignment="0" applyProtection="0">
      <alignment vertical="center"/>
    </xf>
    <xf numFmtId="262" fontId="250" fillId="69" borderId="0" applyNumberFormat="0" applyBorder="0" applyAlignment="0" applyProtection="0">
      <alignment vertical="center"/>
    </xf>
    <xf numFmtId="262" fontId="81" fillId="17" borderId="0" applyNumberFormat="0" applyBorder="0" applyAlignment="0" applyProtection="0">
      <alignment vertical="center"/>
    </xf>
    <xf numFmtId="262" fontId="81" fillId="18" borderId="0" applyNumberFormat="0" applyBorder="0" applyAlignment="0" applyProtection="0">
      <alignment vertical="center"/>
    </xf>
    <xf numFmtId="262" fontId="250" fillId="73" borderId="0" applyNumberFormat="0" applyBorder="0" applyAlignment="0" applyProtection="0">
      <alignment vertical="center"/>
    </xf>
    <xf numFmtId="262" fontId="81" fillId="18" borderId="0" applyNumberFormat="0" applyBorder="0" applyAlignment="0" applyProtection="0">
      <alignment vertical="center"/>
    </xf>
    <xf numFmtId="262" fontId="81" fillId="18" borderId="0" applyNumberFormat="0" applyBorder="0" applyAlignment="0" applyProtection="0">
      <alignment vertical="center"/>
    </xf>
    <xf numFmtId="262" fontId="81" fillId="18" borderId="0" applyNumberFormat="0" applyBorder="0" applyAlignment="0" applyProtection="0">
      <alignment vertical="center"/>
    </xf>
    <xf numFmtId="262" fontId="81" fillId="18" borderId="0" applyNumberFormat="0" applyBorder="0" applyAlignment="0" applyProtection="0">
      <alignment vertical="center"/>
    </xf>
    <xf numFmtId="262" fontId="81" fillId="18" borderId="0" applyNumberFormat="0" applyBorder="0" applyAlignment="0" applyProtection="0">
      <alignment vertical="center"/>
    </xf>
    <xf numFmtId="262" fontId="250" fillId="73" borderId="0" applyNumberFormat="0" applyBorder="0" applyAlignment="0" applyProtection="0">
      <alignment vertical="center"/>
    </xf>
    <xf numFmtId="262" fontId="81" fillId="18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250" fillId="77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250" fillId="77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250" fillId="8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250" fillId="8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3" borderId="0" applyNumberFormat="0" applyBorder="0" applyAlignment="0" applyProtection="0">
      <alignment vertical="center"/>
    </xf>
    <xf numFmtId="262" fontId="250" fillId="85" borderId="0" applyNumberFormat="0" applyBorder="0" applyAlignment="0" applyProtection="0">
      <alignment vertical="center"/>
    </xf>
    <xf numFmtId="262" fontId="81" fillId="23" borderId="0" applyNumberFormat="0" applyBorder="0" applyAlignment="0" applyProtection="0">
      <alignment vertical="center"/>
    </xf>
    <xf numFmtId="262" fontId="81" fillId="23" borderId="0" applyNumberFormat="0" applyBorder="0" applyAlignment="0" applyProtection="0">
      <alignment vertical="center"/>
    </xf>
    <xf numFmtId="262" fontId="81" fillId="23" borderId="0" applyNumberFormat="0" applyBorder="0" applyAlignment="0" applyProtection="0">
      <alignment vertical="center"/>
    </xf>
    <xf numFmtId="262" fontId="81" fillId="23" borderId="0" applyNumberFormat="0" applyBorder="0" applyAlignment="0" applyProtection="0">
      <alignment vertical="center"/>
    </xf>
    <xf numFmtId="262" fontId="81" fillId="23" borderId="0" applyNumberFormat="0" applyBorder="0" applyAlignment="0" applyProtection="0">
      <alignment vertical="center"/>
    </xf>
    <xf numFmtId="262" fontId="250" fillId="85" borderId="0" applyNumberFormat="0" applyBorder="0" applyAlignment="0" applyProtection="0">
      <alignment vertical="center"/>
    </xf>
    <xf numFmtId="262" fontId="81" fillId="23" borderId="0" applyNumberFormat="0" applyBorder="0" applyAlignment="0" applyProtection="0">
      <alignment vertical="center"/>
    </xf>
    <xf numFmtId="262" fontId="42" fillId="0" borderId="0"/>
    <xf numFmtId="262" fontId="115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67" fillId="0" borderId="0"/>
    <xf numFmtId="262" fontId="67" fillId="0" borderId="0"/>
    <xf numFmtId="262" fontId="115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27" fillId="0" borderId="0" applyFont="0" applyFill="0" applyBorder="0" applyAlignment="0" applyProtection="0">
      <alignment horizontal="right"/>
    </xf>
    <xf numFmtId="262" fontId="27" fillId="0" borderId="0" applyFont="0" applyFill="0" applyBorder="0" applyAlignment="0" applyProtection="0">
      <alignment horizontal="right"/>
    </xf>
    <xf numFmtId="262" fontId="27" fillId="0" borderId="0" applyFont="0" applyFill="0" applyBorder="0" applyAlignment="0" applyProtection="0">
      <alignment horizontal="right"/>
    </xf>
    <xf numFmtId="262" fontId="27" fillId="0" borderId="0" applyFont="0" applyFill="0" applyBorder="0" applyAlignment="0" applyProtection="0">
      <alignment horizontal="right"/>
    </xf>
    <xf numFmtId="262" fontId="67" fillId="0" borderId="0"/>
    <xf numFmtId="49" fontId="115" fillId="0" borderId="0" applyBorder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4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1" fillId="0" borderId="0" applyFill="0" applyBorder="0" applyAlignment="0"/>
    <xf numFmtId="262" fontId="181" fillId="0" borderId="0" applyFill="0" applyBorder="0" applyAlignment="0"/>
    <xf numFmtId="262" fontId="181" fillId="0" borderId="0" applyFill="0" applyBorder="0" applyAlignment="0"/>
    <xf numFmtId="262" fontId="181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25" fillId="0" borderId="0"/>
    <xf numFmtId="262" fontId="125" fillId="0" borderId="0"/>
    <xf numFmtId="262" fontId="125" fillId="0" borderId="0"/>
    <xf numFmtId="262" fontId="16" fillId="0" borderId="0"/>
    <xf numFmtId="262" fontId="125" fillId="0" borderId="0"/>
    <xf numFmtId="262" fontId="125" fillId="0" borderId="0"/>
    <xf numFmtId="262" fontId="125" fillId="0" borderId="0"/>
    <xf numFmtId="262" fontId="125" fillId="0" borderId="0"/>
    <xf numFmtId="262" fontId="125" fillId="0" borderId="0"/>
    <xf numFmtId="262" fontId="125" fillId="0" borderId="0"/>
    <xf numFmtId="262" fontId="125" fillId="0" borderId="0"/>
    <xf numFmtId="262" fontId="125" fillId="0" borderId="0"/>
    <xf numFmtId="262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39" fillId="0" borderId="0">
      <protection locked="0"/>
    </xf>
    <xf numFmtId="262" fontId="39" fillId="0" borderId="0">
      <protection locked="0"/>
    </xf>
    <xf numFmtId="262" fontId="16" fillId="0" borderId="0" applyFill="0" applyBorder="0" applyAlignment="0" applyProtection="0"/>
    <xf numFmtId="262" fontId="18" fillId="0" borderId="0"/>
    <xf numFmtId="262" fontId="18" fillId="0" borderId="0"/>
    <xf numFmtId="262" fontId="18" fillId="0" borderId="0"/>
    <xf numFmtId="43" fontId="16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62" fontId="16" fillId="0" borderId="0"/>
    <xf numFmtId="262" fontId="16" fillId="0" borderId="0"/>
    <xf numFmtId="262" fontId="16" fillId="0" borderId="0"/>
    <xf numFmtId="354" fontId="41" fillId="0" borderId="0"/>
    <xf numFmtId="262" fontId="3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262" fontId="42" fillId="0" borderId="0" applyFill="0" applyBorder="0" applyAlignment="0" applyProtection="0"/>
    <xf numFmtId="262" fontId="16" fillId="0" borderId="57">
      <alignment vertical="center"/>
    </xf>
    <xf numFmtId="262" fontId="16" fillId="0" borderId="57">
      <alignment vertical="center"/>
    </xf>
    <xf numFmtId="262" fontId="16" fillId="0" borderId="57">
      <alignment vertical="center"/>
    </xf>
    <xf numFmtId="262" fontId="16" fillId="0" borderId="57">
      <alignment vertical="center"/>
    </xf>
    <xf numFmtId="262" fontId="18" fillId="0" borderId="0"/>
    <xf numFmtId="262" fontId="18" fillId="0" borderId="0"/>
    <xf numFmtId="262" fontId="18" fillId="0" borderId="0"/>
    <xf numFmtId="328" fontId="14" fillId="0" borderId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75" fillId="0" borderId="0" applyFont="0" applyFill="0" applyBorder="0" applyAlignment="0" applyProtection="0"/>
    <xf numFmtId="262" fontId="75" fillId="0" borderId="0" applyFont="0" applyFill="0" applyBorder="0" applyAlignment="0" applyProtection="0"/>
    <xf numFmtId="262" fontId="75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39" fillId="0" borderId="0">
      <protection locked="0"/>
    </xf>
    <xf numFmtId="262" fontId="39" fillId="0" borderId="0">
      <protection locked="0"/>
    </xf>
    <xf numFmtId="262" fontId="39" fillId="0" borderId="0">
      <protection locked="0"/>
    </xf>
    <xf numFmtId="2" fontId="42" fillId="0" borderId="0" applyFill="0" applyBorder="0" applyAlignment="0" applyProtection="0"/>
    <xf numFmtId="262" fontId="251" fillId="0" borderId="0" applyNumberFormat="0" applyFill="0" applyBorder="0" applyAlignment="0" applyProtection="0"/>
    <xf numFmtId="262" fontId="251" fillId="0" borderId="0" applyNumberFormat="0" applyFill="0" applyBorder="0" applyAlignment="0" applyProtection="0"/>
    <xf numFmtId="262" fontId="251" fillId="0" borderId="0" applyNumberFormat="0" applyFill="0" applyBorder="0" applyAlignment="0" applyProtection="0"/>
    <xf numFmtId="262" fontId="251" fillId="0" borderId="0" applyNumberFormat="0" applyFill="0" applyBorder="0" applyAlignment="0" applyProtection="0"/>
    <xf numFmtId="262" fontId="251" fillId="0" borderId="0" applyNumberFormat="0" applyFill="0" applyBorder="0" applyAlignment="0" applyProtection="0"/>
    <xf numFmtId="262" fontId="251" fillId="0" borderId="0" applyNumberFormat="0" applyFill="0" applyBorder="0" applyAlignment="0" applyProtection="0"/>
    <xf numFmtId="262" fontId="25" fillId="0" borderId="30">
      <alignment horizontal="center" vertical="center"/>
    </xf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355" fontId="16" fillId="0" borderId="0" applyFont="0" applyFill="0" applyBorder="0" applyAlignment="0" applyProtection="0"/>
    <xf numFmtId="262" fontId="18" fillId="0" borderId="0"/>
    <xf numFmtId="262" fontId="18" fillId="0" borderId="0"/>
    <xf numFmtId="356" fontId="18" fillId="0" borderId="0"/>
    <xf numFmtId="357" fontId="14" fillId="0" borderId="0"/>
    <xf numFmtId="358" fontId="14" fillId="0" borderId="0"/>
    <xf numFmtId="262" fontId="18" fillId="0" borderId="0"/>
    <xf numFmtId="358" fontId="14" fillId="0" borderId="0"/>
    <xf numFmtId="262" fontId="18" fillId="0" borderId="0"/>
    <xf numFmtId="358" fontId="14" fillId="0" borderId="0"/>
    <xf numFmtId="262" fontId="18" fillId="0" borderId="0"/>
    <xf numFmtId="358" fontId="14" fillId="0" borderId="0"/>
    <xf numFmtId="262" fontId="18" fillId="0" borderId="0"/>
    <xf numFmtId="357" fontId="14" fillId="0" borderId="0"/>
    <xf numFmtId="262" fontId="18" fillId="0" borderId="0"/>
    <xf numFmtId="262" fontId="18" fillId="0" borderId="0"/>
    <xf numFmtId="262" fontId="18" fillId="0" borderId="0"/>
    <xf numFmtId="262" fontId="18" fillId="0" borderId="0"/>
    <xf numFmtId="262" fontId="16" fillId="0" borderId="0"/>
    <xf numFmtId="262" fontId="16" fillId="0" borderId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ont="0" applyFill="0" applyBorder="0" applyAlignment="0" applyProtection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8" fillId="0" borderId="0" applyFill="0" applyBorder="0" applyAlignment="0"/>
    <xf numFmtId="262" fontId="16" fillId="0" borderId="0" applyNumberFormat="0" applyFill="0" applyBorder="0" applyAlignment="0" applyProtection="0">
      <alignment horizontal="left"/>
    </xf>
    <xf numFmtId="262" fontId="16" fillId="0" borderId="0" applyNumberFormat="0" applyFill="0" applyBorder="0" applyAlignment="0" applyProtection="0">
      <alignment horizontal="left"/>
    </xf>
    <xf numFmtId="262" fontId="16" fillId="0" borderId="0" applyNumberFormat="0" applyFill="0" applyBorder="0" applyAlignment="0" applyProtection="0">
      <alignment horizontal="left"/>
    </xf>
    <xf numFmtId="30" fontId="152" fillId="0" borderId="0" applyNumberFormat="0" applyFill="0" applyBorder="0" applyAlignment="0" applyProtection="0">
      <alignment horizontal="left"/>
    </xf>
    <xf numFmtId="359" fontId="252" fillId="0" borderId="5">
      <alignment horizontal="right" vertical="center"/>
    </xf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262" fontId="27" fillId="0" borderId="0" applyFill="0" applyBorder="0" applyAlignment="0"/>
    <xf numFmtId="360" fontId="253" fillId="0" borderId="5">
      <alignment horizontal="center"/>
    </xf>
    <xf numFmtId="262" fontId="193" fillId="2" borderId="0">
      <alignment horizontal="centerContinuous"/>
    </xf>
    <xf numFmtId="262" fontId="39" fillId="0" borderId="3">
      <protection locked="0"/>
    </xf>
    <xf numFmtId="262" fontId="39" fillId="0" borderId="3">
      <protection locked="0"/>
    </xf>
    <xf numFmtId="262" fontId="39" fillId="0" borderId="3">
      <protection locked="0"/>
    </xf>
    <xf numFmtId="262" fontId="42" fillId="0" borderId="3" applyNumberFormat="0" applyFill="0" applyAlignment="0" applyProtection="0"/>
    <xf numFmtId="361" fontId="254" fillId="0" borderId="0"/>
    <xf numFmtId="362" fontId="254" fillId="0" borderId="2"/>
    <xf numFmtId="262" fontId="81" fillId="49" borderId="0" applyNumberFormat="0" applyBorder="0" applyAlignment="0" applyProtection="0">
      <alignment vertical="center"/>
    </xf>
    <xf numFmtId="262" fontId="250" fillId="62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262" fontId="250" fillId="62" borderId="0" applyNumberFormat="0" applyBorder="0" applyAlignment="0" applyProtection="0">
      <alignment vertical="center"/>
    </xf>
    <xf numFmtId="262" fontId="81" fillId="49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250" fillId="66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250" fillId="66" borderId="0" applyNumberFormat="0" applyBorder="0" applyAlignment="0" applyProtection="0">
      <alignment vertical="center"/>
    </xf>
    <xf numFmtId="262" fontId="81" fillId="50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250" fillId="70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250" fillId="70" borderId="0" applyNumberFormat="0" applyBorder="0" applyAlignment="0" applyProtection="0">
      <alignment vertical="center"/>
    </xf>
    <xf numFmtId="262" fontId="81" fillId="5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250" fillId="74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250" fillId="74" borderId="0" applyNumberFormat="0" applyBorder="0" applyAlignment="0" applyProtection="0">
      <alignment vertical="center"/>
    </xf>
    <xf numFmtId="262" fontId="81" fillId="21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250" fillId="78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250" fillId="78" borderId="0" applyNumberFormat="0" applyBorder="0" applyAlignment="0" applyProtection="0">
      <alignment vertical="center"/>
    </xf>
    <xf numFmtId="262" fontId="81" fillId="2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250" fillId="8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250" fillId="82" borderId="0" applyNumberFormat="0" applyBorder="0" applyAlignment="0" applyProtection="0">
      <alignment vertical="center"/>
    </xf>
    <xf numFmtId="262" fontId="81" fillId="52" borderId="0" applyNumberFormat="0" applyBorder="0" applyAlignment="0" applyProtection="0">
      <alignment vertical="center"/>
    </xf>
    <xf numFmtId="262" fontId="43" fillId="0" borderId="0"/>
    <xf numFmtId="262" fontId="43" fillId="0" borderId="0"/>
    <xf numFmtId="262" fontId="43" fillId="0" borderId="0"/>
    <xf numFmtId="262" fontId="43" fillId="0" borderId="0"/>
    <xf numFmtId="262" fontId="158" fillId="0" borderId="0" applyNumberFormat="0" applyFill="0" applyBorder="0" applyAlignment="0" applyProtection="0">
      <alignment vertical="center"/>
    </xf>
    <xf numFmtId="262" fontId="255" fillId="0" borderId="0" applyNumberFormat="0" applyFill="0" applyBorder="0" applyAlignment="0" applyProtection="0">
      <alignment vertical="center"/>
    </xf>
    <xf numFmtId="262" fontId="158" fillId="0" borderId="0" applyNumberFormat="0" applyFill="0" applyBorder="0" applyAlignment="0" applyProtection="0">
      <alignment vertical="center"/>
    </xf>
    <xf numFmtId="262" fontId="158" fillId="0" borderId="0" applyNumberFormat="0" applyFill="0" applyBorder="0" applyAlignment="0" applyProtection="0">
      <alignment vertical="center"/>
    </xf>
    <xf numFmtId="262" fontId="158" fillId="0" borderId="0" applyNumberFormat="0" applyFill="0" applyBorder="0" applyAlignment="0" applyProtection="0">
      <alignment vertical="center"/>
    </xf>
    <xf numFmtId="262" fontId="158" fillId="0" borderId="0" applyNumberFormat="0" applyFill="0" applyBorder="0" applyAlignment="0" applyProtection="0">
      <alignment vertical="center"/>
    </xf>
    <xf numFmtId="262" fontId="158" fillId="0" borderId="0" applyNumberFormat="0" applyFill="0" applyBorder="0" applyAlignment="0" applyProtection="0">
      <alignment vertical="center"/>
    </xf>
    <xf numFmtId="262" fontId="255" fillId="0" borderId="0" applyNumberFormat="0" applyFill="0" applyBorder="0" applyAlignment="0" applyProtection="0">
      <alignment vertical="center"/>
    </xf>
    <xf numFmtId="262" fontId="158" fillId="0" borderId="0" applyNumberFormat="0" applyFill="0" applyBorder="0" applyAlignment="0" applyProtection="0">
      <alignment vertical="center"/>
    </xf>
    <xf numFmtId="262" fontId="124" fillId="37" borderId="44" applyNumberFormat="0" applyAlignment="0" applyProtection="0">
      <alignment vertical="center"/>
    </xf>
    <xf numFmtId="262" fontId="256" fillId="60" borderId="71" applyNumberFormat="0" applyAlignment="0" applyProtection="0">
      <alignment vertical="center"/>
    </xf>
    <xf numFmtId="262" fontId="124" fillId="37" borderId="44" applyNumberFormat="0" applyAlignment="0" applyProtection="0">
      <alignment vertical="center"/>
    </xf>
    <xf numFmtId="262" fontId="124" fillId="37" borderId="44" applyNumberFormat="0" applyAlignment="0" applyProtection="0">
      <alignment vertical="center"/>
    </xf>
    <xf numFmtId="262" fontId="124" fillId="37" borderId="44" applyNumberFormat="0" applyAlignment="0" applyProtection="0">
      <alignment vertical="center"/>
    </xf>
    <xf numFmtId="262" fontId="124" fillId="37" borderId="44" applyNumberFormat="0" applyAlignment="0" applyProtection="0">
      <alignment vertical="center"/>
    </xf>
    <xf numFmtId="262" fontId="124" fillId="37" borderId="44" applyNumberFormat="0" applyAlignment="0" applyProtection="0">
      <alignment vertical="center"/>
    </xf>
    <xf numFmtId="262" fontId="256" fillId="60" borderId="71" applyNumberFormat="0" applyAlignment="0" applyProtection="0">
      <alignment vertical="center"/>
    </xf>
    <xf numFmtId="262" fontId="124" fillId="37" borderId="44" applyNumberFormat="0" applyAlignment="0" applyProtection="0">
      <alignment vertical="center"/>
    </xf>
    <xf numFmtId="262" fontId="76" fillId="0" borderId="0"/>
    <xf numFmtId="262" fontId="76" fillId="0" borderId="0"/>
    <xf numFmtId="262" fontId="76" fillId="0" borderId="0"/>
    <xf numFmtId="262" fontId="76" fillId="0" borderId="0"/>
    <xf numFmtId="262" fontId="203" fillId="11" borderId="0" applyNumberFormat="0" applyBorder="0" applyAlignment="0" applyProtection="0">
      <alignment vertical="center"/>
    </xf>
    <xf numFmtId="262" fontId="257" fillId="57" borderId="0" applyNumberFormat="0" applyBorder="0" applyAlignment="0" applyProtection="0">
      <alignment vertical="center"/>
    </xf>
    <xf numFmtId="262" fontId="203" fillId="11" borderId="0" applyNumberFormat="0" applyBorder="0" applyAlignment="0" applyProtection="0">
      <alignment vertical="center"/>
    </xf>
    <xf numFmtId="262" fontId="203" fillId="11" borderId="0" applyNumberFormat="0" applyBorder="0" applyAlignment="0" applyProtection="0">
      <alignment vertical="center"/>
    </xf>
    <xf numFmtId="262" fontId="203" fillId="11" borderId="0" applyNumberFormat="0" applyBorder="0" applyAlignment="0" applyProtection="0">
      <alignment vertical="center"/>
    </xf>
    <xf numFmtId="262" fontId="203" fillId="11" borderId="0" applyNumberFormat="0" applyBorder="0" applyAlignment="0" applyProtection="0">
      <alignment vertical="center"/>
    </xf>
    <xf numFmtId="262" fontId="203" fillId="11" borderId="0" applyNumberFormat="0" applyBorder="0" applyAlignment="0" applyProtection="0">
      <alignment vertical="center"/>
    </xf>
    <xf numFmtId="262" fontId="257" fillId="57" borderId="0" applyNumberFormat="0" applyBorder="0" applyAlignment="0" applyProtection="0">
      <alignment vertical="center"/>
    </xf>
    <xf numFmtId="262" fontId="203" fillId="11" borderId="0" applyNumberFormat="0" applyBorder="0" applyAlignment="0" applyProtection="0">
      <alignment vertical="center"/>
    </xf>
    <xf numFmtId="262" fontId="258" fillId="0" borderId="0" applyNumberFormat="0" applyFill="0" applyBorder="0" applyAlignment="0" applyProtection="0">
      <alignment vertical="top"/>
      <protection locked="0"/>
    </xf>
    <xf numFmtId="262" fontId="18" fillId="0" borderId="0"/>
    <xf numFmtId="262" fontId="14" fillId="41" borderId="53" applyNumberFormat="0" applyFont="0" applyAlignment="0" applyProtection="0">
      <alignment vertical="center"/>
    </xf>
    <xf numFmtId="262" fontId="14" fillId="41" borderId="53" applyNumberFormat="0" applyFont="0" applyAlignment="0" applyProtection="0">
      <alignment vertical="center"/>
    </xf>
    <xf numFmtId="262" fontId="14" fillId="41" borderId="53" applyNumberFormat="0" applyFont="0" applyAlignment="0" applyProtection="0">
      <alignment vertical="center"/>
    </xf>
    <xf numFmtId="262" fontId="14" fillId="41" borderId="53" applyNumberFormat="0" applyFont="0" applyAlignment="0" applyProtection="0">
      <alignment vertical="center"/>
    </xf>
    <xf numFmtId="262" fontId="14" fillId="41" borderId="53" applyNumberFormat="0" applyFont="0" applyAlignment="0" applyProtection="0">
      <alignment vertical="center"/>
    </xf>
    <xf numFmtId="262" fontId="14" fillId="41" borderId="53" applyNumberFormat="0" applyFont="0" applyAlignment="0" applyProtection="0">
      <alignment vertical="center"/>
    </xf>
    <xf numFmtId="262" fontId="36" fillId="44" borderId="56" applyNumberFormat="0" applyFont="0" applyAlignment="0" applyProtection="0">
      <alignment vertical="center"/>
    </xf>
    <xf numFmtId="262" fontId="14" fillId="41" borderId="53" applyNumberFormat="0" applyFont="0" applyAlignment="0" applyProtection="0">
      <alignment vertical="center"/>
    </xf>
    <xf numFmtId="262" fontId="148" fillId="40" borderId="0" applyNumberFormat="0" applyBorder="0" applyAlignment="0" applyProtection="0">
      <alignment vertical="center"/>
    </xf>
    <xf numFmtId="262" fontId="259" fillId="58" borderId="0" applyNumberFormat="0" applyBorder="0" applyAlignment="0" applyProtection="0">
      <alignment vertical="center"/>
    </xf>
    <xf numFmtId="262" fontId="148" fillId="40" borderId="0" applyNumberFormat="0" applyBorder="0" applyAlignment="0" applyProtection="0">
      <alignment vertical="center"/>
    </xf>
    <xf numFmtId="262" fontId="148" fillId="40" borderId="0" applyNumberFormat="0" applyBorder="0" applyAlignment="0" applyProtection="0">
      <alignment vertical="center"/>
    </xf>
    <xf numFmtId="262" fontId="148" fillId="40" borderId="0" applyNumberFormat="0" applyBorder="0" applyAlignment="0" applyProtection="0">
      <alignment vertical="center"/>
    </xf>
    <xf numFmtId="262" fontId="148" fillId="40" borderId="0" applyNumberFormat="0" applyBorder="0" applyAlignment="0" applyProtection="0">
      <alignment vertical="center"/>
    </xf>
    <xf numFmtId="262" fontId="148" fillId="40" borderId="0" applyNumberFormat="0" applyBorder="0" applyAlignment="0" applyProtection="0">
      <alignment vertical="center"/>
    </xf>
    <xf numFmtId="262" fontId="259" fillId="58" borderId="0" applyNumberFormat="0" applyBorder="0" applyAlignment="0" applyProtection="0">
      <alignment vertical="center"/>
    </xf>
    <xf numFmtId="262" fontId="148" fillId="40" borderId="0" applyNumberFormat="0" applyBorder="0" applyAlignment="0" applyProtection="0">
      <alignment vertical="center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42" fontId="14" fillId="8" borderId="32">
      <protection locked="0"/>
    </xf>
    <xf numFmtId="262" fontId="130" fillId="0" borderId="0" applyNumberFormat="0" applyFill="0" applyBorder="0" applyAlignment="0" applyProtection="0">
      <alignment vertical="center"/>
    </xf>
    <xf numFmtId="262" fontId="260" fillId="0" borderId="0" applyNumberFormat="0" applyFill="0" applyBorder="0" applyAlignment="0" applyProtection="0">
      <alignment vertical="center"/>
    </xf>
    <xf numFmtId="262" fontId="130" fillId="0" borderId="0" applyNumberFormat="0" applyFill="0" applyBorder="0" applyAlignment="0" applyProtection="0">
      <alignment vertical="center"/>
    </xf>
    <xf numFmtId="262" fontId="130" fillId="0" borderId="0" applyNumberFormat="0" applyFill="0" applyBorder="0" applyAlignment="0" applyProtection="0">
      <alignment vertical="center"/>
    </xf>
    <xf numFmtId="262" fontId="130" fillId="0" borderId="0" applyNumberFormat="0" applyFill="0" applyBorder="0" applyAlignment="0" applyProtection="0">
      <alignment vertical="center"/>
    </xf>
    <xf numFmtId="262" fontId="130" fillId="0" borderId="0" applyNumberFormat="0" applyFill="0" applyBorder="0" applyAlignment="0" applyProtection="0">
      <alignment vertical="center"/>
    </xf>
    <xf numFmtId="262" fontId="130" fillId="0" borderId="0" applyNumberFormat="0" applyFill="0" applyBorder="0" applyAlignment="0" applyProtection="0">
      <alignment vertical="center"/>
    </xf>
    <xf numFmtId="262" fontId="260" fillId="0" borderId="0" applyNumberFormat="0" applyFill="0" applyBorder="0" applyAlignment="0" applyProtection="0">
      <alignment vertical="center"/>
    </xf>
    <xf numFmtId="262" fontId="130" fillId="0" borderId="0" applyNumberFormat="0" applyFill="0" applyBorder="0" applyAlignment="0" applyProtection="0">
      <alignment vertical="center"/>
    </xf>
    <xf numFmtId="262" fontId="126" fillId="38" borderId="45" applyNumberFormat="0" applyAlignment="0" applyProtection="0">
      <alignment vertical="center"/>
    </xf>
    <xf numFmtId="262" fontId="261" fillId="61" borderId="73" applyNumberFormat="0" applyAlignment="0" applyProtection="0">
      <alignment vertical="center"/>
    </xf>
    <xf numFmtId="262" fontId="126" fillId="38" borderId="45" applyNumberFormat="0" applyAlignment="0" applyProtection="0">
      <alignment vertical="center"/>
    </xf>
    <xf numFmtId="262" fontId="126" fillId="38" borderId="45" applyNumberFormat="0" applyAlignment="0" applyProtection="0">
      <alignment vertical="center"/>
    </xf>
    <xf numFmtId="262" fontId="126" fillId="38" borderId="45" applyNumberFormat="0" applyAlignment="0" applyProtection="0">
      <alignment vertical="center"/>
    </xf>
    <xf numFmtId="262" fontId="126" fillId="38" borderId="45" applyNumberFormat="0" applyAlignment="0" applyProtection="0">
      <alignment vertical="center"/>
    </xf>
    <xf numFmtId="262" fontId="126" fillId="38" borderId="45" applyNumberFormat="0" applyAlignment="0" applyProtection="0">
      <alignment vertical="center"/>
    </xf>
    <xf numFmtId="262" fontId="261" fillId="61" borderId="73" applyNumberFormat="0" applyAlignment="0" applyProtection="0">
      <alignment vertical="center"/>
    </xf>
    <xf numFmtId="262" fontId="126" fillId="38" borderId="45" applyNumberFormat="0" applyAlignment="0" applyProtection="0">
      <alignment vertical="center"/>
    </xf>
    <xf numFmtId="262" fontId="97" fillId="0" borderId="0">
      <alignment vertical="center"/>
    </xf>
    <xf numFmtId="262" fontId="97" fillId="0" borderId="0">
      <alignment vertical="center"/>
    </xf>
    <xf numFmtId="262" fontId="97" fillId="0" borderId="0">
      <alignment vertical="center"/>
    </xf>
    <xf numFmtId="363" fontId="14" fillId="0" borderId="0">
      <alignment vertical="center"/>
    </xf>
    <xf numFmtId="41" fontId="7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07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5" fillId="0" borderId="50" applyNumberFormat="0" applyFill="0" applyAlignment="0" applyProtection="0">
      <alignment vertical="center"/>
    </xf>
    <xf numFmtId="262" fontId="145" fillId="0" borderId="50" applyNumberFormat="0" applyFill="0" applyAlignment="0" applyProtection="0">
      <alignment vertical="center"/>
    </xf>
    <xf numFmtId="262" fontId="145" fillId="0" borderId="50" applyNumberFormat="0" applyFill="0" applyAlignment="0" applyProtection="0">
      <alignment vertical="center"/>
    </xf>
    <xf numFmtId="262" fontId="145" fillId="0" borderId="50" applyNumberFormat="0" applyFill="0" applyAlignment="0" applyProtection="0">
      <alignment vertical="center"/>
    </xf>
    <xf numFmtId="262" fontId="145" fillId="0" borderId="50" applyNumberFormat="0" applyFill="0" applyAlignment="0" applyProtection="0">
      <alignment vertical="center"/>
    </xf>
    <xf numFmtId="262" fontId="145" fillId="0" borderId="50" applyNumberFormat="0" applyFill="0" applyAlignment="0" applyProtection="0">
      <alignment vertical="center"/>
    </xf>
    <xf numFmtId="262" fontId="240" fillId="0" borderId="59" applyNumberFormat="0" applyFill="0" applyAlignment="0" applyProtection="0">
      <alignment vertical="center"/>
    </xf>
    <xf numFmtId="262" fontId="145" fillId="0" borderId="50" applyNumberFormat="0" applyFill="0" applyAlignment="0" applyProtection="0">
      <alignment vertical="center"/>
    </xf>
    <xf numFmtId="262" fontId="205" fillId="0" borderId="65" applyNumberFormat="0" applyFill="0" applyAlignment="0" applyProtection="0">
      <alignment vertical="center"/>
    </xf>
    <xf numFmtId="262" fontId="262" fillId="0" borderId="74" applyNumberFormat="0" applyFill="0" applyAlignment="0" applyProtection="0">
      <alignment vertical="center"/>
    </xf>
    <xf numFmtId="262" fontId="205" fillId="0" borderId="65" applyNumberFormat="0" applyFill="0" applyAlignment="0" applyProtection="0">
      <alignment vertical="center"/>
    </xf>
    <xf numFmtId="262" fontId="205" fillId="0" borderId="65" applyNumberFormat="0" applyFill="0" applyAlignment="0" applyProtection="0">
      <alignment vertical="center"/>
    </xf>
    <xf numFmtId="262" fontId="205" fillId="0" borderId="65" applyNumberFormat="0" applyFill="0" applyAlignment="0" applyProtection="0">
      <alignment vertical="center"/>
    </xf>
    <xf numFmtId="262" fontId="205" fillId="0" borderId="65" applyNumberFormat="0" applyFill="0" applyAlignment="0" applyProtection="0">
      <alignment vertical="center"/>
    </xf>
    <xf numFmtId="262" fontId="205" fillId="0" borderId="65" applyNumberFormat="0" applyFill="0" applyAlignment="0" applyProtection="0">
      <alignment vertical="center"/>
    </xf>
    <xf numFmtId="262" fontId="262" fillId="0" borderId="74" applyNumberFormat="0" applyFill="0" applyAlignment="0" applyProtection="0">
      <alignment vertical="center"/>
    </xf>
    <xf numFmtId="262" fontId="205" fillId="0" borderId="65" applyNumberFormat="0" applyFill="0" applyAlignment="0" applyProtection="0">
      <alignment vertical="center"/>
    </xf>
    <xf numFmtId="364" fontId="14" fillId="0" borderId="0" applyFont="0" applyFill="0" applyBorder="0" applyAlignment="0" applyProtection="0"/>
    <xf numFmtId="364" fontId="14" fillId="0" borderId="0" applyFont="0" applyFill="0" applyBorder="0" applyAlignment="0" applyProtection="0"/>
    <xf numFmtId="365" fontId="18" fillId="0" borderId="0" applyFont="0" applyFill="0" applyBorder="0" applyAlignment="0" applyProtection="0"/>
    <xf numFmtId="197" fontId="16" fillId="0" borderId="0" applyFont="0" applyFill="0" applyBorder="0" applyAlignment="0" applyProtection="0"/>
    <xf numFmtId="262" fontId="139" fillId="15" borderId="44" applyNumberFormat="0" applyAlignment="0" applyProtection="0">
      <alignment vertical="center"/>
    </xf>
    <xf numFmtId="262" fontId="264" fillId="59" borderId="71" applyNumberFormat="0" applyAlignment="0" applyProtection="0">
      <alignment vertical="center"/>
    </xf>
    <xf numFmtId="262" fontId="139" fillId="15" borderId="44" applyNumberFormat="0" applyAlignment="0" applyProtection="0">
      <alignment vertical="center"/>
    </xf>
    <xf numFmtId="262" fontId="139" fillId="15" borderId="44" applyNumberFormat="0" applyAlignment="0" applyProtection="0">
      <alignment vertical="center"/>
    </xf>
    <xf numFmtId="262" fontId="139" fillId="15" borderId="44" applyNumberFormat="0" applyAlignment="0" applyProtection="0">
      <alignment vertical="center"/>
    </xf>
    <xf numFmtId="262" fontId="139" fillId="15" borderId="44" applyNumberFormat="0" applyAlignment="0" applyProtection="0">
      <alignment vertical="center"/>
    </xf>
    <xf numFmtId="262" fontId="139" fillId="15" borderId="44" applyNumberFormat="0" applyAlignment="0" applyProtection="0">
      <alignment vertical="center"/>
    </xf>
    <xf numFmtId="262" fontId="264" fillId="59" borderId="71" applyNumberFormat="0" applyAlignment="0" applyProtection="0">
      <alignment vertical="center"/>
    </xf>
    <xf numFmtId="262" fontId="139" fillId="15" borderId="44" applyNumberFormat="0" applyAlignment="0" applyProtection="0">
      <alignment vertical="center"/>
    </xf>
    <xf numFmtId="262" fontId="134" fillId="0" borderId="47" applyNumberFormat="0" applyFill="0" applyAlignment="0" applyProtection="0">
      <alignment vertical="center"/>
    </xf>
    <xf numFmtId="262" fontId="265" fillId="0" borderId="68" applyNumberFormat="0" applyFill="0" applyAlignment="0" applyProtection="0">
      <alignment vertical="center"/>
    </xf>
    <xf numFmtId="262" fontId="134" fillId="0" borderId="47" applyNumberFormat="0" applyFill="0" applyAlignment="0" applyProtection="0">
      <alignment vertical="center"/>
    </xf>
    <xf numFmtId="262" fontId="134" fillId="0" borderId="47" applyNumberFormat="0" applyFill="0" applyAlignment="0" applyProtection="0">
      <alignment vertical="center"/>
    </xf>
    <xf numFmtId="262" fontId="134" fillId="0" borderId="47" applyNumberFormat="0" applyFill="0" applyAlignment="0" applyProtection="0">
      <alignment vertical="center"/>
    </xf>
    <xf numFmtId="262" fontId="134" fillId="0" borderId="47" applyNumberFormat="0" applyFill="0" applyAlignment="0" applyProtection="0">
      <alignment vertical="center"/>
    </xf>
    <xf numFmtId="262" fontId="134" fillId="0" borderId="47" applyNumberFormat="0" applyFill="0" applyAlignment="0" applyProtection="0">
      <alignment vertical="center"/>
    </xf>
    <xf numFmtId="262" fontId="265" fillId="0" borderId="68" applyNumberFormat="0" applyFill="0" applyAlignment="0" applyProtection="0">
      <alignment vertical="center"/>
    </xf>
    <xf numFmtId="262" fontId="134" fillId="0" borderId="47" applyNumberFormat="0" applyFill="0" applyAlignment="0" applyProtection="0">
      <alignment vertical="center"/>
    </xf>
    <xf numFmtId="262" fontId="157" fillId="0" borderId="0" applyNumberFormat="0" applyFill="0" applyBorder="0" applyAlignment="0" applyProtection="0">
      <alignment vertical="center"/>
    </xf>
    <xf numFmtId="262" fontId="266" fillId="0" borderId="0" applyNumberFormat="0" applyFill="0" applyBorder="0" applyAlignment="0" applyProtection="0">
      <alignment vertical="center"/>
    </xf>
    <xf numFmtId="262" fontId="157" fillId="0" borderId="0" applyNumberFormat="0" applyFill="0" applyBorder="0" applyAlignment="0" applyProtection="0">
      <alignment vertical="center"/>
    </xf>
    <xf numFmtId="262" fontId="157" fillId="0" borderId="0" applyNumberFormat="0" applyFill="0" applyBorder="0" applyAlignment="0" applyProtection="0">
      <alignment vertical="center"/>
    </xf>
    <xf numFmtId="262" fontId="135" fillId="0" borderId="48" applyNumberFormat="0" applyFill="0" applyAlignment="0" applyProtection="0">
      <alignment vertical="center"/>
    </xf>
    <xf numFmtId="262" fontId="267" fillId="0" borderId="69" applyNumberFormat="0" applyFill="0" applyAlignment="0" applyProtection="0">
      <alignment vertical="center"/>
    </xf>
    <xf numFmtId="262" fontId="135" fillId="0" borderId="48" applyNumberFormat="0" applyFill="0" applyAlignment="0" applyProtection="0">
      <alignment vertical="center"/>
    </xf>
    <xf numFmtId="262" fontId="135" fillId="0" borderId="48" applyNumberFormat="0" applyFill="0" applyAlignment="0" applyProtection="0">
      <alignment vertical="center"/>
    </xf>
    <xf numFmtId="262" fontId="135" fillId="0" borderId="48" applyNumberFormat="0" applyFill="0" applyAlignment="0" applyProtection="0">
      <alignment vertical="center"/>
    </xf>
    <xf numFmtId="262" fontId="135" fillId="0" borderId="48" applyNumberFormat="0" applyFill="0" applyAlignment="0" applyProtection="0">
      <alignment vertical="center"/>
    </xf>
    <xf numFmtId="262" fontId="135" fillId="0" borderId="48" applyNumberFormat="0" applyFill="0" applyAlignment="0" applyProtection="0">
      <alignment vertical="center"/>
    </xf>
    <xf numFmtId="262" fontId="267" fillId="0" borderId="69" applyNumberFormat="0" applyFill="0" applyAlignment="0" applyProtection="0">
      <alignment vertical="center"/>
    </xf>
    <xf numFmtId="262" fontId="135" fillId="0" borderId="48" applyNumberFormat="0" applyFill="0" applyAlignment="0" applyProtection="0">
      <alignment vertical="center"/>
    </xf>
    <xf numFmtId="262" fontId="136" fillId="0" borderId="49" applyNumberFormat="0" applyFill="0" applyAlignment="0" applyProtection="0">
      <alignment vertical="center"/>
    </xf>
    <xf numFmtId="262" fontId="268" fillId="0" borderId="70" applyNumberFormat="0" applyFill="0" applyAlignment="0" applyProtection="0">
      <alignment vertical="center"/>
    </xf>
    <xf numFmtId="262" fontId="136" fillId="0" borderId="49" applyNumberFormat="0" applyFill="0" applyAlignment="0" applyProtection="0">
      <alignment vertical="center"/>
    </xf>
    <xf numFmtId="262" fontId="136" fillId="0" borderId="49" applyNumberFormat="0" applyFill="0" applyAlignment="0" applyProtection="0">
      <alignment vertical="center"/>
    </xf>
    <xf numFmtId="262" fontId="136" fillId="0" borderId="49" applyNumberFormat="0" applyFill="0" applyAlignment="0" applyProtection="0">
      <alignment vertical="center"/>
    </xf>
    <xf numFmtId="262" fontId="136" fillId="0" borderId="49" applyNumberFormat="0" applyFill="0" applyAlignment="0" applyProtection="0">
      <alignment vertical="center"/>
    </xf>
    <xf numFmtId="262" fontId="136" fillId="0" borderId="49" applyNumberFormat="0" applyFill="0" applyAlignment="0" applyProtection="0">
      <alignment vertical="center"/>
    </xf>
    <xf numFmtId="262" fontId="268" fillId="0" borderId="70" applyNumberFormat="0" applyFill="0" applyAlignment="0" applyProtection="0">
      <alignment vertical="center"/>
    </xf>
    <xf numFmtId="262" fontId="136" fillId="0" borderId="49" applyNumberFormat="0" applyFill="0" applyAlignment="0" applyProtection="0">
      <alignment vertical="center"/>
    </xf>
    <xf numFmtId="262" fontId="136" fillId="0" borderId="0" applyNumberFormat="0" applyFill="0" applyBorder="0" applyAlignment="0" applyProtection="0">
      <alignment vertical="center"/>
    </xf>
    <xf numFmtId="262" fontId="268" fillId="0" borderId="0" applyNumberFormat="0" applyFill="0" applyBorder="0" applyAlignment="0" applyProtection="0">
      <alignment vertical="center"/>
    </xf>
    <xf numFmtId="262" fontId="136" fillId="0" borderId="0" applyNumberFormat="0" applyFill="0" applyBorder="0" applyAlignment="0" applyProtection="0">
      <alignment vertical="center"/>
    </xf>
    <xf numFmtId="262" fontId="136" fillId="0" borderId="0" applyNumberFormat="0" applyFill="0" applyBorder="0" applyAlignment="0" applyProtection="0">
      <alignment vertical="center"/>
    </xf>
    <xf numFmtId="262" fontId="136" fillId="0" borderId="0" applyNumberFormat="0" applyFill="0" applyBorder="0" applyAlignment="0" applyProtection="0">
      <alignment vertical="center"/>
    </xf>
    <xf numFmtId="262" fontId="136" fillId="0" borderId="0" applyNumberFormat="0" applyFill="0" applyBorder="0" applyAlignment="0" applyProtection="0">
      <alignment vertical="center"/>
    </xf>
    <xf numFmtId="262" fontId="136" fillId="0" borderId="0" applyNumberFormat="0" applyFill="0" applyBorder="0" applyAlignment="0" applyProtection="0">
      <alignment vertical="center"/>
    </xf>
    <xf numFmtId="262" fontId="268" fillId="0" borderId="0" applyNumberFormat="0" applyFill="0" applyBorder="0" applyAlignment="0" applyProtection="0">
      <alignment vertical="center"/>
    </xf>
    <xf numFmtId="262" fontId="136" fillId="0" borderId="0" applyNumberFormat="0" applyFill="0" applyBorder="0" applyAlignment="0" applyProtection="0">
      <alignment vertical="center"/>
    </xf>
    <xf numFmtId="262" fontId="266" fillId="0" borderId="0" applyNumberFormat="0" applyFill="0" applyBorder="0" applyAlignment="0" applyProtection="0">
      <alignment vertical="center"/>
    </xf>
    <xf numFmtId="262" fontId="157" fillId="0" borderId="0" applyNumberFormat="0" applyFill="0" applyBorder="0" applyAlignment="0" applyProtection="0">
      <alignment vertical="center"/>
    </xf>
    <xf numFmtId="262" fontId="157" fillId="0" borderId="0" applyNumberFormat="0" applyFill="0" applyBorder="0" applyAlignment="0" applyProtection="0">
      <alignment vertical="center"/>
    </xf>
    <xf numFmtId="262" fontId="157" fillId="0" borderId="0" applyNumberFormat="0" applyFill="0" applyBorder="0" applyAlignment="0" applyProtection="0">
      <alignment vertical="center"/>
    </xf>
    <xf numFmtId="262" fontId="131" fillId="12" borderId="0" applyNumberFormat="0" applyBorder="0" applyAlignment="0" applyProtection="0">
      <alignment vertical="center"/>
    </xf>
    <xf numFmtId="262" fontId="269" fillId="56" borderId="0" applyNumberFormat="0" applyBorder="0" applyAlignment="0" applyProtection="0">
      <alignment vertical="center"/>
    </xf>
    <xf numFmtId="262" fontId="131" fillId="12" borderId="0" applyNumberFormat="0" applyBorder="0" applyAlignment="0" applyProtection="0">
      <alignment vertical="center"/>
    </xf>
    <xf numFmtId="262" fontId="131" fillId="12" borderId="0" applyNumberFormat="0" applyBorder="0" applyAlignment="0" applyProtection="0">
      <alignment vertical="center"/>
    </xf>
    <xf numFmtId="262" fontId="131" fillId="12" borderId="0" applyNumberFormat="0" applyBorder="0" applyAlignment="0" applyProtection="0">
      <alignment vertical="center"/>
    </xf>
    <xf numFmtId="262" fontId="131" fillId="12" borderId="0" applyNumberFormat="0" applyBorder="0" applyAlignment="0" applyProtection="0">
      <alignment vertical="center"/>
    </xf>
    <xf numFmtId="262" fontId="131" fillId="12" borderId="0" applyNumberFormat="0" applyBorder="0" applyAlignment="0" applyProtection="0">
      <alignment vertical="center"/>
    </xf>
    <xf numFmtId="262" fontId="269" fillId="56" borderId="0" applyNumberFormat="0" applyBorder="0" applyAlignment="0" applyProtection="0">
      <alignment vertical="center"/>
    </xf>
    <xf numFmtId="262" fontId="131" fillId="12" borderId="0" applyNumberFormat="0" applyBorder="0" applyAlignment="0" applyProtection="0">
      <alignment vertical="center"/>
    </xf>
    <xf numFmtId="41" fontId="263" fillId="0" borderId="0" applyFont="0" applyFill="0" applyBorder="0" applyAlignment="0" applyProtection="0"/>
    <xf numFmtId="43" fontId="263" fillId="0" borderId="0" applyFont="0" applyFill="0" applyBorder="0" applyAlignment="0" applyProtection="0"/>
    <xf numFmtId="262" fontId="151" fillId="37" borderId="54" applyNumberFormat="0" applyAlignment="0" applyProtection="0">
      <alignment vertical="center"/>
    </xf>
    <xf numFmtId="262" fontId="270" fillId="60" borderId="72" applyNumberFormat="0" applyAlignment="0" applyProtection="0">
      <alignment vertical="center"/>
    </xf>
    <xf numFmtId="262" fontId="151" fillId="37" borderId="54" applyNumberFormat="0" applyAlignment="0" applyProtection="0">
      <alignment vertical="center"/>
    </xf>
    <xf numFmtId="262" fontId="151" fillId="37" borderId="54" applyNumberFormat="0" applyAlignment="0" applyProtection="0">
      <alignment vertical="center"/>
    </xf>
    <xf numFmtId="262" fontId="151" fillId="37" borderId="54" applyNumberFormat="0" applyAlignment="0" applyProtection="0">
      <alignment vertical="center"/>
    </xf>
    <xf numFmtId="262" fontId="151" fillId="37" borderId="54" applyNumberFormat="0" applyAlignment="0" applyProtection="0">
      <alignment vertical="center"/>
    </xf>
    <xf numFmtId="262" fontId="151" fillId="37" borderId="54" applyNumberFormat="0" applyAlignment="0" applyProtection="0">
      <alignment vertical="center"/>
    </xf>
    <xf numFmtId="262" fontId="270" fillId="60" borderId="72" applyNumberFormat="0" applyAlignment="0" applyProtection="0">
      <alignment vertical="center"/>
    </xf>
    <xf numFmtId="262" fontId="151" fillId="37" borderId="54" applyNumberFormat="0" applyAlignment="0" applyProtection="0">
      <alignment vertical="center"/>
    </xf>
    <xf numFmtId="3" fontId="18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36" fillId="0" borderId="0">
      <alignment vertical="center"/>
    </xf>
    <xf numFmtId="262" fontId="207" fillId="0" borderId="0"/>
    <xf numFmtId="262" fontId="20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>
      <alignment vertical="center"/>
    </xf>
    <xf numFmtId="262" fontId="14" fillId="0" borderId="0"/>
    <xf numFmtId="262" fontId="14" fillId="0" borderId="0"/>
    <xf numFmtId="262" fontId="14" fillId="0" borderId="0"/>
    <xf numFmtId="262" fontId="14" fillId="0" borderId="0">
      <alignment vertical="center"/>
    </xf>
    <xf numFmtId="262" fontId="14" fillId="0" borderId="0"/>
    <xf numFmtId="262" fontId="14" fillId="0" borderId="0"/>
    <xf numFmtId="262" fontId="14" fillId="0" borderId="0">
      <alignment vertical="center"/>
    </xf>
    <xf numFmtId="262" fontId="14" fillId="0" borderId="0"/>
    <xf numFmtId="262" fontId="14" fillId="0" borderId="0"/>
    <xf numFmtId="262" fontId="36" fillId="0" borderId="0">
      <alignment vertical="center"/>
    </xf>
    <xf numFmtId="262" fontId="14" fillId="0" borderId="0"/>
    <xf numFmtId="262" fontId="14" fillId="0" borderId="0"/>
    <xf numFmtId="262" fontId="76" fillId="0" borderId="0">
      <alignment vertical="center"/>
    </xf>
    <xf numFmtId="262" fontId="14" fillId="0" borderId="0">
      <alignment vertical="center"/>
    </xf>
    <xf numFmtId="262" fontId="36" fillId="0" borderId="0">
      <alignment vertical="center"/>
    </xf>
    <xf numFmtId="262" fontId="14" fillId="0" borderId="0"/>
    <xf numFmtId="262" fontId="14" fillId="0" borderId="0"/>
    <xf numFmtId="262" fontId="14" fillId="0" borderId="0"/>
    <xf numFmtId="262" fontId="207" fillId="0" borderId="0"/>
    <xf numFmtId="262" fontId="14" fillId="0" borderId="0"/>
    <xf numFmtId="262" fontId="14" fillId="0" borderId="0"/>
    <xf numFmtId="262" fontId="14" fillId="0" borderId="0">
      <alignment vertical="center"/>
    </xf>
    <xf numFmtId="262" fontId="14" fillId="0" borderId="0"/>
    <xf numFmtId="262" fontId="207" fillId="0" borderId="0"/>
    <xf numFmtId="262" fontId="36" fillId="0" borderId="0">
      <alignment vertical="center"/>
    </xf>
    <xf numFmtId="262" fontId="36" fillId="0" borderId="0">
      <alignment vertical="center"/>
    </xf>
    <xf numFmtId="262" fontId="36" fillId="0" borderId="0">
      <alignment vertical="center"/>
    </xf>
    <xf numFmtId="262" fontId="36" fillId="0" borderId="0">
      <alignment vertical="center"/>
    </xf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72" fontId="263" fillId="0" borderId="0" applyFont="0" applyFill="0" applyBorder="0" applyAlignment="0" applyProtection="0"/>
    <xf numFmtId="271" fontId="263" fillId="0" borderId="0" applyFont="0" applyFill="0" applyBorder="0" applyAlignment="0" applyProtection="0"/>
    <xf numFmtId="262" fontId="82" fillId="0" borderId="0" applyFont="0" applyFill="0" applyBorder="0" applyAlignment="0" applyProtection="0"/>
    <xf numFmtId="262" fontId="82" fillId="0" borderId="0" applyFont="0" applyFill="0" applyBorder="0" applyAlignment="0" applyProtection="0"/>
    <xf numFmtId="262" fontId="82" fillId="0" borderId="0" applyFont="0" applyFill="0" applyBorder="0" applyAlignment="0" applyProtection="0"/>
    <xf numFmtId="366" fontId="14" fillId="0" borderId="0">
      <protection locked="0"/>
    </xf>
    <xf numFmtId="262" fontId="82" fillId="0" borderId="0" applyFont="0" applyFill="0" applyBorder="0" applyAlignment="0" applyProtection="0"/>
    <xf numFmtId="262" fontId="82" fillId="0" borderId="0" applyFont="0" applyFill="0" applyBorder="0" applyAlignment="0" applyProtection="0"/>
    <xf numFmtId="262" fontId="82" fillId="0" borderId="0" applyFont="0" applyFill="0" applyBorder="0" applyAlignment="0" applyProtection="0"/>
    <xf numFmtId="367" fontId="14" fillId="0" borderId="0">
      <protection locked="0"/>
    </xf>
    <xf numFmtId="41" fontId="207" fillId="0" borderId="0" applyFont="0" applyFill="0" applyBorder="0" applyAlignment="0" applyProtection="0"/>
    <xf numFmtId="262" fontId="273" fillId="0" borderId="0"/>
    <xf numFmtId="262" fontId="114" fillId="0" borderId="0"/>
    <xf numFmtId="262" fontId="4" fillId="0" borderId="0">
      <alignment vertical="center"/>
    </xf>
    <xf numFmtId="262" fontId="78" fillId="0" borderId="0"/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18" fillId="0" borderId="0">
      <protection locked="0"/>
    </xf>
    <xf numFmtId="262" fontId="20" fillId="0" borderId="0"/>
    <xf numFmtId="262" fontId="16" fillId="0" borderId="0"/>
    <xf numFmtId="262" fontId="20" fillId="0" borderId="0"/>
    <xf numFmtId="262" fontId="20" fillId="0" borderId="0"/>
    <xf numFmtId="262" fontId="57" fillId="0" borderId="0"/>
    <xf numFmtId="262" fontId="20" fillId="0" borderId="0"/>
    <xf numFmtId="262" fontId="16" fillId="0" borderId="0"/>
    <xf numFmtId="262" fontId="57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59" fillId="0" borderId="0"/>
    <xf numFmtId="262" fontId="16" fillId="0" borderId="0"/>
    <xf numFmtId="262" fontId="16" fillId="0" borderId="0"/>
    <xf numFmtId="262" fontId="59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7" fillId="0" borderId="0"/>
    <xf numFmtId="262" fontId="16" fillId="0" borderId="0"/>
    <xf numFmtId="262" fontId="20" fillId="0" borderId="0"/>
    <xf numFmtId="262" fontId="16" fillId="0" borderId="0"/>
    <xf numFmtId="262" fontId="16" fillId="0" borderId="0"/>
    <xf numFmtId="262" fontId="16" fillId="0" borderId="0"/>
    <xf numFmtId="262" fontId="16" fillId="0" borderId="0"/>
    <xf numFmtId="262" fontId="20" fillId="0" borderId="0" applyFont="0" applyFill="0" applyBorder="0" applyAlignment="0" applyProtection="0"/>
    <xf numFmtId="262" fontId="20" fillId="0" borderId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4" fillId="0" borderId="0" applyFont="0" applyFill="0" applyBorder="0" applyAlignment="0" applyProtection="0"/>
    <xf numFmtId="262" fontId="16" fillId="0" borderId="0"/>
    <xf numFmtId="262" fontId="14" fillId="0" borderId="0"/>
    <xf numFmtId="262" fontId="17" fillId="0" borderId="0"/>
    <xf numFmtId="262" fontId="17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/>
    <xf numFmtId="262" fontId="16" fillId="0" borderId="0"/>
    <xf numFmtId="262" fontId="17" fillId="0" borderId="0"/>
    <xf numFmtId="262" fontId="18" fillId="0" borderId="0"/>
    <xf numFmtId="262" fontId="17" fillId="0" borderId="0"/>
    <xf numFmtId="262" fontId="16" fillId="0" borderId="0"/>
    <xf numFmtId="262" fontId="14" fillId="0" borderId="0"/>
    <xf numFmtId="262" fontId="14" fillId="0" borderId="0"/>
    <xf numFmtId="262" fontId="14" fillId="0" borderId="0" applyFont="0" applyFill="0" applyBorder="0" applyAlignment="0" applyProtection="0"/>
    <xf numFmtId="262" fontId="14" fillId="0" borderId="0"/>
    <xf numFmtId="262" fontId="17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6" fillId="0" borderId="0"/>
    <xf numFmtId="262" fontId="16" fillId="0" borderId="0"/>
    <xf numFmtId="262" fontId="14" fillId="0" borderId="0"/>
    <xf numFmtId="262" fontId="16" fillId="0" borderId="0"/>
    <xf numFmtId="262" fontId="14" fillId="0" borderId="0"/>
    <xf numFmtId="262" fontId="14" fillId="0" borderId="0"/>
    <xf numFmtId="262" fontId="17" fillId="0" borderId="0"/>
    <xf numFmtId="262" fontId="17" fillId="0" borderId="0"/>
    <xf numFmtId="262" fontId="16" fillId="0" borderId="0"/>
    <xf numFmtId="262" fontId="16" fillId="0" borderId="0"/>
    <xf numFmtId="262" fontId="20" fillId="0" borderId="0"/>
    <xf numFmtId="262" fontId="14" fillId="0" borderId="0"/>
    <xf numFmtId="262" fontId="17" fillId="0" borderId="0"/>
    <xf numFmtId="262" fontId="20" fillId="0" borderId="0"/>
    <xf numFmtId="262" fontId="20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 applyFont="0" applyFill="0" applyBorder="0" applyAlignment="0" applyProtection="0"/>
    <xf numFmtId="262" fontId="16" fillId="0" borderId="0"/>
    <xf numFmtId="262" fontId="16" fillId="0" borderId="0"/>
    <xf numFmtId="262" fontId="20" fillId="0" borderId="0"/>
    <xf numFmtId="262" fontId="16" fillId="0" borderId="0"/>
    <xf numFmtId="262" fontId="16" fillId="0" borderId="0"/>
    <xf numFmtId="262" fontId="16" fillId="0" borderId="0"/>
    <xf numFmtId="262" fontId="17" fillId="0" borderId="0"/>
    <xf numFmtId="262" fontId="16" fillId="0" borderId="0"/>
    <xf numFmtId="262" fontId="14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/>
    <xf numFmtId="262" fontId="59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6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 applyFont="0" applyFill="0" applyBorder="0" applyAlignment="0" applyProtection="0"/>
    <xf numFmtId="262" fontId="20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7" fillId="0" borderId="0"/>
    <xf numFmtId="262" fontId="20" fillId="0" borderId="0"/>
    <xf numFmtId="262" fontId="20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20" fillId="0" borderId="0"/>
    <xf numFmtId="262" fontId="14" fillId="0" borderId="0"/>
    <xf numFmtId="262" fontId="20" fillId="0" borderId="0"/>
    <xf numFmtId="262" fontId="17" fillId="0" borderId="0"/>
    <xf numFmtId="262" fontId="14" fillId="0" borderId="0"/>
    <xf numFmtId="262" fontId="14" fillId="0" borderId="0"/>
    <xf numFmtId="262" fontId="14" fillId="0" borderId="0" applyFont="0" applyFill="0" applyBorder="0" applyAlignment="0" applyProtection="0"/>
    <xf numFmtId="262" fontId="20" fillId="0" borderId="0"/>
    <xf numFmtId="262" fontId="20" fillId="0" borderId="0" applyFont="0" applyFill="0" applyBorder="0" applyAlignment="0" applyProtection="0"/>
    <xf numFmtId="262" fontId="17" fillId="0" borderId="0"/>
    <xf numFmtId="262" fontId="169" fillId="0" borderId="0" applyNumberFormat="0" applyFill="0" applyBorder="0" applyAlignment="0" applyProtection="0">
      <alignment vertical="top"/>
      <protection locked="0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0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3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12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7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208" fontId="14" fillId="0" borderId="0">
      <alignment vertical="center"/>
    </xf>
    <xf numFmtId="10" fontId="16" fillId="0" borderId="0" applyFont="0" applyFill="0" applyBorder="0" applyAlignment="0" applyProtection="0"/>
    <xf numFmtId="176" fontId="111" fillId="0" borderId="0" applyFont="0" applyFill="0" applyBorder="0" applyAlignment="0" applyProtection="0"/>
    <xf numFmtId="262" fontId="111" fillId="0" borderId="0" applyFont="0" applyFill="0" applyBorder="0" applyAlignment="0" applyProtection="0"/>
    <xf numFmtId="262" fontId="14" fillId="0" borderId="0" applyFont="0" applyFill="0" applyBorder="0" applyAlignment="0" applyProtection="0"/>
    <xf numFmtId="185" fontId="116" fillId="0" borderId="0" applyFont="0" applyFill="0" applyBorder="0" applyAlignment="0" applyProtection="0"/>
    <xf numFmtId="42" fontId="116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14" fillId="0" borderId="0" applyFont="0" applyFill="0" applyBorder="0" applyAlignment="0" applyProtection="0"/>
    <xf numFmtId="44" fontId="116" fillId="0" borderId="0" applyFont="0" applyFill="0" applyBorder="0" applyAlignment="0" applyProtection="0"/>
    <xf numFmtId="368" fontId="69" fillId="0" borderId="0" applyFont="0" applyFill="0" applyBorder="0" applyAlignment="0" applyProtection="0"/>
    <xf numFmtId="6" fontId="16" fillId="0" borderId="0" applyFont="0" applyFill="0" applyBorder="0" applyAlignment="0" applyProtection="0"/>
    <xf numFmtId="262" fontId="116" fillId="0" borderId="0" applyFont="0" applyFill="0" applyBorder="0" applyAlignment="0" applyProtection="0"/>
    <xf numFmtId="176" fontId="276" fillId="0" borderId="0" applyFont="0" applyFill="0" applyBorder="0" applyAlignment="0" applyProtection="0"/>
    <xf numFmtId="41" fontId="116" fillId="0" borderId="0" applyFont="0" applyFill="0" applyBorder="0" applyAlignment="0" applyProtection="0"/>
    <xf numFmtId="262" fontId="14" fillId="0" borderId="0" applyFont="0" applyFill="0" applyBorder="0" applyAlignment="0" applyProtection="0"/>
    <xf numFmtId="177" fontId="276" fillId="0" borderId="0" applyFont="0" applyFill="0" applyBorder="0" applyAlignment="0" applyProtection="0"/>
    <xf numFmtId="43" fontId="116" fillId="0" borderId="0" applyFont="0" applyFill="0" applyBorder="0" applyAlignment="0" applyProtection="0"/>
    <xf numFmtId="262" fontId="278" fillId="0" borderId="0"/>
    <xf numFmtId="262" fontId="111" fillId="0" borderId="0">
      <alignment vertical="center"/>
    </xf>
    <xf numFmtId="262" fontId="179" fillId="0" borderId="0"/>
    <xf numFmtId="262" fontId="178" fillId="0" borderId="0"/>
    <xf numFmtId="262" fontId="115" fillId="0" borderId="0"/>
    <xf numFmtId="262" fontId="116" fillId="0" borderId="0"/>
    <xf numFmtId="262" fontId="16" fillId="0" borderId="0"/>
    <xf numFmtId="262" fontId="178" fillId="0" borderId="0"/>
    <xf numFmtId="262" fontId="123" fillId="0" borderId="0"/>
    <xf numFmtId="262" fontId="123" fillId="0" borderId="0"/>
    <xf numFmtId="262" fontId="116" fillId="0" borderId="0"/>
    <xf numFmtId="262" fontId="122" fillId="0" borderId="0"/>
    <xf numFmtId="262" fontId="121" fillId="0" borderId="0"/>
    <xf numFmtId="37" fontId="116" fillId="0" borderId="0"/>
    <xf numFmtId="262" fontId="115" fillId="0" borderId="0"/>
    <xf numFmtId="262" fontId="116" fillId="0" borderId="0"/>
    <xf numFmtId="262" fontId="277" fillId="0" borderId="0"/>
    <xf numFmtId="262" fontId="276" fillId="0" borderId="0"/>
    <xf numFmtId="262" fontId="116" fillId="0" borderId="0"/>
    <xf numFmtId="262" fontId="117" fillId="0" borderId="0"/>
    <xf numFmtId="37" fontId="116" fillId="0" borderId="0"/>
    <xf numFmtId="262" fontId="16" fillId="0" borderId="0"/>
    <xf numFmtId="262" fontId="275" fillId="0" borderId="0"/>
    <xf numFmtId="262" fontId="123" fillId="0" borderId="0"/>
    <xf numFmtId="262" fontId="178" fillId="0" borderId="0"/>
    <xf numFmtId="262" fontId="179" fillId="0" borderId="0"/>
    <xf numFmtId="262" fontId="168" fillId="0" borderId="0" applyNumberFormat="0" applyFill="0" applyBorder="0" applyAlignment="0" applyProtection="0">
      <alignment vertical="top"/>
      <protection locked="0"/>
    </xf>
    <xf numFmtId="262" fontId="54" fillId="0" borderId="0" applyNumberFormat="0" applyFont="0" applyFill="0" applyBorder="0" applyProtection="0">
      <alignment horizontal="left" vertical="center"/>
    </xf>
    <xf numFmtId="262" fontId="40" fillId="0" borderId="2" applyNumberFormat="0" applyFont="0" applyFill="0" applyAlignment="0" applyProtection="0"/>
    <xf numFmtId="262" fontId="18" fillId="0" borderId="0"/>
    <xf numFmtId="4" fontId="279" fillId="50" borderId="75" applyNumberFormat="0" applyProtection="0">
      <alignment vertical="center"/>
    </xf>
    <xf numFmtId="4" fontId="29" fillId="42" borderId="75" applyNumberFormat="0" applyProtection="0">
      <alignment horizontal="right" vertical="center"/>
    </xf>
    <xf numFmtId="262" fontId="14" fillId="0" borderId="0">
      <alignment horizontal="center"/>
    </xf>
    <xf numFmtId="262" fontId="56" fillId="0" borderId="0" applyNumberFormat="0" applyFont="0" applyFill="0" applyBorder="0" applyProtection="0">
      <alignment horizontal="center" vertical="center" wrapText="1"/>
    </xf>
    <xf numFmtId="262" fontId="40" fillId="0" borderId="5" applyNumberFormat="0" applyFont="0" applyFill="0" applyAlignment="0" applyProtection="0"/>
    <xf numFmtId="262" fontId="40" fillId="0" borderId="62" applyNumberFormat="0" applyFont="0" applyFill="0" applyAlignment="0" applyProtection="0"/>
    <xf numFmtId="10" fontId="70" fillId="0" borderId="0">
      <alignment vertical="center"/>
    </xf>
    <xf numFmtId="10" fontId="70" fillId="0" borderId="0">
      <alignment vertical="center"/>
    </xf>
    <xf numFmtId="10" fontId="70" fillId="0" borderId="0">
      <alignment vertical="center"/>
    </xf>
    <xf numFmtId="262" fontId="280" fillId="0" borderId="0"/>
    <xf numFmtId="262" fontId="18" fillId="0" borderId="0">
      <alignment vertical="center"/>
    </xf>
    <xf numFmtId="262" fontId="281" fillId="0" borderId="0">
      <alignment horizontal="centerContinuous" vertical="center"/>
    </xf>
    <xf numFmtId="262" fontId="41" fillId="0" borderId="4">
      <alignment horizontal="distributed"/>
    </xf>
    <xf numFmtId="262" fontId="41" fillId="0" borderId="76">
      <alignment horizontal="distributed" vertical="center"/>
    </xf>
    <xf numFmtId="262" fontId="41" fillId="0" borderId="77">
      <alignment horizontal="distributed" vertical="top"/>
    </xf>
    <xf numFmtId="262" fontId="20" fillId="0" borderId="0" applyFont="0" applyFill="0" applyBorder="0" applyAlignment="0" applyProtection="0"/>
    <xf numFmtId="262" fontId="14" fillId="0" borderId="0">
      <alignment vertical="center"/>
    </xf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186" fontId="19" fillId="0" borderId="37">
      <alignment justifyLastLine="1"/>
      <protection locked="0"/>
    </xf>
    <xf numFmtId="262" fontId="41" fillId="0" borderId="0"/>
    <xf numFmtId="262" fontId="43" fillId="0" borderId="0"/>
    <xf numFmtId="262" fontId="18" fillId="0" borderId="0"/>
    <xf numFmtId="262" fontId="105" fillId="0" borderId="0"/>
    <xf numFmtId="262" fontId="20" fillId="0" borderId="0" applyFont="0" applyFill="0" applyBorder="0" applyAlignment="0" applyProtection="0"/>
    <xf numFmtId="262" fontId="55" fillId="0" borderId="0" applyProtection="0"/>
    <xf numFmtId="262" fontId="20" fillId="0" borderId="0" applyFont="0" applyFill="0" applyBorder="0" applyAlignment="0" applyProtection="0"/>
    <xf numFmtId="262" fontId="55" fillId="0" borderId="0" applyProtection="0"/>
    <xf numFmtId="262" fontId="55" fillId="0" borderId="0" applyProtection="0"/>
    <xf numFmtId="262" fontId="55" fillId="0" borderId="0" applyProtection="0"/>
    <xf numFmtId="262" fontId="20" fillId="0" borderId="0" applyFont="0" applyFill="0" applyBorder="0" applyAlignment="0" applyProtection="0"/>
    <xf numFmtId="262" fontId="20" fillId="0" borderId="0"/>
    <xf numFmtId="262" fontId="55" fillId="0" borderId="0" applyProtection="0"/>
    <xf numFmtId="262" fontId="55" fillId="0" borderId="0" applyProtection="0"/>
    <xf numFmtId="262" fontId="55" fillId="0" borderId="0" applyProtection="0"/>
    <xf numFmtId="262" fontId="20" fillId="0" borderId="0" applyFont="0" applyFill="0" applyBorder="0" applyAlignment="0" applyProtection="0"/>
    <xf numFmtId="262" fontId="55" fillId="0" borderId="0" applyProtection="0"/>
    <xf numFmtId="262" fontId="55" fillId="0" borderId="0" applyProtection="0"/>
    <xf numFmtId="262" fontId="20" fillId="0" borderId="0"/>
    <xf numFmtId="262" fontId="55" fillId="0" borderId="0" applyProtection="0"/>
    <xf numFmtId="262" fontId="55" fillId="0" borderId="0" applyProtection="0"/>
    <xf numFmtId="262" fontId="55" fillId="0" borderId="0" applyProtection="0"/>
    <xf numFmtId="262" fontId="55" fillId="0" borderId="0" applyProtection="0"/>
    <xf numFmtId="262" fontId="55" fillId="0" borderId="0" applyProtection="0"/>
    <xf numFmtId="262" fontId="55" fillId="0" borderId="0" applyProtection="0"/>
    <xf numFmtId="262" fontId="55" fillId="0" borderId="0" applyProtection="0"/>
    <xf numFmtId="262" fontId="20" fillId="0" borderId="0" applyFont="0" applyFill="0" applyBorder="0" applyAlignment="0" applyProtection="0"/>
    <xf numFmtId="262" fontId="55" fillId="0" borderId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/>
    <xf numFmtId="262" fontId="20" fillId="0" borderId="0" applyFont="0" applyFill="0" applyBorder="0" applyAlignment="0" applyProtection="0"/>
    <xf numFmtId="262" fontId="20" fillId="0" borderId="0"/>
    <xf numFmtId="262" fontId="20" fillId="0" borderId="0" applyFont="0" applyFill="0" applyBorder="0" applyAlignment="0" applyProtection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20" fillId="0" borderId="0"/>
    <xf numFmtId="262" fontId="25" fillId="0" borderId="0"/>
    <xf numFmtId="262" fontId="55" fillId="0" borderId="0" applyProtection="0"/>
    <xf numFmtId="262" fontId="20" fillId="0" borderId="0" applyFont="0" applyFill="0" applyBorder="0" applyAlignment="0" applyProtection="0"/>
    <xf numFmtId="262" fontId="20" fillId="0" borderId="0"/>
    <xf numFmtId="41" fontId="76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20" fillId="0" borderId="0"/>
    <xf numFmtId="262" fontId="20" fillId="0" borderId="0"/>
    <xf numFmtId="262" fontId="20" fillId="0" borderId="0" applyFont="0" applyFill="0" applyBorder="0" applyAlignment="0" applyProtection="0"/>
    <xf numFmtId="262" fontId="20" fillId="0" borderId="0"/>
    <xf numFmtId="262" fontId="20" fillId="0" borderId="0"/>
    <xf numFmtId="262" fontId="55" fillId="0" borderId="0" applyProtection="0"/>
    <xf numFmtId="262" fontId="20" fillId="0" borderId="0" applyFont="0" applyFill="0" applyBorder="0" applyAlignment="0" applyProtection="0"/>
    <xf numFmtId="262" fontId="55" fillId="0" borderId="0" applyProtection="0"/>
    <xf numFmtId="262" fontId="20" fillId="0" borderId="0"/>
    <xf numFmtId="262" fontId="20" fillId="0" borderId="0"/>
    <xf numFmtId="262" fontId="20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 applyFont="0" applyFill="0" applyBorder="0" applyAlignment="0" applyProtection="0"/>
    <xf numFmtId="262" fontId="20" fillId="0" borderId="0"/>
    <xf numFmtId="262" fontId="16" fillId="0" borderId="0"/>
    <xf numFmtId="262" fontId="20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14" fillId="0" borderId="0"/>
    <xf numFmtId="262" fontId="20" fillId="0" borderId="0" applyFont="0" applyFill="0" applyBorder="0" applyAlignment="0" applyProtection="0"/>
    <xf numFmtId="262" fontId="20" fillId="0" borderId="0"/>
    <xf numFmtId="262" fontId="20" fillId="0" borderId="0" applyFont="0" applyFill="0" applyBorder="0" applyAlignment="0" applyProtection="0"/>
    <xf numFmtId="262" fontId="20" fillId="0" borderId="0"/>
    <xf numFmtId="262" fontId="20" fillId="0" borderId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55" fillId="0" borderId="0" applyProtection="0"/>
    <xf numFmtId="262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62" fontId="16" fillId="0" borderId="0"/>
    <xf numFmtId="262" fontId="20" fillId="0" borderId="0" applyFont="0" applyFill="0" applyBorder="0" applyAlignment="0" applyProtection="0"/>
    <xf numFmtId="262" fontId="286" fillId="0" borderId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262" fontId="287" fillId="0" borderId="0"/>
    <xf numFmtId="262" fontId="288" fillId="0" borderId="0"/>
    <xf numFmtId="262" fontId="289" fillId="0" borderId="0" applyFont="0" applyFill="0" applyBorder="0" applyAlignment="0" applyProtection="0"/>
    <xf numFmtId="262" fontId="289" fillId="0" borderId="0" applyFont="0" applyFill="0" applyBorder="0" applyAlignment="0" applyProtection="0"/>
    <xf numFmtId="262" fontId="290" fillId="0" borderId="0" applyFont="0" applyFill="0" applyBorder="0" applyAlignment="0" applyProtection="0"/>
    <xf numFmtId="262" fontId="291" fillId="0" borderId="0" applyFont="0" applyFill="0" applyBorder="0" applyAlignment="0" applyProtection="0"/>
    <xf numFmtId="262" fontId="111" fillId="0" borderId="0" applyFont="0" applyFill="0" applyBorder="0" applyAlignment="0" applyProtection="0"/>
    <xf numFmtId="262" fontId="290" fillId="0" borderId="0" applyFont="0" applyFill="0" applyBorder="0" applyAlignment="0" applyProtection="0"/>
    <xf numFmtId="262" fontId="291" fillId="0" borderId="0" applyFont="0" applyFill="0" applyBorder="0" applyAlignment="0" applyProtection="0"/>
    <xf numFmtId="262" fontId="111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370" fontId="14" fillId="0" borderId="0" applyFont="0" applyFill="0" applyBorder="0" applyAlignment="0" applyProtection="0"/>
    <xf numFmtId="185" fontId="292" fillId="0" borderId="0" applyFont="0" applyFill="0" applyBorder="0" applyAlignment="0" applyProtection="0"/>
    <xf numFmtId="185" fontId="117" fillId="0" borderId="0" applyFont="0" applyFill="0" applyBorder="0" applyAlignment="0" applyProtection="0"/>
    <xf numFmtId="185" fontId="292" fillId="0" borderId="0" applyFont="0" applyFill="0" applyBorder="0" applyAlignment="0" applyProtection="0"/>
    <xf numFmtId="185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185" fontId="116" fillId="0" borderId="0" applyFont="0" applyFill="0" applyBorder="0" applyAlignment="0" applyProtection="0"/>
    <xf numFmtId="262" fontId="117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185" fontId="276" fillId="0" borderId="0" applyFont="0" applyFill="0" applyBorder="0" applyAlignment="0" applyProtection="0"/>
    <xf numFmtId="185" fontId="277" fillId="0" borderId="0" applyFont="0" applyFill="0" applyBorder="0" applyAlignment="0" applyProtection="0"/>
    <xf numFmtId="185" fontId="276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76" fillId="0" borderId="0" applyFont="0" applyFill="0" applyBorder="0" applyAlignment="0" applyProtection="0"/>
    <xf numFmtId="185" fontId="293" fillId="0" borderId="0" applyFont="0" applyFill="0" applyBorder="0" applyAlignment="0" applyProtection="0"/>
    <xf numFmtId="185" fontId="275" fillId="0" borderId="0" applyFont="0" applyFill="0" applyBorder="0" applyAlignment="0" applyProtection="0"/>
    <xf numFmtId="185" fontId="293" fillId="0" borderId="0" applyFont="0" applyFill="0" applyBorder="0" applyAlignment="0" applyProtection="0"/>
    <xf numFmtId="339" fontId="116" fillId="0" borderId="0" applyFont="0" applyFill="0" applyBorder="0" applyAlignment="0" applyProtection="0"/>
    <xf numFmtId="339" fontId="115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277" fillId="0" borderId="0" applyFont="0" applyFill="0" applyBorder="0" applyAlignment="0" applyProtection="0"/>
    <xf numFmtId="185" fontId="276" fillId="0" borderId="0" applyFont="0" applyFill="0" applyBorder="0" applyAlignment="0" applyProtection="0"/>
    <xf numFmtId="185" fontId="277" fillId="0" borderId="0" applyFont="0" applyFill="0" applyBorder="0" applyAlignment="0" applyProtection="0"/>
    <xf numFmtId="262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370" fontId="14" fillId="0" borderId="0" applyFont="0" applyFill="0" applyBorder="0" applyAlignment="0" applyProtection="0"/>
    <xf numFmtId="370" fontId="14" fillId="0" borderId="0" applyFont="0" applyFill="0" applyBorder="0" applyAlignment="0" applyProtection="0"/>
    <xf numFmtId="185" fontId="292" fillId="0" borderId="0" applyFont="0" applyFill="0" applyBorder="0" applyAlignment="0" applyProtection="0"/>
    <xf numFmtId="185" fontId="117" fillId="0" borderId="0" applyFont="0" applyFill="0" applyBorder="0" applyAlignment="0" applyProtection="0"/>
    <xf numFmtId="370" fontId="14" fillId="0" borderId="0" applyFont="0" applyFill="0" applyBorder="0" applyAlignment="0" applyProtection="0"/>
    <xf numFmtId="370" fontId="14" fillId="0" borderId="0" applyFont="0" applyFill="0" applyBorder="0" applyAlignment="0" applyProtection="0"/>
    <xf numFmtId="185" fontId="292" fillId="0" borderId="0" applyFont="0" applyFill="0" applyBorder="0" applyAlignment="0" applyProtection="0"/>
    <xf numFmtId="185" fontId="117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339" fontId="116" fillId="0" borderId="0" applyFont="0" applyFill="0" applyBorder="0" applyAlignment="0" applyProtection="0"/>
    <xf numFmtId="339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370" fontId="14" fillId="0" borderId="0" applyFont="0" applyFill="0" applyBorder="0" applyAlignment="0" applyProtection="0"/>
    <xf numFmtId="370" fontId="14" fillId="0" borderId="0" applyFont="0" applyFill="0" applyBorder="0" applyAlignment="0" applyProtection="0"/>
    <xf numFmtId="185" fontId="292" fillId="0" borderId="0" applyFont="0" applyFill="0" applyBorder="0" applyAlignment="0" applyProtection="0"/>
    <xf numFmtId="185" fontId="117" fillId="0" borderId="0" applyFont="0" applyFill="0" applyBorder="0" applyAlignment="0" applyProtection="0"/>
    <xf numFmtId="370" fontId="14" fillId="0" borderId="0" applyFont="0" applyFill="0" applyBorder="0" applyAlignment="0" applyProtection="0"/>
    <xf numFmtId="370" fontId="14" fillId="0" borderId="0" applyFont="0" applyFill="0" applyBorder="0" applyAlignment="0" applyProtection="0"/>
    <xf numFmtId="185" fontId="292" fillId="0" borderId="0" applyFont="0" applyFill="0" applyBorder="0" applyAlignment="0" applyProtection="0"/>
    <xf numFmtId="185" fontId="117" fillId="0" borderId="0" applyFont="0" applyFill="0" applyBorder="0" applyAlignment="0" applyProtection="0"/>
    <xf numFmtId="185" fontId="292" fillId="0" borderId="0" applyFont="0" applyFill="0" applyBorder="0" applyAlignment="0" applyProtection="0"/>
    <xf numFmtId="185" fontId="117" fillId="0" borderId="0" applyFont="0" applyFill="0" applyBorder="0" applyAlignment="0" applyProtection="0"/>
    <xf numFmtId="185" fontId="292" fillId="0" borderId="0" applyFont="0" applyFill="0" applyBorder="0" applyAlignment="0" applyProtection="0"/>
    <xf numFmtId="185" fontId="117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276" fillId="0" borderId="0" applyFont="0" applyFill="0" applyBorder="0" applyAlignment="0" applyProtection="0"/>
    <xf numFmtId="185" fontId="277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7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371" fontId="14" fillId="0" borderId="0" applyFont="0" applyFill="0" applyBorder="0" applyAlignment="0" applyProtection="0"/>
    <xf numFmtId="371" fontId="14" fillId="0" borderId="0" applyFont="0" applyFill="0" applyBorder="0" applyAlignment="0" applyProtection="0"/>
    <xf numFmtId="185" fontId="276" fillId="0" borderId="0" applyFont="0" applyFill="0" applyBorder="0" applyAlignment="0" applyProtection="0"/>
    <xf numFmtId="185" fontId="277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275" fillId="0" borderId="0" applyFont="0" applyFill="0" applyBorder="0" applyAlignment="0" applyProtection="0"/>
    <xf numFmtId="185" fontId="293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5" fillId="0" borderId="0" applyFont="0" applyFill="0" applyBorder="0" applyAlignment="0" applyProtection="0"/>
    <xf numFmtId="370" fontId="14" fillId="0" borderId="0" applyFont="0" applyFill="0" applyBorder="0" applyAlignment="0" applyProtection="0"/>
    <xf numFmtId="370" fontId="14" fillId="0" borderId="0" applyFont="0" applyFill="0" applyBorder="0" applyAlignment="0" applyProtection="0"/>
    <xf numFmtId="185" fontId="116" fillId="0" borderId="0" applyFont="0" applyFill="0" applyBorder="0" applyAlignment="0" applyProtection="0"/>
    <xf numFmtId="185" fontId="115" fillId="0" borderId="0" applyFont="0" applyFill="0" applyBorder="0" applyAlignment="0" applyProtection="0"/>
    <xf numFmtId="185" fontId="276" fillId="0" borderId="0" applyFont="0" applyFill="0" applyBorder="0" applyAlignment="0" applyProtection="0"/>
    <xf numFmtId="185" fontId="277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197" fontId="276" fillId="0" borderId="0" applyFont="0" applyFill="0" applyBorder="0" applyAlignment="0" applyProtection="0"/>
    <xf numFmtId="197" fontId="277" fillId="0" borderId="0" applyFont="0" applyFill="0" applyBorder="0" applyAlignment="0" applyProtection="0"/>
    <xf numFmtId="185" fontId="276" fillId="0" borderId="0" applyFont="0" applyFill="0" applyBorder="0" applyAlignment="0" applyProtection="0"/>
    <xf numFmtId="185" fontId="277" fillId="0" borderId="0" applyFont="0" applyFill="0" applyBorder="0" applyAlignment="0" applyProtection="0"/>
    <xf numFmtId="185" fontId="276" fillId="0" borderId="0" applyFont="0" applyFill="0" applyBorder="0" applyAlignment="0" applyProtection="0"/>
    <xf numFmtId="185" fontId="277" fillId="0" borderId="0" applyFont="0" applyFill="0" applyBorder="0" applyAlignment="0" applyProtection="0"/>
    <xf numFmtId="185" fontId="276" fillId="0" borderId="0" applyFont="0" applyFill="0" applyBorder="0" applyAlignment="0" applyProtection="0"/>
    <xf numFmtId="185" fontId="27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185" fontId="276" fillId="0" borderId="0" applyFont="0" applyFill="0" applyBorder="0" applyAlignment="0" applyProtection="0"/>
    <xf numFmtId="185" fontId="277" fillId="0" borderId="0" applyFont="0" applyFill="0" applyBorder="0" applyAlignment="0" applyProtection="0"/>
    <xf numFmtId="185" fontId="276" fillId="0" borderId="0" applyFont="0" applyFill="0" applyBorder="0" applyAlignment="0" applyProtection="0"/>
    <xf numFmtId="185" fontId="27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7" fillId="0" borderId="0" applyFont="0" applyFill="0" applyBorder="0" applyAlignment="0" applyProtection="0"/>
    <xf numFmtId="195" fontId="292" fillId="0" borderId="0" applyFont="0" applyFill="0" applyBorder="0" applyAlignment="0" applyProtection="0"/>
    <xf numFmtId="195" fontId="117" fillId="0" borderId="0" applyFont="0" applyFill="0" applyBorder="0" applyAlignment="0" applyProtection="0"/>
    <xf numFmtId="195" fontId="292" fillId="0" borderId="0" applyFont="0" applyFill="0" applyBorder="0" applyAlignment="0" applyProtection="0"/>
    <xf numFmtId="195" fontId="117" fillId="0" borderId="0" applyFont="0" applyFill="0" applyBorder="0" applyAlignment="0" applyProtection="0"/>
    <xf numFmtId="311" fontId="14" fillId="0" borderId="0" applyFont="0" applyFill="0" applyBorder="0" applyAlignment="0" applyProtection="0"/>
    <xf numFmtId="311" fontId="14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195" fontId="116" fillId="0" borderId="0" applyFont="0" applyFill="0" applyBorder="0" applyAlignment="0" applyProtection="0"/>
    <xf numFmtId="262" fontId="117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195" fontId="276" fillId="0" borderId="0" applyFont="0" applyFill="0" applyBorder="0" applyAlignment="0" applyProtection="0"/>
    <xf numFmtId="195" fontId="277" fillId="0" borderId="0" applyFont="0" applyFill="0" applyBorder="0" applyAlignment="0" applyProtection="0"/>
    <xf numFmtId="195" fontId="276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76" fillId="0" borderId="0" applyFont="0" applyFill="0" applyBorder="0" applyAlignment="0" applyProtection="0"/>
    <xf numFmtId="195" fontId="293" fillId="0" borderId="0" applyFont="0" applyFill="0" applyBorder="0" applyAlignment="0" applyProtection="0"/>
    <xf numFmtId="195" fontId="275" fillId="0" borderId="0" applyFont="0" applyFill="0" applyBorder="0" applyAlignment="0" applyProtection="0"/>
    <xf numFmtId="195" fontId="293" fillId="0" borderId="0" applyFont="0" applyFill="0" applyBorder="0" applyAlignment="0" applyProtection="0"/>
    <xf numFmtId="268" fontId="116" fillId="0" borderId="0" applyFont="0" applyFill="0" applyBorder="0" applyAlignment="0" applyProtection="0"/>
    <xf numFmtId="268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277" fillId="0" borderId="0" applyFont="0" applyFill="0" applyBorder="0" applyAlignment="0" applyProtection="0"/>
    <xf numFmtId="195" fontId="276" fillId="0" borderId="0" applyFont="0" applyFill="0" applyBorder="0" applyAlignment="0" applyProtection="0"/>
    <xf numFmtId="195" fontId="277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195" fontId="292" fillId="0" borderId="0" applyFont="0" applyFill="0" applyBorder="0" applyAlignment="0" applyProtection="0"/>
    <xf numFmtId="195" fontId="117" fillId="0" borderId="0" applyFont="0" applyFill="0" applyBorder="0" applyAlignment="0" applyProtection="0"/>
    <xf numFmtId="311" fontId="14" fillId="0" borderId="0" applyFont="0" applyFill="0" applyBorder="0" applyAlignment="0" applyProtection="0"/>
    <xf numFmtId="311" fontId="14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195" fontId="292" fillId="0" borderId="0" applyFont="0" applyFill="0" applyBorder="0" applyAlignment="0" applyProtection="0"/>
    <xf numFmtId="195" fontId="117" fillId="0" borderId="0" applyFont="0" applyFill="0" applyBorder="0" applyAlignment="0" applyProtection="0"/>
    <xf numFmtId="311" fontId="14" fillId="0" borderId="0" applyFont="0" applyFill="0" applyBorder="0" applyAlignment="0" applyProtection="0"/>
    <xf numFmtId="311" fontId="14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268" fontId="116" fillId="0" borderId="0" applyFont="0" applyFill="0" applyBorder="0" applyAlignment="0" applyProtection="0"/>
    <xf numFmtId="268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5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195" fontId="292" fillId="0" borderId="0" applyFont="0" applyFill="0" applyBorder="0" applyAlignment="0" applyProtection="0"/>
    <xf numFmtId="195" fontId="117" fillId="0" borderId="0" applyFont="0" applyFill="0" applyBorder="0" applyAlignment="0" applyProtection="0"/>
    <xf numFmtId="311" fontId="14" fillId="0" borderId="0" applyFont="0" applyFill="0" applyBorder="0" applyAlignment="0" applyProtection="0"/>
    <xf numFmtId="311" fontId="14" fillId="0" borderId="0" applyFont="0" applyFill="0" applyBorder="0" applyAlignment="0" applyProtection="0"/>
    <xf numFmtId="262" fontId="292" fillId="0" borderId="0" applyFont="0" applyFill="0" applyBorder="0" applyAlignment="0" applyProtection="0"/>
    <xf numFmtId="262" fontId="117" fillId="0" borderId="0" applyFont="0" applyFill="0" applyBorder="0" applyAlignment="0" applyProtection="0"/>
    <xf numFmtId="195" fontId="292" fillId="0" borderId="0" applyFont="0" applyFill="0" applyBorder="0" applyAlignment="0" applyProtection="0"/>
    <xf numFmtId="195" fontId="117" fillId="0" borderId="0" applyFont="0" applyFill="0" applyBorder="0" applyAlignment="0" applyProtection="0"/>
    <xf numFmtId="311" fontId="14" fillId="0" borderId="0" applyFont="0" applyFill="0" applyBorder="0" applyAlignment="0" applyProtection="0"/>
    <xf numFmtId="311" fontId="14" fillId="0" borderId="0" applyFont="0" applyFill="0" applyBorder="0" applyAlignment="0" applyProtection="0"/>
    <xf numFmtId="195" fontId="292" fillId="0" borderId="0" applyFont="0" applyFill="0" applyBorder="0" applyAlignment="0" applyProtection="0"/>
    <xf numFmtId="195" fontId="117" fillId="0" borderId="0" applyFont="0" applyFill="0" applyBorder="0" applyAlignment="0" applyProtection="0"/>
    <xf numFmtId="195" fontId="292" fillId="0" borderId="0" applyFont="0" applyFill="0" applyBorder="0" applyAlignment="0" applyProtection="0"/>
    <xf numFmtId="195" fontId="117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195" fontId="276" fillId="0" borderId="0" applyFont="0" applyFill="0" applyBorder="0" applyAlignment="0" applyProtection="0"/>
    <xf numFmtId="195" fontId="277" fillId="0" borderId="0" applyFont="0" applyFill="0" applyBorder="0" applyAlignment="0" applyProtection="0"/>
    <xf numFmtId="262" fontId="116" fillId="0" borderId="0" applyFont="0" applyFill="0" applyBorder="0" applyAlignment="0" applyProtection="0"/>
    <xf numFmtId="262" fontId="117" fillId="0" borderId="0" applyFont="0" applyFill="0" applyBorder="0" applyAlignment="0" applyProtection="0"/>
    <xf numFmtId="195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195" fontId="115" fillId="0" borderId="0" applyFont="0" applyFill="0" applyBorder="0" applyAlignment="0" applyProtection="0"/>
    <xf numFmtId="262" fontId="116" fillId="0" borderId="0" applyFont="0" applyFill="0" applyBorder="0" applyAlignment="0" applyProtection="0"/>
    <xf numFmtId="0" fontId="14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0" fillId="10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6" borderId="0" applyNumberFormat="0" applyBorder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80" fillId="16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1" fillId="17" borderId="0" applyNumberFormat="0" applyBorder="0" applyAlignment="0" applyProtection="0">
      <alignment vertical="center"/>
    </xf>
    <xf numFmtId="0" fontId="81" fillId="18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24" fillId="37" borderId="44" applyNumberFormat="0" applyAlignment="0" applyProtection="0">
      <alignment vertical="center"/>
    </xf>
    <xf numFmtId="0" fontId="1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203" fillId="11" borderId="0" applyNumberFormat="0" applyBorder="0" applyAlignment="0" applyProtection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4" fillId="41" borderId="53" applyNumberFormat="0" applyFont="0" applyAlignment="0" applyProtection="0">
      <alignment vertical="center"/>
    </xf>
    <xf numFmtId="0" fontId="148" fillId="40" borderId="0" applyNumberFormat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26" fillId="38" borderId="45" applyNumberFormat="0" applyAlignment="0" applyProtection="0">
      <alignment vertical="center"/>
    </xf>
    <xf numFmtId="0" fontId="97" fillId="0" borderId="0">
      <alignment vertical="center"/>
    </xf>
    <xf numFmtId="0" fontId="145" fillId="0" borderId="50" applyNumberFormat="0" applyFill="0" applyAlignment="0" applyProtection="0">
      <alignment vertical="center"/>
    </xf>
    <xf numFmtId="0" fontId="205" fillId="0" borderId="65" applyNumberFormat="0" applyFill="0" applyAlignment="0" applyProtection="0">
      <alignment vertical="center"/>
    </xf>
    <xf numFmtId="0" fontId="139" fillId="15" borderId="44" applyNumberFormat="0" applyAlignment="0" applyProtection="0">
      <alignment vertical="center"/>
    </xf>
    <xf numFmtId="4" fontId="19" fillId="0" borderId="0">
      <protection locked="0"/>
    </xf>
    <xf numFmtId="0" fontId="18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34" fillId="0" borderId="47" applyNumberFormat="0" applyFill="0" applyAlignment="0" applyProtection="0">
      <alignment vertical="center"/>
    </xf>
    <xf numFmtId="0" fontId="135" fillId="0" borderId="48" applyNumberFormat="0" applyFill="0" applyAlignment="0" applyProtection="0">
      <alignment vertical="center"/>
    </xf>
    <xf numFmtId="0" fontId="136" fillId="0" borderId="49" applyNumberFormat="0" applyFill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1" fillId="12" borderId="0" applyNumberFormat="0" applyBorder="0" applyAlignment="0" applyProtection="0">
      <alignment vertical="center"/>
    </xf>
    <xf numFmtId="0" fontId="151" fillId="37" borderId="54" applyNumberFormat="0" applyAlignment="0" applyProtection="0">
      <alignment vertical="center"/>
    </xf>
    <xf numFmtId="0" fontId="43" fillId="0" borderId="0"/>
    <xf numFmtId="0" fontId="18" fillId="0" borderId="0">
      <protection locked="0"/>
    </xf>
    <xf numFmtId="0" fontId="14" fillId="0" borderId="0">
      <alignment vertical="center"/>
    </xf>
    <xf numFmtId="0" fontId="19" fillId="0" borderId="26">
      <protection locked="0"/>
    </xf>
    <xf numFmtId="0" fontId="18" fillId="0" borderId="0">
      <protection locked="0"/>
    </xf>
    <xf numFmtId="0" fontId="18" fillId="0" borderId="0">
      <protection locked="0"/>
    </xf>
    <xf numFmtId="0" fontId="133" fillId="0" borderId="46" applyNumberFormat="0" applyAlignment="0" applyProtection="0">
      <alignment horizontal="left" vertical="center"/>
    </xf>
    <xf numFmtId="0" fontId="133" fillId="0" borderId="25">
      <alignment horizontal="left"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262" fontId="3" fillId="0" borderId="0">
      <alignment vertical="center"/>
    </xf>
    <xf numFmtId="0" fontId="14" fillId="0" borderId="0">
      <alignment vertical="center"/>
    </xf>
    <xf numFmtId="4" fontId="19" fillId="0" borderId="0">
      <protection locked="0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4" fontId="19" fillId="0" borderId="0">
      <protection locked="0"/>
    </xf>
    <xf numFmtId="0" fontId="14" fillId="0" borderId="0">
      <alignment vertical="center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4" fontId="19" fillId="0" borderId="0">
      <protection locked="0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" fontId="19" fillId="0" borderId="0">
      <protection locked="0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57" fillId="0" borderId="0" applyNumberFormat="0" applyFill="0" applyBorder="0" applyAlignment="0" applyProtection="0">
      <alignment vertical="center"/>
    </xf>
    <xf numFmtId="4" fontId="19" fillId="0" borderId="0">
      <protection locked="0"/>
    </xf>
    <xf numFmtId="4" fontId="19" fillId="0" borderId="0">
      <protection locked="0"/>
    </xf>
    <xf numFmtId="0" fontId="1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262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6" fillId="0" borderId="0"/>
    <xf numFmtId="0" fontId="20" fillId="0" borderId="0" applyFont="0" applyFill="0" applyBorder="0" applyAlignment="0" applyProtection="0"/>
    <xf numFmtId="0" fontId="20" fillId="0" borderId="0"/>
    <xf numFmtId="0" fontId="17" fillId="0" borderId="0"/>
    <xf numFmtId="0" fontId="102" fillId="0" borderId="0"/>
    <xf numFmtId="0" fontId="102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7" fillId="0" borderId="0"/>
    <xf numFmtId="0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02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2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02" fillId="0" borderId="0"/>
    <xf numFmtId="3" fontId="74" fillId="0" borderId="34">
      <alignment horizontal="right" vertical="center"/>
    </xf>
    <xf numFmtId="3" fontId="74" fillId="0" borderId="34">
      <alignment horizontal="right" vertical="center"/>
    </xf>
    <xf numFmtId="3" fontId="74" fillId="0" borderId="34">
      <alignment horizontal="right" vertical="center"/>
    </xf>
    <xf numFmtId="0" fontId="239" fillId="0" borderId="79"/>
    <xf numFmtId="205" fontId="295" fillId="0" borderId="0" applyFont="0" applyFill="0" applyBorder="0" applyAlignment="0" applyProtection="0"/>
    <xf numFmtId="373" fontId="295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188" fontId="18" fillId="0" borderId="0">
      <protection locked="0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339" fontId="295" fillId="0" borderId="0" applyFont="0" applyFill="0" applyBorder="0" applyAlignment="0" applyProtection="0"/>
    <xf numFmtId="268" fontId="295" fillId="0" borderId="0" applyFont="0" applyFill="0" applyBorder="0" applyAlignment="0" applyProtection="0"/>
    <xf numFmtId="188" fontId="18" fillId="0" borderId="0">
      <protection locked="0"/>
    </xf>
    <xf numFmtId="188" fontId="18" fillId="0" borderId="0">
      <protection locked="0"/>
    </xf>
    <xf numFmtId="374" fontId="115" fillId="0" borderId="0" applyFont="0" applyFill="0" applyBorder="0" applyAlignment="0" applyProtection="0"/>
    <xf numFmtId="375" fontId="115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297" fillId="0" borderId="0"/>
    <xf numFmtId="188" fontId="18" fillId="0" borderId="0">
      <protection locked="0"/>
    </xf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296" fillId="0" borderId="0"/>
    <xf numFmtId="0" fontId="298" fillId="0" borderId="0"/>
    <xf numFmtId="0" fontId="67" fillId="0" borderId="0"/>
    <xf numFmtId="0" fontId="298" fillId="0" borderId="0"/>
    <xf numFmtId="0" fontId="117" fillId="0" borderId="0"/>
    <xf numFmtId="0" fontId="67" fillId="0" borderId="0"/>
    <xf numFmtId="0" fontId="16" fillId="0" borderId="0"/>
    <xf numFmtId="0" fontId="163" fillId="0" borderId="0"/>
    <xf numFmtId="0" fontId="18" fillId="0" borderId="80"/>
    <xf numFmtId="0" fontId="102" fillId="0" borderId="0"/>
    <xf numFmtId="9" fontId="14" fillId="0" borderId="0" applyFont="0" applyFill="0" applyBorder="0" applyAlignment="0" applyProtection="0"/>
    <xf numFmtId="41" fontId="299" fillId="46" borderId="60">
      <alignment horizontal="center" vertical="center"/>
    </xf>
    <xf numFmtId="0" fontId="102" fillId="0" borderId="0"/>
    <xf numFmtId="1" fontId="41" fillId="39" borderId="0" applyNumberFormat="0" applyFont="0" applyFill="0" applyBorder="0" applyAlignment="0">
      <alignment vertical="center"/>
    </xf>
    <xf numFmtId="1" fontId="300" fillId="39" borderId="0" applyNumberFormat="0" applyBorder="0" applyAlignment="0">
      <alignment vertical="center"/>
    </xf>
    <xf numFmtId="0" fontId="102" fillId="0" borderId="0"/>
    <xf numFmtId="1" fontId="301" fillId="39" borderId="0" applyNumberFormat="0" applyFont="0" applyFill="0" applyBorder="0" applyAlignment="0">
      <alignment vertical="center"/>
    </xf>
    <xf numFmtId="0" fontId="18" fillId="0" borderId="61"/>
  </cellStyleXfs>
  <cellXfs count="429">
    <xf numFmtId="262" fontId="0" fillId="0" borderId="0" xfId="0"/>
    <xf numFmtId="262" fontId="25" fillId="0" borderId="0" xfId="0" applyFont="1" applyAlignment="1">
      <alignment vertical="center"/>
    </xf>
    <xf numFmtId="262" fontId="25" fillId="0" borderId="0" xfId="0" applyFont="1" applyBorder="1" applyAlignment="1">
      <alignment vertical="center"/>
    </xf>
    <xf numFmtId="262" fontId="25" fillId="0" borderId="0" xfId="0" applyFont="1"/>
    <xf numFmtId="38" fontId="25" fillId="0" borderId="0" xfId="0" applyNumberFormat="1" applyFont="1" applyAlignment="1">
      <alignment vertical="center"/>
    </xf>
    <xf numFmtId="38" fontId="25" fillId="0" borderId="0" xfId="0" applyNumberFormat="1" applyFont="1"/>
    <xf numFmtId="262" fontId="30" fillId="5" borderId="2" xfId="0" applyFont="1" applyFill="1" applyBorder="1" applyAlignment="1">
      <alignment horizontal="center" vertical="center"/>
    </xf>
    <xf numFmtId="262" fontId="30" fillId="5" borderId="2" xfId="0" quotePrefix="1" applyFont="1" applyFill="1" applyBorder="1" applyAlignment="1">
      <alignment horizontal="center" vertical="center"/>
    </xf>
    <xf numFmtId="38" fontId="30" fillId="5" borderId="2" xfId="0" applyNumberFormat="1" applyFont="1" applyFill="1" applyBorder="1" applyAlignment="1">
      <alignment horizontal="center" vertical="center"/>
    </xf>
    <xf numFmtId="262" fontId="27" fillId="0" borderId="0" xfId="0" applyFont="1"/>
    <xf numFmtId="262" fontId="27" fillId="0" borderId="4" xfId="0" applyFont="1" applyFill="1" applyBorder="1" applyAlignment="1">
      <alignment horizontal="center" vertical="center" wrapText="1"/>
    </xf>
    <xf numFmtId="262" fontId="27" fillId="6" borderId="2" xfId="0" applyFont="1" applyFill="1" applyBorder="1" applyAlignment="1">
      <alignment horizontal="center" vertical="center" wrapText="1"/>
    </xf>
    <xf numFmtId="262" fontId="27" fillId="6" borderId="5" xfId="0" applyFont="1" applyFill="1" applyBorder="1" applyAlignment="1">
      <alignment horizontal="center" vertical="center" wrapText="1"/>
    </xf>
    <xf numFmtId="262" fontId="27" fillId="6" borderId="6" xfId="0" applyFont="1" applyFill="1" applyBorder="1" applyAlignment="1">
      <alignment horizontal="center" vertical="center" wrapText="1"/>
    </xf>
    <xf numFmtId="262" fontId="27" fillId="6" borderId="2" xfId="0" applyFont="1" applyFill="1" applyBorder="1" applyAlignment="1">
      <alignment vertical="center" wrapText="1"/>
    </xf>
    <xf numFmtId="38" fontId="27" fillId="6" borderId="2" xfId="0" applyNumberFormat="1" applyFont="1" applyFill="1" applyBorder="1" applyAlignment="1">
      <alignment vertical="center" wrapText="1"/>
    </xf>
    <xf numFmtId="262" fontId="27" fillId="6" borderId="2" xfId="0" quotePrefix="1" applyFont="1" applyFill="1" applyBorder="1" applyAlignment="1">
      <alignment vertical="center" wrapText="1"/>
    </xf>
    <xf numFmtId="262" fontId="27" fillId="0" borderId="0" xfId="0" applyFont="1" applyAlignment="1">
      <alignment vertical="center"/>
    </xf>
    <xf numFmtId="262" fontId="27" fillId="0" borderId="7" xfId="0" applyFont="1" applyFill="1" applyBorder="1" applyAlignment="1">
      <alignment horizontal="left" vertical="center" wrapText="1" indent="2"/>
    </xf>
    <xf numFmtId="262" fontId="27" fillId="0" borderId="8" xfId="0" applyFont="1" applyFill="1" applyBorder="1" applyAlignment="1">
      <alignment horizontal="left" vertical="center" wrapText="1" indent="2"/>
    </xf>
    <xf numFmtId="262" fontId="27" fillId="0" borderId="4" xfId="0" applyFont="1" applyFill="1" applyBorder="1" applyAlignment="1">
      <alignment vertical="center" wrapText="1"/>
    </xf>
    <xf numFmtId="38" fontId="27" fillId="0" borderId="4" xfId="0" applyNumberFormat="1" applyFont="1" applyFill="1" applyBorder="1" applyAlignment="1">
      <alignment vertical="center" wrapText="1"/>
    </xf>
    <xf numFmtId="262" fontId="27" fillId="0" borderId="4" xfId="0" quotePrefix="1" applyFont="1" applyFill="1" applyBorder="1" applyAlignment="1">
      <alignment vertical="center" wrapText="1"/>
    </xf>
    <xf numFmtId="262" fontId="27" fillId="5" borderId="9" xfId="0" applyFont="1" applyFill="1" applyBorder="1" applyAlignment="1">
      <alignment horizontal="center" vertical="center" wrapText="1"/>
    </xf>
    <xf numFmtId="262" fontId="27" fillId="5" borderId="10" xfId="0" applyFont="1" applyFill="1" applyBorder="1" applyAlignment="1">
      <alignment horizontal="center" vertical="center" wrapText="1"/>
    </xf>
    <xf numFmtId="262" fontId="27" fillId="5" borderId="11" xfId="0" applyFont="1" applyFill="1" applyBorder="1" applyAlignment="1">
      <alignment horizontal="left" vertical="center" wrapText="1" indent="2"/>
    </xf>
    <xf numFmtId="262" fontId="27" fillId="5" borderId="12" xfId="0" applyFont="1" applyFill="1" applyBorder="1" applyAlignment="1">
      <alignment horizontal="left" vertical="center" wrapText="1" indent="2"/>
    </xf>
    <xf numFmtId="262" fontId="27" fillId="5" borderId="10" xfId="0" applyFont="1" applyFill="1" applyBorder="1" applyAlignment="1">
      <alignment vertical="center" wrapText="1"/>
    </xf>
    <xf numFmtId="38" fontId="27" fillId="5" borderId="10" xfId="0" applyNumberFormat="1" applyFont="1" applyFill="1" applyBorder="1" applyAlignment="1">
      <alignment vertical="center" wrapText="1"/>
    </xf>
    <xf numFmtId="262" fontId="27" fillId="0" borderId="13" xfId="0" applyFont="1" applyFill="1" applyBorder="1" applyAlignment="1">
      <alignment horizontal="center" vertical="center" wrapText="1"/>
    </xf>
    <xf numFmtId="262" fontId="27" fillId="0" borderId="14" xfId="0" applyFont="1" applyFill="1" applyBorder="1" applyAlignment="1">
      <alignment vertical="center" wrapText="1"/>
    </xf>
    <xf numFmtId="262" fontId="27" fillId="0" borderId="15" xfId="0" applyFont="1" applyFill="1" applyBorder="1" applyAlignment="1">
      <alignment vertical="center" wrapText="1"/>
    </xf>
    <xf numFmtId="38" fontId="27" fillId="0" borderId="13" xfId="0" applyNumberFormat="1" applyFont="1" applyFill="1" applyBorder="1" applyAlignment="1">
      <alignment vertical="center" wrapText="1"/>
    </xf>
    <xf numFmtId="262" fontId="27" fillId="0" borderId="13" xfId="0" quotePrefix="1" applyFont="1" applyFill="1" applyBorder="1" applyAlignment="1">
      <alignment vertical="center" wrapText="1"/>
    </xf>
    <xf numFmtId="262" fontId="27" fillId="0" borderId="16" xfId="0" applyFont="1" applyFill="1" applyBorder="1" applyAlignment="1">
      <alignment horizontal="center" vertical="center" wrapText="1"/>
    </xf>
    <xf numFmtId="262" fontId="27" fillId="0" borderId="17" xfId="0" applyFont="1" applyFill="1" applyBorder="1" applyAlignment="1">
      <alignment vertical="center" wrapText="1"/>
    </xf>
    <xf numFmtId="262" fontId="27" fillId="0" borderId="18" xfId="0" applyFont="1" applyFill="1" applyBorder="1" applyAlignment="1">
      <alignment vertical="center" wrapText="1"/>
    </xf>
    <xf numFmtId="38" fontId="27" fillId="0" borderId="16" xfId="0" applyNumberFormat="1" applyFont="1" applyFill="1" applyBorder="1" applyAlignment="1">
      <alignment vertical="center" wrapText="1"/>
    </xf>
    <xf numFmtId="262" fontId="27" fillId="0" borderId="16" xfId="0" quotePrefix="1" applyFont="1" applyFill="1" applyBorder="1" applyAlignment="1">
      <alignment vertical="center" wrapText="1"/>
    </xf>
    <xf numFmtId="262" fontId="27" fillId="0" borderId="19" xfId="0" applyFont="1" applyFill="1" applyBorder="1" applyAlignment="1">
      <alignment horizontal="center" vertical="center" wrapText="1"/>
    </xf>
    <xf numFmtId="262" fontId="27" fillId="0" borderId="20" xfId="0" applyFont="1" applyFill="1" applyBorder="1" applyAlignment="1">
      <alignment vertical="center" wrapText="1"/>
    </xf>
    <xf numFmtId="262" fontId="27" fillId="0" borderId="21" xfId="0" applyFont="1" applyFill="1" applyBorder="1" applyAlignment="1">
      <alignment vertical="center" wrapText="1"/>
    </xf>
    <xf numFmtId="38" fontId="27" fillId="0" borderId="19" xfId="0" applyNumberFormat="1" applyFont="1" applyFill="1" applyBorder="1" applyAlignment="1">
      <alignment vertical="center" wrapText="1"/>
    </xf>
    <xf numFmtId="262" fontId="27" fillId="0" borderId="19" xfId="0" quotePrefix="1" applyFont="1" applyFill="1" applyBorder="1" applyAlignment="1">
      <alignment vertical="center" wrapText="1"/>
    </xf>
    <xf numFmtId="262" fontId="27" fillId="0" borderId="14" xfId="0" applyFont="1" applyFill="1" applyBorder="1" applyAlignment="1">
      <alignment horizontal="right" vertical="center" wrapText="1"/>
    </xf>
    <xf numFmtId="10" fontId="27" fillId="0" borderId="15" xfId="0" applyNumberFormat="1" applyFont="1" applyFill="1" applyBorder="1" applyAlignment="1">
      <alignment horizontal="center" vertical="center" wrapText="1"/>
    </xf>
    <xf numFmtId="262" fontId="27" fillId="0" borderId="17" xfId="0" applyFont="1" applyFill="1" applyBorder="1" applyAlignment="1">
      <alignment horizontal="right" vertical="center" wrapText="1"/>
    </xf>
    <xf numFmtId="10" fontId="27" fillId="0" borderId="18" xfId="0" applyNumberFormat="1" applyFont="1" applyFill="1" applyBorder="1" applyAlignment="1">
      <alignment horizontal="center" vertical="center" wrapText="1"/>
    </xf>
    <xf numFmtId="262" fontId="27" fillId="0" borderId="16" xfId="0" applyFont="1" applyFill="1" applyBorder="1" applyAlignment="1">
      <alignment vertical="center" wrapText="1"/>
    </xf>
    <xf numFmtId="262" fontId="27" fillId="5" borderId="22" xfId="0" applyFont="1" applyFill="1" applyBorder="1" applyAlignment="1">
      <alignment horizontal="center" vertical="center" wrapText="1"/>
    </xf>
    <xf numFmtId="262" fontId="27" fillId="4" borderId="2" xfId="0" applyFont="1" applyFill="1" applyBorder="1" applyAlignment="1">
      <alignment horizontal="center" vertical="center" wrapText="1"/>
    </xf>
    <xf numFmtId="262" fontId="27" fillId="4" borderId="5" xfId="0" applyFont="1" applyFill="1" applyBorder="1" applyAlignment="1">
      <alignment horizontal="left" vertical="center" wrapText="1" indent="2"/>
    </xf>
    <xf numFmtId="262" fontId="27" fillId="4" borderId="6" xfId="0" applyFont="1" applyFill="1" applyBorder="1" applyAlignment="1">
      <alignment horizontal="left" vertical="center" wrapText="1" indent="2"/>
    </xf>
    <xf numFmtId="262" fontId="27" fillId="4" borderId="2" xfId="0" applyFont="1" applyFill="1" applyBorder="1" applyAlignment="1">
      <alignment vertical="center" wrapText="1"/>
    </xf>
    <xf numFmtId="38" fontId="27" fillId="4" borderId="2" xfId="0" applyNumberFormat="1" applyFont="1" applyFill="1" applyBorder="1" applyAlignment="1">
      <alignment vertical="center" wrapText="1"/>
    </xf>
    <xf numFmtId="262" fontId="27" fillId="4" borderId="2" xfId="0" quotePrefix="1" applyFont="1" applyFill="1" applyBorder="1" applyAlignment="1">
      <alignment vertical="center" wrapText="1"/>
    </xf>
    <xf numFmtId="262" fontId="27" fillId="0" borderId="19" xfId="0" applyFont="1" applyFill="1" applyBorder="1" applyAlignment="1">
      <alignment vertical="center" wrapText="1"/>
    </xf>
    <xf numFmtId="262" fontId="27" fillId="0" borderId="0" xfId="5">
      <alignment vertical="center"/>
    </xf>
    <xf numFmtId="262" fontId="32" fillId="0" borderId="0" xfId="5" applyFont="1">
      <alignment vertical="center"/>
    </xf>
    <xf numFmtId="49" fontId="27" fillId="0" borderId="0" xfId="5" applyNumberFormat="1">
      <alignment vertical="center"/>
    </xf>
    <xf numFmtId="49" fontId="33" fillId="0" borderId="0" xfId="5" applyNumberFormat="1" applyFont="1" applyAlignment="1">
      <alignment horizontal="right" vertical="center"/>
    </xf>
    <xf numFmtId="262" fontId="33" fillId="0" borderId="0" xfId="5" applyFont="1" applyAlignment="1">
      <alignment horizontal="distributed" vertical="center"/>
    </xf>
    <xf numFmtId="262" fontId="33" fillId="0" borderId="0" xfId="5" applyFont="1" applyAlignment="1">
      <alignment horizontal="center" vertical="center"/>
    </xf>
    <xf numFmtId="262" fontId="33" fillId="0" borderId="0" xfId="5" applyFont="1">
      <alignment vertical="center"/>
    </xf>
    <xf numFmtId="262" fontId="33" fillId="0" borderId="0" xfId="5" applyFont="1" applyAlignment="1">
      <alignment horizontal="left" vertical="center"/>
    </xf>
    <xf numFmtId="49" fontId="27" fillId="0" borderId="0" xfId="5" applyNumberFormat="1" applyAlignment="1">
      <alignment horizontal="right" vertical="center"/>
    </xf>
    <xf numFmtId="49" fontId="33" fillId="0" borderId="0" xfId="5" applyNumberFormat="1" applyFont="1">
      <alignment vertical="center"/>
    </xf>
    <xf numFmtId="49" fontId="30" fillId="0" borderId="0" xfId="5" applyNumberFormat="1" applyFont="1">
      <alignment vertical="center"/>
    </xf>
    <xf numFmtId="262" fontId="30" fillId="0" borderId="0" xfId="5" applyFont="1">
      <alignment vertical="center"/>
    </xf>
    <xf numFmtId="49" fontId="25" fillId="0" borderId="0" xfId="5" applyNumberFormat="1" applyFont="1">
      <alignment vertical="center"/>
    </xf>
    <xf numFmtId="262" fontId="25" fillId="0" borderId="0" xfId="5" applyFont="1">
      <alignment vertical="center"/>
    </xf>
    <xf numFmtId="262" fontId="31" fillId="0" borderId="0" xfId="5" applyFont="1">
      <alignment vertical="center"/>
    </xf>
    <xf numFmtId="10" fontId="27" fillId="0" borderId="21" xfId="0" applyNumberFormat="1" applyFont="1" applyFill="1" applyBorder="1" applyAlignment="1">
      <alignment horizontal="center" vertical="center" wrapText="1"/>
    </xf>
    <xf numFmtId="41" fontId="27" fillId="0" borderId="0" xfId="12251" applyFont="1" applyAlignment="1"/>
    <xf numFmtId="41" fontId="27" fillId="0" borderId="0" xfId="0" applyNumberFormat="1" applyFont="1"/>
    <xf numFmtId="262" fontId="80" fillId="0" borderId="0" xfId="13412" applyFont="1">
      <alignment vertical="center"/>
    </xf>
    <xf numFmtId="41" fontId="208" fillId="0" borderId="0" xfId="13413" applyFont="1" applyAlignment="1">
      <alignment horizontal="center" vertical="top"/>
    </xf>
    <xf numFmtId="262" fontId="209" fillId="0" borderId="0" xfId="13414" applyFont="1" applyAlignment="1">
      <alignment vertical="center"/>
    </xf>
    <xf numFmtId="262" fontId="210" fillId="0" borderId="0" xfId="13415" applyFont="1" applyAlignment="1">
      <alignment vertical="center"/>
    </xf>
    <xf numFmtId="41" fontId="210" fillId="0" borderId="0" xfId="13413" applyFont="1" applyAlignment="1">
      <alignment vertical="center"/>
    </xf>
    <xf numFmtId="262" fontId="212" fillId="53" borderId="0" xfId="13415" applyFont="1" applyFill="1" applyAlignment="1">
      <alignment horizontal="center" vertical="center"/>
    </xf>
    <xf numFmtId="322" fontId="212" fillId="53" borderId="2" xfId="13413" applyNumberFormat="1" applyFont="1" applyFill="1" applyBorder="1" applyAlignment="1">
      <alignment horizontal="center" vertical="center"/>
    </xf>
    <xf numFmtId="262" fontId="212" fillId="53" borderId="2" xfId="13415" applyFont="1" applyFill="1" applyBorder="1" applyAlignment="1">
      <alignment horizontal="center" vertical="center"/>
    </xf>
    <xf numFmtId="41" fontId="212" fillId="53" borderId="2" xfId="13413" applyNumberFormat="1" applyFont="1" applyFill="1" applyBorder="1" applyAlignment="1">
      <alignment horizontal="center" vertical="center"/>
    </xf>
    <xf numFmtId="41" fontId="212" fillId="53" borderId="2" xfId="13413" applyFont="1" applyFill="1" applyBorder="1" applyAlignment="1">
      <alignment horizontal="center" vertical="center"/>
    </xf>
    <xf numFmtId="41" fontId="212" fillId="53" borderId="42" xfId="13413" applyFont="1" applyFill="1" applyBorder="1" applyAlignment="1">
      <alignment horizontal="center" vertical="center"/>
    </xf>
    <xf numFmtId="41" fontId="213" fillId="53" borderId="0" xfId="13415" applyNumberFormat="1" applyFont="1" applyFill="1" applyBorder="1" applyAlignment="1">
      <alignment horizontal="center" vertical="center"/>
    </xf>
    <xf numFmtId="262" fontId="212" fillId="53" borderId="0" xfId="13415" applyFont="1" applyFill="1" applyBorder="1" applyAlignment="1">
      <alignment horizontal="center" vertical="center"/>
    </xf>
    <xf numFmtId="41" fontId="213" fillId="0" borderId="2" xfId="13413" applyFont="1" applyFill="1" applyBorder="1" applyAlignment="1">
      <alignment vertical="center" shrinkToFit="1"/>
    </xf>
    <xf numFmtId="41" fontId="213" fillId="0" borderId="0" xfId="13415" applyNumberFormat="1" applyFont="1" applyFill="1" applyBorder="1" applyAlignment="1">
      <alignment horizontal="center" vertical="center"/>
    </xf>
    <xf numFmtId="41" fontId="214" fillId="0" borderId="0" xfId="13413" applyFont="1" applyFill="1" applyBorder="1" applyAlignment="1">
      <alignment vertical="center"/>
    </xf>
    <xf numFmtId="322" fontId="214" fillId="0" borderId="2" xfId="13413" applyNumberFormat="1" applyFont="1" applyFill="1" applyBorder="1" applyAlignment="1">
      <alignment horizontal="center" vertical="center"/>
    </xf>
    <xf numFmtId="41" fontId="214" fillId="0" borderId="2" xfId="13413" applyFont="1" applyFill="1" applyBorder="1" applyAlignment="1">
      <alignment vertical="center" shrinkToFit="1"/>
    </xf>
    <xf numFmtId="41" fontId="214" fillId="0" borderId="2" xfId="13413" applyFont="1" applyFill="1" applyBorder="1" applyAlignment="1">
      <alignment horizontal="left" vertical="center" shrinkToFit="1"/>
    </xf>
    <xf numFmtId="41" fontId="214" fillId="0" borderId="2" xfId="13413" applyFont="1" applyFill="1" applyBorder="1" applyAlignment="1">
      <alignment horizontal="center" vertical="center" shrinkToFit="1"/>
    </xf>
    <xf numFmtId="41" fontId="214" fillId="0" borderId="2" xfId="13413" applyNumberFormat="1" applyFont="1" applyFill="1" applyBorder="1" applyAlignment="1">
      <alignment vertical="center" shrinkToFit="1"/>
    </xf>
    <xf numFmtId="41" fontId="214" fillId="0" borderId="42" xfId="13413" applyFont="1" applyFill="1" applyBorder="1" applyAlignment="1" applyProtection="1">
      <alignment vertical="center" shrinkToFit="1"/>
    </xf>
    <xf numFmtId="290" fontId="214" fillId="0" borderId="0" xfId="13413" applyNumberFormat="1" applyFont="1" applyFill="1" applyBorder="1" applyAlignment="1">
      <alignment vertical="center" shrinkToFit="1"/>
    </xf>
    <xf numFmtId="41" fontId="214" fillId="0" borderId="0" xfId="13413" applyFont="1" applyFill="1" applyBorder="1" applyAlignment="1">
      <alignment vertical="center" shrinkToFit="1"/>
    </xf>
    <xf numFmtId="41" fontId="213" fillId="0" borderId="0" xfId="13413" applyFont="1" applyFill="1" applyBorder="1" applyAlignment="1">
      <alignment vertical="center" shrinkToFit="1"/>
    </xf>
    <xf numFmtId="41" fontId="214" fillId="0" borderId="0" xfId="13413" applyFont="1" applyFill="1" applyBorder="1" applyAlignment="1" applyProtection="1">
      <alignment vertical="center" shrinkToFit="1"/>
    </xf>
    <xf numFmtId="322" fontId="214" fillId="0" borderId="0" xfId="13413" applyNumberFormat="1" applyFont="1" applyFill="1" applyBorder="1" applyAlignment="1">
      <alignment horizontal="center" vertical="center"/>
    </xf>
    <xf numFmtId="41" fontId="214" fillId="0" borderId="0" xfId="13413" applyFont="1" applyFill="1" applyBorder="1" applyAlignment="1">
      <alignment horizontal="left" vertical="center" shrinkToFit="1"/>
    </xf>
    <xf numFmtId="41" fontId="214" fillId="0" borderId="0" xfId="13413" applyFont="1" applyFill="1" applyBorder="1" applyAlignment="1">
      <alignment horizontal="center" vertical="center" shrinkToFit="1"/>
    </xf>
    <xf numFmtId="41" fontId="214" fillId="0" borderId="0" xfId="13413" applyNumberFormat="1" applyFont="1" applyFill="1" applyBorder="1" applyAlignment="1">
      <alignment vertical="center" shrinkToFit="1"/>
    </xf>
    <xf numFmtId="41" fontId="214" fillId="0" borderId="0" xfId="13413" applyFont="1" applyFill="1" applyBorder="1" applyAlignment="1" applyProtection="1">
      <alignment vertical="center"/>
    </xf>
    <xf numFmtId="41" fontId="214" fillId="0" borderId="0" xfId="13413" applyFont="1" applyFill="1" applyBorder="1" applyAlignment="1">
      <alignment horizontal="center" vertical="center"/>
    </xf>
    <xf numFmtId="41" fontId="210" fillId="0" borderId="0" xfId="13415" applyNumberFormat="1" applyFont="1" applyAlignment="1">
      <alignment vertical="center"/>
    </xf>
    <xf numFmtId="322" fontId="210" fillId="0" borderId="0" xfId="13415" applyNumberFormat="1" applyFont="1" applyAlignment="1">
      <alignment vertical="center"/>
    </xf>
    <xf numFmtId="322" fontId="210" fillId="0" borderId="0" xfId="13413" applyNumberFormat="1" applyFont="1" applyAlignment="1">
      <alignment horizontal="center" vertical="center"/>
    </xf>
    <xf numFmtId="41" fontId="210" fillId="0" borderId="0" xfId="13413" applyFont="1" applyAlignment="1">
      <alignment horizontal="left" vertical="center"/>
    </xf>
    <xf numFmtId="41" fontId="210" fillId="0" borderId="0" xfId="13413" applyNumberFormat="1" applyFont="1" applyAlignment="1">
      <alignment vertical="center"/>
    </xf>
    <xf numFmtId="41" fontId="210" fillId="2" borderId="0" xfId="13279" applyFont="1" applyFill="1" applyAlignment="1">
      <alignment vertical="center"/>
    </xf>
    <xf numFmtId="41" fontId="210" fillId="2" borderId="42" xfId="13279" applyFont="1" applyFill="1" applyBorder="1" applyAlignment="1">
      <alignment horizontal="left" vertical="center"/>
    </xf>
    <xf numFmtId="322" fontId="215" fillId="2" borderId="0" xfId="13279" applyNumberFormat="1" applyFont="1" applyFill="1" applyBorder="1" applyAlignment="1">
      <alignment horizontal="left" shrinkToFit="1"/>
    </xf>
    <xf numFmtId="323" fontId="210" fillId="2" borderId="0" xfId="13279" applyNumberFormat="1" applyFont="1" applyFill="1" applyBorder="1" applyAlignment="1">
      <alignment horizontal="center" vertical="center"/>
    </xf>
    <xf numFmtId="41" fontId="210" fillId="2" borderId="0" xfId="13279" applyFont="1" applyFill="1" applyBorder="1" applyAlignment="1">
      <alignment horizontal="center" vertical="center"/>
    </xf>
    <xf numFmtId="41" fontId="210" fillId="2" borderId="0" xfId="13279" applyFont="1" applyFill="1" applyBorder="1" applyAlignment="1">
      <alignment vertical="center"/>
    </xf>
    <xf numFmtId="41" fontId="215" fillId="2" borderId="40" xfId="13279" applyFont="1" applyFill="1" applyBorder="1" applyAlignment="1"/>
    <xf numFmtId="41" fontId="215" fillId="2" borderId="42" xfId="13279" applyFont="1" applyFill="1" applyBorder="1" applyAlignment="1"/>
    <xf numFmtId="322" fontId="215" fillId="2" borderId="0" xfId="13279" applyNumberFormat="1" applyFont="1" applyFill="1" applyBorder="1" applyAlignment="1">
      <alignment shrinkToFit="1"/>
    </xf>
    <xf numFmtId="323" fontId="215" fillId="2" borderId="0" xfId="13279" applyNumberFormat="1" applyFont="1" applyFill="1" applyBorder="1" applyAlignment="1"/>
    <xf numFmtId="41" fontId="215" fillId="2" borderId="0" xfId="13279" applyFont="1" applyFill="1" applyBorder="1" applyAlignment="1"/>
    <xf numFmtId="41" fontId="211" fillId="0" borderId="0" xfId="13279" applyFont="1" applyAlignment="1">
      <alignment horizontal="center" vertical="center"/>
    </xf>
    <xf numFmtId="41" fontId="211" fillId="0" borderId="2" xfId="13279" applyFont="1" applyBorder="1" applyAlignment="1">
      <alignment horizontal="center" vertical="center" shrinkToFit="1"/>
    </xf>
    <xf numFmtId="41" fontId="214" fillId="0" borderId="2" xfId="13279" applyFont="1" applyBorder="1" applyAlignment="1">
      <alignment vertical="center"/>
    </xf>
    <xf numFmtId="322" fontId="214" fillId="0" borderId="2" xfId="13279" applyNumberFormat="1" applyFont="1" applyBorder="1" applyAlignment="1">
      <alignment vertical="center"/>
    </xf>
    <xf numFmtId="323" fontId="214" fillId="0" borderId="2" xfId="13279" applyNumberFormat="1" applyFont="1" applyBorder="1" applyAlignment="1">
      <alignment vertical="center" shrinkToFit="1"/>
    </xf>
    <xf numFmtId="41" fontId="214" fillId="0" borderId="2" xfId="13279" applyFont="1" applyBorder="1" applyAlignment="1">
      <alignment horizontal="center" vertical="center" shrinkToFit="1"/>
    </xf>
    <xf numFmtId="41" fontId="214" fillId="0" borderId="2" xfId="13279" applyFont="1" applyBorder="1" applyAlignment="1">
      <alignment vertical="center" shrinkToFit="1"/>
    </xf>
    <xf numFmtId="41" fontId="214" fillId="0" borderId="0" xfId="13279" applyFont="1" applyAlignment="1">
      <alignment vertical="center"/>
    </xf>
    <xf numFmtId="41" fontId="214" fillId="2" borderId="2" xfId="13279" applyFont="1" applyFill="1" applyBorder="1" applyAlignment="1">
      <alignment vertical="center"/>
    </xf>
    <xf numFmtId="322" fontId="214" fillId="2" borderId="2" xfId="13279" applyNumberFormat="1" applyFont="1" applyFill="1" applyBorder="1" applyAlignment="1">
      <alignment vertical="center"/>
    </xf>
    <xf numFmtId="323" fontId="214" fillId="2" borderId="2" xfId="13279" applyNumberFormat="1" applyFont="1" applyFill="1" applyBorder="1" applyAlignment="1">
      <alignment vertical="center" shrinkToFit="1"/>
    </xf>
    <xf numFmtId="41" fontId="214" fillId="2" borderId="2" xfId="13279" applyFont="1" applyFill="1" applyBorder="1" applyAlignment="1">
      <alignment horizontal="center" vertical="center" shrinkToFit="1"/>
    </xf>
    <xf numFmtId="41" fontId="214" fillId="2" borderId="2" xfId="13279" applyFont="1" applyFill="1" applyBorder="1" applyAlignment="1">
      <alignment vertical="center" shrinkToFit="1"/>
    </xf>
    <xf numFmtId="41" fontId="214" fillId="2" borderId="0" xfId="13279" applyFont="1" applyFill="1" applyAlignment="1">
      <alignment vertical="center"/>
    </xf>
    <xf numFmtId="41" fontId="212" fillId="2" borderId="42" xfId="13279" applyFont="1" applyFill="1" applyBorder="1" applyAlignment="1">
      <alignment horizontal="left" vertical="center"/>
    </xf>
    <xf numFmtId="322" fontId="212" fillId="2" borderId="0" xfId="13279" applyNumberFormat="1" applyFont="1" applyFill="1" applyBorder="1" applyAlignment="1">
      <alignment horizontal="left" vertical="center" shrinkToFit="1"/>
    </xf>
    <xf numFmtId="323" fontId="212" fillId="2" borderId="0" xfId="13279" applyNumberFormat="1" applyFont="1" applyFill="1" applyBorder="1" applyAlignment="1">
      <alignment horizontal="centerContinuous" vertical="center"/>
    </xf>
    <xf numFmtId="41" fontId="212" fillId="2" borderId="0" xfId="13279" applyFont="1" applyFill="1" applyBorder="1" applyAlignment="1">
      <alignment horizontal="center" vertical="center"/>
    </xf>
    <xf numFmtId="41" fontId="212" fillId="2" borderId="0" xfId="13279" applyFont="1" applyFill="1" applyBorder="1" applyAlignment="1">
      <alignment horizontal="centerContinuous" vertical="center"/>
    </xf>
    <xf numFmtId="41" fontId="212" fillId="2" borderId="40" xfId="13279" applyFont="1" applyFill="1" applyBorder="1" applyAlignment="1">
      <alignment horizontal="center" vertical="center" shrinkToFit="1"/>
    </xf>
    <xf numFmtId="43" fontId="214" fillId="0" borderId="2" xfId="13279" applyNumberFormat="1" applyFont="1" applyBorder="1" applyAlignment="1">
      <alignment vertical="center" shrinkToFit="1"/>
    </xf>
    <xf numFmtId="322" fontId="214" fillId="0" borderId="2" xfId="13279" applyNumberFormat="1" applyFont="1" applyBorder="1" applyAlignment="1">
      <alignment horizontal="center" vertical="center" shrinkToFit="1"/>
    </xf>
    <xf numFmtId="178" fontId="214" fillId="0" borderId="2" xfId="13279" applyNumberFormat="1" applyFont="1" applyBorder="1" applyAlignment="1">
      <alignment vertical="center" shrinkToFit="1"/>
    </xf>
    <xf numFmtId="41" fontId="214" fillId="0" borderId="0" xfId="13279" applyFont="1" applyAlignment="1"/>
    <xf numFmtId="322" fontId="214" fillId="0" borderId="0" xfId="13279" applyNumberFormat="1" applyFont="1" applyAlignment="1">
      <alignment shrinkToFit="1"/>
    </xf>
    <xf numFmtId="323" fontId="214" fillId="0" borderId="0" xfId="13279" applyNumberFormat="1" applyFont="1" applyAlignment="1"/>
    <xf numFmtId="41" fontId="214" fillId="0" borderId="0" xfId="13279" applyFont="1" applyAlignment="1">
      <alignment horizontal="center"/>
    </xf>
    <xf numFmtId="262" fontId="36" fillId="0" borderId="0" xfId="13412">
      <alignment vertical="center"/>
    </xf>
    <xf numFmtId="262" fontId="205" fillId="0" borderId="0" xfId="13411" applyFont="1" applyAlignment="1">
      <alignment vertical="center"/>
    </xf>
    <xf numFmtId="262" fontId="205" fillId="54" borderId="0" xfId="13411" applyFont="1" applyFill="1" applyAlignment="1">
      <alignment horizontal="center" vertical="center"/>
    </xf>
    <xf numFmtId="262" fontId="205" fillId="54" borderId="60" xfId="13411" applyFont="1" applyFill="1" applyBorder="1" applyAlignment="1">
      <alignment horizontal="center" vertical="center"/>
    </xf>
    <xf numFmtId="262" fontId="205" fillId="54" borderId="61" xfId="13411" applyFont="1" applyFill="1" applyBorder="1" applyAlignment="1">
      <alignment horizontal="center" vertical="center"/>
    </xf>
    <xf numFmtId="41" fontId="211" fillId="0" borderId="2" xfId="13279" applyFont="1" applyFill="1" applyBorder="1" applyAlignment="1">
      <alignment vertical="center" shrinkToFit="1"/>
    </xf>
    <xf numFmtId="41" fontId="211" fillId="0" borderId="2" xfId="13279" applyFont="1" applyFill="1" applyBorder="1" applyAlignment="1">
      <alignment vertical="center"/>
    </xf>
    <xf numFmtId="41" fontId="211" fillId="0" borderId="2" xfId="13279" applyFont="1" applyFill="1" applyBorder="1" applyAlignment="1">
      <alignment horizontal="center" vertical="center"/>
    </xf>
    <xf numFmtId="41" fontId="211" fillId="0" borderId="60" xfId="13279" applyFont="1" applyFill="1" applyBorder="1" applyAlignment="1">
      <alignment vertical="center"/>
    </xf>
    <xf numFmtId="41" fontId="211" fillId="0" borderId="61" xfId="13279" applyFont="1" applyFill="1" applyBorder="1" applyAlignment="1">
      <alignment vertical="center"/>
    </xf>
    <xf numFmtId="41" fontId="211" fillId="0" borderId="0" xfId="13279" applyFont="1" applyFill="1" applyAlignment="1">
      <alignment vertical="center"/>
    </xf>
    <xf numFmtId="41" fontId="214" fillId="0" borderId="2" xfId="13279" applyFont="1" applyFill="1" applyBorder="1" applyAlignment="1">
      <alignment vertical="center" shrinkToFit="1"/>
    </xf>
    <xf numFmtId="41" fontId="214" fillId="0" borderId="2" xfId="13279" applyFont="1" applyFill="1" applyBorder="1" applyAlignment="1">
      <alignment vertical="center"/>
    </xf>
    <xf numFmtId="41" fontId="214" fillId="0" borderId="2" xfId="13279" applyFont="1" applyFill="1" applyBorder="1" applyAlignment="1">
      <alignment horizontal="center" vertical="center"/>
    </xf>
    <xf numFmtId="41" fontId="214" fillId="0" borderId="60" xfId="13279" applyFont="1" applyFill="1" applyBorder="1" applyAlignment="1">
      <alignment vertical="center"/>
    </xf>
    <xf numFmtId="41" fontId="214" fillId="0" borderId="61" xfId="13279" applyFont="1" applyFill="1" applyBorder="1" applyAlignment="1">
      <alignment vertical="center"/>
    </xf>
    <xf numFmtId="41" fontId="214" fillId="0" borderId="0" xfId="13279" applyFont="1" applyFill="1" applyAlignment="1">
      <alignment vertical="center"/>
    </xf>
    <xf numFmtId="41" fontId="214" fillId="0" borderId="60" xfId="13279" applyFont="1" applyFill="1" applyBorder="1" applyAlignment="1">
      <alignment vertical="center" shrinkToFit="1"/>
    </xf>
    <xf numFmtId="41" fontId="214" fillId="0" borderId="61" xfId="13279" applyFont="1" applyFill="1" applyBorder="1" applyAlignment="1">
      <alignment vertical="center" shrinkToFit="1"/>
    </xf>
    <xf numFmtId="262" fontId="80" fillId="0" borderId="0" xfId="13411" applyFont="1" applyAlignment="1">
      <alignment vertical="center" shrinkToFit="1"/>
    </xf>
    <xf numFmtId="262" fontId="80" fillId="0" borderId="0" xfId="13411" applyFont="1" applyAlignment="1">
      <alignment vertical="center"/>
    </xf>
    <xf numFmtId="262" fontId="80" fillId="0" borderId="0" xfId="13411" applyFont="1" applyAlignment="1">
      <alignment horizontal="center" vertical="center"/>
    </xf>
    <xf numFmtId="41" fontId="214" fillId="4" borderId="0" xfId="13279" applyFont="1" applyFill="1" applyAlignment="1">
      <alignment vertical="center"/>
    </xf>
    <xf numFmtId="41" fontId="214" fillId="4" borderId="2" xfId="13279" applyFont="1" applyFill="1" applyBorder="1" applyAlignment="1">
      <alignment vertical="center"/>
    </xf>
    <xf numFmtId="322" fontId="214" fillId="4" borderId="2" xfId="13279" applyNumberFormat="1" applyFont="1" applyFill="1" applyBorder="1" applyAlignment="1">
      <alignment vertical="center"/>
    </xf>
    <xf numFmtId="323" fontId="214" fillId="4" borderId="2" xfId="13279" applyNumberFormat="1" applyFont="1" applyFill="1" applyBorder="1" applyAlignment="1">
      <alignment vertical="center" shrinkToFit="1"/>
    </xf>
    <xf numFmtId="41" fontId="214" fillId="4" borderId="2" xfId="13279" applyFont="1" applyFill="1" applyBorder="1" applyAlignment="1">
      <alignment horizontal="center" vertical="center" shrinkToFit="1"/>
    </xf>
    <xf numFmtId="41" fontId="214" fillId="4" borderId="2" xfId="13279" applyFont="1" applyFill="1" applyBorder="1" applyAlignment="1">
      <alignment vertical="center" shrinkToFit="1"/>
    </xf>
    <xf numFmtId="41" fontId="211" fillId="0" borderId="2" xfId="13279" applyFont="1" applyBorder="1" applyAlignment="1">
      <alignment horizontal="center" vertical="center" shrinkToFit="1"/>
    </xf>
    <xf numFmtId="41" fontId="211" fillId="45" borderId="2" xfId="13279" applyFont="1" applyFill="1" applyBorder="1" applyAlignment="1">
      <alignment vertical="center" shrinkToFit="1"/>
    </xf>
    <xf numFmtId="41" fontId="211" fillId="0" borderId="2" xfId="13279" applyFont="1" applyBorder="1" applyAlignment="1">
      <alignment horizontal="center" vertical="center" shrinkToFit="1"/>
    </xf>
    <xf numFmtId="262" fontId="271" fillId="0" borderId="0" xfId="15904" applyFont="1" applyFill="1" applyAlignment="1">
      <alignment horizontal="center" vertical="center"/>
    </xf>
    <xf numFmtId="262" fontId="271" fillId="0" borderId="0" xfId="15904" applyFont="1" applyFill="1" applyAlignment="1">
      <alignment vertical="center"/>
    </xf>
    <xf numFmtId="262" fontId="272" fillId="0" borderId="0" xfId="15904" applyFont="1" applyFill="1" applyAlignment="1">
      <alignment vertical="center"/>
    </xf>
    <xf numFmtId="41" fontId="211" fillId="0" borderId="2" xfId="13279" applyFont="1" applyBorder="1" applyAlignment="1">
      <alignment horizontal="center" vertical="center" shrinkToFit="1"/>
    </xf>
    <xf numFmtId="41" fontId="271" fillId="45" borderId="2" xfId="15991" applyFont="1" applyFill="1" applyBorder="1" applyAlignment="1">
      <alignment horizontal="center" vertical="center"/>
    </xf>
    <xf numFmtId="262" fontId="271" fillId="45" borderId="2" xfId="15991" applyNumberFormat="1" applyFont="1" applyFill="1" applyBorder="1" applyAlignment="1">
      <alignment horizontal="center" vertical="center" shrinkToFit="1"/>
    </xf>
    <xf numFmtId="262" fontId="271" fillId="45" borderId="2" xfId="15904" applyFont="1" applyFill="1" applyBorder="1" applyAlignment="1">
      <alignment horizontal="center" vertical="center"/>
    </xf>
    <xf numFmtId="290" fontId="271" fillId="45" borderId="2" xfId="15991" applyNumberFormat="1" applyFont="1" applyFill="1" applyBorder="1" applyAlignment="1">
      <alignment horizontal="center" vertical="center" shrinkToFit="1"/>
    </xf>
    <xf numFmtId="41" fontId="271" fillId="45" borderId="2" xfId="15991" applyFont="1" applyFill="1" applyBorder="1" applyAlignment="1">
      <alignment horizontal="centerContinuous" vertical="center" shrinkToFit="1"/>
    </xf>
    <xf numFmtId="262" fontId="271" fillId="45" borderId="0" xfId="15904" applyFont="1" applyFill="1" applyAlignment="1">
      <alignment horizontal="center" vertical="center"/>
    </xf>
    <xf numFmtId="262" fontId="271" fillId="86" borderId="0" xfId="15904" applyFont="1" applyFill="1" applyAlignment="1">
      <alignment vertical="center"/>
    </xf>
    <xf numFmtId="41" fontId="272" fillId="0" borderId="0" xfId="15991" applyFont="1" applyFill="1" applyAlignment="1">
      <alignment horizontal="center" vertical="center"/>
    </xf>
    <xf numFmtId="41" fontId="272" fillId="0" borderId="0" xfId="15991" applyFont="1" applyFill="1" applyAlignment="1">
      <alignment horizontal="center" vertical="center" shrinkToFit="1"/>
    </xf>
    <xf numFmtId="41" fontId="211" fillId="0" borderId="2" xfId="13279" applyFont="1" applyBorder="1" applyAlignment="1">
      <alignment horizontal="center" vertical="center" shrinkToFit="1"/>
    </xf>
    <xf numFmtId="41" fontId="211" fillId="0" borderId="2" xfId="13279" applyFont="1" applyBorder="1" applyAlignment="1">
      <alignment horizontal="center" vertical="center" shrinkToFit="1"/>
    </xf>
    <xf numFmtId="41" fontId="211" fillId="0" borderId="2" xfId="13279" applyFont="1" applyFill="1" applyBorder="1" applyAlignment="1">
      <alignment horizontal="center" vertical="center"/>
    </xf>
    <xf numFmtId="41" fontId="211" fillId="0" borderId="2" xfId="13279" applyFont="1" applyBorder="1" applyAlignment="1">
      <alignment horizontal="center" vertical="center" shrinkToFit="1"/>
    </xf>
    <xf numFmtId="41" fontId="272" fillId="0" borderId="17" xfId="15991" applyFont="1" applyFill="1" applyBorder="1" applyAlignment="1">
      <alignment horizontal="center" vertical="center"/>
    </xf>
    <xf numFmtId="41" fontId="272" fillId="0" borderId="20" xfId="15991" applyFont="1" applyFill="1" applyBorder="1" applyAlignment="1">
      <alignment horizontal="center" vertical="center"/>
    </xf>
    <xf numFmtId="41" fontId="271" fillId="0" borderId="15" xfId="15991" applyFont="1" applyFill="1" applyBorder="1" applyAlignment="1">
      <alignment horizontal="center" vertical="center" shrinkToFit="1"/>
    </xf>
    <xf numFmtId="41" fontId="271" fillId="0" borderId="18" xfId="15991" applyFont="1" applyFill="1" applyBorder="1" applyAlignment="1">
      <alignment horizontal="center" vertical="center" shrinkToFit="1"/>
    </xf>
    <xf numFmtId="41" fontId="272" fillId="0" borderId="18" xfId="15991" applyFont="1" applyFill="1" applyBorder="1" applyAlignment="1">
      <alignment horizontal="center" vertical="center" shrinkToFit="1"/>
    </xf>
    <xf numFmtId="41" fontId="271" fillId="86" borderId="18" xfId="15991" applyFont="1" applyFill="1" applyBorder="1" applyAlignment="1">
      <alignment horizontal="center" vertical="center" shrinkToFit="1"/>
    </xf>
    <xf numFmtId="41" fontId="272" fillId="0" borderId="21" xfId="15991" applyFont="1" applyFill="1" applyBorder="1" applyAlignment="1">
      <alignment horizontal="center" vertical="center" shrinkToFit="1"/>
    </xf>
    <xf numFmtId="41" fontId="271" fillId="0" borderId="13" xfId="15991" applyFont="1" applyFill="1" applyBorder="1" applyAlignment="1">
      <alignment horizontal="center" vertical="center" shrinkToFit="1"/>
    </xf>
    <xf numFmtId="41" fontId="271" fillId="0" borderId="13" xfId="15991" applyFont="1" applyFill="1" applyBorder="1" applyAlignment="1">
      <alignment horizontal="left" vertical="center"/>
    </xf>
    <xf numFmtId="262" fontId="271" fillId="0" borderId="13" xfId="15991" applyNumberFormat="1" applyFont="1" applyFill="1" applyBorder="1" applyAlignment="1">
      <alignment horizontal="center" vertical="center" shrinkToFit="1"/>
    </xf>
    <xf numFmtId="262" fontId="271" fillId="0" borderId="13" xfId="15904" applyFont="1" applyFill="1" applyBorder="1" applyAlignment="1">
      <alignment horizontal="center" vertical="center"/>
    </xf>
    <xf numFmtId="290" fontId="271" fillId="0" borderId="13" xfId="15991" applyNumberFormat="1" applyFont="1" applyFill="1" applyBorder="1" applyAlignment="1">
      <alignment horizontal="center" vertical="center" shrinkToFit="1"/>
    </xf>
    <xf numFmtId="41" fontId="271" fillId="0" borderId="16" xfId="15991" applyFont="1" applyFill="1" applyBorder="1" applyAlignment="1">
      <alignment horizontal="center" vertical="center" shrinkToFit="1"/>
    </xf>
    <xf numFmtId="41" fontId="271" fillId="0" borderId="16" xfId="15991" applyFont="1" applyFill="1" applyBorder="1" applyAlignment="1">
      <alignment horizontal="left" vertical="center"/>
    </xf>
    <xf numFmtId="262" fontId="271" fillId="0" borderId="16" xfId="15991" applyNumberFormat="1" applyFont="1" applyFill="1" applyBorder="1" applyAlignment="1">
      <alignment horizontal="center" vertical="center" shrinkToFit="1"/>
    </xf>
    <xf numFmtId="262" fontId="271" fillId="0" borderId="16" xfId="15904" applyFont="1" applyFill="1" applyBorder="1" applyAlignment="1">
      <alignment horizontal="center" vertical="center"/>
    </xf>
    <xf numFmtId="290" fontId="271" fillId="0" borderId="16" xfId="15991" applyNumberFormat="1" applyFont="1" applyFill="1" applyBorder="1" applyAlignment="1">
      <alignment horizontal="center" vertical="center" shrinkToFit="1"/>
    </xf>
    <xf numFmtId="41" fontId="272" fillId="0" borderId="16" xfId="15991" applyFont="1" applyFill="1" applyBorder="1" applyAlignment="1">
      <alignment vertical="center"/>
    </xf>
    <xf numFmtId="262" fontId="271" fillId="0" borderId="16" xfId="15991" applyNumberFormat="1" applyFont="1" applyFill="1" applyBorder="1" applyAlignment="1">
      <alignment vertical="center" shrinkToFit="1"/>
    </xf>
    <xf numFmtId="262" fontId="272" fillId="0" borderId="16" xfId="15904" applyFont="1" applyFill="1" applyBorder="1" applyAlignment="1">
      <alignment horizontal="center" vertical="center"/>
    </xf>
    <xf numFmtId="290" fontId="272" fillId="0" borderId="16" xfId="15991" applyNumberFormat="1" applyFont="1" applyFill="1" applyBorder="1" applyAlignment="1">
      <alignment vertical="center" shrinkToFit="1"/>
    </xf>
    <xf numFmtId="41" fontId="272" fillId="0" borderId="16" xfId="15991" applyFont="1" applyFill="1" applyBorder="1" applyAlignment="1">
      <alignment horizontal="center" vertical="center" shrinkToFit="1"/>
    </xf>
    <xf numFmtId="262" fontId="272" fillId="0" borderId="16" xfId="15991" applyNumberFormat="1" applyFont="1" applyFill="1" applyBorder="1" applyAlignment="1">
      <alignment vertical="center" shrinkToFit="1"/>
    </xf>
    <xf numFmtId="41" fontId="272" fillId="0" borderId="16" xfId="15991" quotePrefix="1" applyFont="1" applyFill="1" applyBorder="1" applyAlignment="1">
      <alignment vertical="center"/>
    </xf>
    <xf numFmtId="41" fontId="271" fillId="86" borderId="16" xfId="15991" applyFont="1" applyFill="1" applyBorder="1" applyAlignment="1">
      <alignment horizontal="center" vertical="center" shrinkToFit="1"/>
    </xf>
    <xf numFmtId="41" fontId="271" fillId="86" borderId="16" xfId="15991" applyFont="1" applyFill="1" applyBorder="1" applyAlignment="1">
      <alignment vertical="center"/>
    </xf>
    <xf numFmtId="262" fontId="271" fillId="86" borderId="16" xfId="15991" applyNumberFormat="1" applyFont="1" applyFill="1" applyBorder="1" applyAlignment="1">
      <alignment vertical="center" shrinkToFit="1"/>
    </xf>
    <xf numFmtId="262" fontId="271" fillId="86" borderId="16" xfId="15904" applyFont="1" applyFill="1" applyBorder="1" applyAlignment="1">
      <alignment horizontal="center" vertical="center"/>
    </xf>
    <xf numFmtId="290" fontId="271" fillId="86" borderId="16" xfId="15991" applyNumberFormat="1" applyFont="1" applyFill="1" applyBorder="1" applyAlignment="1">
      <alignment vertical="center" shrinkToFit="1"/>
    </xf>
    <xf numFmtId="41" fontId="271" fillId="0" borderId="16" xfId="15991" applyFont="1" applyFill="1" applyBorder="1" applyAlignment="1">
      <alignment vertical="center"/>
    </xf>
    <xf numFmtId="290" fontId="271" fillId="0" borderId="16" xfId="15991" applyNumberFormat="1" applyFont="1" applyFill="1" applyBorder="1" applyAlignment="1">
      <alignment vertical="center" shrinkToFit="1"/>
    </xf>
    <xf numFmtId="41" fontId="272" fillId="0" borderId="19" xfId="15991" applyFont="1" applyFill="1" applyBorder="1" applyAlignment="1">
      <alignment horizontal="center" vertical="center" shrinkToFit="1"/>
    </xf>
    <xf numFmtId="41" fontId="272" fillId="0" borderId="19" xfId="15991" quotePrefix="1" applyFont="1" applyFill="1" applyBorder="1" applyAlignment="1">
      <alignment vertical="center"/>
    </xf>
    <xf numFmtId="262" fontId="272" fillId="0" borderId="19" xfId="15991" applyNumberFormat="1" applyFont="1" applyFill="1" applyBorder="1" applyAlignment="1">
      <alignment vertical="center" shrinkToFit="1"/>
    </xf>
    <xf numFmtId="262" fontId="272" fillId="0" borderId="19" xfId="15904" applyFont="1" applyFill="1" applyBorder="1" applyAlignment="1">
      <alignment horizontal="center" vertical="center"/>
    </xf>
    <xf numFmtId="290" fontId="272" fillId="0" borderId="19" xfId="15991" applyNumberFormat="1" applyFont="1" applyFill="1" applyBorder="1" applyAlignment="1">
      <alignment vertical="center" shrinkToFit="1"/>
    </xf>
    <xf numFmtId="41" fontId="272" fillId="0" borderId="24" xfId="15991" applyFont="1" applyFill="1" applyBorder="1" applyAlignment="1">
      <alignment horizontal="center" vertical="center" shrinkToFit="1"/>
    </xf>
    <xf numFmtId="41" fontId="272" fillId="0" borderId="24" xfId="15991" applyFont="1" applyFill="1" applyBorder="1" applyAlignment="1">
      <alignment vertical="center"/>
    </xf>
    <xf numFmtId="262" fontId="272" fillId="0" borderId="24" xfId="15991" applyNumberFormat="1" applyFont="1" applyFill="1" applyBorder="1" applyAlignment="1">
      <alignment vertical="center" shrinkToFit="1"/>
    </xf>
    <xf numFmtId="262" fontId="272" fillId="0" borderId="24" xfId="15904" applyFont="1" applyFill="1" applyBorder="1" applyAlignment="1">
      <alignment horizontal="center" vertical="center"/>
    </xf>
    <xf numFmtId="290" fontId="272" fillId="0" borderId="24" xfId="15991" applyNumberFormat="1" applyFont="1" applyFill="1" applyBorder="1" applyAlignment="1">
      <alignment vertical="center" shrinkToFit="1"/>
    </xf>
    <xf numFmtId="41" fontId="210" fillId="2" borderId="0" xfId="13279" applyFont="1" applyFill="1" applyBorder="1" applyAlignment="1">
      <alignment horizontal="center"/>
    </xf>
    <xf numFmtId="41" fontId="210" fillId="0" borderId="0" xfId="13413" applyFont="1" applyAlignment="1">
      <alignment horizontal="center" vertical="center"/>
    </xf>
    <xf numFmtId="323" fontId="214" fillId="0" borderId="2" xfId="13279" applyNumberFormat="1" applyFont="1" applyFill="1" applyBorder="1" applyAlignment="1">
      <alignment vertical="center" shrinkToFit="1"/>
    </xf>
    <xf numFmtId="322" fontId="214" fillId="0" borderId="2" xfId="13279" applyNumberFormat="1" applyFont="1" applyFill="1" applyBorder="1" applyAlignment="1">
      <alignment vertical="center"/>
    </xf>
    <xf numFmtId="41" fontId="214" fillId="0" borderId="2" xfId="13413" applyNumberFormat="1" applyFont="1" applyFill="1" applyBorder="1" applyAlignment="1">
      <alignment horizontal="center" vertical="center" shrinkToFit="1"/>
    </xf>
    <xf numFmtId="41" fontId="214" fillId="0" borderId="2" xfId="13279" applyFont="1" applyFill="1" applyBorder="1" applyAlignment="1">
      <alignment horizontal="center" vertical="center" shrinkToFit="1"/>
    </xf>
    <xf numFmtId="262" fontId="209" fillId="0" borderId="0" xfId="13092" applyFont="1">
      <alignment vertical="center"/>
    </xf>
    <xf numFmtId="41" fontId="209" fillId="0" borderId="2" xfId="12251" applyFont="1" applyBorder="1" applyAlignment="1">
      <alignment vertical="center" wrapText="1"/>
    </xf>
    <xf numFmtId="41" fontId="209" fillId="0" borderId="2" xfId="12251" quotePrefix="1" applyFont="1" applyBorder="1" applyAlignment="1">
      <alignment vertical="center" wrapText="1"/>
    </xf>
    <xf numFmtId="262" fontId="209" fillId="0" borderId="2" xfId="13092" quotePrefix="1" applyFont="1" applyBorder="1" applyAlignment="1">
      <alignment vertical="center" wrapText="1"/>
    </xf>
    <xf numFmtId="41" fontId="209" fillId="0" borderId="0" xfId="12251" applyFont="1">
      <alignment vertical="center"/>
    </xf>
    <xf numFmtId="41" fontId="284" fillId="87" borderId="2" xfId="12251" quotePrefix="1" applyFont="1" applyFill="1" applyBorder="1" applyAlignment="1">
      <alignment horizontal="center" vertical="center" wrapText="1"/>
    </xf>
    <xf numFmtId="262" fontId="284" fillId="87" borderId="2" xfId="13092" quotePrefix="1" applyFont="1" applyFill="1" applyBorder="1" applyAlignment="1">
      <alignment horizontal="center" vertical="center" wrapText="1"/>
    </xf>
    <xf numFmtId="262" fontId="209" fillId="87" borderId="2" xfId="13092" quotePrefix="1" applyFont="1" applyFill="1" applyBorder="1" applyAlignment="1">
      <alignment horizontal="center" vertical="center" wrapText="1"/>
    </xf>
    <xf numFmtId="262" fontId="271" fillId="45" borderId="5" xfId="15991" applyNumberFormat="1" applyFont="1" applyFill="1" applyBorder="1" applyAlignment="1">
      <alignment horizontal="center" vertical="center" shrinkToFit="1"/>
    </xf>
    <xf numFmtId="369" fontId="214" fillId="0" borderId="2" xfId="13279" applyNumberFormat="1" applyFont="1" applyFill="1" applyBorder="1" applyAlignment="1">
      <alignment horizontal="center" vertical="center"/>
    </xf>
    <xf numFmtId="41" fontId="211" fillId="0" borderId="2" xfId="13279" applyFont="1" applyBorder="1" applyAlignment="1">
      <alignment horizontal="center" vertical="center" shrinkToFit="1"/>
    </xf>
    <xf numFmtId="41" fontId="271" fillId="45" borderId="2" xfId="15991" applyFont="1" applyFill="1" applyBorder="1" applyAlignment="1">
      <alignment horizontal="center" vertical="center" shrinkToFit="1"/>
    </xf>
    <xf numFmtId="41" fontId="271" fillId="45" borderId="6" xfId="15991" applyFont="1" applyFill="1" applyBorder="1" applyAlignment="1">
      <alignment horizontal="center" vertical="center" shrinkToFit="1"/>
    </xf>
    <xf numFmtId="41" fontId="211" fillId="0" borderId="2" xfId="13279" applyFont="1" applyBorder="1" applyAlignment="1">
      <alignment horizontal="center" vertical="center" shrinkToFit="1"/>
    </xf>
    <xf numFmtId="41" fontId="271" fillId="0" borderId="0" xfId="12251" applyFont="1" applyFill="1" applyBorder="1" applyAlignment="1">
      <alignment horizontal="center" vertical="center"/>
    </xf>
    <xf numFmtId="0" fontId="271" fillId="0" borderId="0" xfId="15904" applyNumberFormat="1" applyFont="1" applyFill="1" applyBorder="1" applyAlignment="1">
      <alignment horizontal="center" vertical="center"/>
    </xf>
    <xf numFmtId="262" fontId="271" fillId="0" borderId="0" xfId="15904" applyFont="1" applyFill="1" applyBorder="1" applyAlignment="1">
      <alignment horizontal="center" vertical="center"/>
    </xf>
    <xf numFmtId="41" fontId="271" fillId="45" borderId="0" xfId="12251" applyFont="1" applyFill="1" applyBorder="1" applyAlignment="1">
      <alignment horizontal="center" vertical="center"/>
    </xf>
    <xf numFmtId="0" fontId="271" fillId="45" borderId="0" xfId="15904" applyNumberFormat="1" applyFont="1" applyFill="1" applyBorder="1" applyAlignment="1">
      <alignment horizontal="center" vertical="center"/>
    </xf>
    <xf numFmtId="262" fontId="272" fillId="0" borderId="0" xfId="15904" applyFont="1" applyFill="1" applyBorder="1" applyAlignment="1">
      <alignment horizontal="center" vertical="center"/>
    </xf>
    <xf numFmtId="0" fontId="272" fillId="0" borderId="0" xfId="15904" applyNumberFormat="1" applyFont="1" applyFill="1" applyBorder="1" applyAlignment="1">
      <alignment horizontal="center" vertical="center"/>
    </xf>
    <xf numFmtId="41" fontId="272" fillId="0" borderId="0" xfId="12251" applyFont="1" applyFill="1" applyBorder="1" applyAlignment="1">
      <alignment horizontal="center" vertical="center"/>
    </xf>
    <xf numFmtId="262" fontId="271" fillId="86" borderId="0" xfId="15904" applyFont="1" applyFill="1" applyBorder="1" applyAlignment="1">
      <alignment horizontal="center" vertical="center"/>
    </xf>
    <xf numFmtId="0" fontId="271" fillId="86" borderId="0" xfId="15904" applyNumberFormat="1" applyFont="1" applyFill="1" applyBorder="1" applyAlignment="1">
      <alignment horizontal="center" vertical="center"/>
    </xf>
    <xf numFmtId="41" fontId="271" fillId="86" borderId="0" xfId="12251" applyFont="1" applyFill="1" applyBorder="1" applyAlignment="1">
      <alignment horizontal="center" vertical="center"/>
    </xf>
    <xf numFmtId="262" fontId="271" fillId="45" borderId="0" xfId="15904" applyFont="1" applyFill="1" applyBorder="1" applyAlignment="1">
      <alignment horizontal="center" vertical="center"/>
    </xf>
    <xf numFmtId="262" fontId="271" fillId="86" borderId="0" xfId="15904" applyFont="1" applyFill="1" applyBorder="1" applyAlignment="1">
      <alignment horizontal="left" vertical="center"/>
    </xf>
    <xf numFmtId="262" fontId="272" fillId="0" borderId="0" xfId="15904" applyFont="1" applyFill="1" applyBorder="1" applyAlignment="1">
      <alignment horizontal="left" vertical="center"/>
    </xf>
    <xf numFmtId="262" fontId="271" fillId="0" borderId="0" xfId="15904" applyFont="1" applyFill="1" applyBorder="1" applyAlignment="1">
      <alignment horizontal="left" vertical="center"/>
    </xf>
    <xf numFmtId="262" fontId="271" fillId="45" borderId="0" xfId="15904" applyFont="1" applyFill="1" applyBorder="1" applyAlignment="1">
      <alignment horizontal="left" vertical="center"/>
    </xf>
    <xf numFmtId="41" fontId="294" fillId="0" borderId="0" xfId="12251" applyFont="1" applyFill="1" applyBorder="1" applyAlignment="1">
      <alignment horizontal="center" vertical="center"/>
    </xf>
    <xf numFmtId="0" fontId="294" fillId="0" borderId="0" xfId="15904" applyNumberFormat="1" applyFont="1" applyFill="1" applyBorder="1" applyAlignment="1">
      <alignment horizontal="center" vertical="center"/>
    </xf>
    <xf numFmtId="0" fontId="272" fillId="0" borderId="0" xfId="21057" applyNumberFormat="1" applyFont="1" applyFill="1" applyAlignment="1">
      <alignment vertical="center"/>
    </xf>
    <xf numFmtId="0" fontId="272" fillId="0" borderId="0" xfId="15904" applyNumberFormat="1" applyFont="1" applyFill="1" applyAlignment="1">
      <alignment vertical="center"/>
    </xf>
    <xf numFmtId="0" fontId="271" fillId="0" borderId="0" xfId="15904" applyNumberFormat="1" applyFont="1" applyFill="1" applyAlignment="1">
      <alignment vertical="center"/>
    </xf>
    <xf numFmtId="41" fontId="272" fillId="0" borderId="0" xfId="12251" applyFont="1" applyFill="1" applyAlignment="1">
      <alignment vertical="center"/>
    </xf>
    <xf numFmtId="41" fontId="272" fillId="88" borderId="16" xfId="15991" applyFont="1" applyFill="1" applyBorder="1" applyAlignment="1">
      <alignment horizontal="center" vertical="center" shrinkToFit="1"/>
    </xf>
    <xf numFmtId="41" fontId="272" fillId="88" borderId="16" xfId="15991" applyFont="1" applyFill="1" applyBorder="1" applyAlignment="1">
      <alignment vertical="center"/>
    </xf>
    <xf numFmtId="262" fontId="272" fillId="88" borderId="16" xfId="15991" applyNumberFormat="1" applyFont="1" applyFill="1" applyBorder="1" applyAlignment="1">
      <alignment vertical="center" shrinkToFit="1"/>
    </xf>
    <xf numFmtId="262" fontId="272" fillId="88" borderId="16" xfId="15904" applyFont="1" applyFill="1" applyBorder="1" applyAlignment="1">
      <alignment horizontal="center" vertical="center"/>
    </xf>
    <xf numFmtId="290" fontId="272" fillId="88" borderId="16" xfId="15991" applyNumberFormat="1" applyFont="1" applyFill="1" applyBorder="1" applyAlignment="1">
      <alignment vertical="center" shrinkToFit="1"/>
    </xf>
    <xf numFmtId="41" fontId="271" fillId="45" borderId="0" xfId="15991" applyFont="1" applyFill="1" applyBorder="1" applyAlignment="1">
      <alignment horizontal="center" vertical="center" shrinkToFit="1"/>
    </xf>
    <xf numFmtId="41" fontId="271" fillId="0" borderId="0" xfId="15991" applyFont="1" applyFill="1" applyBorder="1" applyAlignment="1">
      <alignment horizontal="center" vertical="center" shrinkToFit="1"/>
    </xf>
    <xf numFmtId="41" fontId="272" fillId="0" borderId="0" xfId="15991" applyFont="1" applyFill="1" applyBorder="1" applyAlignment="1">
      <alignment horizontal="center" vertical="center" shrinkToFit="1"/>
    </xf>
    <xf numFmtId="41" fontId="271" fillId="86" borderId="0" xfId="15991" applyFont="1" applyFill="1" applyBorder="1" applyAlignment="1">
      <alignment horizontal="center" vertical="center" shrinkToFit="1"/>
    </xf>
    <xf numFmtId="322" fontId="272" fillId="0" borderId="0" xfId="15991" applyNumberFormat="1" applyFont="1" applyFill="1" applyBorder="1" applyAlignment="1">
      <alignment horizontal="center" vertical="center" shrinkToFit="1"/>
    </xf>
    <xf numFmtId="41" fontId="271" fillId="45" borderId="0" xfId="12251" applyFont="1" applyFill="1" applyBorder="1" applyAlignment="1">
      <alignment horizontal="center" vertical="center" shrinkToFit="1"/>
    </xf>
    <xf numFmtId="41" fontId="271" fillId="0" borderId="0" xfId="12251" applyFont="1" applyFill="1" applyBorder="1" applyAlignment="1">
      <alignment horizontal="center" vertical="center" shrinkToFit="1"/>
    </xf>
    <xf numFmtId="41" fontId="272" fillId="0" borderId="0" xfId="12251" applyFont="1" applyFill="1" applyBorder="1" applyAlignment="1">
      <alignment horizontal="center" vertical="center" shrinkToFit="1"/>
    </xf>
    <xf numFmtId="41" fontId="271" fillId="86" borderId="0" xfId="12251" applyFont="1" applyFill="1" applyBorder="1" applyAlignment="1">
      <alignment horizontal="center" vertical="center" shrinkToFit="1"/>
    </xf>
    <xf numFmtId="41" fontId="272" fillId="0" borderId="0" xfId="15904" applyNumberFormat="1" applyFont="1" applyFill="1" applyBorder="1" applyAlignment="1">
      <alignment horizontal="left" vertical="center"/>
    </xf>
    <xf numFmtId="41" fontId="272" fillId="0" borderId="0" xfId="15904" applyNumberFormat="1" applyFont="1" applyFill="1" applyBorder="1" applyAlignment="1">
      <alignment vertical="center"/>
    </xf>
    <xf numFmtId="41" fontId="271" fillId="0" borderId="0" xfId="15904" applyNumberFormat="1" applyFont="1" applyFill="1" applyBorder="1" applyAlignment="1">
      <alignment vertical="center"/>
    </xf>
    <xf numFmtId="262" fontId="272" fillId="0" borderId="0" xfId="15904" applyFont="1" applyFill="1" applyBorder="1" applyAlignment="1">
      <alignment vertical="center"/>
    </xf>
    <xf numFmtId="262" fontId="271" fillId="0" borderId="0" xfId="15904" applyFont="1" applyFill="1" applyBorder="1" applyAlignment="1">
      <alignment vertical="center"/>
    </xf>
    <xf numFmtId="41" fontId="271" fillId="0" borderId="0" xfId="15904" applyNumberFormat="1" applyFont="1" applyFill="1" applyBorder="1" applyAlignment="1">
      <alignment horizontal="left" vertical="center"/>
    </xf>
    <xf numFmtId="290" fontId="271" fillId="45" borderId="2" xfId="15991" applyNumberFormat="1" applyFont="1" applyFill="1" applyBorder="1" applyAlignment="1">
      <alignment horizontal="center" vertical="center" shrinkToFit="1"/>
    </xf>
    <xf numFmtId="41" fontId="271" fillId="0" borderId="13" xfId="15991" applyFont="1" applyFill="1" applyBorder="1" applyAlignment="1">
      <alignment horizontal="center" vertical="center" shrinkToFit="1"/>
    </xf>
    <xf numFmtId="290" fontId="271" fillId="0" borderId="13" xfId="15991" applyNumberFormat="1" applyFont="1" applyFill="1" applyBorder="1" applyAlignment="1">
      <alignment horizontal="center" vertical="center" shrinkToFit="1"/>
    </xf>
    <xf numFmtId="290" fontId="271" fillId="0" borderId="16" xfId="15991" applyNumberFormat="1" applyFont="1" applyFill="1" applyBorder="1" applyAlignment="1">
      <alignment horizontal="center" vertical="center" shrinkToFit="1"/>
    </xf>
    <xf numFmtId="262" fontId="272" fillId="0" borderId="16" xfId="15904" applyFont="1" applyFill="1" applyBorder="1" applyAlignment="1">
      <alignment horizontal="center" vertical="center"/>
    </xf>
    <xf numFmtId="290" fontId="272" fillId="0" borderId="16" xfId="15991" applyNumberFormat="1" applyFont="1" applyFill="1" applyBorder="1" applyAlignment="1">
      <alignment vertical="center" shrinkToFit="1"/>
    </xf>
    <xf numFmtId="41" fontId="271" fillId="86" borderId="16" xfId="15991" applyFont="1" applyFill="1" applyBorder="1" applyAlignment="1">
      <alignment horizontal="center" vertical="center" shrinkToFit="1"/>
    </xf>
    <xf numFmtId="322" fontId="271" fillId="0" borderId="0" xfId="15991" applyNumberFormat="1" applyFont="1" applyFill="1" applyBorder="1" applyAlignment="1">
      <alignment horizontal="center" vertical="center" shrinkToFit="1"/>
    </xf>
    <xf numFmtId="41" fontId="272" fillId="88" borderId="18" xfId="15991" applyFont="1" applyFill="1" applyBorder="1" applyAlignment="1">
      <alignment horizontal="center" vertical="center" shrinkToFit="1"/>
    </xf>
    <xf numFmtId="41" fontId="272" fillId="88" borderId="16" xfId="15991" quotePrefix="1" applyFont="1" applyFill="1" applyBorder="1" applyAlignment="1">
      <alignment vertical="center"/>
    </xf>
    <xf numFmtId="41" fontId="272" fillId="88" borderId="19" xfId="15991" applyFont="1" applyFill="1" applyBorder="1" applyAlignment="1">
      <alignment horizontal="center" vertical="center" shrinkToFit="1"/>
    </xf>
    <xf numFmtId="41" fontId="272" fillId="88" borderId="19" xfId="15991" quotePrefix="1" applyFont="1" applyFill="1" applyBorder="1" applyAlignment="1">
      <alignment vertical="center"/>
    </xf>
    <xf numFmtId="262" fontId="272" fillId="88" borderId="19" xfId="15991" applyNumberFormat="1" applyFont="1" applyFill="1" applyBorder="1" applyAlignment="1">
      <alignment vertical="center" shrinkToFit="1"/>
    </xf>
    <xf numFmtId="262" fontId="272" fillId="88" borderId="19" xfId="15904" applyFont="1" applyFill="1" applyBorder="1" applyAlignment="1">
      <alignment horizontal="center" vertical="center"/>
    </xf>
    <xf numFmtId="290" fontId="272" fillId="88" borderId="19" xfId="15991" applyNumberFormat="1" applyFont="1" applyFill="1" applyBorder="1" applyAlignment="1">
      <alignment vertical="center" shrinkToFit="1"/>
    </xf>
    <xf numFmtId="41" fontId="272" fillId="88" borderId="21" xfId="15991" applyFont="1" applyFill="1" applyBorder="1" applyAlignment="1">
      <alignment horizontal="center" vertical="center" shrinkToFit="1"/>
    </xf>
    <xf numFmtId="242" fontId="214" fillId="0" borderId="2" xfId="13279" applyNumberFormat="1" applyFont="1" applyBorder="1" applyAlignment="1">
      <alignment vertical="center" shrinkToFit="1"/>
    </xf>
    <xf numFmtId="290" fontId="214" fillId="0" borderId="2" xfId="13279" applyNumberFormat="1" applyFont="1" applyBorder="1" applyAlignment="1">
      <alignment vertical="center" shrinkToFit="1"/>
    </xf>
    <xf numFmtId="41" fontId="271" fillId="0" borderId="16" xfId="15991" applyFont="1" applyFill="1" applyBorder="1" applyAlignment="1">
      <alignment horizontal="center" vertical="center" shrinkToFit="1"/>
    </xf>
    <xf numFmtId="41" fontId="272" fillId="0" borderId="16" xfId="15991" applyFont="1" applyFill="1" applyBorder="1" applyAlignment="1">
      <alignment horizontal="center" vertical="center" shrinkToFit="1"/>
    </xf>
    <xf numFmtId="41" fontId="271" fillId="45" borderId="2" xfId="15991" applyFont="1" applyFill="1" applyBorder="1" applyAlignment="1">
      <alignment horizontal="center" vertical="center" shrinkToFit="1"/>
    </xf>
    <xf numFmtId="41" fontId="209" fillId="0" borderId="2" xfId="12251" quotePrefix="1" applyFont="1" applyFill="1" applyBorder="1" applyAlignment="1">
      <alignment vertical="center" wrapText="1"/>
    </xf>
    <xf numFmtId="0" fontId="272" fillId="0" borderId="0" xfId="20981" quotePrefix="1" applyFont="1" applyFill="1" applyBorder="1" applyAlignment="1">
      <alignment horizontal="left" vertical="center" wrapText="1"/>
    </xf>
    <xf numFmtId="0" fontId="294" fillId="0" borderId="0" xfId="20981" quotePrefix="1" applyFont="1" applyFill="1" applyBorder="1" applyAlignment="1">
      <alignment horizontal="center" vertical="center" wrapText="1"/>
    </xf>
    <xf numFmtId="41" fontId="294" fillId="0" borderId="0" xfId="12251" applyFont="1" applyFill="1" applyBorder="1" applyAlignment="1">
      <alignment horizontal="center" vertical="center" wrapText="1"/>
    </xf>
    <xf numFmtId="41" fontId="294" fillId="0" borderId="0" xfId="12251" applyFont="1" applyFill="1" applyBorder="1" applyAlignment="1">
      <alignment horizontal="right" vertical="center" wrapText="1"/>
    </xf>
    <xf numFmtId="372" fontId="294" fillId="0" borderId="0" xfId="21046" applyNumberFormat="1" applyFont="1" applyFill="1" applyBorder="1" applyAlignment="1">
      <alignment horizontal="right" vertical="center" wrapText="1"/>
    </xf>
    <xf numFmtId="372" fontId="294" fillId="0" borderId="0" xfId="21054" applyNumberFormat="1" applyFont="1" applyFill="1" applyBorder="1" applyAlignment="1">
      <alignment vertical="center" wrapText="1"/>
    </xf>
    <xf numFmtId="41" fontId="271" fillId="45" borderId="0" xfId="15904" applyNumberFormat="1" applyFont="1" applyFill="1" applyBorder="1" applyAlignment="1">
      <alignment horizontal="center" vertical="center"/>
    </xf>
    <xf numFmtId="41" fontId="271" fillId="0" borderId="0" xfId="15904" applyNumberFormat="1" applyFont="1" applyFill="1" applyBorder="1" applyAlignment="1">
      <alignment horizontal="center" vertical="center"/>
    </xf>
    <xf numFmtId="262" fontId="271" fillId="86" borderId="0" xfId="15904" applyFont="1" applyFill="1" applyBorder="1" applyAlignment="1">
      <alignment vertical="center"/>
    </xf>
    <xf numFmtId="41" fontId="271" fillId="86" borderId="0" xfId="15904" applyNumberFormat="1" applyFont="1" applyFill="1" applyBorder="1" applyAlignment="1">
      <alignment vertical="center"/>
    </xf>
    <xf numFmtId="41" fontId="271" fillId="0" borderId="0" xfId="12251" applyNumberFormat="1" applyFont="1" applyFill="1" applyBorder="1" applyAlignment="1">
      <alignment horizontal="center" vertical="center" shrinkToFit="1"/>
    </xf>
    <xf numFmtId="41" fontId="272" fillId="0" borderId="0" xfId="12251" applyNumberFormat="1" applyFont="1" applyFill="1" applyBorder="1" applyAlignment="1">
      <alignment horizontal="center" vertical="center" shrinkToFit="1"/>
    </xf>
    <xf numFmtId="41" fontId="272" fillId="88" borderId="67" xfId="15991" applyFont="1" applyFill="1" applyBorder="1" applyAlignment="1">
      <alignment horizontal="center" vertical="center" shrinkToFit="1"/>
    </xf>
    <xf numFmtId="41" fontId="272" fillId="88" borderId="67" xfId="15991" quotePrefix="1" applyFont="1" applyFill="1" applyBorder="1" applyAlignment="1">
      <alignment vertical="center"/>
    </xf>
    <xf numFmtId="262" fontId="272" fillId="88" borderId="67" xfId="15991" applyNumberFormat="1" applyFont="1" applyFill="1" applyBorder="1" applyAlignment="1">
      <alignment vertical="center" shrinkToFit="1"/>
    </xf>
    <xf numFmtId="262" fontId="272" fillId="88" borderId="67" xfId="15904" applyFont="1" applyFill="1" applyBorder="1" applyAlignment="1">
      <alignment horizontal="center" vertical="center"/>
    </xf>
    <xf numFmtId="290" fontId="272" fillId="88" borderId="67" xfId="15991" applyNumberFormat="1" applyFont="1" applyFill="1" applyBorder="1" applyAlignment="1">
      <alignment vertical="center" shrinkToFit="1"/>
    </xf>
    <xf numFmtId="41" fontId="272" fillId="88" borderId="81" xfId="15991" applyFont="1" applyFill="1" applyBorder="1" applyAlignment="1">
      <alignment horizontal="center" vertical="center" shrinkToFit="1"/>
    </xf>
    <xf numFmtId="322" fontId="272" fillId="0" borderId="18" xfId="15991" applyNumberFormat="1" applyFont="1" applyFill="1" applyBorder="1" applyAlignment="1">
      <alignment horizontal="center" vertical="center" shrinkToFit="1"/>
    </xf>
    <xf numFmtId="322" fontId="271" fillId="0" borderId="18" xfId="15991" applyNumberFormat="1" applyFont="1" applyFill="1" applyBorder="1" applyAlignment="1">
      <alignment horizontal="center" vertical="center" shrinkToFit="1"/>
    </xf>
    <xf numFmtId="41" fontId="271" fillId="0" borderId="19" xfId="15991" applyFont="1" applyFill="1" applyBorder="1" applyAlignment="1">
      <alignment horizontal="center" vertical="center" shrinkToFit="1"/>
    </xf>
    <xf numFmtId="41" fontId="271" fillId="0" borderId="19" xfId="15991" applyFont="1" applyFill="1" applyBorder="1" applyAlignment="1">
      <alignment vertical="center"/>
    </xf>
    <xf numFmtId="262" fontId="271" fillId="0" borderId="19" xfId="15991" applyNumberFormat="1" applyFont="1" applyFill="1" applyBorder="1" applyAlignment="1">
      <alignment vertical="center" shrinkToFit="1"/>
    </xf>
    <xf numFmtId="262" fontId="271" fillId="0" borderId="19" xfId="15904" applyFont="1" applyFill="1" applyBorder="1" applyAlignment="1">
      <alignment horizontal="center" vertical="center"/>
    </xf>
    <xf numFmtId="290" fontId="271" fillId="0" borderId="19" xfId="15991" applyNumberFormat="1" applyFont="1" applyFill="1" applyBorder="1" applyAlignment="1">
      <alignment vertical="center" shrinkToFit="1"/>
    </xf>
    <xf numFmtId="41" fontId="271" fillId="0" borderId="21" xfId="15991" applyFont="1" applyFill="1" applyBorder="1" applyAlignment="1">
      <alignment horizontal="center" vertical="center" shrinkToFit="1"/>
    </xf>
    <xf numFmtId="41" fontId="212" fillId="2" borderId="7" xfId="13279" applyFont="1" applyFill="1" applyBorder="1" applyAlignment="1">
      <alignment horizontal="left" vertical="center"/>
    </xf>
    <xf numFmtId="322" fontId="212" fillId="2" borderId="82" xfId="13279" applyNumberFormat="1" applyFont="1" applyFill="1" applyBorder="1" applyAlignment="1">
      <alignment horizontal="left" vertical="center" shrinkToFit="1"/>
    </xf>
    <xf numFmtId="323" fontId="212" fillId="2" borderId="82" xfId="13279" applyNumberFormat="1" applyFont="1" applyFill="1" applyBorder="1" applyAlignment="1">
      <alignment horizontal="centerContinuous" vertical="center"/>
    </xf>
    <xf numFmtId="41" fontId="212" fillId="2" borderId="82" xfId="13279" applyFont="1" applyFill="1" applyBorder="1" applyAlignment="1">
      <alignment horizontal="center" vertical="center"/>
    </xf>
    <xf numFmtId="41" fontId="212" fillId="2" borderId="82" xfId="13279" applyFont="1" applyFill="1" applyBorder="1" applyAlignment="1">
      <alignment horizontal="centerContinuous" vertical="center"/>
    </xf>
    <xf numFmtId="41" fontId="212" fillId="2" borderId="8" xfId="13279" applyFont="1" applyFill="1" applyBorder="1" applyAlignment="1">
      <alignment horizontal="center" vertical="center" shrinkToFit="1"/>
    </xf>
    <xf numFmtId="41" fontId="215" fillId="2" borderId="78" xfId="13279" applyFont="1" applyFill="1" applyBorder="1" applyAlignment="1"/>
    <xf numFmtId="322" fontId="215" fillId="2" borderId="37" xfId="13279" applyNumberFormat="1" applyFont="1" applyFill="1" applyBorder="1" applyAlignment="1">
      <alignment shrinkToFit="1"/>
    </xf>
    <xf numFmtId="323" fontId="210" fillId="2" borderId="37" xfId="13279" applyNumberFormat="1" applyFont="1" applyFill="1" applyBorder="1" applyAlignment="1">
      <alignment horizontal="center" vertical="center"/>
    </xf>
    <xf numFmtId="41" fontId="210" fillId="2" borderId="37" xfId="13279" applyFont="1" applyFill="1" applyBorder="1" applyAlignment="1">
      <alignment horizontal="center" vertical="center"/>
    </xf>
    <xf numFmtId="41" fontId="210" fillId="2" borderId="37" xfId="13279" applyFont="1" applyFill="1" applyBorder="1" applyAlignment="1">
      <alignment vertical="center"/>
    </xf>
    <xf numFmtId="41" fontId="215" fillId="2" borderId="37" xfId="13279" applyFont="1" applyFill="1" applyBorder="1" applyAlignment="1"/>
    <xf numFmtId="41" fontId="215" fillId="2" borderId="27" xfId="13279" applyFont="1" applyFill="1" applyBorder="1" applyAlignment="1"/>
    <xf numFmtId="41" fontId="271" fillId="45" borderId="2" xfId="15991" applyFont="1" applyFill="1" applyBorder="1" applyAlignment="1">
      <alignment horizontal="center" vertical="center" shrinkToFit="1"/>
    </xf>
    <xf numFmtId="41" fontId="211" fillId="0" borderId="2" xfId="13279" applyFont="1" applyBorder="1" applyAlignment="1">
      <alignment horizontal="center" vertical="center" shrinkToFit="1"/>
    </xf>
    <xf numFmtId="242" fontId="214" fillId="0" borderId="2" xfId="13279" applyNumberFormat="1" applyFont="1" applyBorder="1" applyAlignment="1">
      <alignment horizontal="center" vertical="center" shrinkToFit="1"/>
    </xf>
    <xf numFmtId="41" fontId="214" fillId="0" borderId="2" xfId="12251" applyFont="1" applyBorder="1" applyAlignment="1">
      <alignment vertical="center" shrinkToFit="1"/>
    </xf>
    <xf numFmtId="41" fontId="214" fillId="0" borderId="60" xfId="12251" applyFont="1" applyFill="1" applyBorder="1" applyAlignment="1">
      <alignment vertical="center" shrinkToFit="1"/>
    </xf>
    <xf numFmtId="191" fontId="214" fillId="0" borderId="60" xfId="13279" applyNumberFormat="1" applyFont="1" applyFill="1" applyBorder="1" applyAlignment="1">
      <alignment vertical="center" shrinkToFit="1"/>
    </xf>
    <xf numFmtId="41" fontId="211" fillId="0" borderId="2" xfId="13279" applyFont="1" applyBorder="1" applyAlignment="1">
      <alignment horizontal="center" vertical="center" shrinkToFit="1"/>
    </xf>
    <xf numFmtId="376" fontId="209" fillId="0" borderId="2" xfId="13092" quotePrefix="1" applyNumberFormat="1" applyFont="1" applyBorder="1" applyAlignment="1">
      <alignment vertical="center" wrapText="1"/>
    </xf>
    <xf numFmtId="376" fontId="209" fillId="0" borderId="0" xfId="13092" applyNumberFormat="1" applyFont="1">
      <alignment vertical="center"/>
    </xf>
    <xf numFmtId="41" fontId="271" fillId="45" borderId="5" xfId="15991" applyFont="1" applyFill="1" applyBorder="1" applyAlignment="1">
      <alignment horizontal="center" vertical="center" shrinkToFit="1"/>
    </xf>
    <xf numFmtId="41" fontId="271" fillId="45" borderId="2" xfId="15991" applyFont="1" applyFill="1" applyBorder="1" applyAlignment="1">
      <alignment horizontal="center" vertical="center" shrinkToFit="1"/>
    </xf>
    <xf numFmtId="41" fontId="271" fillId="45" borderId="2" xfId="15991" applyFont="1" applyFill="1" applyBorder="1" applyAlignment="1">
      <alignment horizontal="center" vertical="center" shrinkToFit="1"/>
    </xf>
    <xf numFmtId="262" fontId="35" fillId="0" borderId="0" xfId="5" applyFont="1" applyAlignment="1">
      <alignment horizontal="center" vertical="center"/>
    </xf>
    <xf numFmtId="262" fontId="33" fillId="0" borderId="0" xfId="5" applyFont="1" applyAlignment="1">
      <alignment horizontal="left" vertical="center"/>
    </xf>
    <xf numFmtId="262" fontId="34" fillId="0" borderId="0" xfId="5" applyFont="1" applyAlignment="1">
      <alignment horizontal="distributed" vertical="center"/>
    </xf>
    <xf numFmtId="262" fontId="33" fillId="0" borderId="0" xfId="5" applyFont="1" applyAlignment="1">
      <alignment horizontal="distributed" vertical="center"/>
    </xf>
    <xf numFmtId="184" fontId="33" fillId="0" borderId="0" xfId="5" applyNumberFormat="1" applyFont="1" applyAlignment="1">
      <alignment horizontal="center" vertical="center"/>
    </xf>
    <xf numFmtId="262" fontId="23" fillId="0" borderId="0" xfId="0" applyFont="1" applyAlignment="1">
      <alignment horizontal="center" vertical="center"/>
    </xf>
    <xf numFmtId="262" fontId="30" fillId="5" borderId="5" xfId="0" quotePrefix="1" applyFont="1" applyFill="1" applyBorder="1" applyAlignment="1">
      <alignment horizontal="center" vertical="center"/>
    </xf>
    <xf numFmtId="262" fontId="30" fillId="5" borderId="6" xfId="0" quotePrefix="1" applyFont="1" applyFill="1" applyBorder="1" applyAlignment="1">
      <alignment horizontal="center" vertical="center"/>
    </xf>
    <xf numFmtId="262" fontId="80" fillId="0" borderId="0" xfId="13412" applyFont="1" applyAlignment="1">
      <alignment horizontal="center" vertical="center"/>
    </xf>
    <xf numFmtId="262" fontId="282" fillId="0" borderId="0" xfId="13411" applyFont="1" applyAlignment="1">
      <alignment horizontal="center" vertical="center"/>
    </xf>
    <xf numFmtId="262" fontId="282" fillId="0" borderId="0" xfId="13412" applyFont="1" applyAlignment="1">
      <alignment horizontal="center" vertical="center"/>
    </xf>
    <xf numFmtId="262" fontId="209" fillId="87" borderId="2" xfId="13092" quotePrefix="1" applyFont="1" applyFill="1" applyBorder="1" applyAlignment="1">
      <alignment horizontal="center" vertical="center" wrapText="1"/>
    </xf>
    <xf numFmtId="262" fontId="209" fillId="87" borderId="5" xfId="13092" applyFont="1" applyFill="1" applyBorder="1" applyAlignment="1">
      <alignment horizontal="center" vertical="center" wrapText="1"/>
    </xf>
    <xf numFmtId="262" fontId="209" fillId="87" borderId="25" xfId="13092" applyFont="1" applyFill="1" applyBorder="1" applyAlignment="1">
      <alignment horizontal="center" vertical="center" wrapText="1"/>
    </xf>
    <xf numFmtId="262" fontId="209" fillId="87" borderId="6" xfId="13092" applyFont="1" applyFill="1" applyBorder="1" applyAlignment="1">
      <alignment horizontal="center" vertical="center" wrapText="1"/>
    </xf>
    <xf numFmtId="262" fontId="283" fillId="0" borderId="0" xfId="13092" applyFont="1" applyAlignment="1">
      <alignment horizontal="center" vertical="center"/>
    </xf>
    <xf numFmtId="262" fontId="285" fillId="0" borderId="0" xfId="13092" applyFont="1" applyAlignment="1">
      <alignment vertical="center"/>
    </xf>
    <xf numFmtId="262" fontId="209" fillId="0" borderId="0" xfId="13092" applyFont="1" applyAlignment="1">
      <alignment horizontal="right" vertical="center"/>
    </xf>
    <xf numFmtId="262" fontId="284" fillId="87" borderId="2" xfId="13092" quotePrefix="1" applyFont="1" applyFill="1" applyBorder="1" applyAlignment="1">
      <alignment horizontal="center" vertical="center" wrapText="1"/>
    </xf>
    <xf numFmtId="262" fontId="209" fillId="87" borderId="2" xfId="13092" quotePrefix="1" applyFont="1" applyFill="1" applyBorder="1" applyAlignment="1">
      <alignment horizontal="distributed" vertical="center" wrapText="1"/>
    </xf>
    <xf numFmtId="41" fontId="271" fillId="45" borderId="2" xfId="15991" applyFont="1" applyFill="1" applyBorder="1" applyAlignment="1">
      <alignment horizontal="center" vertical="center" shrinkToFit="1"/>
    </xf>
    <xf numFmtId="41" fontId="208" fillId="0" borderId="5" xfId="13413" applyFont="1" applyBorder="1" applyAlignment="1">
      <alignment horizontal="center" vertical="center"/>
    </xf>
    <xf numFmtId="262" fontId="209" fillId="0" borderId="25" xfId="11901" applyFont="1" applyBorder="1" applyAlignment="1">
      <alignment vertical="center"/>
    </xf>
    <xf numFmtId="262" fontId="209" fillId="0" borderId="6" xfId="11901" applyFont="1" applyBorder="1" applyAlignment="1">
      <alignment vertical="center"/>
    </xf>
    <xf numFmtId="41" fontId="211" fillId="0" borderId="25" xfId="13413" quotePrefix="1" applyFont="1" applyFill="1" applyBorder="1" applyAlignment="1">
      <alignment horizontal="left" vertical="center"/>
    </xf>
    <xf numFmtId="262" fontId="80" fillId="0" borderId="25" xfId="13412" applyFont="1" applyBorder="1" applyAlignment="1">
      <alignment vertical="center"/>
    </xf>
    <xf numFmtId="41" fontId="211" fillId="0" borderId="2" xfId="13279" applyFont="1" applyBorder="1" applyAlignment="1">
      <alignment horizontal="center" vertical="center" shrinkToFit="1"/>
    </xf>
    <xf numFmtId="41" fontId="211" fillId="0" borderId="4" xfId="13279" applyFont="1" applyBorder="1" applyAlignment="1">
      <alignment horizontal="center" vertical="center" shrinkToFit="1"/>
    </xf>
    <xf numFmtId="41" fontId="211" fillId="0" borderId="23" xfId="13279" applyFont="1" applyBorder="1" applyAlignment="1">
      <alignment horizontal="center" vertical="center" shrinkToFit="1"/>
    </xf>
    <xf numFmtId="41" fontId="211" fillId="0" borderId="2" xfId="13279" applyFont="1" applyBorder="1" applyAlignment="1">
      <alignment horizontal="center" vertical="center"/>
    </xf>
    <xf numFmtId="322" fontId="211" fillId="0" borderId="2" xfId="13279" applyNumberFormat="1" applyFont="1" applyBorder="1" applyAlignment="1">
      <alignment horizontal="center" vertical="center"/>
    </xf>
    <xf numFmtId="323" fontId="211" fillId="0" borderId="2" xfId="13279" applyNumberFormat="1" applyFont="1" applyBorder="1" applyAlignment="1">
      <alignment horizontal="center" vertical="center" shrinkToFit="1"/>
    </xf>
    <xf numFmtId="41" fontId="211" fillId="0" borderId="5" xfId="13279" applyFont="1" applyBorder="1" applyAlignment="1">
      <alignment horizontal="center" vertical="center" shrinkToFit="1"/>
    </xf>
    <xf numFmtId="41" fontId="211" fillId="0" borderId="6" xfId="13279" applyFont="1" applyBorder="1" applyAlignment="1">
      <alignment horizontal="center" vertical="center" shrinkToFit="1"/>
    </xf>
    <xf numFmtId="323" fontId="211" fillId="0" borderId="4" xfId="13279" applyNumberFormat="1" applyFont="1" applyBorder="1" applyAlignment="1">
      <alignment horizontal="center" vertical="center" shrinkToFit="1"/>
    </xf>
    <xf numFmtId="323" fontId="211" fillId="0" borderId="23" xfId="13279" applyNumberFormat="1" applyFont="1" applyBorder="1" applyAlignment="1">
      <alignment horizontal="center" vertical="center" shrinkToFit="1"/>
    </xf>
    <xf numFmtId="41" fontId="211" fillId="0" borderId="4" xfId="13279" applyFont="1" applyBorder="1" applyAlignment="1">
      <alignment horizontal="center" vertical="center"/>
    </xf>
    <xf numFmtId="41" fontId="211" fillId="0" borderId="23" xfId="13279" applyFont="1" applyBorder="1" applyAlignment="1">
      <alignment horizontal="center" vertical="center"/>
    </xf>
    <xf numFmtId="322" fontId="211" fillId="0" borderId="4" xfId="13279" applyNumberFormat="1" applyFont="1" applyBorder="1" applyAlignment="1">
      <alignment horizontal="center" vertical="center"/>
    </xf>
    <xf numFmtId="322" fontId="211" fillId="0" borderId="23" xfId="13279" applyNumberFormat="1" applyFont="1" applyBorder="1" applyAlignment="1">
      <alignment horizontal="center" vertical="center"/>
    </xf>
    <xf numFmtId="262" fontId="36" fillId="0" borderId="0" xfId="13412" applyAlignment="1">
      <alignment horizontal="center" vertical="center"/>
    </xf>
    <xf numFmtId="262" fontId="205" fillId="0" borderId="0" xfId="13411" applyFont="1" applyBorder="1" applyAlignment="1">
      <alignment horizontal="center" vertical="center"/>
    </xf>
    <xf numFmtId="262" fontId="205" fillId="0" borderId="37" xfId="13411" applyFont="1" applyBorder="1" applyAlignment="1">
      <alignment vertical="center"/>
    </xf>
    <xf numFmtId="262" fontId="274" fillId="0" borderId="37" xfId="13411" applyFont="1" applyBorder="1" applyAlignment="1">
      <alignment vertical="center"/>
    </xf>
    <xf numFmtId="262" fontId="205" fillId="54" borderId="2" xfId="13411" applyFont="1" applyFill="1" applyBorder="1" applyAlignment="1">
      <alignment horizontal="center" vertical="center" shrinkToFit="1"/>
    </xf>
    <xf numFmtId="262" fontId="205" fillId="54" borderId="2" xfId="13411" applyFont="1" applyFill="1" applyBorder="1" applyAlignment="1">
      <alignment horizontal="center" vertical="center"/>
    </xf>
    <xf numFmtId="262" fontId="205" fillId="54" borderId="5" xfId="13411" applyFont="1" applyFill="1" applyBorder="1" applyAlignment="1">
      <alignment horizontal="center" vertical="center"/>
    </xf>
    <xf numFmtId="262" fontId="205" fillId="54" borderId="25" xfId="13411" applyFont="1" applyFill="1" applyBorder="1" applyAlignment="1">
      <alignment horizontal="center" vertical="center"/>
    </xf>
    <xf numFmtId="262" fontId="205" fillId="54" borderId="6" xfId="13411" applyFont="1" applyFill="1" applyBorder="1" applyAlignment="1">
      <alignment horizontal="center" vertical="center"/>
    </xf>
    <xf numFmtId="262" fontId="205" fillId="54" borderId="4" xfId="13411" applyFont="1" applyFill="1" applyBorder="1" applyAlignment="1">
      <alignment horizontal="center" vertical="top"/>
    </xf>
    <xf numFmtId="262" fontId="205" fillId="54" borderId="23" xfId="13411" applyFont="1" applyFill="1" applyBorder="1" applyAlignment="1">
      <alignment horizontal="center" vertical="top"/>
    </xf>
    <xf numFmtId="262" fontId="216" fillId="54" borderId="5" xfId="13411" applyFont="1" applyFill="1" applyBorder="1" applyAlignment="1">
      <alignment horizontal="center" vertical="center"/>
    </xf>
    <xf numFmtId="262" fontId="216" fillId="54" borderId="25" xfId="13411" applyFont="1" applyFill="1" applyBorder="1" applyAlignment="1">
      <alignment horizontal="center" vertical="center"/>
    </xf>
    <xf numFmtId="262" fontId="216" fillId="54" borderId="6" xfId="13411" applyFont="1" applyFill="1" applyBorder="1" applyAlignment="1">
      <alignment horizontal="center" vertical="center"/>
    </xf>
    <xf numFmtId="262" fontId="216" fillId="54" borderId="2" xfId="13411" applyFont="1" applyFill="1" applyBorder="1" applyAlignment="1">
      <alignment horizontal="center" vertical="center"/>
    </xf>
  </cellXfs>
  <cellStyles count="21858">
    <cellStyle name="_x0001_" xfId="20"/>
    <cellStyle name="_x0014_" xfId="21"/>
    <cellStyle name="_x001f_" xfId="13416"/>
    <cellStyle name=" " xfId="22"/>
    <cellStyle name="' '" xfId="23"/>
    <cellStyle name="          _x000d__x000a_386grabber=vga.3gr_x000d__x000a_" xfId="13417"/>
    <cellStyle name="  10" xfId="12313"/>
    <cellStyle name="' ' 10" xfId="13212"/>
    <cellStyle name="  2" xfId="13091"/>
    <cellStyle name="' ' 2" xfId="12361"/>
    <cellStyle name="  3" xfId="12329"/>
    <cellStyle name="' ' 3" xfId="13093"/>
    <cellStyle name="  4" xfId="12274"/>
    <cellStyle name="' ' 4" xfId="13267"/>
    <cellStyle name="  5" xfId="13259"/>
    <cellStyle name="' ' 5" xfId="12283"/>
    <cellStyle name="  6" xfId="12291"/>
    <cellStyle name="' ' 6" xfId="13213"/>
    <cellStyle name="  7" xfId="13244"/>
    <cellStyle name="' ' 7" xfId="13204"/>
    <cellStyle name="  8" xfId="12303"/>
    <cellStyle name="' ' 8" xfId="13271"/>
    <cellStyle name="  9" xfId="12319"/>
    <cellStyle name="' ' 9" xfId="12280"/>
    <cellStyle name=" _0508-카지노원상복구및리노베이션(일위대가)" xfId="14399"/>
    <cellStyle name=" _11월기성" xfId="24"/>
    <cellStyle name=" _1228-TeraData Seoul office Relocation Project" xfId="13418"/>
    <cellStyle name=" _8월 기성" xfId="25"/>
    <cellStyle name=" _97연말" xfId="12099"/>
    <cellStyle name=" _97연말_0508-카지노원상복구및리노베이션(일위대가)" xfId="14400"/>
    <cellStyle name=" _97연말_1228-TeraData Seoul office Relocation Project" xfId="13419"/>
    <cellStyle name=" _97연말_강남삼성병원일위대가-12.21(일위대가내역서)" xfId="14401"/>
    <cellStyle name=" _97연말_방수-대맥" xfId="15996"/>
    <cellStyle name=" _97연말_파주시시립도서관리노베이션공사(감사계)" xfId="13420"/>
    <cellStyle name=" _97연말_파주시시립도서관리노베이션공사(제출분)원가계산서+일위대가(감사 지적사항)" xfId="13421"/>
    <cellStyle name=" _97연말_한남동 근린생활시설-6-1(실행)" xfId="13422"/>
    <cellStyle name=" _97연말_황세영산부인과 인테리어 공사 -11-28-(현장실행)" xfId="14402"/>
    <cellStyle name=" _97연말1" xfId="12100"/>
    <cellStyle name=" _97연말1_0508-카지노원상복구및리노베이션(일위대가)" xfId="14403"/>
    <cellStyle name=" _97연말1_1228-TeraData Seoul office Relocation Project" xfId="13423"/>
    <cellStyle name=" _97연말1_강남삼성병원일위대가-12.21(일위대가내역서)" xfId="14404"/>
    <cellStyle name=" _97연말1_방수-대맥" xfId="15997"/>
    <cellStyle name=" _97연말1_파주시시립도서관리노베이션공사(감사계)" xfId="13424"/>
    <cellStyle name=" _97연말1_파주시시립도서관리노베이션공사(제출분)원가계산서+일위대가(감사 지적사항)" xfId="13425"/>
    <cellStyle name=" _97연말1_한남동 근린생활시설-6-1(실행)" xfId="13426"/>
    <cellStyle name=" _97연말1_황세영산부인과 인테리어 공사 -11-28-(현장실행)" xfId="14405"/>
    <cellStyle name=" _AC06실적기성" xfId="29"/>
    <cellStyle name=" _AC09가중치산출근거" xfId="30"/>
    <cellStyle name=" _AC15가중치산출근거" xfId="31"/>
    <cellStyle name=" _AC-19" xfId="32"/>
    <cellStyle name=" _AC21가중치산출근거및PC산정표" xfId="33"/>
    <cellStyle name=" _Book1" xfId="12101"/>
    <cellStyle name=" _Book1_0508-카지노원상복구및리노베이션(일위대가)" xfId="14406"/>
    <cellStyle name=" _Book1_1228-TeraData Seoul office Relocation Project" xfId="13427"/>
    <cellStyle name=" _Book1_강남삼성병원일위대가-12.21(일위대가내역서)" xfId="14407"/>
    <cellStyle name=" _Book1_방수-대맥" xfId="15998"/>
    <cellStyle name=" _Book1_파주시시립도서관리노베이션공사(감사계)" xfId="13428"/>
    <cellStyle name=" _Book1_파주시시립도서관리노베이션공사(제출분)원가계산서+일위대가(감사 지적사항)" xfId="13429"/>
    <cellStyle name=" _Book1_한남동 근린생활시설-6-1(실행)" xfId="13430"/>
    <cellStyle name=" _Book1_황세영산부인과 인테리어 공사 -11-28-(현장실행)" xfId="14408"/>
    <cellStyle name=" _PC산정표(AC19)" xfId="34"/>
    <cellStyle name=" _강남삼성병원일위대가-12.21(일위대가내역서)" xfId="14409"/>
    <cellStyle name=" _방수-대맥" xfId="15999"/>
    <cellStyle name=" _설계변경조서(ESC)" xfId="26"/>
    <cellStyle name=" _소화수(REV.1)" xfId="27"/>
    <cellStyle name=" _옥내기기기초공설" xfId="28"/>
    <cellStyle name=" _파주시시립도서관리노베이션공사(감사계)" xfId="13431"/>
    <cellStyle name=" _파주시시립도서관리노베이션공사(제출분)원가계산서+일위대가(감사 지적사항)" xfId="13432"/>
    <cellStyle name=" _한남동 근린생활시설-6-1(실행)" xfId="13433"/>
    <cellStyle name=" _황세영산부인과 인테리어 공사 -11-28-(현장실행)" xfId="14410"/>
    <cellStyle name="_x000a_ἀ̀က᠀" xfId="35"/>
    <cellStyle name="_x000d_$" xfId="20026"/>
    <cellStyle name="_x000d_;&amp;?;" xfId="20027"/>
    <cellStyle name="&quot;" xfId="36"/>
    <cellStyle name="&quot;_%A3%BC전남지방합동청사신축공사_본실행(0703)" xfId="37"/>
    <cellStyle name="&quot;_인천국제공항(실행)-060417-검토" xfId="38"/>
    <cellStyle name="#" xfId="39"/>
    <cellStyle name="#,##0" xfId="40"/>
    <cellStyle name="#,##0 2" xfId="41"/>
    <cellStyle name="#,##0.0" xfId="42"/>
    <cellStyle name="#,##0.00" xfId="43"/>
    <cellStyle name="#,##0.000" xfId="44"/>
    <cellStyle name="#,##0_현장설명서(IMI-G71-002-F05)(2007(1).05.17)" xfId="45"/>
    <cellStyle name="#_cost9702 (2)_계통도 (2)_계통도 " xfId="53"/>
    <cellStyle name="#_cost9702 (2)_공사비예산서 (2)_계통도 " xfId="54"/>
    <cellStyle name="#_cost9702 (2)_공사비예산서_계통도 " xfId="55"/>
    <cellStyle name="#_cost9702 (2)_예정공정표 (2)_계통도 " xfId="56"/>
    <cellStyle name="#_cost9702 (2)_주요자재_계통도 " xfId="57"/>
    <cellStyle name="#_목차 " xfId="13434"/>
    <cellStyle name="#_예정공정표_계통도 " xfId="46"/>
    <cellStyle name="#_품셈 " xfId="47"/>
    <cellStyle name="#_품셈 _정산기별(부안)" xfId="48"/>
    <cellStyle name="#_품셈 _정산기별(삼례)" xfId="49"/>
    <cellStyle name="#_품셈 _정산기별(진안)" xfId="50"/>
    <cellStyle name="#_품셈 _정산기별(진안-3)" xfId="51"/>
    <cellStyle name="#_품셈_계통도 " xfId="52"/>
    <cellStyle name="$" xfId="58"/>
    <cellStyle name="$_±a¾Æ" xfId="14411"/>
    <cellStyle name="$_°ßAu2" xfId="14412"/>
    <cellStyle name="$_dbAøEi" xfId="14413"/>
    <cellStyle name="$_db진흥" xfId="61"/>
    <cellStyle name="$_db진흥 2" xfId="13196"/>
    <cellStyle name="$_db진흥 3" xfId="13435"/>
    <cellStyle name="$_db진흥 4" xfId="13436"/>
    <cellStyle name="$_SE40" xfId="62"/>
    <cellStyle name="$_견적2" xfId="59"/>
    <cellStyle name="$_견적2 2" xfId="13197"/>
    <cellStyle name="$_견적2 3" xfId="13437"/>
    <cellStyle name="$_견적2 4" xfId="13438"/>
    <cellStyle name="$_기아" xfId="60"/>
    <cellStyle name="$_기아 2" xfId="13089"/>
    <cellStyle name="$_기아 3" xfId="13439"/>
    <cellStyle name="$_기아 4" xfId="13440"/>
    <cellStyle name="%(+,-,0)" xfId="63"/>
    <cellStyle name="%_Inputs" xfId="64"/>
    <cellStyle name="%1_Inputs" xfId="65"/>
    <cellStyle name="&amp;A" xfId="66"/>
    <cellStyle name="(##.00)" xfId="67"/>
    <cellStyle name="(##.00) 2" xfId="12264"/>
    <cellStyle name="(△콤마)" xfId="68"/>
    <cellStyle name="(△콤마) 2" xfId="20982"/>
    <cellStyle name="(백분율)" xfId="69"/>
    <cellStyle name="(백분율) 2" xfId="20983"/>
    <cellStyle name="(콤마)" xfId="70"/>
    <cellStyle name="(콤마) 2" xfId="20984"/>
    <cellStyle name="(표준)" xfId="71"/>
    <cellStyle name="(표준) 2" xfId="72"/>
    <cellStyle name="(표준) 2 2" xfId="73"/>
    <cellStyle name="(표준) 2 2 2" xfId="74"/>
    <cellStyle name="(표준) 2 2 2 2" xfId="75"/>
    <cellStyle name="(표준) 2 2 2 3" xfId="76"/>
    <cellStyle name="(표준) 2 2 2 4" xfId="77"/>
    <cellStyle name="(표준) 2 2 2 5" xfId="78"/>
    <cellStyle name="(표준) 2 2 3" xfId="79"/>
    <cellStyle name="(표준) 2 3" xfId="80"/>
    <cellStyle name="(표준) 3" xfId="81"/>
    <cellStyle name="(표준) 3 2" xfId="82"/>
    <cellStyle name="(표준) 3 2 2" xfId="83"/>
    <cellStyle name="(표준) 3 2 2 2" xfId="84"/>
    <cellStyle name="(표준) 3 2 2 3" xfId="85"/>
    <cellStyle name="(표준) 3 2 2 4" xfId="86"/>
    <cellStyle name="(표준) 3 2 2 5" xfId="87"/>
    <cellStyle name="(표준) 3 2 3" xfId="88"/>
    <cellStyle name="(표준) 3 3" xfId="89"/>
    <cellStyle name="(표준) 4" xfId="90"/>
    <cellStyle name="(표준) 4 2" xfId="91"/>
    <cellStyle name="(표준) 4 2 2" xfId="92"/>
    <cellStyle name="(표준) 4 2 2 2" xfId="93"/>
    <cellStyle name="(표준) 4 2 2 3" xfId="94"/>
    <cellStyle name="(표준) 4 2 2 4" xfId="95"/>
    <cellStyle name="(표준) 4 2 2 5" xfId="96"/>
    <cellStyle name="(표준) 4 2 3" xfId="97"/>
    <cellStyle name="(표준) 4 3" xfId="98"/>
    <cellStyle name="(표준) 5" xfId="99"/>
    <cellStyle name="(표준) 5 2" xfId="100"/>
    <cellStyle name="(표준) 5 2 2" xfId="101"/>
    <cellStyle name="(표준) 5 2 2 2" xfId="102"/>
    <cellStyle name="(표준) 5 2 2 3" xfId="103"/>
    <cellStyle name="(표준) 5 2 2 4" xfId="104"/>
    <cellStyle name="(표준) 5 2 2 5" xfId="105"/>
    <cellStyle name="(표준) 5 2 3" xfId="106"/>
    <cellStyle name="(표준) 5 3" xfId="107"/>
    <cellStyle name="(표준) 6" xfId="108"/>
    <cellStyle name="(표준) 6 2" xfId="109"/>
    <cellStyle name="(표준) 6 2 2" xfId="110"/>
    <cellStyle name="(표준) 6 2 2 2" xfId="111"/>
    <cellStyle name="(표준) 6 2 2 3" xfId="112"/>
    <cellStyle name="(표준) 6 2 2 4" xfId="113"/>
    <cellStyle name="(표준) 6 2 2 5" xfId="114"/>
    <cellStyle name="(표준) 6 2 3" xfId="115"/>
    <cellStyle name="(표준) 6 2 4" xfId="116"/>
    <cellStyle name="(표준) 6 2 5" xfId="117"/>
    <cellStyle name="(표준) 6 2 6" xfId="118"/>
    <cellStyle name="(표준) 6 3" xfId="119"/>
    <cellStyle name="(표준) 6 3 2" xfId="120"/>
    <cellStyle name="(표준) 6 3 3" xfId="121"/>
    <cellStyle name="(표준) 6 3 4" xfId="122"/>
    <cellStyle name="(표준) 6 3 5" xfId="123"/>
    <cellStyle name=")" xfId="124"/>
    <cellStyle name="_x0002_._x0011__x0002_._x001b__x0002_ _x0015_%_x0018__x0001_" xfId="14414"/>
    <cellStyle name=";;;" xfId="125"/>
    <cellStyle name=";;; 2" xfId="126"/>
    <cellStyle name="?" xfId="127"/>
    <cellStyle name="??" xfId="128"/>
    <cellStyle name="?_x0001_?" xfId="129"/>
    <cellStyle name="?? [0]_????? " xfId="12563"/>
    <cellStyle name="??_x000c_@?_x000d_3?_x0001__x000b_" xfId="20028"/>
    <cellStyle name="??_x000c_둄_x001b__x000d_|?_x0001_?_x0003__x0014__x0007__x0001__x0001_" xfId="130"/>
    <cellStyle name="??_x000c_둄_x001b__x000d_|?_x0001_?_x0003__x0014__x0007__x0001__x0001_ 2" xfId="13441"/>
    <cellStyle name="??&amp;5_x0007_?._x0007_9_x0008_??_x0007__x0001__x0001_" xfId="131"/>
    <cellStyle name="??&amp;6_x0007_?/_x0007_9_x0008_??_x0007__x0001__x0001_" xfId="132"/>
    <cellStyle name="??&amp;O?&amp;H?_x0008__x000f__x0007_?_x0007__x0001__x0001_" xfId="136"/>
    <cellStyle name="??&amp;O?&amp;H?_x0008__x000f__x0007_?_x0007__x0001__x0001_ 2" xfId="137"/>
    <cellStyle name="??&amp;O?&amp;H?_x0008__x000f__x0007_?_x0007__x0001__x0001_ 3" xfId="138"/>
    <cellStyle name="??&amp;O?&amp;H?_x0008__x000f__x0007_?_x0007__x0001__x0001_ 4" xfId="139"/>
    <cellStyle name="??&amp;O?&amp;H?_x0008_??_x0007__x0001__x0001_" xfId="140"/>
    <cellStyle name="??&amp;O?&amp;H?_x0008_??_x0007__x0001__x0001_ 2" xfId="141"/>
    <cellStyle name="??&amp;O?&amp;H?_x0008_??_x0007__x0001__x0001_ 3" xfId="142"/>
    <cellStyle name="??&amp;O?&amp;H?_x0008_??_x0007__x0001__x0001_ 4" xfId="143"/>
    <cellStyle name="??&amp;O?&amp;H?_x0008__x000f__x0007_?_x0007__x0001__x0001__경의선-비교표" xfId="144"/>
    <cellStyle name="??&amp;멅?둃9_x0008_??_x0007__x0001__x0001_" xfId="133"/>
    <cellStyle name="??&amp;쏗?뷐9_x0008__x0011__x0007_?_x0007__x0001__x0001_" xfId="134"/>
    <cellStyle name="??&amp;蟻?縊9_x0008_f_x000a_:_x000b__x0007__x0001__x0001_" xfId="135"/>
    <cellStyle name="???" xfId="145"/>
    <cellStyle name="???­ [0]" xfId="146"/>
    <cellStyle name="?_x001d_??%U©÷u&amp;H©÷9_x0008_? s_x000a__x0007__x0001__x0001_" xfId="14415"/>
    <cellStyle name="????" xfId="147"/>
    <cellStyle name="???? [0.00]_PRODUCT DETAIL Q1" xfId="14416"/>
    <cellStyle name="????_PRODUCT DETAIL Q1" xfId="14417"/>
    <cellStyle name="???[0]_?? DI" xfId="14418"/>
    <cellStyle name="???_?? DI" xfId="14419"/>
    <cellStyle name="???­_±??¸" xfId="148"/>
    <cellStyle name="???_01__본실행예산내역_대구상인_10.15 (예산관리팀)" xfId="149"/>
    <cellStyle name="???­_INQUIRY ¿?¾÷?ß?ø " xfId="150"/>
    <cellStyle name="???¡©" xfId="151"/>
    <cellStyle name="???©" xfId="152"/>
    <cellStyle name="???ø" xfId="153"/>
    <cellStyle name="??[0]_MATL COST ANALYSIS" xfId="14420"/>
    <cellStyle name="??_(????)??????" xfId="14421"/>
    <cellStyle name="?_x0001_?_견적대비표-하드웨어" xfId="14422"/>
    <cellStyle name="?_01__본실행예산내역_대구상인_10.15 (예산관리팀)" xfId="154"/>
    <cellStyle name="?_1. 준공정산 추가자료(청주산남)" xfId="155"/>
    <cellStyle name="?_3입찰실행-마산역사(080526)최종" xfId="156"/>
    <cellStyle name="?_PJ진행현황-수원천천" xfId="248"/>
    <cellStyle name="?_견적대비표-하드웨어" xfId="14423"/>
    <cellStyle name="?_견적대비표-하드웨어_1. 가실행예산(0629 도면기준)" xfId="14424"/>
    <cellStyle name="?_견적대비표-하드웨어_1. 가실행예산(0629 도면기준)_4.일신통신 가실행예산(재견적合)" xfId="14425"/>
    <cellStyle name="?_견적대비표-하드웨어_1. 가실행예산(0629 도면기준)_을" xfId="14426"/>
    <cellStyle name="?_견적대비표-하드웨어_1.본실행 - 조정(안)" xfId="14427"/>
    <cellStyle name="?_견적대비표-하드웨어_1.본실행 - 조정(안)_4.일신통신 가실행예산(재견적合)" xfId="14428"/>
    <cellStyle name="?_견적대비표-하드웨어_1.본실행 - 조정(안)_을" xfId="14429"/>
    <cellStyle name="?_견적대비표-하드웨어_4.일신통신 가실행예산(재견적合)" xfId="14430"/>
    <cellStyle name="?_견적대비표-하드웨어_국립암센터-두산" xfId="14431"/>
    <cellStyle name="?_견적대비표-하드웨어_국립암센터-두산_1. 가실행예산(0629 도면기준)" xfId="14432"/>
    <cellStyle name="?_견적대비표-하드웨어_국립암센터-두산_1. 가실행예산(0629 도면기준)_4.일신통신 가실행예산(재견적合)" xfId="14433"/>
    <cellStyle name="?_견적대비표-하드웨어_국립암센터-두산_1. 가실행예산(0629 도면기준)_을" xfId="14434"/>
    <cellStyle name="?_견적대비표-하드웨어_국립암센터-두산_1.본실행 - 조정(안)" xfId="14435"/>
    <cellStyle name="?_견적대비표-하드웨어_국립암센터-두산_1.본실행 - 조정(안)_4.일신통신 가실행예산(재견적合)" xfId="14436"/>
    <cellStyle name="?_견적대비표-하드웨어_국립암센터-두산_1.본실행 - 조정(안)_을" xfId="14437"/>
    <cellStyle name="?_견적대비표-하드웨어_국립암센터-두산_4.일신통신 가실행예산(재견적合)" xfId="14438"/>
    <cellStyle name="?_견적대비표-하드웨어_국립암센터-두산_을" xfId="14439"/>
    <cellStyle name="?_견적대비표-하드웨어_국립암센터-두산_총괄 내역서" xfId="14440"/>
    <cellStyle name="?_견적대비표-하드웨어_국립암센터-두산_총괄 내역서_4.일신통신 가실행예산(재견적合)" xfId="14441"/>
    <cellStyle name="?_견적대비표-하드웨어_국립암센터-두산_총괄 내역서_을" xfId="14442"/>
    <cellStyle name="?_견적대비표-하드웨어_미지급품의서" xfId="14443"/>
    <cellStyle name="?_견적대비표-하드웨어_미지급품의서_1. 가실행예산(0629 도면기준)" xfId="14444"/>
    <cellStyle name="?_견적대비표-하드웨어_미지급품의서_1. 가실행예산(0629 도면기준)_4.일신통신 가실행예산(재견적合)" xfId="14445"/>
    <cellStyle name="?_견적대비표-하드웨어_미지급품의서_1. 가실행예산(0629 도면기준)_을" xfId="14446"/>
    <cellStyle name="?_견적대비표-하드웨어_미지급품의서_1.본실행 - 조정(안)" xfId="14447"/>
    <cellStyle name="?_견적대비표-하드웨어_미지급품의서_1.본실행 - 조정(안)_4.일신통신 가실행예산(재견적合)" xfId="14448"/>
    <cellStyle name="?_견적대비표-하드웨어_미지급품의서_1.본실행 - 조정(안)_을" xfId="14449"/>
    <cellStyle name="?_견적대비표-하드웨어_미지급품의서_4.일신통신 가실행예산(재견적合)" xfId="14450"/>
    <cellStyle name="?_견적대비표-하드웨어_미지급품의서_국립암센터-두산" xfId="14451"/>
    <cellStyle name="?_견적대비표-하드웨어_미지급품의서_국립암센터-두산_1. 가실행예산(0629 도면기준)" xfId="14452"/>
    <cellStyle name="?_견적대비표-하드웨어_미지급품의서_국립암센터-두산_1. 가실행예산(0629 도면기준)_4.일신통신 가실행예산(재견적合)" xfId="14453"/>
    <cellStyle name="?_견적대비표-하드웨어_미지급품의서_국립암센터-두산_1. 가실행예산(0629 도면기준)_을" xfId="14454"/>
    <cellStyle name="?_견적대비표-하드웨어_미지급품의서_국립암센터-두산_1.본실행 - 조정(안)" xfId="14455"/>
    <cellStyle name="?_견적대비표-하드웨어_미지급품의서_국립암센터-두산_1.본실행 - 조정(안)_4.일신통신 가실행예산(재견적合)" xfId="14456"/>
    <cellStyle name="?_견적대비표-하드웨어_미지급품의서_국립암센터-두산_1.본실행 - 조정(안)_을" xfId="14457"/>
    <cellStyle name="?_견적대비표-하드웨어_미지급품의서_국립암센터-두산_4.일신통신 가실행예산(재견적合)" xfId="14458"/>
    <cellStyle name="?_견적대비표-하드웨어_미지급품의서_국립암센터-두산_을" xfId="14459"/>
    <cellStyle name="?_견적대비표-하드웨어_미지급품의서_국립암센터-두산_총괄 내역서" xfId="14460"/>
    <cellStyle name="?_견적대비표-하드웨어_미지급품의서_국립암센터-두산_총괄 내역서_4.일신통신 가실행예산(재견적合)" xfId="14461"/>
    <cellStyle name="?_견적대비표-하드웨어_미지급품의서_국립암센터-두산_총괄 내역서_을" xfId="14462"/>
    <cellStyle name="?_견적대비표-하드웨어_미지급품의서_을" xfId="14463"/>
    <cellStyle name="?_견적대비표-하드웨어_미지급품의서_총괄 내역서" xfId="14464"/>
    <cellStyle name="?_견적대비표-하드웨어_미지급품의서_총괄 내역서_4.일신통신 가실행예산(재견적合)" xfId="14465"/>
    <cellStyle name="?_견적대비표-하드웨어_미지급품의서_총괄 내역서_을" xfId="14466"/>
    <cellStyle name="?_견적대비표-하드웨어_을" xfId="14467"/>
    <cellStyle name="?_견적대비표-하드웨어_지장전주이설" xfId="14468"/>
    <cellStyle name="?_견적대비표-하드웨어_지장전주이설_1. 가실행예산(0629 도면기준)" xfId="14469"/>
    <cellStyle name="?_견적대비표-하드웨어_지장전주이설_1. 가실행예산(0629 도면기준)_4.일신통신 가실행예산(재견적合)" xfId="14470"/>
    <cellStyle name="?_견적대비표-하드웨어_지장전주이설_1. 가실행예산(0629 도면기준)_을" xfId="14471"/>
    <cellStyle name="?_견적대비표-하드웨어_지장전주이설_1.본실행 - 조정(안)" xfId="14472"/>
    <cellStyle name="?_견적대비표-하드웨어_지장전주이설_1.본실행 - 조정(안)_4.일신통신 가실행예산(재견적合)" xfId="14473"/>
    <cellStyle name="?_견적대비표-하드웨어_지장전주이설_1.본실행 - 조정(안)_을" xfId="14474"/>
    <cellStyle name="?_견적대비표-하드웨어_지장전주이설_4.일신통신 가실행예산(재견적合)" xfId="14475"/>
    <cellStyle name="?_견적대비표-하드웨어_지장전주이설_국립암센터-두산" xfId="14476"/>
    <cellStyle name="?_견적대비표-하드웨어_지장전주이설_국립암센터-두산_1. 가실행예산(0629 도면기준)" xfId="14477"/>
    <cellStyle name="?_견적대비표-하드웨어_지장전주이설_국립암센터-두산_1. 가실행예산(0629 도면기준)_4.일신통신 가실행예산(재견적合)" xfId="14478"/>
    <cellStyle name="?_견적대비표-하드웨어_지장전주이설_국립암센터-두산_1. 가실행예산(0629 도면기준)_을" xfId="14479"/>
    <cellStyle name="?_견적대비표-하드웨어_지장전주이설_국립암센터-두산_1.본실행 - 조정(안)" xfId="14480"/>
    <cellStyle name="?_견적대비표-하드웨어_지장전주이설_국립암센터-두산_1.본실행 - 조정(안)_4.일신통신 가실행예산(재견적合)" xfId="14481"/>
    <cellStyle name="?_견적대비표-하드웨어_지장전주이설_국립암센터-두산_1.본실행 - 조정(안)_을" xfId="14482"/>
    <cellStyle name="?_견적대비표-하드웨어_지장전주이설_국립암센터-두산_4.일신통신 가실행예산(재견적合)" xfId="14483"/>
    <cellStyle name="?_견적대비표-하드웨어_지장전주이설_국립암센터-두산_을" xfId="14484"/>
    <cellStyle name="?_견적대비표-하드웨어_지장전주이설_국립암센터-두산_총괄 내역서" xfId="14485"/>
    <cellStyle name="?_견적대비표-하드웨어_지장전주이설_국립암센터-두산_총괄 내역서_4.일신통신 가실행예산(재견적合)" xfId="14486"/>
    <cellStyle name="?_견적대비표-하드웨어_지장전주이설_국립암센터-두산_총괄 내역서_을" xfId="14487"/>
    <cellStyle name="?_견적대비표-하드웨어_지장전주이설_을" xfId="14488"/>
    <cellStyle name="?_견적대비표-하드웨어_지장전주이설_총괄 내역서" xfId="14489"/>
    <cellStyle name="?_견적대비표-하드웨어_지장전주이설_총괄 내역서_4.일신통신 가실행예산(재견적合)" xfId="14490"/>
    <cellStyle name="?_견적대비표-하드웨어_지장전주이설_총괄 내역서_을" xfId="14491"/>
    <cellStyle name="?_견적대비표-하드웨어_총괄 내역서" xfId="14492"/>
    <cellStyle name="?_견적대비표-하드웨어_총괄 내역서_4.일신통신 가실행예산(재견적合)" xfId="14493"/>
    <cellStyle name="?_견적대비표-하드웨어_총괄 내역서_을" xfId="14494"/>
    <cellStyle name="?_경비" xfId="157"/>
    <cellStyle name="?_경비양식" xfId="158"/>
    <cellStyle name="?_고리본부사옥입찰실행(2007.05.22결재최종-2명현장계약직)" xfId="159"/>
    <cellStyle name="?_고리본부사옥입찰실행(2007.05.22결재최종-2명현장계약직)_1" xfId="160"/>
    <cellStyle name="?_고리본부사옥입찰실행(2007.05.22결재최종-2명현장계약직)_1_입찰품의서(00지역 확장공사)080607" xfId="161"/>
    <cellStyle name="?_고리본부사옥입찰실행(2007.05.22결재최종-2명현장계약직)_입찰품의서(I-town)" xfId="162"/>
    <cellStyle name="?_공사비 대비표" xfId="163"/>
    <cellStyle name="?_단가DATA" xfId="164"/>
    <cellStyle name="?_대비표2" xfId="165"/>
    <cellStyle name="?_대비표2_01__본실행예산내역_대구상인_10.15 (예산관리팀)" xfId="166"/>
    <cellStyle name="?_대비표2_1. 준공정산 추가자료(청주산남)" xfId="167"/>
    <cellStyle name="?_대비표2_3입찰실행-마산역사(080526)최종" xfId="168"/>
    <cellStyle name="?_대비표2_PJ진행현황-수원천천" xfId="195"/>
    <cellStyle name="?_대비표2_uz" xfId="196"/>
    <cellStyle name="?_대비표2_경비" xfId="169"/>
    <cellStyle name="?_대비표2_경비양식" xfId="170"/>
    <cellStyle name="?_대비표2_고리본부사옥입찰실행(2007.05.22결재최종-2명현장계약직)" xfId="171"/>
    <cellStyle name="?_대비표2_고리본부사옥입찰실행(2007.05.22결재최종-2명현장계약직)_1" xfId="172"/>
    <cellStyle name="?_대비표2_고리본부사옥입찰실행(2007.05.22결재최종-2명현장계약직)_1_입찰품의서(00지역 확장공사)080607" xfId="173"/>
    <cellStyle name="?_대비표2_고리본부사옥입찰실행(2007.05.22결재최종-2명현장계약직)_입찰품의서(I-town)" xfId="174"/>
    <cellStyle name="?_대비표2_공사비 대비표" xfId="175"/>
    <cellStyle name="?_대비표2_단가DATA" xfId="176"/>
    <cellStyle name="?_대비표2_서초킴스타워B최초" xfId="177"/>
    <cellStyle name="?_대비표2_실행(예산관리팀 송부)" xfId="178"/>
    <cellStyle name="?_대비표2_실행내역-명동타워리모델링공사(20080327)-최종확정" xfId="179"/>
    <cellStyle name="?_대비표2_실행내역-명동타워리모델링공사(20080327)-최종확정_입찰품의서(00지역 확장공사)080607" xfId="180"/>
    <cellStyle name="?_대비표2_실행예산(고대경상관-확정)2008.09.09" xfId="181"/>
    <cellStyle name="?_대비표2_실행예산(삼성동복합시설)" xfId="182"/>
    <cellStyle name="?_대비표2_실행예산품의서(삼성동복합시설신축공사080201)결재용" xfId="183"/>
    <cellStyle name="?_대비표2_실행예산품의서(삼성동복합시설신축공사080201)결재용_1" xfId="184"/>
    <cellStyle name="?_대비표2_일산외1입찰실행(2007.06.01결재)" xfId="185"/>
    <cellStyle name="?_대비표2_입찰품의서(00지역 확장공사)080607" xfId="186"/>
    <cellStyle name="?_대비표2_입찰품의서(자동차)-080410" xfId="187"/>
    <cellStyle name="?_대비표2_입찰품의서(한국루터회관)080318결재(김동현상무님)" xfId="188"/>
    <cellStyle name="?_대비표2_정보입력1" xfId="189"/>
    <cellStyle name="?_대비표2_토목비교표" xfId="190"/>
    <cellStyle name="?_대비표2_투찰분석표" xfId="191"/>
    <cellStyle name="?_대비표2_투찰분석표(양평아신)" xfId="192"/>
    <cellStyle name="?_대비표2_투찰분석표(제주)" xfId="193"/>
    <cellStyle name="?_대비표2_투찰분석표_입찰품의서(00지역 확장공사)080607" xfId="194"/>
    <cellStyle name="?_부대토목-도로보수비포함(1106)" xfId="197"/>
    <cellStyle name="?_서초킴스타워B최초" xfId="198"/>
    <cellStyle name="?_실행(예산관리팀 송부)" xfId="199"/>
    <cellStyle name="?_실행내역-명동타워리모델링공사(20080327)-최종확정" xfId="200"/>
    <cellStyle name="?_실행내역-명동타워리모델링공사(20080327)-최종확정_입찰품의서(00지역 확장공사)080607" xfId="201"/>
    <cellStyle name="?_실행예산" xfId="202"/>
    <cellStyle name="?_실행예산(고대경상관-확정)2008.09.09" xfId="203"/>
    <cellStyle name="?_실행예산(삼성동복합시설)" xfId="204"/>
    <cellStyle name="?_실행예산_01__본실행예산내역_대구상인_10.15 (예산관리팀)" xfId="205"/>
    <cellStyle name="?_실행예산_1. 준공정산 추가자료(청주산남)" xfId="206"/>
    <cellStyle name="?_실행예산_3입찰실행-마산역사(080526)최종" xfId="207"/>
    <cellStyle name="?_실행예산_PJ진행현황-수원천천" xfId="234"/>
    <cellStyle name="?_실행예산_uz" xfId="235"/>
    <cellStyle name="?_실행예산_경비" xfId="208"/>
    <cellStyle name="?_실행예산_경비양식" xfId="209"/>
    <cellStyle name="?_실행예산_고리본부사옥입찰실행(2007.05.22결재최종-2명현장계약직)" xfId="210"/>
    <cellStyle name="?_실행예산_고리본부사옥입찰실행(2007.05.22결재최종-2명현장계약직)_1" xfId="211"/>
    <cellStyle name="?_실행예산_고리본부사옥입찰실행(2007.05.22결재최종-2명현장계약직)_1_입찰품의서(00지역 확장공사)080607" xfId="212"/>
    <cellStyle name="?_실행예산_고리본부사옥입찰실행(2007.05.22결재최종-2명현장계약직)_입찰품의서(I-town)" xfId="213"/>
    <cellStyle name="?_실행예산_공사비 대비표" xfId="214"/>
    <cellStyle name="?_실행예산_단가DATA" xfId="215"/>
    <cellStyle name="?_실행예산_서초킴스타워B최초" xfId="216"/>
    <cellStyle name="?_실행예산_실행(예산관리팀 송부)" xfId="217"/>
    <cellStyle name="?_실행예산_실행내역-명동타워리모델링공사(20080327)-최종확정" xfId="218"/>
    <cellStyle name="?_실행예산_실행내역-명동타워리모델링공사(20080327)-최종확정_입찰품의서(00지역 확장공사)080607" xfId="219"/>
    <cellStyle name="?_실행예산_실행예산(고대경상관-확정)2008.09.09" xfId="220"/>
    <cellStyle name="?_실행예산_실행예산(삼성동복합시설)" xfId="221"/>
    <cellStyle name="?_실행예산_실행예산품의서(삼성동복합시설신축공사080201)결재용" xfId="222"/>
    <cellStyle name="?_실행예산_실행예산품의서(삼성동복합시설신축공사080201)결재용_1" xfId="223"/>
    <cellStyle name="?_실행예산_일산외1입찰실행(2007.06.01결재)" xfId="224"/>
    <cellStyle name="?_실행예산_입찰품의서(00지역 확장공사)080607" xfId="225"/>
    <cellStyle name="?_실행예산_입찰품의서(자동차)-080410" xfId="226"/>
    <cellStyle name="?_실행예산_입찰품의서(한국루터회관)080318결재(김동현상무님)" xfId="227"/>
    <cellStyle name="?_실행예산_정보입력1" xfId="228"/>
    <cellStyle name="?_실행예산_토목비교표" xfId="229"/>
    <cellStyle name="?_실행예산_투찰분석표" xfId="230"/>
    <cellStyle name="?_실행예산_투찰분석표(양평아신)" xfId="231"/>
    <cellStyle name="?_실행예산_투찰분석표(제주)" xfId="232"/>
    <cellStyle name="?_실행예산_투찰분석표_입찰품의서(00지역 확장공사)080607" xfId="233"/>
    <cellStyle name="?_실행예산품의서(삼성동복합시설신축공사080201)결재용" xfId="236"/>
    <cellStyle name="?_실행예산품의서(삼성동복합시설신축공사080201)결재용_1" xfId="237"/>
    <cellStyle name="?_실행현장검토안(20010412)" xfId="14495"/>
    <cellStyle name="?_실행현장검토안(20010412)_1. 가실행예산(0629 도면기준)" xfId="14496"/>
    <cellStyle name="?_실행현장검토안(20010412)_1. 가실행예산(0629 도면기준)_4.일신통신 가실행예산(재견적合)" xfId="14497"/>
    <cellStyle name="?_실행현장검토안(20010412)_1. 가실행예산(0629 도면기준)_을" xfId="14498"/>
    <cellStyle name="?_실행현장검토안(20010412)_1.본실행 - 조정(안)" xfId="14499"/>
    <cellStyle name="?_실행현장검토안(20010412)_1.본실행 - 조정(안)_4.일신통신 가실행예산(재견적合)" xfId="14500"/>
    <cellStyle name="?_실행현장검토안(20010412)_1.본실행 - 조정(안)_을" xfId="14501"/>
    <cellStyle name="?_실행현장검토안(20010412)_4.일신통신 가실행예산(재견적合)" xfId="14502"/>
    <cellStyle name="?_실행현장검토안(20010412)_국립암센터-두산" xfId="14503"/>
    <cellStyle name="?_실행현장검토안(20010412)_국립암센터-두산_1. 가실행예산(0629 도면기준)" xfId="14504"/>
    <cellStyle name="?_실행현장검토안(20010412)_국립암센터-두산_1. 가실행예산(0629 도면기준)_4.일신통신 가실행예산(재견적合)" xfId="14505"/>
    <cellStyle name="?_실행현장검토안(20010412)_국립암센터-두산_1. 가실행예산(0629 도면기준)_을" xfId="14506"/>
    <cellStyle name="?_실행현장검토안(20010412)_국립암센터-두산_1.본실행 - 조정(안)" xfId="14507"/>
    <cellStyle name="?_실행현장검토안(20010412)_국립암센터-두산_1.본실행 - 조정(안)_4.일신통신 가실행예산(재견적合)" xfId="14508"/>
    <cellStyle name="?_실행현장검토안(20010412)_국립암센터-두산_1.본실행 - 조정(안)_을" xfId="14509"/>
    <cellStyle name="?_실행현장검토안(20010412)_국립암센터-두산_4.일신통신 가실행예산(재견적合)" xfId="14510"/>
    <cellStyle name="?_실행현장검토안(20010412)_국립암센터-두산_을" xfId="14511"/>
    <cellStyle name="?_실행현장검토안(20010412)_국립암센터-두산_총괄 내역서" xfId="14512"/>
    <cellStyle name="?_실행현장검토안(20010412)_국립암센터-두산_총괄 내역서_4.일신통신 가실행예산(재견적合)" xfId="14513"/>
    <cellStyle name="?_실행현장검토안(20010412)_국립암센터-두산_총괄 내역서_을" xfId="14514"/>
    <cellStyle name="?_실행현장검토안(20010412)_미지급품의서" xfId="14515"/>
    <cellStyle name="?_실행현장검토안(20010412)_미지급품의서_1. 가실행예산(0629 도면기준)" xfId="14516"/>
    <cellStyle name="?_실행현장검토안(20010412)_미지급품의서_1. 가실행예산(0629 도면기준)_4.일신통신 가실행예산(재견적合)" xfId="14517"/>
    <cellStyle name="?_실행현장검토안(20010412)_미지급품의서_1. 가실행예산(0629 도면기준)_을" xfId="14518"/>
    <cellStyle name="?_실행현장검토안(20010412)_미지급품의서_1.본실행 - 조정(안)" xfId="14519"/>
    <cellStyle name="?_실행현장검토안(20010412)_미지급품의서_1.본실행 - 조정(안)_4.일신통신 가실행예산(재견적合)" xfId="14520"/>
    <cellStyle name="?_실행현장검토안(20010412)_미지급품의서_1.본실행 - 조정(안)_을" xfId="14521"/>
    <cellStyle name="?_실행현장검토안(20010412)_미지급품의서_4.일신통신 가실행예산(재견적合)" xfId="14522"/>
    <cellStyle name="?_실행현장검토안(20010412)_미지급품의서_국립암센터-두산" xfId="14523"/>
    <cellStyle name="?_실행현장검토안(20010412)_미지급품의서_국립암센터-두산_1. 가실행예산(0629 도면기준)" xfId="14524"/>
    <cellStyle name="?_실행현장검토안(20010412)_미지급품의서_국립암센터-두산_1. 가실행예산(0629 도면기준)_4.일신통신 가실행예산(재견적合)" xfId="14525"/>
    <cellStyle name="?_실행현장검토안(20010412)_미지급품의서_국립암센터-두산_1. 가실행예산(0629 도면기준)_을" xfId="14526"/>
    <cellStyle name="?_실행현장검토안(20010412)_미지급품의서_국립암센터-두산_1.본실행 - 조정(안)" xfId="14527"/>
    <cellStyle name="?_실행현장검토안(20010412)_미지급품의서_국립암센터-두산_1.본실행 - 조정(안)_4.일신통신 가실행예산(재견적合)" xfId="14528"/>
    <cellStyle name="?_실행현장검토안(20010412)_미지급품의서_국립암센터-두산_1.본실행 - 조정(안)_을" xfId="14529"/>
    <cellStyle name="?_실행현장검토안(20010412)_미지급품의서_국립암센터-두산_4.일신통신 가실행예산(재견적合)" xfId="14530"/>
    <cellStyle name="?_실행현장검토안(20010412)_미지급품의서_국립암센터-두산_을" xfId="14531"/>
    <cellStyle name="?_실행현장검토안(20010412)_미지급품의서_국립암센터-두산_총괄 내역서" xfId="14532"/>
    <cellStyle name="?_실행현장검토안(20010412)_미지급품의서_국립암센터-두산_총괄 내역서_4.일신통신 가실행예산(재견적合)" xfId="14533"/>
    <cellStyle name="?_실행현장검토안(20010412)_미지급품의서_국립암센터-두산_총괄 내역서_을" xfId="14534"/>
    <cellStyle name="?_실행현장검토안(20010412)_미지급품의서_을" xfId="14535"/>
    <cellStyle name="?_실행현장검토안(20010412)_미지급품의서_총괄 내역서" xfId="14536"/>
    <cellStyle name="?_실행현장검토안(20010412)_미지급품의서_총괄 내역서_4.일신통신 가실행예산(재견적合)" xfId="14537"/>
    <cellStyle name="?_실행현장검토안(20010412)_미지급품의서_총괄 내역서_을" xfId="14538"/>
    <cellStyle name="?_실행현장검토안(20010412)_을" xfId="14539"/>
    <cellStyle name="?_실행현장검토안(20010412)_지장전주이설" xfId="14540"/>
    <cellStyle name="?_실행현장검토안(20010412)_지장전주이설_1. 가실행예산(0629 도면기준)" xfId="14541"/>
    <cellStyle name="?_실행현장검토안(20010412)_지장전주이설_1. 가실행예산(0629 도면기준)_4.일신통신 가실행예산(재견적合)" xfId="14542"/>
    <cellStyle name="?_실행현장검토안(20010412)_지장전주이설_1. 가실행예산(0629 도면기준)_을" xfId="14543"/>
    <cellStyle name="?_실행현장검토안(20010412)_지장전주이설_1.본실행 - 조정(안)" xfId="14544"/>
    <cellStyle name="?_실행현장검토안(20010412)_지장전주이설_1.본실행 - 조정(안)_4.일신통신 가실행예산(재견적合)" xfId="14545"/>
    <cellStyle name="?_실행현장검토안(20010412)_지장전주이설_1.본실행 - 조정(안)_을" xfId="14546"/>
    <cellStyle name="?_실행현장검토안(20010412)_지장전주이설_4.일신통신 가실행예산(재견적合)" xfId="14547"/>
    <cellStyle name="?_실행현장검토안(20010412)_지장전주이설_국립암센터-두산" xfId="14548"/>
    <cellStyle name="?_실행현장검토안(20010412)_지장전주이설_국립암센터-두산_1. 가실행예산(0629 도면기준)" xfId="14549"/>
    <cellStyle name="?_실행현장검토안(20010412)_지장전주이설_국립암센터-두산_1. 가실행예산(0629 도면기준)_4.일신통신 가실행예산(재견적合)" xfId="14550"/>
    <cellStyle name="?_실행현장검토안(20010412)_지장전주이설_국립암센터-두산_1. 가실행예산(0629 도면기준)_을" xfId="14551"/>
    <cellStyle name="?_실행현장검토안(20010412)_지장전주이설_국립암센터-두산_1.본실행 - 조정(안)" xfId="14552"/>
    <cellStyle name="?_실행현장검토안(20010412)_지장전주이설_국립암센터-두산_1.본실행 - 조정(안)_4.일신통신 가실행예산(재견적合)" xfId="14553"/>
    <cellStyle name="?_실행현장검토안(20010412)_지장전주이설_국립암센터-두산_1.본실행 - 조정(안)_을" xfId="14554"/>
    <cellStyle name="?_실행현장검토안(20010412)_지장전주이설_국립암센터-두산_4.일신통신 가실행예산(재견적合)" xfId="14555"/>
    <cellStyle name="?_실행현장검토안(20010412)_지장전주이설_국립암센터-두산_을" xfId="14556"/>
    <cellStyle name="?_실행현장검토안(20010412)_지장전주이설_국립암센터-두산_총괄 내역서" xfId="14557"/>
    <cellStyle name="?_실행현장검토안(20010412)_지장전주이설_국립암센터-두산_총괄 내역서_4.일신통신 가실행예산(재견적合)" xfId="14558"/>
    <cellStyle name="?_실행현장검토안(20010412)_지장전주이설_국립암센터-두산_총괄 내역서_을" xfId="14559"/>
    <cellStyle name="?_실행현장검토안(20010412)_지장전주이설_을" xfId="14560"/>
    <cellStyle name="?_실행현장검토안(20010412)_지장전주이설_총괄 내역서" xfId="14561"/>
    <cellStyle name="?_실행현장검토안(20010412)_지장전주이설_총괄 내역서_4.일신통신 가실행예산(재견적合)" xfId="14562"/>
    <cellStyle name="?_실행현장검토안(20010412)_지장전주이설_총괄 내역서_을" xfId="14563"/>
    <cellStyle name="?_실행현장검토안(20010412)_총괄 내역서" xfId="14564"/>
    <cellStyle name="?_실행현장검토안(20010412)_총괄 내역서_4.일신통신 가실행예산(재견적合)" xfId="14565"/>
    <cellStyle name="?_실행현장검토안(20010412)_총괄 내역서_을" xfId="14566"/>
    <cellStyle name="?_일산외1입찰실행(2007.06.01결재)" xfId="238"/>
    <cellStyle name="?_입찰품의서(00지역 확장공사)080607" xfId="239"/>
    <cellStyle name="?_입찰품의서(자동차)-080410" xfId="240"/>
    <cellStyle name="?_입찰품의서(한국루터회관)080318결재(김동현상무님)" xfId="241"/>
    <cellStyle name="?_정보입력1" xfId="242"/>
    <cellStyle name="?_토목비교표" xfId="243"/>
    <cellStyle name="?_투찰분석표" xfId="244"/>
    <cellStyle name="?_투찰분석표(양평아신)" xfId="245"/>
    <cellStyle name="?_투찰분석표(제주)" xfId="246"/>
    <cellStyle name="?_투찰분석표_입찰품의서(00지역 확장공사)080607" xfId="247"/>
    <cellStyle name="?¡±¢¥?_?¨ù??¢´¢¥_¢¬???¢â? " xfId="14567"/>
    <cellStyle name="?ðC%U?&amp;H?_x0008_?s_x000a__x0007__x0001__x0001_" xfId="13442"/>
    <cellStyle name="?ðÇ%U?&amp;H?_x0008_?s_x000a__x0007__x0001__x0001_" xfId="14568"/>
    <cellStyle name="?þ¸¶" xfId="250"/>
    <cellStyle name="?þ¸¶ [0]" xfId="251"/>
    <cellStyle name="?Þ¸¶_±??¸" xfId="252"/>
    <cellStyle name="?W?_laroux" xfId="253"/>
    <cellStyle name="?曹%U?&amp;H?_x0008_?s_x000a__x0007__x0001__x0001_" xfId="249"/>
    <cellStyle name="?珠??? " xfId="12562"/>
    <cellStyle name="?珠???  2" xfId="13443"/>
    <cellStyle name="?珠???  3" xfId="13444"/>
    <cellStyle name="?珠???  4" xfId="13445"/>
    <cellStyle name="@" xfId="254"/>
    <cellStyle name="_%A3%BC전남지방합동청사신축공사_본실행(0703)" xfId="255"/>
    <cellStyle name="_(02.03.05) 묵동 현장관리비 실행" xfId="13088"/>
    <cellStyle name="_(02.03.08) 묵동 현장관리비 실행" xfId="13087"/>
    <cellStyle name="_(02.09.17)인천 삼산1지구 2블럭 주공아파트" xfId="13086"/>
    <cellStyle name="_(02.09.23  64,000평)인천 삼산1지구 2블럭 " xfId="13085"/>
    <cellStyle name="_(06년)소단식" xfId="13220"/>
    <cellStyle name="_(07.31 최종확정)묵동 실행예산" xfId="12263"/>
    <cellStyle name="_(09.05)인천원당 공통가설공사" xfId="13084"/>
    <cellStyle name="_(6(121억)골조수정)040324김해장유계약내역" xfId="256"/>
    <cellStyle name="_(JAD_ELE)삼성전자정문동 리모델링 공내역" xfId="13446"/>
    <cellStyle name="_(jad_ele)원본" xfId="13447"/>
    <cellStyle name="_(김포신곡)착공전_직원소요계획" xfId="257"/>
    <cellStyle name="_(김포신곡)착공전_직원소요계획(1)" xfId="258"/>
    <cellStyle name="_(주)영풍-홍성(서울방향)휴게소" xfId="259"/>
    <cellStyle name="_(통신)CT-63호 촬영실" xfId="12102"/>
    <cellStyle name="_★용평빌라신축공사(인테리어견적 11(1).17)" xfId="14569"/>
    <cellStyle name="_★이화-삼계도급실행(2003.04.11)" xfId="260"/>
    <cellStyle name="_★이화-삼계도급실행(2003.04.11)_춘천-동홍천(3)대비표" xfId="261"/>
    <cellStyle name="_★캐슬클래식-최종실행(결재본-공무수정)20041201" xfId="21397"/>
    <cellStyle name="_0.2004(수정안-문일현)" xfId="262"/>
    <cellStyle name="_0.MOU(03년-06년)-수정안2-국공송부" xfId="263"/>
    <cellStyle name="_00" xfId="16000"/>
    <cellStyle name="_00.외주견적리스트(원자력병원)" xfId="264"/>
    <cellStyle name="_0001 (2)" xfId="13448"/>
    <cellStyle name="_00012002년 업체평가 결과 현장전파공문(030310)" xfId="16001"/>
    <cellStyle name="_0002 (2)" xfId="13449"/>
    <cellStyle name="_0006 (2)" xfId="13450"/>
    <cellStyle name="_0006 (3)" xfId="13451"/>
    <cellStyle name="_001. 장애-양산 세류동" xfId="265"/>
    <cellStyle name="_001-인원및일반관리비" xfId="13083"/>
    <cellStyle name="_002.긴급-일죽면 민원(터미널뒤)" xfId="266"/>
    <cellStyle name="_005.오산갈곳동(삼화간82R18)" xfId="267"/>
    <cellStyle name="_01.경비프로그램(2007년1026)단대 박일" xfId="268"/>
    <cellStyle name="_01.광고문화회관 총원가계산서(1012)" xfId="13452"/>
    <cellStyle name="_01.광고문화회관 총원가계산서(1012)내역 최종(순재꺼)" xfId="13453"/>
    <cellStyle name="_01.본실행" xfId="14570"/>
    <cellStyle name="_01.연산수영강푸르지오(050824실행예산팀)" xfId="269"/>
    <cellStyle name="_01.확정실행예산_본실행(전체)_셈텀(06.08.08)_" xfId="270"/>
    <cellStyle name="_01-01. 연세대의료원(기계설비)_실행작업중rev01_제출용20051019" xfId="271"/>
    <cellStyle name="_0106-06-007 금속 및 수장공사 단가견적- 대림" xfId="13454"/>
    <cellStyle name="_0106-06-007 금속 및 수장공사 단가견적- 대림_0805-03 대명 제주리조트(연회장공사)" xfId="13455"/>
    <cellStyle name="_0106-06-007 금속 및 수장공사 단가견적- 대림_0805-03 대명 제주리조트(연회장공사) 실행" xfId="13456"/>
    <cellStyle name="_0106-06-007 금속 및 수장공사 단가견적- 대림_0805-03 대명 제주리조트(연회장공사) 실행수정본" xfId="13457"/>
    <cellStyle name="_0106-06-007 금속 및 수장공사 단가견적- 대림_0805-03 대명 제주리조트(연회장공사) 자재LOSS 실행수정본" xfId="13458"/>
    <cellStyle name="_0106-06-007 금속 및 수장공사 단가견적- 대림_0806-05 대명 제주리조트(연회장공사) ( 실행)2차" xfId="13459"/>
    <cellStyle name="_0106-06-007 금속 및 수장공사 단가견적- 대림_0903-20 파주시 시립도서관 리노베이션공사(실행)" xfId="13460"/>
    <cellStyle name="_0106-06-007 금속 및 수장공사 단가견적- 대림_0903-20 파주시 시립도서관 리노베이션공사(제출)원가계산서(최실장수정)-3차제출" xfId="13461"/>
    <cellStyle name="_0106-06-007 금속 및 수장공사 단가견적- 대림_견적양식(가로)" xfId="13462"/>
    <cellStyle name="_0106-06-007 금속 및 수장공사 단가견적- 대림_공사원가계산서" xfId="13463"/>
    <cellStyle name="_01-1.본실행.간접비" xfId="14571"/>
    <cellStyle name="_01-2차수량토공1차최종1101" xfId="12561"/>
    <cellStyle name="_01-건축공사" xfId="13082"/>
    <cellStyle name="_01-신도림미래사랑시티(050912최종)" xfId="272"/>
    <cellStyle name="_02. 철도단가대비(04.12.22)-실행" xfId="273"/>
    <cellStyle name="_02.본실행(건축)" xfId="16002"/>
    <cellStyle name="_02.본실행(건축1)" xfId="16003"/>
    <cellStyle name="_0204기성(공정율)" xfId="274"/>
    <cellStyle name="_020501-경춘선노반신설공사(조정)" xfId="275"/>
    <cellStyle name="_020502-905공구(계약내역-최종분)" xfId="276"/>
    <cellStyle name="_020502-905공구(계약내역-최종분)_견적서-풍납석촌(060206-입찰)개정1-수식수정-1-제출" xfId="277"/>
    <cellStyle name="_020502-905공구(계약내역-최종분)_설계내역서(풍납~석촌)" xfId="278"/>
    <cellStyle name="_020502-905공구(계약내역-최종분)_설계내역서(풍납~석촌)_견적서-풍납석촌(060206-입찰)개정1-수식수정-1-제출" xfId="279"/>
    <cellStyle name="_020502-905공구(계약내역-최종분)_설계내역서(풍납~석촌)_실행예산(장지분기)(060228)개정1" xfId="280"/>
    <cellStyle name="_020502-905공구(계약내역-최종분)_실행예산(장지분기)(060228)개정1" xfId="281"/>
    <cellStyle name="_0206-재능유통 현장 단가견적-e" xfId="13464"/>
    <cellStyle name="_0210 암센타 내역 A ZONE" xfId="16004"/>
    <cellStyle name="_02-1107-1견적서" xfId="13465"/>
    <cellStyle name="_0213-경포대호텔 전시 홍보관 리모델링공사" xfId="13466"/>
    <cellStyle name="_02-도급공사비내역" xfId="13081"/>
    <cellStyle name="_03 실행내역(대전MBC)-건축토목" xfId="16005"/>
    <cellStyle name="_03_정보통신R.C공사(051031)" xfId="16006"/>
    <cellStyle name="_03-01-01. 기계설비변경공내역_실행내역20051025_REV.01" xfId="282"/>
    <cellStyle name="_03-01-02. 소방설비공내역서_실행내역20051021" xfId="283"/>
    <cellStyle name="_0302" xfId="284"/>
    <cellStyle name="_0303" xfId="285"/>
    <cellStyle name="_0310 현장현황" xfId="20029"/>
    <cellStyle name="_03-1006 최종견적서" xfId="13467"/>
    <cellStyle name="_03-1006견적서" xfId="13468"/>
    <cellStyle name="_031215보문계약내역서확정" xfId="286"/>
    <cellStyle name="_0326진행공사현황(강이사님)" xfId="20030"/>
    <cellStyle name="_0326진행공사현황(강이사님)_1" xfId="20031"/>
    <cellStyle name="_0326진행공사현황(강이사님)_2" xfId="20032"/>
    <cellStyle name="_03--부천중동역2차푸르지오(060718최종)" xfId="287"/>
    <cellStyle name="_03--부천중동역2차푸르지오(060718최종) (version 1)" xfId="288"/>
    <cellStyle name="_04 건축-인테리어(주거)공내역" xfId="13469"/>
    <cellStyle name="_040107대림서초아크로비스타" xfId="13470"/>
    <cellStyle name="_040202경량정석2차추가분" xfId="13471"/>
    <cellStyle name="_0418 시행적자현장현황" xfId="20033"/>
    <cellStyle name="_0426 제주 봉개 견적서(제출)" xfId="16007"/>
    <cellStyle name="_0426-T7 식당동 2층 증축공사(공종구분)-e" xfId="13472"/>
    <cellStyle name="_04년 수주총괄" xfId="20034"/>
    <cellStyle name="_04-밀양삼문푸르지오(050704경비수정송부)" xfId="289"/>
    <cellStyle name="_05 건축-인테리어(상업)공내역" xfId="13473"/>
    <cellStyle name="_05(현대)" xfId="290"/>
    <cellStyle name="_05_방수공사" xfId="16008"/>
    <cellStyle name="_05_방수공사(6.21)" xfId="16009"/>
    <cellStyle name="_050728 IBM Lounge Renovation Work" xfId="16010"/>
    <cellStyle name="_050805 스파피스-입찰내역서" xfId="16011"/>
    <cellStyle name="_050829 Schedule of Rate for Intel R&amp;D Center" xfId="16012"/>
    <cellStyle name="_0510 CGV 수원인계8" xfId="16013"/>
    <cellStyle name="_0512제출(1공구)" xfId="16014"/>
    <cellStyle name="_0513 견적서양식및3개평형별내역" xfId="16015"/>
    <cellStyle name="_0514회의확정자료" xfId="13080"/>
    <cellStyle name="_0524 특기시방" xfId="16016"/>
    <cellStyle name="_05-밀양삼문푸르지오(050707send)" xfId="291"/>
    <cellStyle name="_05-시설본부본공사(기계설비)_실행작업중1206" xfId="292"/>
    <cellStyle name="_05--울산구영2차푸르지오(060208 3차조정)" xfId="293"/>
    <cellStyle name="_0601-HSBC 은행 인테리어공사" xfId="13474"/>
    <cellStyle name="_060224 동서울현대홈타운-품의-101동~ 103동 세대하자보수" xfId="20035"/>
    <cellStyle name="_0605뉴월드호텔 객실공사(11.12.14F)" xfId="13475"/>
    <cellStyle name="_060621 뉴 금오산 호텔 본관" xfId="16017"/>
    <cellStyle name="_061114 GS MART A,B,C복층 내역(제출)" xfId="16018"/>
    <cellStyle name="_06-밀양삼문푸르지오(050708send)-최종" xfId="294"/>
    <cellStyle name="_07_미장공사" xfId="16019"/>
    <cellStyle name="_07_진장점-미장공사 발주-진장점-RDR-051031" xfId="16020"/>
    <cellStyle name="_070111 한우리리조트(취합)-공종분류" xfId="16021"/>
    <cellStyle name="_070119 서초동쇼룸(최종)" xfId="16022"/>
    <cellStyle name="_080415 롯데호텔본점17~20층 (일위대가" xfId="21398"/>
    <cellStyle name="_080415 롯데호텔본점17~20층 (최종실행)" xfId="21399"/>
    <cellStyle name="_0809 중점관리" xfId="295"/>
    <cellStyle name="_0820 공사대장" xfId="13476"/>
    <cellStyle name="_0827" xfId="14572"/>
    <cellStyle name="_08-가실행내역" xfId="13079"/>
    <cellStyle name="_09_흡음단열공사" xfId="16023"/>
    <cellStyle name="_0901작업1-금액분리" xfId="12262"/>
    <cellStyle name="_0925물류쎈타공사비비교" xfId="13477"/>
    <cellStyle name="_1" xfId="14573"/>
    <cellStyle name="_1 총괄-건축집행(평창콘도)" xfId="16024"/>
    <cellStyle name="_1) 교대토공수량" xfId="296"/>
    <cellStyle name="_1) 교대토공수량_1) 교대토공수량" xfId="297"/>
    <cellStyle name="_1) 교대토공수량_1) 교대토공수량_4.4 환승통로 일반수량집계표" xfId="298"/>
    <cellStyle name="_1) 교대토공수량_1) 대토공수량" xfId="299"/>
    <cellStyle name="_1) 교대토공수량_1) 대토공수량_4.4 환승통로 일반수량집계표" xfId="300"/>
    <cellStyle name="_1) 교대토공수량_4.4 환승통로 일반수량집계표" xfId="301"/>
    <cellStyle name="_1,2.자재집계표,수량집계표" xfId="12560"/>
    <cellStyle name="_1. 고층부 옥상조경 삭제" xfId="13195"/>
    <cellStyle name="_1. 삼성동 실행 030225(조적추가)" xfId="13078"/>
    <cellStyle name="_1. 삼성동 실행(030329)" xfId="13077"/>
    <cellStyle name="_1. 송도신도시현장관리비전순일검토" xfId="13194"/>
    <cellStyle name="_1. 총괄(제조+설치)" xfId="14574"/>
    <cellStyle name="_1.26" xfId="20036"/>
    <cellStyle name="_1.경인대학교(건축공내역)" xfId="302"/>
    <cellStyle name="_1.집계표" xfId="12559"/>
    <cellStyle name="_1+2.무인발매기(제조+구매)-2" xfId="14575"/>
    <cellStyle name="_1006 견적서" xfId="13478"/>
    <cellStyle name="_1020 확대간부 회의 Highlight현황(9월분 총괄)" xfId="20037"/>
    <cellStyle name="_10-27영등포마트 리뉴얼 인테리어 공사" xfId="13479"/>
    <cellStyle name="_11,폐공" xfId="12558"/>
    <cellStyle name="_11.용산시티파크공사분석3" xfId="303"/>
    <cellStyle name="_11.통합보안관리서버" xfId="14576"/>
    <cellStyle name="_1104 건대강당공사" xfId="13480"/>
    <cellStyle name="_1104전체개략공사비" xfId="13481"/>
    <cellStyle name="_1106전기개략공사비" xfId="13482"/>
    <cellStyle name="_1109수금회의(전체)" xfId="20038"/>
    <cellStyle name="_1112 공사대장" xfId="13483"/>
    <cellStyle name="_1115-견적서양식(현재)" xfId="13484"/>
    <cellStyle name="_1117 확대간부회의자료(총괄)" xfId="20039"/>
    <cellStyle name="_11월기성" xfId="304"/>
    <cellStyle name="_1-2" xfId="20040"/>
    <cellStyle name="_1-2 양동재개발0118" xfId="305"/>
    <cellStyle name="_1-2 오창하이텍 알씨디 0110" xfId="306"/>
    <cellStyle name="_1-2 천안신도브레뉴1228" xfId="307"/>
    <cellStyle name="_12.조치원신흥(최종-from기술팀)" xfId="308"/>
    <cellStyle name="_12.조치원신흥(최종-from기술팀)_PJ진행현황-수원천천" xfId="309"/>
    <cellStyle name="_12_스텐스틸창호" xfId="16025"/>
    <cellStyle name="_1202경량오피스기성" xfId="13485"/>
    <cellStyle name="_1222 중점관리  3개현장" xfId="20041"/>
    <cellStyle name="_1-2대전장대공내역서0202" xfId="310"/>
    <cellStyle name="_1-2부천테크노파크0221" xfId="311"/>
    <cellStyle name="_1-2아산배방푸르지오(일위대가)" xfId="312"/>
    <cellStyle name="_1-2안산9차0607" xfId="313"/>
    <cellStyle name="_1-2안산고잔9차0622" xfId="314"/>
    <cellStyle name="_1-2역삼푸르지오0408(수정)" xfId="315"/>
    <cellStyle name="_1-2이문2차0622" xfId="316"/>
    <cellStyle name="_1-2조경현설자료0622" xfId="317"/>
    <cellStyle name="_1-2죽림푸르지오0421" xfId="318"/>
    <cellStyle name="_1-2진해석동푸르지오0818" xfId="319"/>
    <cellStyle name="_1-2천호동베네시티0202" xfId="320"/>
    <cellStyle name="_13.조치원신흥(최종-from기술팀)" xfId="321"/>
    <cellStyle name="_13.조치원신흥(최종-from기술팀)_PJ진행현황-수원천천" xfId="322"/>
    <cellStyle name="_1408 barracks" xfId="13486"/>
    <cellStyle name="_16_진장점수장공사(051209)" xfId="16026"/>
    <cellStyle name="_1공구견적" xfId="323"/>
    <cellStyle name="_1공구전기공사" xfId="324"/>
    <cellStyle name="_1조직표(출장후)" xfId="20042"/>
    <cellStyle name="_1현장사진및조감도" xfId="20043"/>
    <cellStyle name="_2(시티스케이프빌딩신축공사)공종별견적금액" xfId="325"/>
    <cellStyle name="_2) 교대일반수량" xfId="326"/>
    <cellStyle name="_2) 교대일반수량_4.4 환승통로 일반수량집계표" xfId="327"/>
    <cellStyle name="_2) 교대일반수량2" xfId="328"/>
    <cellStyle name="_2) 교대일반수량2_1) 교대토공수량" xfId="329"/>
    <cellStyle name="_2) 교대일반수량2_1) 교대토공수량_4.4 환승통로 일반수량집계표" xfId="330"/>
    <cellStyle name="_2) 교대일반수량2_1) 대토공수량" xfId="331"/>
    <cellStyle name="_2) 교대일반수량2_1) 대토공수량_4.4 환승통로 일반수량집계표" xfId="332"/>
    <cellStyle name="_2) 교대일반수량2_4.4 환승통로 일반수량집계표" xfId="333"/>
    <cellStyle name="_2) 교대토공수량" xfId="334"/>
    <cellStyle name="_2) 교대토공수량_1) 교대토공수량" xfId="335"/>
    <cellStyle name="_2) 교대토공수량_1) 교대토공수량_4.4 환승통로 일반수량집계표" xfId="336"/>
    <cellStyle name="_2) 교대토공수량_1) 대토공수량" xfId="337"/>
    <cellStyle name="_2) 교대토공수량_1) 대토공수량_4.4 환승통로 일반수량집계표" xfId="338"/>
    <cellStyle name="_2) 교대토공수량_4.4 환승통로 일반수량집계표" xfId="339"/>
    <cellStyle name="_2. 모형제조" xfId="14577"/>
    <cellStyle name="_2000년~2003년 기계경비산정" xfId="340"/>
    <cellStyle name="_200107실행변경" xfId="14578"/>
    <cellStyle name="_20010821_RUBBER TILE송부2" xfId="14579"/>
    <cellStyle name="_2001년업무(재조정)" xfId="341"/>
    <cellStyle name="_2001전북도청 실행예산" xfId="13193"/>
    <cellStyle name="_2002년 업체평가 결과 현장전파공문(030310)" xfId="16027"/>
    <cellStyle name="_200301실적" xfId="342"/>
    <cellStyle name="_2003년 사업계획(2002.11.3)임대리님이준것" xfId="20044"/>
    <cellStyle name="_2003년전망(현장발송본) " xfId="16028"/>
    <cellStyle name="_2003수주계획(2003.5.21,최종)pm조정후" xfId="343"/>
    <cellStyle name="_2004(수정안-주택양식)" xfId="344"/>
    <cellStyle name="_20040720" xfId="13487"/>
    <cellStyle name="_2004년 사업계획(1222)" xfId="20045"/>
    <cellStyle name="_2004년수주계획" xfId="345"/>
    <cellStyle name="_2005년사업계획(김포신곡리)-050121" xfId="346"/>
    <cellStyle name="_202_6동현설공내역(실행)" xfId="16029"/>
    <cellStyle name="_2-4.상반기실적부문별요약" xfId="12557"/>
    <cellStyle name="_2-4.상반기실적부문별요약(표지및목차포함)" xfId="12556"/>
    <cellStyle name="_2-4.상반기실적부문별요약(표지및목차포함)_1" xfId="12555"/>
    <cellStyle name="_2-4.상반기실적부문별요약_1" xfId="12554"/>
    <cellStyle name="_2공구" xfId="347"/>
    <cellStyle name="_2공구_암거일반수량" xfId="348"/>
    <cellStyle name="_2공구_암거일반수량_암거일반수량" xfId="349"/>
    <cellStyle name="_2차총괄" xfId="20046"/>
    <cellStyle name="_2층 장례식장일위대가" xfId="14580"/>
    <cellStyle name="_3. 영상SW(용역)" xfId="14581"/>
    <cellStyle name="_3. 인천간석동현장관리비전순일 분석" xfId="13076"/>
    <cellStyle name="_3.04)전체예상실행" xfId="13488"/>
    <cellStyle name="_3.4 AV 및 콘트롤(홍)" xfId="14582"/>
    <cellStyle name="_31.통영죽림(대우)_ver06_예산관리팀송부_060411" xfId="350"/>
    <cellStyle name="_3-8.동력산출서" xfId="351"/>
    <cellStyle name="_3년차 1차 - 노은" xfId="20047"/>
    <cellStyle name="_3월 기성(사정서류)" xfId="352"/>
    <cellStyle name="_4. 파주 변경 현장안20030128" xfId="13075"/>
    <cellStyle name="_4.4 환승통로 일반수량집계표" xfId="353"/>
    <cellStyle name="_4.일신통신 가실행예산(재견적合)" xfId="14583"/>
    <cellStyle name="_4팀 부본부장 보고 수주대상현장 추진현황 및 대책" xfId="20048"/>
    <cellStyle name="_4팀 부본부장 보고수주대상현장 추진현황 및 대책" xfId="20049"/>
    <cellStyle name="_4팀,5팀 수주대상현장 추진현황 및 대책" xfId="20050"/>
    <cellStyle name="_4팀,5팀 수주대상현장 추진현황 및 대책-1" xfId="20051"/>
    <cellStyle name="_5_세륜세차시설" xfId="12553"/>
    <cellStyle name="_5옹벽공" xfId="354"/>
    <cellStyle name="_5팀수주" xfId="20052"/>
    <cellStyle name="_6월공사대장" xfId="13489"/>
    <cellStyle name="_6월실적기성(안전불포함-제출)" xfId="355"/>
    <cellStyle name="_71.통영죽림(대우)_검토반영분" xfId="356"/>
    <cellStyle name="_7공구" xfId="357"/>
    <cellStyle name="_8.내역서 갑지" xfId="358"/>
    <cellStyle name="_8월 기성" xfId="359"/>
    <cellStyle name="_8월1차보고" xfId="20053"/>
    <cellStyle name="_91.부산연산수영강(검토분 적용)" xfId="360"/>
    <cellStyle name="_'99상반기경영개선활동결과(게시용)" xfId="12552"/>
    <cellStyle name="_9월1차보고" xfId="20054"/>
    <cellStyle name="_9회 양수시간집계" xfId="361"/>
    <cellStyle name="_A" xfId="13015"/>
    <cellStyle name="_A0509-가실행(파주)" xfId="13014"/>
    <cellStyle name="_A-0902건축공사확정(대안포함)" xfId="13013"/>
    <cellStyle name="_A-0902조경공사확정(대안포함)" xfId="13012"/>
    <cellStyle name="_AA" xfId="6352"/>
    <cellStyle name="_aasCost조정1" xfId="13490"/>
    <cellStyle name="_AC-03(3월 기성)" xfId="6353"/>
    <cellStyle name="_AC04" xfId="6354"/>
    <cellStyle name="_AC-04('02.3월기성 및 단위공사예정표)" xfId="6355"/>
    <cellStyle name="_AC-04(020329)" xfId="6356"/>
    <cellStyle name="_AC-04(3월기성 및 단위공사예정표)" xfId="6357"/>
    <cellStyle name="_AC-04-12월" xfId="6358"/>
    <cellStyle name="_AC04실적기성" xfId="6359"/>
    <cellStyle name="_AC06실적기성" xfId="6360"/>
    <cellStyle name="_AC-07" xfId="6361"/>
    <cellStyle name="_AC-07(3월실적)" xfId="6362"/>
    <cellStyle name="_AC08실적기성" xfId="6363"/>
    <cellStyle name="_AC09가중치산출근거" xfId="6364"/>
    <cellStyle name="_AC15가중치산출근거" xfId="6365"/>
    <cellStyle name="_AC-19" xfId="6366"/>
    <cellStyle name="_AC21가중치산출근거및PC산정표" xfId="6367"/>
    <cellStyle name="_AEf입찰견적01" xfId="13491"/>
    <cellStyle name="_AI도면견적(1.25)물량산출" xfId="16030"/>
    <cellStyle name="_APT대비" xfId="6368"/>
    <cellStyle name="_A공구(신영27&amp;17)" xfId="20055"/>
    <cellStyle name="_A발주자참고내역003-전기공사" xfId="13011"/>
    <cellStyle name="_BAT현장(본실행1)" xfId="16031"/>
    <cellStyle name="_beam재료표" xfId="6369"/>
    <cellStyle name="_Book1" xfId="6370"/>
    <cellStyle name="_Book1 2" xfId="13010"/>
    <cellStyle name="_Book1_00.외주견적리스트(원자력병원)" xfId="6371"/>
    <cellStyle name="_Book1_1" xfId="6372"/>
    <cellStyle name="_Book1_rhd(토양-토공)071212" xfId="6381"/>
    <cellStyle name="_Book1_Sheet1" xfId="6382"/>
    <cellStyle name="_Book1_ys dw 은평 생태교량" xfId="6383"/>
    <cellStyle name="_Book1_가톨릭병원 견적현황2006.02.21" xfId="6373"/>
    <cellStyle name="_Book1_각종표지" xfId="14584"/>
    <cellStyle name="_BOOK1_건축총괄" xfId="6374"/>
    <cellStyle name="_Book1_삼각지 시공계획서" xfId="6375"/>
    <cellStyle name="_Book1_삼각지 시공계획서_ys dw 은평 생태교량" xfId="6376"/>
    <cellStyle name="_Book1_시운전" xfId="6377"/>
    <cellStyle name="_Book1_실행작업중_기계내역(노인건강타운)_20060123" xfId="6378"/>
    <cellStyle name="_Book1_외주견적_신도림 주상복합빌딩_20060329(수)" xfId="6379"/>
    <cellStyle name="_Book1_춘천-동홍천(3)대비표" xfId="6380"/>
    <cellStyle name="_Book2" xfId="6384"/>
    <cellStyle name="_Book2 2" xfId="6385"/>
    <cellStyle name="_Book2 2 2" xfId="13492"/>
    <cellStyle name="_Book2 3" xfId="13493"/>
    <cellStyle name="_Book2 4" xfId="13494"/>
    <cellStyle name="_Book2 5" xfId="14585"/>
    <cellStyle name="_Book2 6" xfId="14586"/>
    <cellStyle name="_Book2 7" xfId="14587"/>
    <cellStyle name="_Book2 8" xfId="14588"/>
    <cellStyle name="_Book2_%A3%BC전남지방합동청사신축공사_본실행(0703)" xfId="6386"/>
    <cellStyle name="_Book2_0508-카지노원상복구및리노베이션(일위대가)" xfId="14589"/>
    <cellStyle name="_Book2_0909-태광산업 본사 로비 리노베이션 ALT 1" xfId="13495"/>
    <cellStyle name="_Book2_0912-삼성전자 반도체 16라인 인테리어" xfId="13496"/>
    <cellStyle name="_Book2_1" xfId="6387"/>
    <cellStyle name="_Book2_1228-TeraData Seoul office Relocation Project" xfId="13497"/>
    <cellStyle name="_Book2_Book1" xfId="6389"/>
    <cellStyle name="_Book2_당산유보라반도건설모델하우스-5-28(" xfId="13498"/>
    <cellStyle name="_Book2_롯데 남양주견본주택(제출)" xfId="13499"/>
    <cellStyle name="_Book2_실행작업중_고려대학교 서창켐퍼스 호연학사제4_재작업3" xfId="6388"/>
    <cellStyle name="_Book2_안동롯데캐슬 견본주택 신축공사-6-18" xfId="13500"/>
    <cellStyle name="_Book3" xfId="6390"/>
    <cellStyle name="_Book4" xfId="6391"/>
    <cellStyle name="_Book5" xfId="6392"/>
    <cellStyle name="_BOQ(23May05)" xfId="13501"/>
    <cellStyle name="_BOQ(Hang Lung)" xfId="6393"/>
    <cellStyle name="_BOQ(Hang Lung-rev1)" xfId="6394"/>
    <cellStyle name="_CATV10283P" xfId="13502"/>
    <cellStyle name="_CA설계" xfId="6395"/>
    <cellStyle name="_CA설계 2" xfId="6396"/>
    <cellStyle name="_CCTV10283P" xfId="13503"/>
    <cellStyle name="_CIES(Network)-정리" xfId="13504"/>
    <cellStyle name="_DRYWALL일위대가방화석고보드" xfId="13505"/>
    <cellStyle name="_FCST (2)" xfId="6397"/>
    <cellStyle name="_FCST (2) 2" xfId="6398"/>
    <cellStyle name="_FCST (2) 3" xfId="6399"/>
    <cellStyle name="_FQ2233(금강빌딩)" xfId="6400"/>
    <cellStyle name="_FRP사면일위대가(03년하-건설품셈)-설계자료" xfId="13224"/>
    <cellStyle name="_FRP사면일위대가(04년상-건설품셈)" xfId="13225"/>
    <cellStyle name="_gr 신풍-우성간" xfId="6401"/>
    <cellStyle name="_gr 신풍-우성간 2" xfId="6402"/>
    <cellStyle name="_gr 신풍-우성간 3" xfId="6403"/>
    <cellStyle name="_gr 신풍-우성간_강변로(4공)실행new" xfId="6404"/>
    <cellStyle name="_gr 신풍-우성간_강변로(4공)실행new 2" xfId="6405"/>
    <cellStyle name="_gr 신풍-우성간_강변로(4공)실행new 3" xfId="6406"/>
    <cellStyle name="_gr 신풍-우성간_강변로(4공)실행new_춘천-동홍천(3)대비표" xfId="6407"/>
    <cellStyle name="_gr 신풍-우성간_강변로(4공)실행new_춘천-동홍천(3)대비표 2" xfId="6408"/>
    <cellStyle name="_gr 신풍-우성간_강변로(4공)실행new_춘천-동홍천(3)대비표 3" xfId="6409"/>
    <cellStyle name="_gr 신풍-우성간_서해안 임해관광도로 설계" xfId="6410"/>
    <cellStyle name="_gr 신풍-우성간_서해안 임해관광도로 설계 2" xfId="6411"/>
    <cellStyle name="_gr 신풍-우성간_서해안 임해관광도로 설계 3" xfId="6412"/>
    <cellStyle name="_gr 신풍-우성간_서해안 임해관광도로 설계_춘천-동홍천(3)대비표" xfId="6413"/>
    <cellStyle name="_gr 신풍-우성간_서해안 임해관광도로 설계_춘천-동홍천(3)대비표 2" xfId="6414"/>
    <cellStyle name="_gr 신풍-우성간_서해안 임해관광도로 설계_춘천-동홍천(3)대비표 3" xfId="6415"/>
    <cellStyle name="_gr 신풍-우성간_설화동월배전자입찰(계룡건설2)" xfId="6416"/>
    <cellStyle name="_gr 신풍-우성간_설화동월배전자입찰(계룡건설2) 2" xfId="6417"/>
    <cellStyle name="_gr 신풍-우성간_설화동월배전자입찰(계룡건설2) 3" xfId="6418"/>
    <cellStyle name="_gr 신풍-우성간_설화동월배전자입찰(계룡건설2)_서해안 임해관광도로 설계" xfId="6419"/>
    <cellStyle name="_gr 신풍-우성간_설화동월배전자입찰(계룡건설2)_서해안 임해관광도로 설계 2" xfId="6420"/>
    <cellStyle name="_gr 신풍-우성간_설화동월배전자입찰(계룡건설2)_서해안 임해관광도로 설계 3" xfId="6421"/>
    <cellStyle name="_gr 신풍-우성간_설화동월배전자입찰(계룡건설2)_서해안 임해관광도로 설계_춘천-동홍천(3)대비표" xfId="6422"/>
    <cellStyle name="_gr 신풍-우성간_설화동월배전자입찰(계룡건설2)_서해안 임해관광도로 설계_춘천-동홍천(3)대비표 2" xfId="6423"/>
    <cellStyle name="_gr 신풍-우성간_설화동월배전자입찰(계룡건설2)_서해안 임해관광도로 설계_춘천-동홍천(3)대비표 3" xfId="6424"/>
    <cellStyle name="_gr 신풍-우성간_설화동월배전자입찰(계룡건설2)_지경-사리투찰 (계룡건설1)" xfId="6425"/>
    <cellStyle name="_gr 신풍-우성간_설화동월배전자입찰(계룡건설2)_지경-사리투찰 (계룡건설1) 2" xfId="6426"/>
    <cellStyle name="_gr 신풍-우성간_설화동월배전자입찰(계룡건설2)_지경-사리투찰 (계룡건설1) 3" xfId="6427"/>
    <cellStyle name="_gr 신풍-우성간_설화동월배전자입찰(계룡건설2)_지경-사리투찰 (계룡건설1)_서해안 임해관광도로 설계" xfId="6428"/>
    <cellStyle name="_gr 신풍-우성간_설화동월배전자입찰(계룡건설2)_지경-사리투찰 (계룡건설1)_서해안 임해관광도로 설계 2" xfId="6429"/>
    <cellStyle name="_gr 신풍-우성간_설화동월배전자입찰(계룡건설2)_지경-사리투찰 (계룡건설1)_서해안 임해관광도로 설계 3" xfId="6430"/>
    <cellStyle name="_gr 신풍-우성간_설화동월배전자입찰(계룡건설2)_지경-사리투찰 (계룡건설1)_서해안 임해관광도로 설계_춘천-동홍천(3)대비표" xfId="6431"/>
    <cellStyle name="_gr 신풍-우성간_설화동월배전자입찰(계룡건설2)_지경-사리투찰 (계룡건설1)_서해안 임해관광도로 설계_춘천-동홍천(3)대비표 2" xfId="6432"/>
    <cellStyle name="_gr 신풍-우성간_설화동월배전자입찰(계룡건설2)_지경-사리투찰 (계룡건설1)_서해안 임해관광도로 설계_춘천-동홍천(3)대비표 3" xfId="6433"/>
    <cellStyle name="_gr 신풍-우성간_설화동월배전자입찰(계룡건설2)_지경-사리투찰 (계룡건설1)_춘천-동홍천(3)대비표" xfId="6434"/>
    <cellStyle name="_gr 신풍-우성간_설화동월배전자입찰(계룡건설2)_지경-사리투찰 (계룡건설1)_춘천-동홍천(3)대비표 2" xfId="6435"/>
    <cellStyle name="_gr 신풍-우성간_설화동월배전자입찰(계룡건설2)_지경-사리투찰 (계룡건설1)_춘천-동홍천(3)대비표 3" xfId="6436"/>
    <cellStyle name="_gr 신풍-우성간_설화동월배전자입찰(계룡건설2)_지경-사리투찰 (계룡건설1)_포항4 일반지방 1공구실행new" xfId="6437"/>
    <cellStyle name="_gr 신풍-우성간_설화동월배전자입찰(계룡건설2)_지경-사리투찰 (계룡건설1)_포항4 일반지방 1공구실행new 2" xfId="6438"/>
    <cellStyle name="_gr 신풍-우성간_설화동월배전자입찰(계룡건설2)_지경-사리투찰 (계룡건설1)_포항4 일반지방 1공구실행new 3" xfId="6439"/>
    <cellStyle name="_gr 신풍-우성간_설화동월배전자입찰(계룡건설2)_지경-사리투찰 (계룡건설1)_포항4 일반지방 1공구실행new_국지도49호선(본덕-임곡)1공구 실행new" xfId="6440"/>
    <cellStyle name="_gr 신풍-우성간_설화동월배전자입찰(계룡건설2)_지경-사리투찰 (계룡건설1)_포항4 일반지방 1공구실행new_국지도49호선(본덕-임곡)1공구 실행new 2" xfId="6441"/>
    <cellStyle name="_gr 신풍-우성간_설화동월배전자입찰(계룡건설2)_지경-사리투찰 (계룡건설1)_포항4 일반지방 1공구실행new_국지도49호선(본덕-임곡)1공구 실행new 3" xfId="6442"/>
    <cellStyle name="_gr 신풍-우성간_설화동월배전자입찰(계룡건설2)_지경-사리투찰 (계룡건설1)_포항4 일반지방 1공구실행new_국지도49호선(본덕-임곡)1공구 실행new_서해안 임해관광도로 설계" xfId="6443"/>
    <cellStyle name="_gr 신풍-우성간_설화동월배전자입찰(계룡건설2)_지경-사리투찰 (계룡건설1)_포항4 일반지방 1공구실행new_국지도49호선(본덕-임곡)1공구 실행new_서해안 임해관광도로 설계 2" xfId="6444"/>
    <cellStyle name="_gr 신풍-우성간_설화동월배전자입찰(계룡건설2)_지경-사리투찰 (계룡건설1)_포항4 일반지방 1공구실행new_국지도49호선(본덕-임곡)1공구 실행new_서해안 임해관광도로 설계 3" xfId="6445"/>
    <cellStyle name="_gr 신풍-우성간_설화동월배전자입찰(계룡건설2)_지경-사리투찰 (계룡건설1)_포항4 일반지방 1공구실행new_국지도49호선(본덕-임곡)1공구 실행new_서해안 임해관광도로 설계_춘천-동홍천(3)대비표" xfId="6446"/>
    <cellStyle name="_gr 신풍-우성간_설화동월배전자입찰(계룡건설2)_지경-사리투찰 (계룡건설1)_포항4 일반지방 1공구실행new_국지도49호선(본덕-임곡)1공구 실행new_서해안 임해관광도로 설계_춘천-동홍천(3)대비표 2" xfId="6447"/>
    <cellStyle name="_gr 신풍-우성간_설화동월배전자입찰(계룡건설2)_지경-사리투찰 (계룡건설1)_포항4 일반지방 1공구실행new_국지도49호선(본덕-임곡)1공구 실행new_서해안 임해관광도로 설계_춘천-동홍천(3)대비표 3" xfId="6448"/>
    <cellStyle name="_gr 신풍-우성간_설화동월배전자입찰(계룡건설2)_지경-사리투찰 (계룡건설1)_포항4 일반지방 1공구실행new_국지도49호선(본덕-임곡)1공구 실행new_춘천-동홍천(3)대비표" xfId="6449"/>
    <cellStyle name="_gr 신풍-우성간_설화동월배전자입찰(계룡건설2)_지경-사리투찰 (계룡건설1)_포항4 일반지방 1공구실행new_국지도49호선(본덕-임곡)1공구 실행new_춘천-동홍천(3)대비표 2" xfId="6450"/>
    <cellStyle name="_gr 신풍-우성간_설화동월배전자입찰(계룡건설2)_지경-사리투찰 (계룡건설1)_포항4 일반지방 1공구실행new_국지도49호선(본덕-임곡)1공구 실행new_춘천-동홍천(3)대비표 3" xfId="6451"/>
    <cellStyle name="_gr 신풍-우성간_설화동월배전자입찰(계룡건설2)_지경-사리투찰 (계룡건설1)_포항4 일반지방 1공구실행new_규암우회 투찰(대박)" xfId="6452"/>
    <cellStyle name="_gr 신풍-우성간_설화동월배전자입찰(계룡건설2)_지경-사리투찰 (계룡건설1)_포항4 일반지방 1공구실행new_규암우회 투찰(대박) 2" xfId="6453"/>
    <cellStyle name="_gr 신풍-우성간_설화동월배전자입찰(계룡건설2)_지경-사리투찰 (계룡건설1)_포항4 일반지방 1공구실행new_규암우회 투찰(대박) 3" xfId="6454"/>
    <cellStyle name="_gr 신풍-우성간_설화동월배전자입찰(계룡건설2)_지경-사리투찰 (계룡건설1)_포항4 일반지방 1공구실행new_규암우회 투찰(대박)_서해안 임해관광도로 설계" xfId="6455"/>
    <cellStyle name="_gr 신풍-우성간_설화동월배전자입찰(계룡건설2)_지경-사리투찰 (계룡건설1)_포항4 일반지방 1공구실행new_규암우회 투찰(대박)_서해안 임해관광도로 설계 2" xfId="6456"/>
    <cellStyle name="_gr 신풍-우성간_설화동월배전자입찰(계룡건설2)_지경-사리투찰 (계룡건설1)_포항4 일반지방 1공구실행new_규암우회 투찰(대박)_서해안 임해관광도로 설계 3" xfId="6457"/>
    <cellStyle name="_gr 신풍-우성간_설화동월배전자입찰(계룡건설2)_지경-사리투찰 (계룡건설1)_포항4 일반지방 1공구실행new_규암우회 투찰(대박)_서해안 임해관광도로 설계_춘천-동홍천(3)대비표" xfId="6458"/>
    <cellStyle name="_gr 신풍-우성간_설화동월배전자입찰(계룡건설2)_지경-사리투찰 (계룡건설1)_포항4 일반지방 1공구실행new_규암우회 투찰(대박)_서해안 임해관광도로 설계_춘천-동홍천(3)대비표 2" xfId="6459"/>
    <cellStyle name="_gr 신풍-우성간_설화동월배전자입찰(계룡건설2)_지경-사리투찰 (계룡건설1)_포항4 일반지방 1공구실행new_규암우회 투찰(대박)_서해안 임해관광도로 설계_춘천-동홍천(3)대비표 3" xfId="6460"/>
    <cellStyle name="_gr 신풍-우성간_설화동월배전자입찰(계룡건설2)_지경-사리투찰 (계룡건설1)_포항4 일반지방 1공구실행new_규암우회 투찰(대박)_춘천-동홍천(3)대비표" xfId="6461"/>
    <cellStyle name="_gr 신풍-우성간_설화동월배전자입찰(계룡건설2)_지경-사리투찰 (계룡건설1)_포항4 일반지방 1공구실행new_규암우회 투찰(대박)_춘천-동홍천(3)대비표 2" xfId="6462"/>
    <cellStyle name="_gr 신풍-우성간_설화동월배전자입찰(계룡건설2)_지경-사리투찰 (계룡건설1)_포항4 일반지방 1공구실행new_규암우회 투찰(대박)_춘천-동홍천(3)대비표 3" xfId="6463"/>
    <cellStyle name="_gr 신풍-우성간_설화동월배전자입찰(계룡건설2)_지경-사리투찰 (계룡건설1)_포항4 일반지방 1공구실행new_노귀재터널 실행new" xfId="6464"/>
    <cellStyle name="_gr 신풍-우성간_설화동월배전자입찰(계룡건설2)_지경-사리투찰 (계룡건설1)_포항4 일반지방 1공구실행new_노귀재터널 실행new 2" xfId="6465"/>
    <cellStyle name="_gr 신풍-우성간_설화동월배전자입찰(계룡건설2)_지경-사리투찰 (계룡건설1)_포항4 일반지방 1공구실행new_노귀재터널 실행new 3" xfId="6466"/>
    <cellStyle name="_gr 신풍-우성간_설화동월배전자입찰(계룡건설2)_지경-사리투찰 (계룡건설1)_포항4 일반지방 1공구실행new_노귀재터널 실행new_서해안 임해관광도로 설계" xfId="6467"/>
    <cellStyle name="_gr 신풍-우성간_설화동월배전자입찰(계룡건설2)_지경-사리투찰 (계룡건설1)_포항4 일반지방 1공구실행new_노귀재터널 실행new_서해안 임해관광도로 설계 2" xfId="6468"/>
    <cellStyle name="_gr 신풍-우성간_설화동월배전자입찰(계룡건설2)_지경-사리투찰 (계룡건설1)_포항4 일반지방 1공구실행new_노귀재터널 실행new_서해안 임해관광도로 설계 3" xfId="6469"/>
    <cellStyle name="_gr 신풍-우성간_설화동월배전자입찰(계룡건설2)_지경-사리투찰 (계룡건설1)_포항4 일반지방 1공구실행new_노귀재터널 실행new_서해안 임해관광도로 설계_춘천-동홍천(3)대비표" xfId="6470"/>
    <cellStyle name="_gr 신풍-우성간_설화동월배전자입찰(계룡건설2)_지경-사리투찰 (계룡건설1)_포항4 일반지방 1공구실행new_노귀재터널 실행new_서해안 임해관광도로 설계_춘천-동홍천(3)대비표 2" xfId="6471"/>
    <cellStyle name="_gr 신풍-우성간_설화동월배전자입찰(계룡건설2)_지경-사리투찰 (계룡건설1)_포항4 일반지방 1공구실행new_노귀재터널 실행new_서해안 임해관광도로 설계_춘천-동홍천(3)대비표 3" xfId="6472"/>
    <cellStyle name="_gr 신풍-우성간_설화동월배전자입찰(계룡건설2)_지경-사리투찰 (계룡건설1)_포항4 일반지방 1공구실행new_노귀재터널 실행new_춘천-동홍천(3)대비표" xfId="6473"/>
    <cellStyle name="_gr 신풍-우성간_설화동월배전자입찰(계룡건설2)_지경-사리투찰 (계룡건설1)_포항4 일반지방 1공구실행new_노귀재터널 실행new_춘천-동홍천(3)대비표 2" xfId="6474"/>
    <cellStyle name="_gr 신풍-우성간_설화동월배전자입찰(계룡건설2)_지경-사리투찰 (계룡건설1)_포항4 일반지방 1공구실행new_노귀재터널 실행new_춘천-동홍천(3)대비표 3" xfId="6475"/>
    <cellStyle name="_gr 신풍-우성간_설화동월배전자입찰(계룡건설2)_지경-사리투찰 (계룡건설1)_포항4 일반지방 1공구실행new_본덕-임곡 2공구 실행new" xfId="6476"/>
    <cellStyle name="_gr 신풍-우성간_설화동월배전자입찰(계룡건설2)_지경-사리투찰 (계룡건설1)_포항4 일반지방 1공구실행new_본덕-임곡 2공구 실행new 2" xfId="6477"/>
    <cellStyle name="_gr 신풍-우성간_설화동월배전자입찰(계룡건설2)_지경-사리투찰 (계룡건설1)_포항4 일반지방 1공구실행new_본덕-임곡 2공구 실행new 3" xfId="6478"/>
    <cellStyle name="_gr 신풍-우성간_설화동월배전자입찰(계룡건설2)_지경-사리투찰 (계룡건설1)_포항4 일반지방 1공구실행new_본덕-임곡 2공구 실행new_서해안 임해관광도로 설계" xfId="6479"/>
    <cellStyle name="_gr 신풍-우성간_설화동월배전자입찰(계룡건설2)_지경-사리투찰 (계룡건설1)_포항4 일반지방 1공구실행new_본덕-임곡 2공구 실행new_서해안 임해관광도로 설계 2" xfId="6480"/>
    <cellStyle name="_gr 신풍-우성간_설화동월배전자입찰(계룡건설2)_지경-사리투찰 (계룡건설1)_포항4 일반지방 1공구실행new_본덕-임곡 2공구 실행new_서해안 임해관광도로 설계 3" xfId="6481"/>
    <cellStyle name="_gr 신풍-우성간_설화동월배전자입찰(계룡건설2)_지경-사리투찰 (계룡건설1)_포항4 일반지방 1공구실행new_본덕-임곡 2공구 실행new_서해안 임해관광도로 설계_춘천-동홍천(3)대비표" xfId="6482"/>
    <cellStyle name="_gr 신풍-우성간_설화동월배전자입찰(계룡건설2)_지경-사리투찰 (계룡건설1)_포항4 일반지방 1공구실행new_본덕-임곡 2공구 실행new_서해안 임해관광도로 설계_춘천-동홍천(3)대비표 2" xfId="6483"/>
    <cellStyle name="_gr 신풍-우성간_설화동월배전자입찰(계룡건설2)_지경-사리투찰 (계룡건설1)_포항4 일반지방 1공구실행new_본덕-임곡 2공구 실행new_서해안 임해관광도로 설계_춘천-동홍천(3)대비표 3" xfId="6484"/>
    <cellStyle name="_gr 신풍-우성간_설화동월배전자입찰(계룡건설2)_지경-사리투찰 (계룡건설1)_포항4 일반지방 1공구실행new_본덕-임곡 2공구 실행new_춘천-동홍천(3)대비표" xfId="6485"/>
    <cellStyle name="_gr 신풍-우성간_설화동월배전자입찰(계룡건설2)_지경-사리투찰 (계룡건설1)_포항4 일반지방 1공구실행new_본덕-임곡 2공구 실행new_춘천-동홍천(3)대비표 2" xfId="6486"/>
    <cellStyle name="_gr 신풍-우성간_설화동월배전자입찰(계룡건설2)_지경-사리투찰 (계룡건설1)_포항4 일반지방 1공구실행new_본덕-임곡 2공구 실행new_춘천-동홍천(3)대비표 3" xfId="6487"/>
    <cellStyle name="_gr 신풍-우성간_설화동월배전자입찰(계룡건설2)_지경-사리투찰 (계룡건설1)_포항4 일반지방 1공구실행new_서해안 임해관광 실행new" xfId="6488"/>
    <cellStyle name="_gr 신풍-우성간_설화동월배전자입찰(계룡건설2)_지경-사리투찰 (계룡건설1)_포항4 일반지방 1공구실행new_서해안 임해관광 실행new 2" xfId="6489"/>
    <cellStyle name="_gr 신풍-우성간_설화동월배전자입찰(계룡건설2)_지경-사리투찰 (계룡건설1)_포항4 일반지방 1공구실행new_서해안 임해관광 실행new 3" xfId="6490"/>
    <cellStyle name="_gr 신풍-우성간_설화동월배전자입찰(계룡건설2)_지경-사리투찰 (계룡건설1)_포항4 일반지방 1공구실행new_서해안 임해관광 실행new_서해안 임해관광도로 설계" xfId="6491"/>
    <cellStyle name="_gr 신풍-우성간_설화동월배전자입찰(계룡건설2)_지경-사리투찰 (계룡건설1)_포항4 일반지방 1공구실행new_서해안 임해관광 실행new_서해안 임해관광도로 설계 2" xfId="6492"/>
    <cellStyle name="_gr 신풍-우성간_설화동월배전자입찰(계룡건설2)_지경-사리투찰 (계룡건설1)_포항4 일반지방 1공구실행new_서해안 임해관광 실행new_서해안 임해관광도로 설계 3" xfId="6493"/>
    <cellStyle name="_gr 신풍-우성간_설화동월배전자입찰(계룡건설2)_지경-사리투찰 (계룡건설1)_포항4 일반지방 1공구실행new_서해안 임해관광 실행new_서해안 임해관광도로 설계_춘천-동홍천(3)대비표" xfId="6494"/>
    <cellStyle name="_gr 신풍-우성간_설화동월배전자입찰(계룡건설2)_지경-사리투찰 (계룡건설1)_포항4 일반지방 1공구실행new_서해안 임해관광 실행new_서해안 임해관광도로 설계_춘천-동홍천(3)대비표 2" xfId="6495"/>
    <cellStyle name="_gr 신풍-우성간_설화동월배전자입찰(계룡건설2)_지경-사리투찰 (계룡건설1)_포항4 일반지방 1공구실행new_서해안 임해관광 실행new_서해안 임해관광도로 설계_춘천-동홍천(3)대비표 3" xfId="6496"/>
    <cellStyle name="_gr 신풍-우성간_설화동월배전자입찰(계룡건설2)_지경-사리투찰 (계룡건설1)_포항4 일반지방 1공구실행new_서해안 임해관광 실행new_춘천-동홍천(3)대비표" xfId="6497"/>
    <cellStyle name="_gr 신풍-우성간_설화동월배전자입찰(계룡건설2)_지경-사리투찰 (계룡건설1)_포항4 일반지방 1공구실행new_서해안 임해관광 실행new_춘천-동홍천(3)대비표 2" xfId="6498"/>
    <cellStyle name="_gr 신풍-우성간_설화동월배전자입찰(계룡건설2)_지경-사리투찰 (계룡건설1)_포항4 일반지방 1공구실행new_서해안 임해관광 실행new_춘천-동홍천(3)대비표 3" xfId="6499"/>
    <cellStyle name="_gr 신풍-우성간_설화동월배전자입찰(계룡건설2)_지경-사리투찰 (계룡건설1)_포항4 일반지방 1공구실행new_서해안 임해관광도로 설계" xfId="6500"/>
    <cellStyle name="_gr 신풍-우성간_설화동월배전자입찰(계룡건설2)_지경-사리투찰 (계룡건설1)_포항4 일반지방 1공구실행new_서해안 임해관광도로 설계 2" xfId="6501"/>
    <cellStyle name="_gr 신풍-우성간_설화동월배전자입찰(계룡건설2)_지경-사리투찰 (계룡건설1)_포항4 일반지방 1공구실행new_서해안 임해관광도로 설계 3" xfId="6502"/>
    <cellStyle name="_gr 신풍-우성간_설화동월배전자입찰(계룡건설2)_지경-사리투찰 (계룡건설1)_포항4 일반지방 1공구실행new_서해안 임해관광도로 설계_춘천-동홍천(3)대비표" xfId="6503"/>
    <cellStyle name="_gr 신풍-우성간_설화동월배전자입찰(계룡건설2)_지경-사리투찰 (계룡건설1)_포항4 일반지방 1공구실행new_서해안 임해관광도로 설계_춘천-동홍천(3)대비표 2" xfId="6504"/>
    <cellStyle name="_gr 신풍-우성간_설화동월배전자입찰(계룡건설2)_지경-사리투찰 (계룡건설1)_포항4 일반지방 1공구실행new_서해안 임해관광도로 설계_춘천-동홍천(3)대비표 3" xfId="6505"/>
    <cellStyle name="_gr 신풍-우성간_설화동월배전자입찰(계룡건설2)_지경-사리투찰 (계룡건설1)_포항4 일반지방 1공구실행new_진천ic -금왕 투찰new" xfId="6506"/>
    <cellStyle name="_gr 신풍-우성간_설화동월배전자입찰(계룡건설2)_지경-사리투찰 (계룡건설1)_포항4 일반지방 1공구실행new_진천ic -금왕 투찰new 2" xfId="6507"/>
    <cellStyle name="_gr 신풍-우성간_설화동월배전자입찰(계룡건설2)_지경-사리투찰 (계룡건설1)_포항4 일반지방 1공구실행new_진천ic -금왕 투찰new 3" xfId="6508"/>
    <cellStyle name="_gr 신풍-우성간_설화동월배전자입찰(계룡건설2)_지경-사리투찰 (계룡건설1)_포항4 일반지방 1공구실행new_진천ic -금왕 투찰new_서해안 임해관광도로 설계" xfId="6509"/>
    <cellStyle name="_gr 신풍-우성간_설화동월배전자입찰(계룡건설2)_지경-사리투찰 (계룡건설1)_포항4 일반지방 1공구실행new_진천ic -금왕 투찰new_서해안 임해관광도로 설계 2" xfId="6510"/>
    <cellStyle name="_gr 신풍-우성간_설화동월배전자입찰(계룡건설2)_지경-사리투찰 (계룡건설1)_포항4 일반지방 1공구실행new_진천ic -금왕 투찰new_서해안 임해관광도로 설계 3" xfId="6511"/>
    <cellStyle name="_gr 신풍-우성간_설화동월배전자입찰(계룡건설2)_지경-사리투찰 (계룡건설1)_포항4 일반지방 1공구실행new_진천ic -금왕 투찰new_서해안 임해관광도로 설계_춘천-동홍천(3)대비표" xfId="6512"/>
    <cellStyle name="_gr 신풍-우성간_설화동월배전자입찰(계룡건설2)_지경-사리투찰 (계룡건설1)_포항4 일반지방 1공구실행new_진천ic -금왕 투찰new_서해안 임해관광도로 설계_춘천-동홍천(3)대비표 2" xfId="6513"/>
    <cellStyle name="_gr 신풍-우성간_설화동월배전자입찰(계룡건설2)_지경-사리투찰 (계룡건설1)_포항4 일반지방 1공구실행new_진천ic -금왕 투찰new_서해안 임해관광도로 설계_춘천-동홍천(3)대비표 3" xfId="6514"/>
    <cellStyle name="_gr 신풍-우성간_설화동월배전자입찰(계룡건설2)_지경-사리투찰 (계룡건설1)_포항4 일반지방 1공구실행new_진천ic -금왕 투찰new_춘천-동홍천(3)대비표" xfId="6515"/>
    <cellStyle name="_gr 신풍-우성간_설화동월배전자입찰(계룡건설2)_지경-사리투찰 (계룡건설1)_포항4 일반지방 1공구실행new_진천ic -금왕 투찰new_춘천-동홍천(3)대비표 2" xfId="6516"/>
    <cellStyle name="_gr 신풍-우성간_설화동월배전자입찰(계룡건설2)_지경-사리투찰 (계룡건설1)_포항4 일반지방 1공구실행new_진천ic -금왕 투찰new_춘천-동홍천(3)대비표 3" xfId="6517"/>
    <cellStyle name="_gr 신풍-우성간_설화동월배전자입찰(계룡건설2)_지경-사리투찰 (계룡건설1)_포항4 일반지방 1공구실행new_춘천-동홍천(3)대비표" xfId="6518"/>
    <cellStyle name="_gr 신풍-우성간_설화동월배전자입찰(계룡건설2)_지경-사리투찰 (계룡건설1)_포항4 일반지방 1공구실행new_춘천-동홍천(3)대비표 2" xfId="6519"/>
    <cellStyle name="_gr 신풍-우성간_설화동월배전자입찰(계룡건설2)_지경-사리투찰 (계룡건설1)_포항4 일반지방 1공구실행new_춘천-동홍천(3)대비표 3" xfId="6520"/>
    <cellStyle name="_gr 신풍-우성간_설화동월배전자입찰(계룡건설2)_춘천-동홍천(3)대비표" xfId="6521"/>
    <cellStyle name="_gr 신풍-우성간_설화동월배전자입찰(계룡건설2)_춘천-동홍천(3)대비표 2" xfId="6522"/>
    <cellStyle name="_gr 신풍-우성간_설화동월배전자입찰(계룡건설2)_춘천-동홍천(3)대비표 3" xfId="6523"/>
    <cellStyle name="_gr 신풍-우성간_설화동월배전자입찰(계룡건설2)_포항4 일반지방 1공구실행new" xfId="6524"/>
    <cellStyle name="_gr 신풍-우성간_설화동월배전자입찰(계룡건설2)_포항4 일반지방 1공구실행new 2" xfId="6525"/>
    <cellStyle name="_gr 신풍-우성간_설화동월배전자입찰(계룡건설2)_포항4 일반지방 1공구실행new 3" xfId="6526"/>
    <cellStyle name="_gr 신풍-우성간_설화동월배전자입찰(계룡건설2)_포항4 일반지방 1공구실행new_국지도49호선(본덕-임곡)1공구 실행new" xfId="6527"/>
    <cellStyle name="_gr 신풍-우성간_설화동월배전자입찰(계룡건설2)_포항4 일반지방 1공구실행new_국지도49호선(본덕-임곡)1공구 실행new 2" xfId="6528"/>
    <cellStyle name="_gr 신풍-우성간_설화동월배전자입찰(계룡건설2)_포항4 일반지방 1공구실행new_국지도49호선(본덕-임곡)1공구 실행new 3" xfId="6529"/>
    <cellStyle name="_gr 신풍-우성간_설화동월배전자입찰(계룡건설2)_포항4 일반지방 1공구실행new_국지도49호선(본덕-임곡)1공구 실행new_서해안 임해관광도로 설계" xfId="6530"/>
    <cellStyle name="_gr 신풍-우성간_설화동월배전자입찰(계룡건설2)_포항4 일반지방 1공구실행new_국지도49호선(본덕-임곡)1공구 실행new_서해안 임해관광도로 설계 2" xfId="6531"/>
    <cellStyle name="_gr 신풍-우성간_설화동월배전자입찰(계룡건설2)_포항4 일반지방 1공구실행new_국지도49호선(본덕-임곡)1공구 실행new_서해안 임해관광도로 설계 3" xfId="6532"/>
    <cellStyle name="_gr 신풍-우성간_설화동월배전자입찰(계룡건설2)_포항4 일반지방 1공구실행new_국지도49호선(본덕-임곡)1공구 실행new_서해안 임해관광도로 설계_춘천-동홍천(3)대비표" xfId="6533"/>
    <cellStyle name="_gr 신풍-우성간_설화동월배전자입찰(계룡건설2)_포항4 일반지방 1공구실행new_국지도49호선(본덕-임곡)1공구 실행new_서해안 임해관광도로 설계_춘천-동홍천(3)대비표 2" xfId="6534"/>
    <cellStyle name="_gr 신풍-우성간_설화동월배전자입찰(계룡건설2)_포항4 일반지방 1공구실행new_국지도49호선(본덕-임곡)1공구 실행new_서해안 임해관광도로 설계_춘천-동홍천(3)대비표 3" xfId="6535"/>
    <cellStyle name="_gr 신풍-우성간_설화동월배전자입찰(계룡건설2)_포항4 일반지방 1공구실행new_국지도49호선(본덕-임곡)1공구 실행new_춘천-동홍천(3)대비표" xfId="6536"/>
    <cellStyle name="_gr 신풍-우성간_설화동월배전자입찰(계룡건설2)_포항4 일반지방 1공구실행new_국지도49호선(본덕-임곡)1공구 실행new_춘천-동홍천(3)대비표 2" xfId="6537"/>
    <cellStyle name="_gr 신풍-우성간_설화동월배전자입찰(계룡건설2)_포항4 일반지방 1공구실행new_국지도49호선(본덕-임곡)1공구 실행new_춘천-동홍천(3)대비표 3" xfId="6538"/>
    <cellStyle name="_gr 신풍-우성간_설화동월배전자입찰(계룡건설2)_포항4 일반지방 1공구실행new_규암우회 투찰(대박)" xfId="6539"/>
    <cellStyle name="_gr 신풍-우성간_설화동월배전자입찰(계룡건설2)_포항4 일반지방 1공구실행new_규암우회 투찰(대박) 2" xfId="6540"/>
    <cellStyle name="_gr 신풍-우성간_설화동월배전자입찰(계룡건설2)_포항4 일반지방 1공구실행new_규암우회 투찰(대박) 3" xfId="6541"/>
    <cellStyle name="_gr 신풍-우성간_설화동월배전자입찰(계룡건설2)_포항4 일반지방 1공구실행new_규암우회 투찰(대박)_서해안 임해관광도로 설계" xfId="6542"/>
    <cellStyle name="_gr 신풍-우성간_설화동월배전자입찰(계룡건설2)_포항4 일반지방 1공구실행new_규암우회 투찰(대박)_서해안 임해관광도로 설계 2" xfId="6543"/>
    <cellStyle name="_gr 신풍-우성간_설화동월배전자입찰(계룡건설2)_포항4 일반지방 1공구실행new_규암우회 투찰(대박)_서해안 임해관광도로 설계 3" xfId="6544"/>
    <cellStyle name="_gr 신풍-우성간_설화동월배전자입찰(계룡건설2)_포항4 일반지방 1공구실행new_규암우회 투찰(대박)_서해안 임해관광도로 설계_춘천-동홍천(3)대비표" xfId="6545"/>
    <cellStyle name="_gr 신풍-우성간_설화동월배전자입찰(계룡건설2)_포항4 일반지방 1공구실행new_규암우회 투찰(대박)_서해안 임해관광도로 설계_춘천-동홍천(3)대비표 2" xfId="6546"/>
    <cellStyle name="_gr 신풍-우성간_설화동월배전자입찰(계룡건설2)_포항4 일반지방 1공구실행new_규암우회 투찰(대박)_서해안 임해관광도로 설계_춘천-동홍천(3)대비표 3" xfId="6547"/>
    <cellStyle name="_gr 신풍-우성간_설화동월배전자입찰(계룡건설2)_포항4 일반지방 1공구실행new_규암우회 투찰(대박)_춘천-동홍천(3)대비표" xfId="6548"/>
    <cellStyle name="_gr 신풍-우성간_설화동월배전자입찰(계룡건설2)_포항4 일반지방 1공구실행new_규암우회 투찰(대박)_춘천-동홍천(3)대비표 2" xfId="6549"/>
    <cellStyle name="_gr 신풍-우성간_설화동월배전자입찰(계룡건설2)_포항4 일반지방 1공구실행new_규암우회 투찰(대박)_춘천-동홍천(3)대비표 3" xfId="6550"/>
    <cellStyle name="_gr 신풍-우성간_설화동월배전자입찰(계룡건설2)_포항4 일반지방 1공구실행new_노귀재터널 실행new" xfId="6551"/>
    <cellStyle name="_gr 신풍-우성간_설화동월배전자입찰(계룡건설2)_포항4 일반지방 1공구실행new_노귀재터널 실행new 2" xfId="6552"/>
    <cellStyle name="_gr 신풍-우성간_설화동월배전자입찰(계룡건설2)_포항4 일반지방 1공구실행new_노귀재터널 실행new 3" xfId="6553"/>
    <cellStyle name="_gr 신풍-우성간_설화동월배전자입찰(계룡건설2)_포항4 일반지방 1공구실행new_노귀재터널 실행new_서해안 임해관광도로 설계" xfId="6554"/>
    <cellStyle name="_gr 신풍-우성간_설화동월배전자입찰(계룡건설2)_포항4 일반지방 1공구실행new_노귀재터널 실행new_서해안 임해관광도로 설계 2" xfId="6555"/>
    <cellStyle name="_gr 신풍-우성간_설화동월배전자입찰(계룡건설2)_포항4 일반지방 1공구실행new_노귀재터널 실행new_서해안 임해관광도로 설계 3" xfId="6556"/>
    <cellStyle name="_gr 신풍-우성간_설화동월배전자입찰(계룡건설2)_포항4 일반지방 1공구실행new_노귀재터널 실행new_서해안 임해관광도로 설계_춘천-동홍천(3)대비표" xfId="6557"/>
    <cellStyle name="_gr 신풍-우성간_설화동월배전자입찰(계룡건설2)_포항4 일반지방 1공구실행new_노귀재터널 실행new_서해안 임해관광도로 설계_춘천-동홍천(3)대비표 2" xfId="6558"/>
    <cellStyle name="_gr 신풍-우성간_설화동월배전자입찰(계룡건설2)_포항4 일반지방 1공구실행new_노귀재터널 실행new_서해안 임해관광도로 설계_춘천-동홍천(3)대비표 3" xfId="6559"/>
    <cellStyle name="_gr 신풍-우성간_설화동월배전자입찰(계룡건설2)_포항4 일반지방 1공구실행new_노귀재터널 실행new_춘천-동홍천(3)대비표" xfId="6560"/>
    <cellStyle name="_gr 신풍-우성간_설화동월배전자입찰(계룡건설2)_포항4 일반지방 1공구실행new_노귀재터널 실행new_춘천-동홍천(3)대비표 2" xfId="6561"/>
    <cellStyle name="_gr 신풍-우성간_설화동월배전자입찰(계룡건설2)_포항4 일반지방 1공구실행new_노귀재터널 실행new_춘천-동홍천(3)대비표 3" xfId="6562"/>
    <cellStyle name="_gr 신풍-우성간_설화동월배전자입찰(계룡건설2)_포항4 일반지방 1공구실행new_본덕-임곡 2공구 실행new" xfId="6563"/>
    <cellStyle name="_gr 신풍-우성간_설화동월배전자입찰(계룡건설2)_포항4 일반지방 1공구실행new_본덕-임곡 2공구 실행new 2" xfId="6564"/>
    <cellStyle name="_gr 신풍-우성간_설화동월배전자입찰(계룡건설2)_포항4 일반지방 1공구실행new_본덕-임곡 2공구 실행new 3" xfId="6565"/>
    <cellStyle name="_gr 신풍-우성간_설화동월배전자입찰(계룡건설2)_포항4 일반지방 1공구실행new_본덕-임곡 2공구 실행new_서해안 임해관광도로 설계" xfId="6566"/>
    <cellStyle name="_gr 신풍-우성간_설화동월배전자입찰(계룡건설2)_포항4 일반지방 1공구실행new_본덕-임곡 2공구 실행new_서해안 임해관광도로 설계 2" xfId="6567"/>
    <cellStyle name="_gr 신풍-우성간_설화동월배전자입찰(계룡건설2)_포항4 일반지방 1공구실행new_본덕-임곡 2공구 실행new_서해안 임해관광도로 설계 3" xfId="6568"/>
    <cellStyle name="_gr 신풍-우성간_설화동월배전자입찰(계룡건설2)_포항4 일반지방 1공구실행new_본덕-임곡 2공구 실행new_서해안 임해관광도로 설계_춘천-동홍천(3)대비표" xfId="6569"/>
    <cellStyle name="_gr 신풍-우성간_설화동월배전자입찰(계룡건설2)_포항4 일반지방 1공구실행new_본덕-임곡 2공구 실행new_서해안 임해관광도로 설계_춘천-동홍천(3)대비표 2" xfId="6570"/>
    <cellStyle name="_gr 신풍-우성간_설화동월배전자입찰(계룡건설2)_포항4 일반지방 1공구실행new_본덕-임곡 2공구 실행new_서해안 임해관광도로 설계_춘천-동홍천(3)대비표 3" xfId="6571"/>
    <cellStyle name="_gr 신풍-우성간_설화동월배전자입찰(계룡건설2)_포항4 일반지방 1공구실행new_본덕-임곡 2공구 실행new_춘천-동홍천(3)대비표" xfId="6572"/>
    <cellStyle name="_gr 신풍-우성간_설화동월배전자입찰(계룡건설2)_포항4 일반지방 1공구실행new_본덕-임곡 2공구 실행new_춘천-동홍천(3)대비표 2" xfId="6573"/>
    <cellStyle name="_gr 신풍-우성간_설화동월배전자입찰(계룡건설2)_포항4 일반지방 1공구실행new_본덕-임곡 2공구 실행new_춘천-동홍천(3)대비표 3" xfId="6574"/>
    <cellStyle name="_gr 신풍-우성간_설화동월배전자입찰(계룡건설2)_포항4 일반지방 1공구실행new_서해안 임해관광 실행new" xfId="6575"/>
    <cellStyle name="_gr 신풍-우성간_설화동월배전자입찰(계룡건설2)_포항4 일반지방 1공구실행new_서해안 임해관광 실행new 2" xfId="6576"/>
    <cellStyle name="_gr 신풍-우성간_설화동월배전자입찰(계룡건설2)_포항4 일반지방 1공구실행new_서해안 임해관광 실행new 3" xfId="6577"/>
    <cellStyle name="_gr 신풍-우성간_설화동월배전자입찰(계룡건설2)_포항4 일반지방 1공구실행new_서해안 임해관광 실행new_서해안 임해관광도로 설계" xfId="6578"/>
    <cellStyle name="_gr 신풍-우성간_설화동월배전자입찰(계룡건설2)_포항4 일반지방 1공구실행new_서해안 임해관광 실행new_서해안 임해관광도로 설계 2" xfId="6579"/>
    <cellStyle name="_gr 신풍-우성간_설화동월배전자입찰(계룡건설2)_포항4 일반지방 1공구실행new_서해안 임해관광 실행new_서해안 임해관광도로 설계 3" xfId="6580"/>
    <cellStyle name="_gr 신풍-우성간_설화동월배전자입찰(계룡건설2)_포항4 일반지방 1공구실행new_서해안 임해관광 실행new_서해안 임해관광도로 설계_춘천-동홍천(3)대비표" xfId="6581"/>
    <cellStyle name="_gr 신풍-우성간_설화동월배전자입찰(계룡건설2)_포항4 일반지방 1공구실행new_서해안 임해관광 실행new_서해안 임해관광도로 설계_춘천-동홍천(3)대비표 2" xfId="6582"/>
    <cellStyle name="_gr 신풍-우성간_설화동월배전자입찰(계룡건설2)_포항4 일반지방 1공구실행new_서해안 임해관광 실행new_서해안 임해관광도로 설계_춘천-동홍천(3)대비표 3" xfId="6583"/>
    <cellStyle name="_gr 신풍-우성간_설화동월배전자입찰(계룡건설2)_포항4 일반지방 1공구실행new_서해안 임해관광 실행new_춘천-동홍천(3)대비표" xfId="6584"/>
    <cellStyle name="_gr 신풍-우성간_설화동월배전자입찰(계룡건설2)_포항4 일반지방 1공구실행new_서해안 임해관광 실행new_춘천-동홍천(3)대비표 2" xfId="6585"/>
    <cellStyle name="_gr 신풍-우성간_설화동월배전자입찰(계룡건설2)_포항4 일반지방 1공구실행new_서해안 임해관광 실행new_춘천-동홍천(3)대비표 3" xfId="6586"/>
    <cellStyle name="_gr 신풍-우성간_설화동월배전자입찰(계룡건설2)_포항4 일반지방 1공구실행new_서해안 임해관광도로 설계" xfId="6587"/>
    <cellStyle name="_gr 신풍-우성간_설화동월배전자입찰(계룡건설2)_포항4 일반지방 1공구실행new_서해안 임해관광도로 설계 2" xfId="6588"/>
    <cellStyle name="_gr 신풍-우성간_설화동월배전자입찰(계룡건설2)_포항4 일반지방 1공구실행new_서해안 임해관광도로 설계 3" xfId="6589"/>
    <cellStyle name="_gr 신풍-우성간_설화동월배전자입찰(계룡건설2)_포항4 일반지방 1공구실행new_서해안 임해관광도로 설계_춘천-동홍천(3)대비표" xfId="6590"/>
    <cellStyle name="_gr 신풍-우성간_설화동월배전자입찰(계룡건설2)_포항4 일반지방 1공구실행new_서해안 임해관광도로 설계_춘천-동홍천(3)대비표 2" xfId="6591"/>
    <cellStyle name="_gr 신풍-우성간_설화동월배전자입찰(계룡건설2)_포항4 일반지방 1공구실행new_서해안 임해관광도로 설계_춘천-동홍천(3)대비표 3" xfId="6592"/>
    <cellStyle name="_gr 신풍-우성간_설화동월배전자입찰(계룡건설2)_포항4 일반지방 1공구실행new_진천ic -금왕 투찰new" xfId="6593"/>
    <cellStyle name="_gr 신풍-우성간_설화동월배전자입찰(계룡건설2)_포항4 일반지방 1공구실행new_진천ic -금왕 투찰new 2" xfId="6594"/>
    <cellStyle name="_gr 신풍-우성간_설화동월배전자입찰(계룡건설2)_포항4 일반지방 1공구실행new_진천ic -금왕 투찰new 3" xfId="6595"/>
    <cellStyle name="_gr 신풍-우성간_설화동월배전자입찰(계룡건설2)_포항4 일반지방 1공구실행new_진천ic -금왕 투찰new_서해안 임해관광도로 설계" xfId="6596"/>
    <cellStyle name="_gr 신풍-우성간_설화동월배전자입찰(계룡건설2)_포항4 일반지방 1공구실행new_진천ic -금왕 투찰new_서해안 임해관광도로 설계 2" xfId="6597"/>
    <cellStyle name="_gr 신풍-우성간_설화동월배전자입찰(계룡건설2)_포항4 일반지방 1공구실행new_진천ic -금왕 투찰new_서해안 임해관광도로 설계 3" xfId="6598"/>
    <cellStyle name="_gr 신풍-우성간_설화동월배전자입찰(계룡건설2)_포항4 일반지방 1공구실행new_진천ic -금왕 투찰new_서해안 임해관광도로 설계_춘천-동홍천(3)대비표" xfId="6599"/>
    <cellStyle name="_gr 신풍-우성간_설화동월배전자입찰(계룡건설2)_포항4 일반지방 1공구실행new_진천ic -금왕 투찰new_서해안 임해관광도로 설계_춘천-동홍천(3)대비표 2" xfId="6600"/>
    <cellStyle name="_gr 신풍-우성간_설화동월배전자입찰(계룡건설2)_포항4 일반지방 1공구실행new_진천ic -금왕 투찰new_서해안 임해관광도로 설계_춘천-동홍천(3)대비표 3" xfId="6601"/>
    <cellStyle name="_gr 신풍-우성간_설화동월배전자입찰(계룡건설2)_포항4 일반지방 1공구실행new_진천ic -금왕 투찰new_춘천-동홍천(3)대비표" xfId="6602"/>
    <cellStyle name="_gr 신풍-우성간_설화동월배전자입찰(계룡건설2)_포항4 일반지방 1공구실행new_진천ic -금왕 투찰new_춘천-동홍천(3)대비표 2" xfId="6603"/>
    <cellStyle name="_gr 신풍-우성간_설화동월배전자입찰(계룡건설2)_포항4 일반지방 1공구실행new_진천ic -금왕 투찰new_춘천-동홍천(3)대비표 3" xfId="6604"/>
    <cellStyle name="_gr 신풍-우성간_설화동월배전자입찰(계룡건설2)_포항4 일반지방 1공구실행new_춘천-동홍천(3)대비표" xfId="6605"/>
    <cellStyle name="_gr 신풍-우성간_설화동월배전자입찰(계룡건설2)_포항4 일반지방 1공구실행new_춘천-동홍천(3)대비표 2" xfId="6606"/>
    <cellStyle name="_gr 신풍-우성간_설화동월배전자입찰(계룡건설2)_포항4 일반지방 1공구실행new_춘천-동홍천(3)대비표 3" xfId="6607"/>
    <cellStyle name="_gr 신풍-우성간_지경-사리 투찰(new)" xfId="6608"/>
    <cellStyle name="_gr 신풍-우성간_지경-사리 투찰(new) 2" xfId="6609"/>
    <cellStyle name="_gr 신풍-우성간_지경-사리 투찰(new) 3" xfId="6610"/>
    <cellStyle name="_gr 신풍-우성간_지경-사리 투찰(new)_서해안 임해관광도로 설계" xfId="6611"/>
    <cellStyle name="_gr 신풍-우성간_지경-사리 투찰(new)_서해안 임해관광도로 설계 2" xfId="6612"/>
    <cellStyle name="_gr 신풍-우성간_지경-사리 투찰(new)_서해안 임해관광도로 설계 3" xfId="6613"/>
    <cellStyle name="_gr 신풍-우성간_지경-사리 투찰(new)_서해안 임해관광도로 설계_춘천-동홍천(3)대비표" xfId="6614"/>
    <cellStyle name="_gr 신풍-우성간_지경-사리 투찰(new)_서해안 임해관광도로 설계_춘천-동홍천(3)대비표 2" xfId="6615"/>
    <cellStyle name="_gr 신풍-우성간_지경-사리 투찰(new)_서해안 임해관광도로 설계_춘천-동홍천(3)대비표 3" xfId="6616"/>
    <cellStyle name="_gr 신풍-우성간_지경-사리 투찰(new)_지경-사리투찰 (계룡건설1)" xfId="6617"/>
    <cellStyle name="_gr 신풍-우성간_지경-사리 투찰(new)_지경-사리투찰 (계룡건설1) 2" xfId="6618"/>
    <cellStyle name="_gr 신풍-우성간_지경-사리 투찰(new)_지경-사리투찰 (계룡건설1) 3" xfId="6619"/>
    <cellStyle name="_gr 신풍-우성간_지경-사리 투찰(new)_지경-사리투찰 (계룡건설1)_서해안 임해관광도로 설계" xfId="6620"/>
    <cellStyle name="_gr 신풍-우성간_지경-사리 투찰(new)_지경-사리투찰 (계룡건설1)_서해안 임해관광도로 설계 2" xfId="6621"/>
    <cellStyle name="_gr 신풍-우성간_지경-사리 투찰(new)_지경-사리투찰 (계룡건설1)_서해안 임해관광도로 설계 3" xfId="6622"/>
    <cellStyle name="_gr 신풍-우성간_지경-사리 투찰(new)_지경-사리투찰 (계룡건설1)_서해안 임해관광도로 설계_춘천-동홍천(3)대비표" xfId="6623"/>
    <cellStyle name="_gr 신풍-우성간_지경-사리 투찰(new)_지경-사리투찰 (계룡건설1)_서해안 임해관광도로 설계_춘천-동홍천(3)대비표 2" xfId="6624"/>
    <cellStyle name="_gr 신풍-우성간_지경-사리 투찰(new)_지경-사리투찰 (계룡건설1)_서해안 임해관광도로 설계_춘천-동홍천(3)대비표 3" xfId="6625"/>
    <cellStyle name="_gr 신풍-우성간_지경-사리 투찰(new)_지경-사리투찰 (계룡건설1)_춘천-동홍천(3)대비표" xfId="6626"/>
    <cellStyle name="_gr 신풍-우성간_지경-사리 투찰(new)_지경-사리투찰 (계룡건설1)_춘천-동홍천(3)대비표 2" xfId="6627"/>
    <cellStyle name="_gr 신풍-우성간_지경-사리 투찰(new)_지경-사리투찰 (계룡건설1)_춘천-동홍천(3)대비표 3" xfId="6628"/>
    <cellStyle name="_gr 신풍-우성간_지경-사리 투찰(new)_지경-사리투찰 (계룡건설1)_포항4 일반지방 1공구실행new" xfId="6629"/>
    <cellStyle name="_gr 신풍-우성간_지경-사리 투찰(new)_지경-사리투찰 (계룡건설1)_포항4 일반지방 1공구실행new 2" xfId="6630"/>
    <cellStyle name="_gr 신풍-우성간_지경-사리 투찰(new)_지경-사리투찰 (계룡건설1)_포항4 일반지방 1공구실행new 3" xfId="6631"/>
    <cellStyle name="_gr 신풍-우성간_지경-사리 투찰(new)_지경-사리투찰 (계룡건설1)_포항4 일반지방 1공구실행new_국지도49호선(본덕-임곡)1공구 실행new" xfId="6632"/>
    <cellStyle name="_gr 신풍-우성간_지경-사리 투찰(new)_지경-사리투찰 (계룡건설1)_포항4 일반지방 1공구실행new_국지도49호선(본덕-임곡)1공구 실행new 2" xfId="6633"/>
    <cellStyle name="_gr 신풍-우성간_지경-사리 투찰(new)_지경-사리투찰 (계룡건설1)_포항4 일반지방 1공구실행new_국지도49호선(본덕-임곡)1공구 실행new 3" xfId="6634"/>
    <cellStyle name="_gr 신풍-우성간_지경-사리 투찰(new)_지경-사리투찰 (계룡건설1)_포항4 일반지방 1공구실행new_국지도49호선(본덕-임곡)1공구 실행new_서해안 임해관광도로 설계" xfId="6635"/>
    <cellStyle name="_gr 신풍-우성간_지경-사리 투찰(new)_지경-사리투찰 (계룡건설1)_포항4 일반지방 1공구실행new_국지도49호선(본덕-임곡)1공구 실행new_서해안 임해관광도로 설계 2" xfId="6636"/>
    <cellStyle name="_gr 신풍-우성간_지경-사리 투찰(new)_지경-사리투찰 (계룡건설1)_포항4 일반지방 1공구실행new_국지도49호선(본덕-임곡)1공구 실행new_서해안 임해관광도로 설계 3" xfId="6637"/>
    <cellStyle name="_gr 신풍-우성간_지경-사리 투찰(new)_지경-사리투찰 (계룡건설1)_포항4 일반지방 1공구실행new_국지도49호선(본덕-임곡)1공구 실행new_서해안 임해관광도로 설계_춘천-동홍천(3)대비표" xfId="6638"/>
    <cellStyle name="_gr 신풍-우성간_지경-사리 투찰(new)_지경-사리투찰 (계룡건설1)_포항4 일반지방 1공구실행new_국지도49호선(본덕-임곡)1공구 실행new_서해안 임해관광도로 설계_춘천-동홍천(3)대비표 2" xfId="6639"/>
    <cellStyle name="_gr 신풍-우성간_지경-사리 투찰(new)_지경-사리투찰 (계룡건설1)_포항4 일반지방 1공구실행new_국지도49호선(본덕-임곡)1공구 실행new_서해안 임해관광도로 설계_춘천-동홍천(3)대비표 3" xfId="6640"/>
    <cellStyle name="_gr 신풍-우성간_지경-사리 투찰(new)_지경-사리투찰 (계룡건설1)_포항4 일반지방 1공구실행new_국지도49호선(본덕-임곡)1공구 실행new_춘천-동홍천(3)대비표" xfId="6641"/>
    <cellStyle name="_gr 신풍-우성간_지경-사리 투찰(new)_지경-사리투찰 (계룡건설1)_포항4 일반지방 1공구실행new_국지도49호선(본덕-임곡)1공구 실행new_춘천-동홍천(3)대비표 2" xfId="6642"/>
    <cellStyle name="_gr 신풍-우성간_지경-사리 투찰(new)_지경-사리투찰 (계룡건설1)_포항4 일반지방 1공구실행new_국지도49호선(본덕-임곡)1공구 실행new_춘천-동홍천(3)대비표 3" xfId="6643"/>
    <cellStyle name="_gr 신풍-우성간_지경-사리 투찰(new)_지경-사리투찰 (계룡건설1)_포항4 일반지방 1공구실행new_규암우회 투찰(대박)" xfId="6644"/>
    <cellStyle name="_gr 신풍-우성간_지경-사리 투찰(new)_지경-사리투찰 (계룡건설1)_포항4 일반지방 1공구실행new_규암우회 투찰(대박) 2" xfId="6645"/>
    <cellStyle name="_gr 신풍-우성간_지경-사리 투찰(new)_지경-사리투찰 (계룡건설1)_포항4 일반지방 1공구실행new_규암우회 투찰(대박) 3" xfId="6646"/>
    <cellStyle name="_gr 신풍-우성간_지경-사리 투찰(new)_지경-사리투찰 (계룡건설1)_포항4 일반지방 1공구실행new_규암우회 투찰(대박)_서해안 임해관광도로 설계" xfId="6647"/>
    <cellStyle name="_gr 신풍-우성간_지경-사리 투찰(new)_지경-사리투찰 (계룡건설1)_포항4 일반지방 1공구실행new_규암우회 투찰(대박)_서해안 임해관광도로 설계 2" xfId="6648"/>
    <cellStyle name="_gr 신풍-우성간_지경-사리 투찰(new)_지경-사리투찰 (계룡건설1)_포항4 일반지방 1공구실행new_규암우회 투찰(대박)_서해안 임해관광도로 설계 3" xfId="6649"/>
    <cellStyle name="_gr 신풍-우성간_지경-사리 투찰(new)_지경-사리투찰 (계룡건설1)_포항4 일반지방 1공구실행new_규암우회 투찰(대박)_서해안 임해관광도로 설계_춘천-동홍천(3)대비표" xfId="6650"/>
    <cellStyle name="_gr 신풍-우성간_지경-사리 투찰(new)_지경-사리투찰 (계룡건설1)_포항4 일반지방 1공구실행new_규암우회 투찰(대박)_서해안 임해관광도로 설계_춘천-동홍천(3)대비표 2" xfId="6651"/>
    <cellStyle name="_gr 신풍-우성간_지경-사리 투찰(new)_지경-사리투찰 (계룡건설1)_포항4 일반지방 1공구실행new_규암우회 투찰(대박)_서해안 임해관광도로 설계_춘천-동홍천(3)대비표 3" xfId="6652"/>
    <cellStyle name="_gr 신풍-우성간_지경-사리 투찰(new)_지경-사리투찰 (계룡건설1)_포항4 일반지방 1공구실행new_규암우회 투찰(대박)_춘천-동홍천(3)대비표" xfId="6653"/>
    <cellStyle name="_gr 신풍-우성간_지경-사리 투찰(new)_지경-사리투찰 (계룡건설1)_포항4 일반지방 1공구실행new_규암우회 투찰(대박)_춘천-동홍천(3)대비표 2" xfId="6654"/>
    <cellStyle name="_gr 신풍-우성간_지경-사리 투찰(new)_지경-사리투찰 (계룡건설1)_포항4 일반지방 1공구실행new_규암우회 투찰(대박)_춘천-동홍천(3)대비표 3" xfId="6655"/>
    <cellStyle name="_gr 신풍-우성간_지경-사리 투찰(new)_지경-사리투찰 (계룡건설1)_포항4 일반지방 1공구실행new_노귀재터널 실행new" xfId="6656"/>
    <cellStyle name="_gr 신풍-우성간_지경-사리 투찰(new)_지경-사리투찰 (계룡건설1)_포항4 일반지방 1공구실행new_노귀재터널 실행new 2" xfId="6657"/>
    <cellStyle name="_gr 신풍-우성간_지경-사리 투찰(new)_지경-사리투찰 (계룡건설1)_포항4 일반지방 1공구실행new_노귀재터널 실행new 3" xfId="6658"/>
    <cellStyle name="_gr 신풍-우성간_지경-사리 투찰(new)_지경-사리투찰 (계룡건설1)_포항4 일반지방 1공구실행new_노귀재터널 실행new_서해안 임해관광도로 설계" xfId="6659"/>
    <cellStyle name="_gr 신풍-우성간_지경-사리 투찰(new)_지경-사리투찰 (계룡건설1)_포항4 일반지방 1공구실행new_노귀재터널 실행new_서해안 임해관광도로 설계 2" xfId="6660"/>
    <cellStyle name="_gr 신풍-우성간_지경-사리 투찰(new)_지경-사리투찰 (계룡건설1)_포항4 일반지방 1공구실행new_노귀재터널 실행new_서해안 임해관광도로 설계 3" xfId="6661"/>
    <cellStyle name="_gr 신풍-우성간_지경-사리 투찰(new)_지경-사리투찰 (계룡건설1)_포항4 일반지방 1공구실행new_노귀재터널 실행new_서해안 임해관광도로 설계_춘천-동홍천(3)대비표" xfId="6662"/>
    <cellStyle name="_gr 신풍-우성간_지경-사리 투찰(new)_지경-사리투찰 (계룡건설1)_포항4 일반지방 1공구실행new_노귀재터널 실행new_서해안 임해관광도로 설계_춘천-동홍천(3)대비표 2" xfId="6663"/>
    <cellStyle name="_gr 신풍-우성간_지경-사리 투찰(new)_지경-사리투찰 (계룡건설1)_포항4 일반지방 1공구실행new_노귀재터널 실행new_서해안 임해관광도로 설계_춘천-동홍천(3)대비표 3" xfId="6664"/>
    <cellStyle name="_gr 신풍-우성간_지경-사리 투찰(new)_지경-사리투찰 (계룡건설1)_포항4 일반지방 1공구실행new_노귀재터널 실행new_춘천-동홍천(3)대비표" xfId="6665"/>
    <cellStyle name="_gr 신풍-우성간_지경-사리 투찰(new)_지경-사리투찰 (계룡건설1)_포항4 일반지방 1공구실행new_노귀재터널 실행new_춘천-동홍천(3)대비표 2" xfId="6666"/>
    <cellStyle name="_gr 신풍-우성간_지경-사리 투찰(new)_지경-사리투찰 (계룡건설1)_포항4 일반지방 1공구실행new_노귀재터널 실행new_춘천-동홍천(3)대비표 3" xfId="6667"/>
    <cellStyle name="_gr 신풍-우성간_지경-사리 투찰(new)_지경-사리투찰 (계룡건설1)_포항4 일반지방 1공구실행new_본덕-임곡 2공구 실행new" xfId="6668"/>
    <cellStyle name="_gr 신풍-우성간_지경-사리 투찰(new)_지경-사리투찰 (계룡건설1)_포항4 일반지방 1공구실행new_본덕-임곡 2공구 실행new 2" xfId="6669"/>
    <cellStyle name="_gr 신풍-우성간_지경-사리 투찰(new)_지경-사리투찰 (계룡건설1)_포항4 일반지방 1공구실행new_본덕-임곡 2공구 실행new 3" xfId="6670"/>
    <cellStyle name="_gr 신풍-우성간_지경-사리 투찰(new)_지경-사리투찰 (계룡건설1)_포항4 일반지방 1공구실행new_본덕-임곡 2공구 실행new_서해안 임해관광도로 설계" xfId="6671"/>
    <cellStyle name="_gr 신풍-우성간_지경-사리 투찰(new)_지경-사리투찰 (계룡건설1)_포항4 일반지방 1공구실행new_본덕-임곡 2공구 실행new_서해안 임해관광도로 설계 2" xfId="6672"/>
    <cellStyle name="_gr 신풍-우성간_지경-사리 투찰(new)_지경-사리투찰 (계룡건설1)_포항4 일반지방 1공구실행new_본덕-임곡 2공구 실행new_서해안 임해관광도로 설계 3" xfId="6673"/>
    <cellStyle name="_gr 신풍-우성간_지경-사리 투찰(new)_지경-사리투찰 (계룡건설1)_포항4 일반지방 1공구실행new_본덕-임곡 2공구 실행new_서해안 임해관광도로 설계_춘천-동홍천(3)대비표" xfId="6674"/>
    <cellStyle name="_gr 신풍-우성간_지경-사리 투찰(new)_지경-사리투찰 (계룡건설1)_포항4 일반지방 1공구실행new_본덕-임곡 2공구 실행new_서해안 임해관광도로 설계_춘천-동홍천(3)대비표 2" xfId="6675"/>
    <cellStyle name="_gr 신풍-우성간_지경-사리 투찰(new)_지경-사리투찰 (계룡건설1)_포항4 일반지방 1공구실행new_본덕-임곡 2공구 실행new_서해안 임해관광도로 설계_춘천-동홍천(3)대비표 3" xfId="6676"/>
    <cellStyle name="_gr 신풍-우성간_지경-사리 투찰(new)_지경-사리투찰 (계룡건설1)_포항4 일반지방 1공구실행new_본덕-임곡 2공구 실행new_춘천-동홍천(3)대비표" xfId="6677"/>
    <cellStyle name="_gr 신풍-우성간_지경-사리 투찰(new)_지경-사리투찰 (계룡건설1)_포항4 일반지방 1공구실행new_본덕-임곡 2공구 실행new_춘천-동홍천(3)대비표 2" xfId="6678"/>
    <cellStyle name="_gr 신풍-우성간_지경-사리 투찰(new)_지경-사리투찰 (계룡건설1)_포항4 일반지방 1공구실행new_본덕-임곡 2공구 실행new_춘천-동홍천(3)대비표 3" xfId="6679"/>
    <cellStyle name="_gr 신풍-우성간_지경-사리 투찰(new)_지경-사리투찰 (계룡건설1)_포항4 일반지방 1공구실행new_서해안 임해관광 실행new" xfId="6680"/>
    <cellStyle name="_gr 신풍-우성간_지경-사리 투찰(new)_지경-사리투찰 (계룡건설1)_포항4 일반지방 1공구실행new_서해안 임해관광 실행new 2" xfId="6681"/>
    <cellStyle name="_gr 신풍-우성간_지경-사리 투찰(new)_지경-사리투찰 (계룡건설1)_포항4 일반지방 1공구실행new_서해안 임해관광 실행new 3" xfId="6682"/>
    <cellStyle name="_gr 신풍-우성간_지경-사리 투찰(new)_지경-사리투찰 (계룡건설1)_포항4 일반지방 1공구실행new_서해안 임해관광 실행new_서해안 임해관광도로 설계" xfId="6683"/>
    <cellStyle name="_gr 신풍-우성간_지경-사리 투찰(new)_지경-사리투찰 (계룡건설1)_포항4 일반지방 1공구실행new_서해안 임해관광 실행new_서해안 임해관광도로 설계 2" xfId="6684"/>
    <cellStyle name="_gr 신풍-우성간_지경-사리 투찰(new)_지경-사리투찰 (계룡건설1)_포항4 일반지방 1공구실행new_서해안 임해관광 실행new_서해안 임해관광도로 설계 3" xfId="6685"/>
    <cellStyle name="_gr 신풍-우성간_지경-사리 투찰(new)_지경-사리투찰 (계룡건설1)_포항4 일반지방 1공구실행new_서해안 임해관광 실행new_서해안 임해관광도로 설계_춘천-동홍천(3)대비표" xfId="6686"/>
    <cellStyle name="_gr 신풍-우성간_지경-사리 투찰(new)_지경-사리투찰 (계룡건설1)_포항4 일반지방 1공구실행new_서해안 임해관광 실행new_서해안 임해관광도로 설계_춘천-동홍천(3)대비표 2" xfId="6687"/>
    <cellStyle name="_gr 신풍-우성간_지경-사리 투찰(new)_지경-사리투찰 (계룡건설1)_포항4 일반지방 1공구실행new_서해안 임해관광 실행new_서해안 임해관광도로 설계_춘천-동홍천(3)대비표 3" xfId="6688"/>
    <cellStyle name="_gr 신풍-우성간_지경-사리 투찰(new)_지경-사리투찰 (계룡건설1)_포항4 일반지방 1공구실행new_서해안 임해관광 실행new_춘천-동홍천(3)대비표" xfId="6689"/>
    <cellStyle name="_gr 신풍-우성간_지경-사리 투찰(new)_지경-사리투찰 (계룡건설1)_포항4 일반지방 1공구실행new_서해안 임해관광 실행new_춘천-동홍천(3)대비표 2" xfId="6690"/>
    <cellStyle name="_gr 신풍-우성간_지경-사리 투찰(new)_지경-사리투찰 (계룡건설1)_포항4 일반지방 1공구실행new_서해안 임해관광 실행new_춘천-동홍천(3)대비표 3" xfId="6691"/>
    <cellStyle name="_gr 신풍-우성간_지경-사리 투찰(new)_지경-사리투찰 (계룡건설1)_포항4 일반지방 1공구실행new_서해안 임해관광도로 설계" xfId="6692"/>
    <cellStyle name="_gr 신풍-우성간_지경-사리 투찰(new)_지경-사리투찰 (계룡건설1)_포항4 일반지방 1공구실행new_서해안 임해관광도로 설계 2" xfId="6693"/>
    <cellStyle name="_gr 신풍-우성간_지경-사리 투찰(new)_지경-사리투찰 (계룡건설1)_포항4 일반지방 1공구실행new_서해안 임해관광도로 설계 3" xfId="6694"/>
    <cellStyle name="_gr 신풍-우성간_지경-사리 투찰(new)_지경-사리투찰 (계룡건설1)_포항4 일반지방 1공구실행new_서해안 임해관광도로 설계_춘천-동홍천(3)대비표" xfId="6695"/>
    <cellStyle name="_gr 신풍-우성간_지경-사리 투찰(new)_지경-사리투찰 (계룡건설1)_포항4 일반지방 1공구실행new_서해안 임해관광도로 설계_춘천-동홍천(3)대비표 2" xfId="6696"/>
    <cellStyle name="_gr 신풍-우성간_지경-사리 투찰(new)_지경-사리투찰 (계룡건설1)_포항4 일반지방 1공구실행new_서해안 임해관광도로 설계_춘천-동홍천(3)대비표 3" xfId="6697"/>
    <cellStyle name="_gr 신풍-우성간_지경-사리 투찰(new)_지경-사리투찰 (계룡건설1)_포항4 일반지방 1공구실행new_진천ic -금왕 투찰new" xfId="6698"/>
    <cellStyle name="_gr 신풍-우성간_지경-사리 투찰(new)_지경-사리투찰 (계룡건설1)_포항4 일반지방 1공구실행new_진천ic -금왕 투찰new 2" xfId="6699"/>
    <cellStyle name="_gr 신풍-우성간_지경-사리 투찰(new)_지경-사리투찰 (계룡건설1)_포항4 일반지방 1공구실행new_진천ic -금왕 투찰new 3" xfId="6700"/>
    <cellStyle name="_gr 신풍-우성간_지경-사리 투찰(new)_지경-사리투찰 (계룡건설1)_포항4 일반지방 1공구실행new_진천ic -금왕 투찰new_서해안 임해관광도로 설계" xfId="6701"/>
    <cellStyle name="_gr 신풍-우성간_지경-사리 투찰(new)_지경-사리투찰 (계룡건설1)_포항4 일반지방 1공구실행new_진천ic -금왕 투찰new_서해안 임해관광도로 설계 2" xfId="6702"/>
    <cellStyle name="_gr 신풍-우성간_지경-사리 투찰(new)_지경-사리투찰 (계룡건설1)_포항4 일반지방 1공구실행new_진천ic -금왕 투찰new_서해안 임해관광도로 설계 3" xfId="6703"/>
    <cellStyle name="_gr 신풍-우성간_지경-사리 투찰(new)_지경-사리투찰 (계룡건설1)_포항4 일반지방 1공구실행new_진천ic -금왕 투찰new_서해안 임해관광도로 설계_춘천-동홍천(3)대비표" xfId="6704"/>
    <cellStyle name="_gr 신풍-우성간_지경-사리 투찰(new)_지경-사리투찰 (계룡건설1)_포항4 일반지방 1공구실행new_진천ic -금왕 투찰new_서해안 임해관광도로 설계_춘천-동홍천(3)대비표 2" xfId="6705"/>
    <cellStyle name="_gr 신풍-우성간_지경-사리 투찰(new)_지경-사리투찰 (계룡건설1)_포항4 일반지방 1공구실행new_진천ic -금왕 투찰new_서해안 임해관광도로 설계_춘천-동홍천(3)대비표 3" xfId="6706"/>
    <cellStyle name="_gr 신풍-우성간_지경-사리 투찰(new)_지경-사리투찰 (계룡건설1)_포항4 일반지방 1공구실행new_진천ic -금왕 투찰new_춘천-동홍천(3)대비표" xfId="6707"/>
    <cellStyle name="_gr 신풍-우성간_지경-사리 투찰(new)_지경-사리투찰 (계룡건설1)_포항4 일반지방 1공구실행new_진천ic -금왕 투찰new_춘천-동홍천(3)대비표 2" xfId="6708"/>
    <cellStyle name="_gr 신풍-우성간_지경-사리 투찰(new)_지경-사리투찰 (계룡건설1)_포항4 일반지방 1공구실행new_진천ic -금왕 투찰new_춘천-동홍천(3)대비표 3" xfId="6709"/>
    <cellStyle name="_gr 신풍-우성간_지경-사리 투찰(new)_지경-사리투찰 (계룡건설1)_포항4 일반지방 1공구실행new_춘천-동홍천(3)대비표" xfId="6710"/>
    <cellStyle name="_gr 신풍-우성간_지경-사리 투찰(new)_지경-사리투찰 (계룡건설1)_포항4 일반지방 1공구실행new_춘천-동홍천(3)대비표 2" xfId="6711"/>
    <cellStyle name="_gr 신풍-우성간_지경-사리 투찰(new)_지경-사리투찰 (계룡건설1)_포항4 일반지방 1공구실행new_춘천-동홍천(3)대비표 3" xfId="6712"/>
    <cellStyle name="_gr 신풍-우성간_지경-사리 투찰(new)_춘천-동홍천(3)대비표" xfId="6713"/>
    <cellStyle name="_gr 신풍-우성간_지경-사리 투찰(new)_춘천-동홍천(3)대비표 2" xfId="6714"/>
    <cellStyle name="_gr 신풍-우성간_지경-사리 투찰(new)_춘천-동홍천(3)대비표 3" xfId="6715"/>
    <cellStyle name="_gr 신풍-우성간_지경-사리 투찰(new)_포항4 일반지방 1공구실행new" xfId="6716"/>
    <cellStyle name="_gr 신풍-우성간_지경-사리 투찰(new)_포항4 일반지방 1공구실행new 2" xfId="6717"/>
    <cellStyle name="_gr 신풍-우성간_지경-사리 투찰(new)_포항4 일반지방 1공구실행new 3" xfId="6718"/>
    <cellStyle name="_gr 신풍-우성간_지경-사리 투찰(new)_포항4 일반지방 1공구실행new_국지도49호선(본덕-임곡)1공구 실행new" xfId="6719"/>
    <cellStyle name="_gr 신풍-우성간_지경-사리 투찰(new)_포항4 일반지방 1공구실행new_국지도49호선(본덕-임곡)1공구 실행new 2" xfId="6720"/>
    <cellStyle name="_gr 신풍-우성간_지경-사리 투찰(new)_포항4 일반지방 1공구실행new_국지도49호선(본덕-임곡)1공구 실행new 3" xfId="6721"/>
    <cellStyle name="_gr 신풍-우성간_지경-사리 투찰(new)_포항4 일반지방 1공구실행new_국지도49호선(본덕-임곡)1공구 실행new_서해안 임해관광도로 설계" xfId="6722"/>
    <cellStyle name="_gr 신풍-우성간_지경-사리 투찰(new)_포항4 일반지방 1공구실행new_국지도49호선(본덕-임곡)1공구 실행new_서해안 임해관광도로 설계 2" xfId="6723"/>
    <cellStyle name="_gr 신풍-우성간_지경-사리 투찰(new)_포항4 일반지방 1공구실행new_국지도49호선(본덕-임곡)1공구 실행new_서해안 임해관광도로 설계 3" xfId="6724"/>
    <cellStyle name="_gr 신풍-우성간_지경-사리 투찰(new)_포항4 일반지방 1공구실행new_국지도49호선(본덕-임곡)1공구 실행new_서해안 임해관광도로 설계_춘천-동홍천(3)대비표" xfId="6725"/>
    <cellStyle name="_gr 신풍-우성간_지경-사리 투찰(new)_포항4 일반지방 1공구실행new_국지도49호선(본덕-임곡)1공구 실행new_서해안 임해관광도로 설계_춘천-동홍천(3)대비표 2" xfId="6726"/>
    <cellStyle name="_gr 신풍-우성간_지경-사리 투찰(new)_포항4 일반지방 1공구실행new_국지도49호선(본덕-임곡)1공구 실행new_서해안 임해관광도로 설계_춘천-동홍천(3)대비표 3" xfId="6727"/>
    <cellStyle name="_gr 신풍-우성간_지경-사리 투찰(new)_포항4 일반지방 1공구실행new_국지도49호선(본덕-임곡)1공구 실행new_춘천-동홍천(3)대비표" xfId="6728"/>
    <cellStyle name="_gr 신풍-우성간_지경-사리 투찰(new)_포항4 일반지방 1공구실행new_국지도49호선(본덕-임곡)1공구 실행new_춘천-동홍천(3)대비표 2" xfId="6729"/>
    <cellStyle name="_gr 신풍-우성간_지경-사리 투찰(new)_포항4 일반지방 1공구실행new_국지도49호선(본덕-임곡)1공구 실행new_춘천-동홍천(3)대비표 3" xfId="6730"/>
    <cellStyle name="_gr 신풍-우성간_지경-사리 투찰(new)_포항4 일반지방 1공구실행new_규암우회 투찰(대박)" xfId="6731"/>
    <cellStyle name="_gr 신풍-우성간_지경-사리 투찰(new)_포항4 일반지방 1공구실행new_규암우회 투찰(대박) 2" xfId="6732"/>
    <cellStyle name="_gr 신풍-우성간_지경-사리 투찰(new)_포항4 일반지방 1공구실행new_규암우회 투찰(대박) 3" xfId="6733"/>
    <cellStyle name="_gr 신풍-우성간_지경-사리 투찰(new)_포항4 일반지방 1공구실행new_규암우회 투찰(대박)_서해안 임해관광도로 설계" xfId="6734"/>
    <cellStyle name="_gr 신풍-우성간_지경-사리 투찰(new)_포항4 일반지방 1공구실행new_규암우회 투찰(대박)_서해안 임해관광도로 설계 2" xfId="6735"/>
    <cellStyle name="_gr 신풍-우성간_지경-사리 투찰(new)_포항4 일반지방 1공구실행new_규암우회 투찰(대박)_서해안 임해관광도로 설계 3" xfId="6736"/>
    <cellStyle name="_gr 신풍-우성간_지경-사리 투찰(new)_포항4 일반지방 1공구실행new_규암우회 투찰(대박)_서해안 임해관광도로 설계_춘천-동홍천(3)대비표" xfId="6737"/>
    <cellStyle name="_gr 신풍-우성간_지경-사리 투찰(new)_포항4 일반지방 1공구실행new_규암우회 투찰(대박)_서해안 임해관광도로 설계_춘천-동홍천(3)대비표 2" xfId="6738"/>
    <cellStyle name="_gr 신풍-우성간_지경-사리 투찰(new)_포항4 일반지방 1공구실행new_규암우회 투찰(대박)_서해안 임해관광도로 설계_춘천-동홍천(3)대비표 3" xfId="6739"/>
    <cellStyle name="_gr 신풍-우성간_지경-사리 투찰(new)_포항4 일반지방 1공구실행new_규암우회 투찰(대박)_춘천-동홍천(3)대비표" xfId="6740"/>
    <cellStyle name="_gr 신풍-우성간_지경-사리 투찰(new)_포항4 일반지방 1공구실행new_규암우회 투찰(대박)_춘천-동홍천(3)대비표 2" xfId="6741"/>
    <cellStyle name="_gr 신풍-우성간_지경-사리 투찰(new)_포항4 일반지방 1공구실행new_규암우회 투찰(대박)_춘천-동홍천(3)대비표 3" xfId="6742"/>
    <cellStyle name="_gr 신풍-우성간_지경-사리 투찰(new)_포항4 일반지방 1공구실행new_노귀재터널 실행new" xfId="6743"/>
    <cellStyle name="_gr 신풍-우성간_지경-사리 투찰(new)_포항4 일반지방 1공구실행new_노귀재터널 실행new 2" xfId="6744"/>
    <cellStyle name="_gr 신풍-우성간_지경-사리 투찰(new)_포항4 일반지방 1공구실행new_노귀재터널 실행new 3" xfId="6745"/>
    <cellStyle name="_gr 신풍-우성간_지경-사리 투찰(new)_포항4 일반지방 1공구실행new_노귀재터널 실행new_서해안 임해관광도로 설계" xfId="6746"/>
    <cellStyle name="_gr 신풍-우성간_지경-사리 투찰(new)_포항4 일반지방 1공구실행new_노귀재터널 실행new_서해안 임해관광도로 설계 2" xfId="6747"/>
    <cellStyle name="_gr 신풍-우성간_지경-사리 투찰(new)_포항4 일반지방 1공구실행new_노귀재터널 실행new_서해안 임해관광도로 설계 3" xfId="6748"/>
    <cellStyle name="_gr 신풍-우성간_지경-사리 투찰(new)_포항4 일반지방 1공구실행new_노귀재터널 실행new_서해안 임해관광도로 설계_춘천-동홍천(3)대비표" xfId="6749"/>
    <cellStyle name="_gr 신풍-우성간_지경-사리 투찰(new)_포항4 일반지방 1공구실행new_노귀재터널 실행new_서해안 임해관광도로 설계_춘천-동홍천(3)대비표 2" xfId="6750"/>
    <cellStyle name="_gr 신풍-우성간_지경-사리 투찰(new)_포항4 일반지방 1공구실행new_노귀재터널 실행new_서해안 임해관광도로 설계_춘천-동홍천(3)대비표 3" xfId="6751"/>
    <cellStyle name="_gr 신풍-우성간_지경-사리 투찰(new)_포항4 일반지방 1공구실행new_노귀재터널 실행new_춘천-동홍천(3)대비표" xfId="6752"/>
    <cellStyle name="_gr 신풍-우성간_지경-사리 투찰(new)_포항4 일반지방 1공구실행new_노귀재터널 실행new_춘천-동홍천(3)대비표 2" xfId="6753"/>
    <cellStyle name="_gr 신풍-우성간_지경-사리 투찰(new)_포항4 일반지방 1공구실행new_노귀재터널 실행new_춘천-동홍천(3)대비표 3" xfId="6754"/>
    <cellStyle name="_gr 신풍-우성간_지경-사리 투찰(new)_포항4 일반지방 1공구실행new_본덕-임곡 2공구 실행new" xfId="6755"/>
    <cellStyle name="_gr 신풍-우성간_지경-사리 투찰(new)_포항4 일반지방 1공구실행new_본덕-임곡 2공구 실행new 2" xfId="6756"/>
    <cellStyle name="_gr 신풍-우성간_지경-사리 투찰(new)_포항4 일반지방 1공구실행new_본덕-임곡 2공구 실행new 3" xfId="6757"/>
    <cellStyle name="_gr 신풍-우성간_지경-사리 투찰(new)_포항4 일반지방 1공구실행new_본덕-임곡 2공구 실행new_서해안 임해관광도로 설계" xfId="6758"/>
    <cellStyle name="_gr 신풍-우성간_지경-사리 투찰(new)_포항4 일반지방 1공구실행new_본덕-임곡 2공구 실행new_서해안 임해관광도로 설계 2" xfId="6759"/>
    <cellStyle name="_gr 신풍-우성간_지경-사리 투찰(new)_포항4 일반지방 1공구실행new_본덕-임곡 2공구 실행new_서해안 임해관광도로 설계 3" xfId="6760"/>
    <cellStyle name="_gr 신풍-우성간_지경-사리 투찰(new)_포항4 일반지방 1공구실행new_본덕-임곡 2공구 실행new_서해안 임해관광도로 설계_춘천-동홍천(3)대비표" xfId="6761"/>
    <cellStyle name="_gr 신풍-우성간_지경-사리 투찰(new)_포항4 일반지방 1공구실행new_본덕-임곡 2공구 실행new_서해안 임해관광도로 설계_춘천-동홍천(3)대비표 2" xfId="6762"/>
    <cellStyle name="_gr 신풍-우성간_지경-사리 투찰(new)_포항4 일반지방 1공구실행new_본덕-임곡 2공구 실행new_서해안 임해관광도로 설계_춘천-동홍천(3)대비표 3" xfId="6763"/>
    <cellStyle name="_gr 신풍-우성간_지경-사리 투찰(new)_포항4 일반지방 1공구실행new_본덕-임곡 2공구 실행new_춘천-동홍천(3)대비표" xfId="6764"/>
    <cellStyle name="_gr 신풍-우성간_지경-사리 투찰(new)_포항4 일반지방 1공구실행new_본덕-임곡 2공구 실행new_춘천-동홍천(3)대비표 2" xfId="6765"/>
    <cellStyle name="_gr 신풍-우성간_지경-사리 투찰(new)_포항4 일반지방 1공구실행new_본덕-임곡 2공구 실행new_춘천-동홍천(3)대비표 3" xfId="6766"/>
    <cellStyle name="_gr 신풍-우성간_지경-사리 투찰(new)_포항4 일반지방 1공구실행new_서해안 임해관광 실행new" xfId="6767"/>
    <cellStyle name="_gr 신풍-우성간_지경-사리 투찰(new)_포항4 일반지방 1공구실행new_서해안 임해관광 실행new 2" xfId="6768"/>
    <cellStyle name="_gr 신풍-우성간_지경-사리 투찰(new)_포항4 일반지방 1공구실행new_서해안 임해관광 실행new 3" xfId="6769"/>
    <cellStyle name="_gr 신풍-우성간_지경-사리 투찰(new)_포항4 일반지방 1공구실행new_서해안 임해관광 실행new_서해안 임해관광도로 설계" xfId="6770"/>
    <cellStyle name="_gr 신풍-우성간_지경-사리 투찰(new)_포항4 일반지방 1공구실행new_서해안 임해관광 실행new_서해안 임해관광도로 설계 2" xfId="6771"/>
    <cellStyle name="_gr 신풍-우성간_지경-사리 투찰(new)_포항4 일반지방 1공구실행new_서해안 임해관광 실행new_서해안 임해관광도로 설계 3" xfId="6772"/>
    <cellStyle name="_gr 신풍-우성간_지경-사리 투찰(new)_포항4 일반지방 1공구실행new_서해안 임해관광 실행new_서해안 임해관광도로 설계_춘천-동홍천(3)대비표" xfId="6773"/>
    <cellStyle name="_gr 신풍-우성간_지경-사리 투찰(new)_포항4 일반지방 1공구실행new_서해안 임해관광 실행new_서해안 임해관광도로 설계_춘천-동홍천(3)대비표 2" xfId="6774"/>
    <cellStyle name="_gr 신풍-우성간_지경-사리 투찰(new)_포항4 일반지방 1공구실행new_서해안 임해관광 실행new_서해안 임해관광도로 설계_춘천-동홍천(3)대비표 3" xfId="6775"/>
    <cellStyle name="_gr 신풍-우성간_지경-사리 투찰(new)_포항4 일반지방 1공구실행new_서해안 임해관광 실행new_춘천-동홍천(3)대비표" xfId="6776"/>
    <cellStyle name="_gr 신풍-우성간_지경-사리 투찰(new)_포항4 일반지방 1공구실행new_서해안 임해관광 실행new_춘천-동홍천(3)대비표 2" xfId="6777"/>
    <cellStyle name="_gr 신풍-우성간_지경-사리 투찰(new)_포항4 일반지방 1공구실행new_서해안 임해관광 실행new_춘천-동홍천(3)대비표 3" xfId="6778"/>
    <cellStyle name="_gr 신풍-우성간_지경-사리 투찰(new)_포항4 일반지방 1공구실행new_서해안 임해관광도로 설계" xfId="6779"/>
    <cellStyle name="_gr 신풍-우성간_지경-사리 투찰(new)_포항4 일반지방 1공구실행new_서해안 임해관광도로 설계 2" xfId="6780"/>
    <cellStyle name="_gr 신풍-우성간_지경-사리 투찰(new)_포항4 일반지방 1공구실행new_서해안 임해관광도로 설계 3" xfId="6781"/>
    <cellStyle name="_gr 신풍-우성간_지경-사리 투찰(new)_포항4 일반지방 1공구실행new_서해안 임해관광도로 설계_춘천-동홍천(3)대비표" xfId="6782"/>
    <cellStyle name="_gr 신풍-우성간_지경-사리 투찰(new)_포항4 일반지방 1공구실행new_서해안 임해관광도로 설계_춘천-동홍천(3)대비표 2" xfId="6783"/>
    <cellStyle name="_gr 신풍-우성간_지경-사리 투찰(new)_포항4 일반지방 1공구실행new_서해안 임해관광도로 설계_춘천-동홍천(3)대비표 3" xfId="6784"/>
    <cellStyle name="_gr 신풍-우성간_지경-사리 투찰(new)_포항4 일반지방 1공구실행new_진천ic -금왕 투찰new" xfId="6785"/>
    <cellStyle name="_gr 신풍-우성간_지경-사리 투찰(new)_포항4 일반지방 1공구실행new_진천ic -금왕 투찰new 2" xfId="6786"/>
    <cellStyle name="_gr 신풍-우성간_지경-사리 투찰(new)_포항4 일반지방 1공구실행new_진천ic -금왕 투찰new 3" xfId="6787"/>
    <cellStyle name="_gr 신풍-우성간_지경-사리 투찰(new)_포항4 일반지방 1공구실행new_진천ic -금왕 투찰new_서해안 임해관광도로 설계" xfId="6788"/>
    <cellStyle name="_gr 신풍-우성간_지경-사리 투찰(new)_포항4 일반지방 1공구실행new_진천ic -금왕 투찰new_서해안 임해관광도로 설계 2" xfId="6789"/>
    <cellStyle name="_gr 신풍-우성간_지경-사리 투찰(new)_포항4 일반지방 1공구실행new_진천ic -금왕 투찰new_서해안 임해관광도로 설계 3" xfId="6790"/>
    <cellStyle name="_gr 신풍-우성간_지경-사리 투찰(new)_포항4 일반지방 1공구실행new_진천ic -금왕 투찰new_서해안 임해관광도로 설계_춘천-동홍천(3)대비표" xfId="6791"/>
    <cellStyle name="_gr 신풍-우성간_지경-사리 투찰(new)_포항4 일반지방 1공구실행new_진천ic -금왕 투찰new_서해안 임해관광도로 설계_춘천-동홍천(3)대비표 2" xfId="6792"/>
    <cellStyle name="_gr 신풍-우성간_지경-사리 투찰(new)_포항4 일반지방 1공구실행new_진천ic -금왕 투찰new_서해안 임해관광도로 설계_춘천-동홍천(3)대비표 3" xfId="6793"/>
    <cellStyle name="_gr 신풍-우성간_지경-사리 투찰(new)_포항4 일반지방 1공구실행new_진천ic -금왕 투찰new_춘천-동홍천(3)대비표" xfId="6794"/>
    <cellStyle name="_gr 신풍-우성간_지경-사리 투찰(new)_포항4 일반지방 1공구실행new_진천ic -금왕 투찰new_춘천-동홍천(3)대비표 2" xfId="6795"/>
    <cellStyle name="_gr 신풍-우성간_지경-사리 투찰(new)_포항4 일반지방 1공구실행new_진천ic -금왕 투찰new_춘천-동홍천(3)대비표 3" xfId="6796"/>
    <cellStyle name="_gr 신풍-우성간_지경-사리 투찰(new)_포항4 일반지방 1공구실행new_춘천-동홍천(3)대비표" xfId="6797"/>
    <cellStyle name="_gr 신풍-우성간_지경-사리 투찰(new)_포항4 일반지방 1공구실행new_춘천-동홍천(3)대비표 2" xfId="6798"/>
    <cellStyle name="_gr 신풍-우성간_지경-사리 투찰(new)_포항4 일반지방 1공구실행new_춘천-동홍천(3)대비표 3" xfId="6799"/>
    <cellStyle name="_gr 신풍-우성간_춘천-동홍천(3)대비표" xfId="6800"/>
    <cellStyle name="_gr 신풍-우성간_춘천-동홍천(3)대비표 2" xfId="6801"/>
    <cellStyle name="_gr 신풍-우성간_춘천-동홍천(3)대비표 3" xfId="6802"/>
    <cellStyle name="_gr 신풍-우성간_포항4 일반지방 1공구실행new" xfId="6803"/>
    <cellStyle name="_gr 신풍-우성간_포항4 일반지방 1공구실행new 2" xfId="6804"/>
    <cellStyle name="_gr 신풍-우성간_포항4 일반지방 1공구실행new 3" xfId="6805"/>
    <cellStyle name="_gr 신풍-우성간_포항4 일반지방 1공구실행new_국지도49호선(본덕-임곡)1공구 실행new" xfId="6806"/>
    <cellStyle name="_gr 신풍-우성간_포항4 일반지방 1공구실행new_국지도49호선(본덕-임곡)1공구 실행new 2" xfId="6807"/>
    <cellStyle name="_gr 신풍-우성간_포항4 일반지방 1공구실행new_국지도49호선(본덕-임곡)1공구 실행new 3" xfId="6808"/>
    <cellStyle name="_gr 신풍-우성간_포항4 일반지방 1공구실행new_국지도49호선(본덕-임곡)1공구 실행new_서해안 임해관광도로 설계" xfId="6809"/>
    <cellStyle name="_gr 신풍-우성간_포항4 일반지방 1공구실행new_국지도49호선(본덕-임곡)1공구 실행new_서해안 임해관광도로 설계 2" xfId="6810"/>
    <cellStyle name="_gr 신풍-우성간_포항4 일반지방 1공구실행new_국지도49호선(본덕-임곡)1공구 실행new_서해안 임해관광도로 설계 3" xfId="6811"/>
    <cellStyle name="_gr 신풍-우성간_포항4 일반지방 1공구실행new_국지도49호선(본덕-임곡)1공구 실행new_서해안 임해관광도로 설계_춘천-동홍천(3)대비표" xfId="6812"/>
    <cellStyle name="_gr 신풍-우성간_포항4 일반지방 1공구실행new_국지도49호선(본덕-임곡)1공구 실행new_서해안 임해관광도로 설계_춘천-동홍천(3)대비표 2" xfId="6813"/>
    <cellStyle name="_gr 신풍-우성간_포항4 일반지방 1공구실행new_국지도49호선(본덕-임곡)1공구 실행new_서해안 임해관광도로 설계_춘천-동홍천(3)대비표 3" xfId="6814"/>
    <cellStyle name="_gr 신풍-우성간_포항4 일반지방 1공구실행new_국지도49호선(본덕-임곡)1공구 실행new_춘천-동홍천(3)대비표" xfId="6815"/>
    <cellStyle name="_gr 신풍-우성간_포항4 일반지방 1공구실행new_국지도49호선(본덕-임곡)1공구 실행new_춘천-동홍천(3)대비표 2" xfId="6816"/>
    <cellStyle name="_gr 신풍-우성간_포항4 일반지방 1공구실행new_국지도49호선(본덕-임곡)1공구 실행new_춘천-동홍천(3)대비표 3" xfId="6817"/>
    <cellStyle name="_gr 신풍-우성간_포항4 일반지방 1공구실행new_규암우회 투찰(대박)" xfId="6818"/>
    <cellStyle name="_gr 신풍-우성간_포항4 일반지방 1공구실행new_규암우회 투찰(대박) 2" xfId="6819"/>
    <cellStyle name="_gr 신풍-우성간_포항4 일반지방 1공구실행new_규암우회 투찰(대박) 3" xfId="6820"/>
    <cellStyle name="_gr 신풍-우성간_포항4 일반지방 1공구실행new_규암우회 투찰(대박)_서해안 임해관광도로 설계" xfId="6821"/>
    <cellStyle name="_gr 신풍-우성간_포항4 일반지방 1공구실행new_규암우회 투찰(대박)_서해안 임해관광도로 설계 2" xfId="6822"/>
    <cellStyle name="_gr 신풍-우성간_포항4 일반지방 1공구실행new_규암우회 투찰(대박)_서해안 임해관광도로 설계 3" xfId="6823"/>
    <cellStyle name="_gr 신풍-우성간_포항4 일반지방 1공구실행new_규암우회 투찰(대박)_서해안 임해관광도로 설계_춘천-동홍천(3)대비표" xfId="6824"/>
    <cellStyle name="_gr 신풍-우성간_포항4 일반지방 1공구실행new_규암우회 투찰(대박)_서해안 임해관광도로 설계_춘천-동홍천(3)대비표 2" xfId="6825"/>
    <cellStyle name="_gr 신풍-우성간_포항4 일반지방 1공구실행new_규암우회 투찰(대박)_서해안 임해관광도로 설계_춘천-동홍천(3)대비표 3" xfId="6826"/>
    <cellStyle name="_gr 신풍-우성간_포항4 일반지방 1공구실행new_규암우회 투찰(대박)_춘천-동홍천(3)대비표" xfId="6827"/>
    <cellStyle name="_gr 신풍-우성간_포항4 일반지방 1공구실행new_규암우회 투찰(대박)_춘천-동홍천(3)대비표 2" xfId="6828"/>
    <cellStyle name="_gr 신풍-우성간_포항4 일반지방 1공구실행new_규암우회 투찰(대박)_춘천-동홍천(3)대비표 3" xfId="6829"/>
    <cellStyle name="_gr 신풍-우성간_포항4 일반지방 1공구실행new_노귀재터널 실행new" xfId="6830"/>
    <cellStyle name="_gr 신풍-우성간_포항4 일반지방 1공구실행new_노귀재터널 실행new 2" xfId="6831"/>
    <cellStyle name="_gr 신풍-우성간_포항4 일반지방 1공구실행new_노귀재터널 실행new 3" xfId="6832"/>
    <cellStyle name="_gr 신풍-우성간_포항4 일반지방 1공구실행new_노귀재터널 실행new_서해안 임해관광도로 설계" xfId="6833"/>
    <cellStyle name="_gr 신풍-우성간_포항4 일반지방 1공구실행new_노귀재터널 실행new_서해안 임해관광도로 설계 2" xfId="6834"/>
    <cellStyle name="_gr 신풍-우성간_포항4 일반지방 1공구실행new_노귀재터널 실행new_서해안 임해관광도로 설계 3" xfId="6835"/>
    <cellStyle name="_gr 신풍-우성간_포항4 일반지방 1공구실행new_노귀재터널 실행new_서해안 임해관광도로 설계_춘천-동홍천(3)대비표" xfId="6836"/>
    <cellStyle name="_gr 신풍-우성간_포항4 일반지방 1공구실행new_노귀재터널 실행new_서해안 임해관광도로 설계_춘천-동홍천(3)대비표 2" xfId="6837"/>
    <cellStyle name="_gr 신풍-우성간_포항4 일반지방 1공구실행new_노귀재터널 실행new_서해안 임해관광도로 설계_춘천-동홍천(3)대비표 3" xfId="6838"/>
    <cellStyle name="_gr 신풍-우성간_포항4 일반지방 1공구실행new_노귀재터널 실행new_춘천-동홍천(3)대비표" xfId="6839"/>
    <cellStyle name="_gr 신풍-우성간_포항4 일반지방 1공구실행new_노귀재터널 실행new_춘천-동홍천(3)대비표 2" xfId="6840"/>
    <cellStyle name="_gr 신풍-우성간_포항4 일반지방 1공구실행new_노귀재터널 실행new_춘천-동홍천(3)대비표 3" xfId="6841"/>
    <cellStyle name="_gr 신풍-우성간_포항4 일반지방 1공구실행new_본덕-임곡 2공구 실행new" xfId="6842"/>
    <cellStyle name="_gr 신풍-우성간_포항4 일반지방 1공구실행new_본덕-임곡 2공구 실행new 2" xfId="6843"/>
    <cellStyle name="_gr 신풍-우성간_포항4 일반지방 1공구실행new_본덕-임곡 2공구 실행new 3" xfId="6844"/>
    <cellStyle name="_gr 신풍-우성간_포항4 일반지방 1공구실행new_본덕-임곡 2공구 실행new_서해안 임해관광도로 설계" xfId="6845"/>
    <cellStyle name="_gr 신풍-우성간_포항4 일반지방 1공구실행new_본덕-임곡 2공구 실행new_서해안 임해관광도로 설계 2" xfId="6846"/>
    <cellStyle name="_gr 신풍-우성간_포항4 일반지방 1공구실행new_본덕-임곡 2공구 실행new_서해안 임해관광도로 설계 3" xfId="6847"/>
    <cellStyle name="_gr 신풍-우성간_포항4 일반지방 1공구실행new_본덕-임곡 2공구 실행new_서해안 임해관광도로 설계_춘천-동홍천(3)대비표" xfId="6848"/>
    <cellStyle name="_gr 신풍-우성간_포항4 일반지방 1공구실행new_본덕-임곡 2공구 실행new_서해안 임해관광도로 설계_춘천-동홍천(3)대비표 2" xfId="6849"/>
    <cellStyle name="_gr 신풍-우성간_포항4 일반지방 1공구실행new_본덕-임곡 2공구 실행new_서해안 임해관광도로 설계_춘천-동홍천(3)대비표 3" xfId="6850"/>
    <cellStyle name="_gr 신풍-우성간_포항4 일반지방 1공구실행new_본덕-임곡 2공구 실행new_춘천-동홍천(3)대비표" xfId="6851"/>
    <cellStyle name="_gr 신풍-우성간_포항4 일반지방 1공구실행new_본덕-임곡 2공구 실행new_춘천-동홍천(3)대비표 2" xfId="6852"/>
    <cellStyle name="_gr 신풍-우성간_포항4 일반지방 1공구실행new_본덕-임곡 2공구 실행new_춘천-동홍천(3)대비표 3" xfId="6853"/>
    <cellStyle name="_gr 신풍-우성간_포항4 일반지방 1공구실행new_서해안 임해관광 실행new" xfId="6854"/>
    <cellStyle name="_gr 신풍-우성간_포항4 일반지방 1공구실행new_서해안 임해관광 실행new 2" xfId="6855"/>
    <cellStyle name="_gr 신풍-우성간_포항4 일반지방 1공구실행new_서해안 임해관광 실행new 3" xfId="6856"/>
    <cellStyle name="_gr 신풍-우성간_포항4 일반지방 1공구실행new_서해안 임해관광 실행new_서해안 임해관광도로 설계" xfId="6857"/>
    <cellStyle name="_gr 신풍-우성간_포항4 일반지방 1공구실행new_서해안 임해관광 실행new_서해안 임해관광도로 설계 2" xfId="6858"/>
    <cellStyle name="_gr 신풍-우성간_포항4 일반지방 1공구실행new_서해안 임해관광 실행new_서해안 임해관광도로 설계 3" xfId="6859"/>
    <cellStyle name="_gr 신풍-우성간_포항4 일반지방 1공구실행new_서해안 임해관광 실행new_서해안 임해관광도로 설계_춘천-동홍천(3)대비표" xfId="6860"/>
    <cellStyle name="_gr 신풍-우성간_포항4 일반지방 1공구실행new_서해안 임해관광 실행new_서해안 임해관광도로 설계_춘천-동홍천(3)대비표 2" xfId="6861"/>
    <cellStyle name="_gr 신풍-우성간_포항4 일반지방 1공구실행new_서해안 임해관광 실행new_서해안 임해관광도로 설계_춘천-동홍천(3)대비표 3" xfId="6862"/>
    <cellStyle name="_gr 신풍-우성간_포항4 일반지방 1공구실행new_서해안 임해관광 실행new_춘천-동홍천(3)대비표" xfId="6863"/>
    <cellStyle name="_gr 신풍-우성간_포항4 일반지방 1공구실행new_서해안 임해관광 실행new_춘천-동홍천(3)대비표 2" xfId="6864"/>
    <cellStyle name="_gr 신풍-우성간_포항4 일반지방 1공구실행new_서해안 임해관광 실행new_춘천-동홍천(3)대비표 3" xfId="6865"/>
    <cellStyle name="_gr 신풍-우성간_포항4 일반지방 1공구실행new_서해안 임해관광도로 설계" xfId="6866"/>
    <cellStyle name="_gr 신풍-우성간_포항4 일반지방 1공구실행new_서해안 임해관광도로 설계 2" xfId="6867"/>
    <cellStyle name="_gr 신풍-우성간_포항4 일반지방 1공구실행new_서해안 임해관광도로 설계 3" xfId="6868"/>
    <cellStyle name="_gr 신풍-우성간_포항4 일반지방 1공구실행new_서해안 임해관광도로 설계_춘천-동홍천(3)대비표" xfId="6869"/>
    <cellStyle name="_gr 신풍-우성간_포항4 일반지방 1공구실행new_서해안 임해관광도로 설계_춘천-동홍천(3)대비표 2" xfId="6870"/>
    <cellStyle name="_gr 신풍-우성간_포항4 일반지방 1공구실행new_서해안 임해관광도로 설계_춘천-동홍천(3)대비표 3" xfId="6871"/>
    <cellStyle name="_gr 신풍-우성간_포항4 일반지방 1공구실행new_진천ic -금왕 투찰new" xfId="6872"/>
    <cellStyle name="_gr 신풍-우성간_포항4 일반지방 1공구실행new_진천ic -금왕 투찰new 2" xfId="6873"/>
    <cellStyle name="_gr 신풍-우성간_포항4 일반지방 1공구실행new_진천ic -금왕 투찰new 3" xfId="6874"/>
    <cellStyle name="_gr 신풍-우성간_포항4 일반지방 1공구실행new_진천ic -금왕 투찰new_서해안 임해관광도로 설계" xfId="6875"/>
    <cellStyle name="_gr 신풍-우성간_포항4 일반지방 1공구실행new_진천ic -금왕 투찰new_서해안 임해관광도로 설계 2" xfId="6876"/>
    <cellStyle name="_gr 신풍-우성간_포항4 일반지방 1공구실행new_진천ic -금왕 투찰new_서해안 임해관광도로 설계 3" xfId="6877"/>
    <cellStyle name="_gr 신풍-우성간_포항4 일반지방 1공구실행new_진천ic -금왕 투찰new_서해안 임해관광도로 설계_춘천-동홍천(3)대비표" xfId="6878"/>
    <cellStyle name="_gr 신풍-우성간_포항4 일반지방 1공구실행new_진천ic -금왕 투찰new_서해안 임해관광도로 설계_춘천-동홍천(3)대비표 2" xfId="6879"/>
    <cellStyle name="_gr 신풍-우성간_포항4 일반지방 1공구실행new_진천ic -금왕 투찰new_서해안 임해관광도로 설계_춘천-동홍천(3)대비표 3" xfId="6880"/>
    <cellStyle name="_gr 신풍-우성간_포항4 일반지방 1공구실행new_진천ic -금왕 투찰new_춘천-동홍천(3)대비표" xfId="6881"/>
    <cellStyle name="_gr 신풍-우성간_포항4 일반지방 1공구실행new_진천ic -금왕 투찰new_춘천-동홍천(3)대비표 2" xfId="6882"/>
    <cellStyle name="_gr 신풍-우성간_포항4 일반지방 1공구실행new_진천ic -금왕 투찰new_춘천-동홍천(3)대비표 3" xfId="6883"/>
    <cellStyle name="_gr 신풍-우성간_포항4 일반지방 1공구실행new_춘천-동홍천(3)대비표" xfId="6884"/>
    <cellStyle name="_gr 신풍-우성간_포항4 일반지방 1공구실행new_춘천-동홍천(3)대비표 2" xfId="6885"/>
    <cellStyle name="_gr 신풍-우성간_포항4 일반지방 1공구실행new_춘천-동홍천(3)대비표 3" xfId="6886"/>
    <cellStyle name="_HISTORY" xfId="6887"/>
    <cellStyle name="_HQ2069A" xfId="6888"/>
    <cellStyle name="_HQ2329(서초트라팰리스 SDS도면)" xfId="6889"/>
    <cellStyle name="_IM-1" xfId="6890"/>
    <cellStyle name="_jCC입찰견적" xfId="13506"/>
    <cellStyle name="_jCC입찰견적01" xfId="13507"/>
    <cellStyle name="_KIL11107비교xls" xfId="6891"/>
    <cellStyle name="_KT견적요청" xfId="13508"/>
    <cellStyle name="_KVN연세전파천문대엑셀내역_실행입찰용" xfId="6892"/>
    <cellStyle name="_laroux" xfId="6893"/>
    <cellStyle name="_laroux 2" xfId="6894"/>
    <cellStyle name="_laroux 3" xfId="6895"/>
    <cellStyle name="_laroux_1" xfId="6896"/>
    <cellStyle name="_laroux_1 2" xfId="6897"/>
    <cellStyle name="_laroux_1 3" xfId="6898"/>
    <cellStyle name="_LG2,3,4,6층(0313)" xfId="6899"/>
    <cellStyle name="_LGMART 남양주점견적2차(조정)" xfId="6900"/>
    <cellStyle name="_LGMART 남양주점견적2차(조정) 2" xfId="6901"/>
    <cellStyle name="_LGMART 남양주점견적2차(조정) 3" xfId="6902"/>
    <cellStyle name="_LGMART 남양주점견적2차(조정)_LGMART 남양주점견적2차(조정)" xfId="6930"/>
    <cellStyle name="_LGMART 남양주점견적2차(조정)_LGMART 남양주점견적2차(조정) 2" xfId="6931"/>
    <cellStyle name="_LGMART 남양주점견적2차(조정)_LGMART 남양주점견적2차(조정) 3" xfId="6932"/>
    <cellStyle name="_LGMART 남양주점견적2차(조정)_LGMART 남양주점견적2차(조정)_명동복합건물신축공사(입찰)(030832-1)개정4" xfId="6933"/>
    <cellStyle name="_LGMART 남양주점견적2차(조정)_LGMART 남양주점견적2차(조정)_명동복합건물신축공사(입찰)(030832-1)개정4 2" xfId="6934"/>
    <cellStyle name="_LGMART 남양주점견적2차(조정)_LGMART 남양주점견적2차(조정)_명동복합건물신축공사(입찰)(030832-1)개정4 3" xfId="6935"/>
    <cellStyle name="_LGMART 남양주점견적2차(조정)_LGMART 남양주점견적2차(조정)_울산00아파트 오염방지용 C-B WALL공사(031223)개정0" xfId="6936"/>
    <cellStyle name="_LGMART 남양주점견적2차(조정)_LGMART 남양주점견적2차(조정)_울산00아파트 오염방지용 C-B WALL공사(031223)개정0 2" xfId="6937"/>
    <cellStyle name="_LGMART 남양주점견적2차(조정)_LGMART 남양주점견적2차(조정)_울산00아파트 오염방지용 C-B WALL공사(031223)개정0 3" xfId="6938"/>
    <cellStyle name="_LGMART 남양주점견적2차(조정)_LGMART 남양주점견적2차(조정)_천호동 대우베네시티(030821)개정2" xfId="6939"/>
    <cellStyle name="_LGMART 남양주점견적2차(조정)_LGMART 남양주점견적2차(조정)_천호동 대우베네시티(030821)개정2 2" xfId="6940"/>
    <cellStyle name="_LGMART 남양주점견적2차(조정)_LGMART 남양주점견적2차(조정)_천호동 대우베네시티(030821)개정2 3" xfId="6941"/>
    <cellStyle name="_LGMART 남양주점견적2차(조정)_LGMART 남양주점견적2차(조정)_한강로2가 복합건물(030924)개정0-PRD" xfId="6942"/>
    <cellStyle name="_LGMART 남양주점견적2차(조정)_LGMART 남양주점견적2차(조정)_한강로2가 복합건물(030924)개정0-PRD 2" xfId="6943"/>
    <cellStyle name="_LGMART 남양주점견적2차(조정)_LGMART 남양주점견적2차(조정)_한강로2가 복합건물(030924)개정0-PRD 3" xfId="6944"/>
    <cellStyle name="_LGMART 남양주점견적2차(조정)_LG계약변경2차" xfId="6915"/>
    <cellStyle name="_LGMART 남양주점견적2차(조정)_LG계약변경2차 2" xfId="6916"/>
    <cellStyle name="_LGMART 남양주점견적2차(조정)_LG계약변경2차 3" xfId="6917"/>
    <cellStyle name="_LGMART 남양주점견적2차(조정)_LG계약변경2차_명동복합건물신축공사(입찰)(030832-1)개정4" xfId="6918"/>
    <cellStyle name="_LGMART 남양주점견적2차(조정)_LG계약변경2차_명동복합건물신축공사(입찰)(030832-1)개정4 2" xfId="6919"/>
    <cellStyle name="_LGMART 남양주점견적2차(조정)_LG계약변경2차_명동복합건물신축공사(입찰)(030832-1)개정4 3" xfId="6920"/>
    <cellStyle name="_LGMART 남양주점견적2차(조정)_LG계약변경2차_울산00아파트 오염방지용 C-B WALL공사(031223)개정0" xfId="6921"/>
    <cellStyle name="_LGMART 남양주점견적2차(조정)_LG계약변경2차_울산00아파트 오염방지용 C-B WALL공사(031223)개정0 2" xfId="6922"/>
    <cellStyle name="_LGMART 남양주점견적2차(조정)_LG계약변경2차_울산00아파트 오염방지용 C-B WALL공사(031223)개정0 3" xfId="6923"/>
    <cellStyle name="_LGMART 남양주점견적2차(조정)_LG계약변경2차_천호동 대우베네시티(030821)개정2" xfId="6924"/>
    <cellStyle name="_LGMART 남양주점견적2차(조정)_LG계약변경2차_천호동 대우베네시티(030821)개정2 2" xfId="6925"/>
    <cellStyle name="_LGMART 남양주점견적2차(조정)_LG계약변경2차_천호동 대우베네시티(030821)개정2 3" xfId="6926"/>
    <cellStyle name="_LGMART 남양주점견적2차(조정)_LG계약변경2차_한강로2가 복합건물(030924)개정0-PRD" xfId="6927"/>
    <cellStyle name="_LGMART 남양주점견적2차(조정)_LG계약변경2차_한강로2가 복합건물(030924)개정0-PRD 2" xfId="6928"/>
    <cellStyle name="_LGMART 남양주점견적2차(조정)_LG계약변경2차_한강로2가 복합건물(030924)개정0-PRD 3" xfId="6929"/>
    <cellStyle name="_LGMART 남양주점견적2차(조정)_명동복합건물신축공사(입찰)(030832-1)개정4" xfId="6903"/>
    <cellStyle name="_LGMART 남양주점견적2차(조정)_명동복합건물신축공사(입찰)(030832-1)개정4 2" xfId="6904"/>
    <cellStyle name="_LGMART 남양주점견적2차(조정)_명동복합건물신축공사(입찰)(030832-1)개정4 3" xfId="6905"/>
    <cellStyle name="_LGMART 남양주점견적2차(조정)_울산00아파트 오염방지용 C-B WALL공사(031223)개정0" xfId="6906"/>
    <cellStyle name="_LGMART 남양주점견적2차(조정)_울산00아파트 오염방지용 C-B WALL공사(031223)개정0 2" xfId="6907"/>
    <cellStyle name="_LGMART 남양주점견적2차(조정)_울산00아파트 오염방지용 C-B WALL공사(031223)개정0 3" xfId="6908"/>
    <cellStyle name="_LGMART 남양주점견적2차(조정)_천호동 대우베네시티(030821)개정2" xfId="6909"/>
    <cellStyle name="_LGMART 남양주점견적2차(조정)_천호동 대우베네시티(030821)개정2 2" xfId="6910"/>
    <cellStyle name="_LGMART 남양주점견적2차(조정)_천호동 대우베네시티(030821)개정2 3" xfId="6911"/>
    <cellStyle name="_LGMART 남양주점견적2차(조정)_한강로2가 복합건물(030924)개정0-PRD" xfId="6912"/>
    <cellStyle name="_LGMART 남양주점견적2차(조정)_한강로2가 복합건물(030924)개정0-PRD 2" xfId="6913"/>
    <cellStyle name="_LGMART 남양주점견적2차(조정)_한강로2가 복합건물(030924)개정0-PRD 3" xfId="6914"/>
    <cellStyle name="_Merry World Plaza 개산" xfId="14590"/>
    <cellStyle name="_MSP정산초안1" xfId="13509"/>
    <cellStyle name="_N-A023정보통신수장(바닥-060425)-최종" xfId="16032"/>
    <cellStyle name="_N-A023정보통신수장(바닥-060425)-최종_1차 기성 내역서 0612023" xfId="16033"/>
    <cellStyle name="_N-A023정보통신수장(바닥-060425)-최종_3차네고견적(061017-1)" xfId="16034"/>
    <cellStyle name="_N-A023정보통신수장(바닥-060425)-최종_문화센타" xfId="16035"/>
    <cellStyle name="_NA-A012정보통신알미늄커튼월공사(060119)" xfId="16036"/>
    <cellStyle name="_NC12E1F75" xfId="13009"/>
    <cellStyle name="_NC1ECE460" xfId="13008"/>
    <cellStyle name="_NC22E43F4" xfId="13510"/>
    <cellStyle name="_NC2308EFD" xfId="13511"/>
    <cellStyle name="_NC6B7BC61" xfId="6945"/>
    <cellStyle name="_NC6B7BC61 2" xfId="6946"/>
    <cellStyle name="_NC6B7BC61 3" xfId="6947"/>
    <cellStyle name="_NC85018F" xfId="13007"/>
    <cellStyle name="_NCA07108" xfId="13512"/>
    <cellStyle name="_NCF3A0B2" xfId="13513"/>
    <cellStyle name="_NEGS_1화 [0]_nh_x0010_통화 [0]_OCT-Price" xfId="6948"/>
    <cellStyle name="_NEGS_1화 [0]_nh_x0010_통화 [0]_OCT-Price 2" xfId="6949"/>
    <cellStyle name="_NEGS_1화 [0]_nh_x0010_통화 [0]_OCT-Price 3" xfId="6950"/>
    <cellStyle name="_Network견적" xfId="13514"/>
    <cellStyle name="_New Office Work 5F6F (0304)" xfId="13515"/>
    <cellStyle name="_P-(현리-신팔)" xfId="6951"/>
    <cellStyle name="_P-(현리-신팔) 2" xfId="6952"/>
    <cellStyle name="_P-(현리-신팔) 3" xfId="6953"/>
    <cellStyle name="_P-(현리-신팔)_ys dw 은평 생태교량" xfId="6960"/>
    <cellStyle name="_P-(현리-신팔)_ys dw 은평 생태교량 2" xfId="6961"/>
    <cellStyle name="_P-(현리-신팔)_ys dw 은평 생태교량 3" xfId="6962"/>
    <cellStyle name="_P-(현리-신팔)_삼각지 시공계획서" xfId="6954"/>
    <cellStyle name="_P-(현리-신팔)_삼각지 시공계획서 2" xfId="6955"/>
    <cellStyle name="_P-(현리-신팔)_삼각지 시공계획서 3" xfId="6956"/>
    <cellStyle name="_P-(현리-신팔)_삼각지 시공계획서_ys dw 은평 생태교량" xfId="6957"/>
    <cellStyle name="_P-(현리-신팔)_삼각지 시공계획서_ys dw 은평 생태교량 2" xfId="6958"/>
    <cellStyle name="_P-(현리-신팔)_삼각지 시공계획서_ys dw 은평 생태교량 3" xfId="6959"/>
    <cellStyle name="_PC산정표(AC19)" xfId="6975"/>
    <cellStyle name="_PM구분안" xfId="6976"/>
    <cellStyle name="_port" xfId="6977"/>
    <cellStyle name="_PRICE" xfId="6978"/>
    <cellStyle name="_PRICE 2" xfId="6979"/>
    <cellStyle name="_PRICE 3" xfId="6980"/>
    <cellStyle name="_Project brief" xfId="13516"/>
    <cellStyle name="_p-하남강일1" xfId="6963"/>
    <cellStyle name="_p-하남강일1 2" xfId="6964"/>
    <cellStyle name="_p-하남강일1 3" xfId="6965"/>
    <cellStyle name="_p-하남강일1_ys dw 은평 생태교량" xfId="6972"/>
    <cellStyle name="_p-하남강일1_ys dw 은평 생태교량 2" xfId="6973"/>
    <cellStyle name="_p-하남강일1_ys dw 은평 생태교량 3" xfId="6974"/>
    <cellStyle name="_p-하남강일1_삼각지 시공계획서" xfId="6966"/>
    <cellStyle name="_p-하남강일1_삼각지 시공계획서 2" xfId="6967"/>
    <cellStyle name="_p-하남강일1_삼각지 시공계획서 3" xfId="6968"/>
    <cellStyle name="_p-하남강일1_삼각지 시공계획서_ys dw 은평 생태교량" xfId="6969"/>
    <cellStyle name="_p-하남강일1_삼각지 시공계획서_ys dw 은평 생태교량 2" xfId="6970"/>
    <cellStyle name="_p-하남강일1_삼각지 시공계획서_ys dw 은평 생태교량 3" xfId="6971"/>
    <cellStyle name="_RESULTS" xfId="6981"/>
    <cellStyle name="_RESULTS 2" xfId="6982"/>
    <cellStyle name="_RESULTS 3" xfId="6983"/>
    <cellStyle name="_Sheet1" xfId="6984"/>
    <cellStyle name="_SK건설추정견적" xfId="6985"/>
    <cellStyle name="_SK수송동 주상복합" xfId="13517"/>
    <cellStyle name="_SK수송동 주상복합 신축공사" xfId="13518"/>
    <cellStyle name="_SK-역삼동 Leaders View EST 050711" xfId="16037"/>
    <cellStyle name="_SPG및유리공사" xfId="13006"/>
    <cellStyle name="_summary for MTRC P3" xfId="6986"/>
    <cellStyle name="_SWISS(풍림)" xfId="6987"/>
    <cellStyle name="_the# 아델리스 실행확정심사회의(2004.06.02)" xfId="21400"/>
    <cellStyle name="_Unit rate &amp; Quantity" xfId="7276"/>
    <cellStyle name="_UQ2298A(돔경륜장)" xfId="7277"/>
    <cellStyle name="_UQ2307(국회도서관0204)" xfId="7278"/>
    <cellStyle name="_U수량" xfId="6988"/>
    <cellStyle name="_U수량 2" xfId="6989"/>
    <cellStyle name="_U수량 3" xfId="6990"/>
    <cellStyle name="_U수량_3배수공" xfId="6991"/>
    <cellStyle name="_U수량_3배수공 2" xfId="6992"/>
    <cellStyle name="_U수량_3배수공 3" xfId="6993"/>
    <cellStyle name="_U수량_3배수공_맹동-현장설명용(도로)" xfId="6994"/>
    <cellStyle name="_U수량_3배수공_맹동-현장설명용(도로) 2" xfId="6995"/>
    <cellStyle name="_U수량_3배수공_맹동-현장설명용(도로) 3" xfId="6996"/>
    <cellStyle name="_U수량_3배수공_맹동-현장설명용(도로)_춘천-동홍천(3)대비표" xfId="6997"/>
    <cellStyle name="_U수량_3배수공_맹동-현장설명용(도로)_춘천-동홍천(3)대비표 2" xfId="6998"/>
    <cellStyle name="_U수량_3배수공_맹동-현장설명용(도로)_춘천-동홍천(3)대비표 3" xfId="6999"/>
    <cellStyle name="_U수량_3배수공_춘천-동홍천(3)대비표" xfId="7000"/>
    <cellStyle name="_U수량_3배수공_춘천-동홍천(3)대비표 2" xfId="7001"/>
    <cellStyle name="_U수량_3배수공_춘천-동홍천(3)대비표 3" xfId="7002"/>
    <cellStyle name="_U수량_강경읍염천리" xfId="7003"/>
    <cellStyle name="_U수량_강경읍염천리 2" xfId="7004"/>
    <cellStyle name="_U수량_강경읍염천리 3" xfId="7005"/>
    <cellStyle name="_U수량_강경읍염천리_3배수공" xfId="7006"/>
    <cellStyle name="_U수량_강경읍염천리_3배수공 2" xfId="7007"/>
    <cellStyle name="_U수량_강경읍염천리_3배수공 3" xfId="7008"/>
    <cellStyle name="_U수량_강경읍염천리_3배수공_맹동-현장설명용(도로)" xfId="7009"/>
    <cellStyle name="_U수량_강경읍염천리_3배수공_맹동-현장설명용(도로) 2" xfId="7010"/>
    <cellStyle name="_U수량_강경읍염천리_3배수공_맹동-현장설명용(도로) 3" xfId="7011"/>
    <cellStyle name="_U수량_강경읍염천리_3배수공_맹동-현장설명용(도로)_춘천-동홍천(3)대비표" xfId="7012"/>
    <cellStyle name="_U수량_강경읍염천리_3배수공_맹동-현장설명용(도로)_춘천-동홍천(3)대비표 2" xfId="7013"/>
    <cellStyle name="_U수량_강경읍염천리_3배수공_맹동-현장설명용(도로)_춘천-동홍천(3)대비표 3" xfId="7014"/>
    <cellStyle name="_U수량_강경읍염천리_3배수공_춘천-동홍천(3)대비표" xfId="7015"/>
    <cellStyle name="_U수량_강경읍염천리_3배수공_춘천-동홍천(3)대비표 2" xfId="7016"/>
    <cellStyle name="_U수량_강경읍염천리_3배수공_춘천-동홍천(3)대비표 3" xfId="7017"/>
    <cellStyle name="_U수량_강경읍염천리_대야포장공" xfId="7018"/>
    <cellStyle name="_U수량_강경읍염천리_대야포장공 2" xfId="7019"/>
    <cellStyle name="_U수량_강경읍염천리_대야포장공 3" xfId="7020"/>
    <cellStyle name="_U수량_강경읍염천리_대야포장공_대야배수공" xfId="7021"/>
    <cellStyle name="_U수량_강경읍염천리_대야포장공_대야배수공 2" xfId="7022"/>
    <cellStyle name="_U수량_강경읍염천리_대야포장공_대야배수공 3" xfId="7023"/>
    <cellStyle name="_U수량_강경읍염천리_대야포장공_대야배수공_3배수공" xfId="7024"/>
    <cellStyle name="_U수량_강경읍염천리_대야포장공_대야배수공_3배수공 2" xfId="7025"/>
    <cellStyle name="_U수량_강경읍염천리_대야포장공_대야배수공_3배수공 3" xfId="7026"/>
    <cellStyle name="_U수량_강경읍염천리_대야포장공_대야배수공_3배수공_맹동-현장설명용(도로)" xfId="7027"/>
    <cellStyle name="_U수량_강경읍염천리_대야포장공_대야배수공_3배수공_맹동-현장설명용(도로) 2" xfId="7028"/>
    <cellStyle name="_U수량_강경읍염천리_대야포장공_대야배수공_3배수공_맹동-현장설명용(도로) 3" xfId="7029"/>
    <cellStyle name="_U수량_강경읍염천리_대야포장공_대야배수공_3배수공_맹동-현장설명용(도로)_춘천-동홍천(3)대비표" xfId="7030"/>
    <cellStyle name="_U수량_강경읍염천리_대야포장공_대야배수공_3배수공_맹동-현장설명용(도로)_춘천-동홍천(3)대비표 2" xfId="7031"/>
    <cellStyle name="_U수량_강경읍염천리_대야포장공_대야배수공_3배수공_맹동-현장설명용(도로)_춘천-동홍천(3)대비표 3" xfId="7032"/>
    <cellStyle name="_U수량_강경읍염천리_대야포장공_대야배수공_3배수공_춘천-동홍천(3)대비표" xfId="7033"/>
    <cellStyle name="_U수량_강경읍염천리_대야포장공_대야배수공_3배수공_춘천-동홍천(3)대비표 2" xfId="7034"/>
    <cellStyle name="_U수량_강경읍염천리_대야포장공_대야배수공_3배수공_춘천-동홍천(3)대비표 3" xfId="7035"/>
    <cellStyle name="_U수량_강경읍염천리_대야포장공_대야배수공_맹동-현장설명용(도로)" xfId="7036"/>
    <cellStyle name="_U수량_강경읍염천리_대야포장공_대야배수공_맹동-현장설명용(도로) 2" xfId="7037"/>
    <cellStyle name="_U수량_강경읍염천리_대야포장공_대야배수공_맹동-현장설명용(도로) 3" xfId="7038"/>
    <cellStyle name="_U수량_강경읍염천리_대야포장공_대야배수공_맹동-현장설명용(도로)_춘천-동홍천(3)대비표" xfId="7039"/>
    <cellStyle name="_U수량_강경읍염천리_대야포장공_대야배수공_맹동-현장설명용(도로)_춘천-동홍천(3)대비표 2" xfId="7040"/>
    <cellStyle name="_U수량_강경읍염천리_대야포장공_대야배수공_맹동-현장설명용(도로)_춘천-동홍천(3)대비표 3" xfId="7041"/>
    <cellStyle name="_U수량_강경읍염천리_대야포장공_대야배수공_춘천-동홍천(3)대비표" xfId="7042"/>
    <cellStyle name="_U수량_강경읍염천리_대야포장공_대야배수공_춘천-동홍천(3)대비표 2" xfId="7043"/>
    <cellStyle name="_U수량_강경읍염천리_대야포장공_대야배수공_춘천-동홍천(3)대비표 3" xfId="7044"/>
    <cellStyle name="_U수량_강경읍염천리_대야포장공_맹동-현장설명용(도로)" xfId="7045"/>
    <cellStyle name="_U수량_강경읍염천리_대야포장공_맹동-현장설명용(도로) 2" xfId="7046"/>
    <cellStyle name="_U수량_강경읍염천리_대야포장공_맹동-현장설명용(도로) 3" xfId="7047"/>
    <cellStyle name="_U수량_강경읍염천리_대야포장공_맹동-현장설명용(도로)_춘천-동홍천(3)대비표" xfId="7048"/>
    <cellStyle name="_U수량_강경읍염천리_대야포장공_맹동-현장설명용(도로)_춘천-동홍천(3)대비표 2" xfId="7049"/>
    <cellStyle name="_U수량_강경읍염천리_대야포장공_맹동-현장설명용(도로)_춘천-동홍천(3)대비표 3" xfId="7050"/>
    <cellStyle name="_U수량_강경읍염천리_대야포장공_춘천-동홍천(3)대비표" xfId="7051"/>
    <cellStyle name="_U수량_강경읍염천리_대야포장공_춘천-동홍천(3)대비표 2" xfId="7052"/>
    <cellStyle name="_U수량_강경읍염천리_대야포장공_춘천-동홍천(3)대비표 3" xfId="7053"/>
    <cellStyle name="_U수량_강경읍염천리_맹동-현장설명용(도로)" xfId="7054"/>
    <cellStyle name="_U수량_강경읍염천리_맹동-현장설명용(도로) 2" xfId="7055"/>
    <cellStyle name="_U수량_강경읍염천리_맹동-현장설명용(도로) 3" xfId="7056"/>
    <cellStyle name="_U수량_강경읍염천리_맹동-현장설명용(도로)_춘천-동홍천(3)대비표" xfId="7057"/>
    <cellStyle name="_U수량_강경읍염천리_맹동-현장설명용(도로)_춘천-동홍천(3)대비표 2" xfId="7058"/>
    <cellStyle name="_U수량_강경읍염천리_맹동-현장설명용(도로)_춘천-동홍천(3)대비표 3" xfId="7059"/>
    <cellStyle name="_U수량_강경읍염천리_수량산출1" xfId="7060"/>
    <cellStyle name="_U수량_강경읍염천리_수량산출1 2" xfId="7061"/>
    <cellStyle name="_U수량_강경읍염천리_수량산출1 3" xfId="7062"/>
    <cellStyle name="_U수량_강경읍염천리_수량산출1_맹동-현장설명용(도로)" xfId="7063"/>
    <cellStyle name="_U수량_강경읍염천리_수량산출1_맹동-현장설명용(도로) 2" xfId="7064"/>
    <cellStyle name="_U수량_강경읍염천리_수량산출1_맹동-현장설명용(도로) 3" xfId="7065"/>
    <cellStyle name="_U수량_강경읍염천리_수량산출1_맹동-현장설명용(도로)_춘천-동홍천(3)대비표" xfId="7066"/>
    <cellStyle name="_U수량_강경읍염천리_수량산출1_맹동-현장설명용(도로)_춘천-동홍천(3)대비표 2" xfId="7067"/>
    <cellStyle name="_U수량_강경읍염천리_수량산출1_맹동-현장설명용(도로)_춘천-동홍천(3)대비표 3" xfId="7068"/>
    <cellStyle name="_U수량_강경읍염천리_수량산출1_춘천-동홍천(3)대비표" xfId="7069"/>
    <cellStyle name="_U수량_강경읍염천리_수량산출1_춘천-동홍천(3)대비표 2" xfId="7070"/>
    <cellStyle name="_U수량_강경읍염천리_수량산출1_춘천-동홍천(3)대비표 3" xfId="7071"/>
    <cellStyle name="_U수량_강경읍염천리_춘천-동홍천(3)대비표" xfId="7072"/>
    <cellStyle name="_U수량_강경읍염천리_춘천-동홍천(3)대비표 2" xfId="7073"/>
    <cellStyle name="_U수량_강경읍염천리_춘천-동홍천(3)대비표 3" xfId="7074"/>
    <cellStyle name="_U수량_강경읍염천리_토적표" xfId="7075"/>
    <cellStyle name="_U수량_강경읍염천리_토적표 2" xfId="7076"/>
    <cellStyle name="_U수량_강경읍염천리_토적표 3" xfId="7077"/>
    <cellStyle name="_U수량_강경읍염천리_토적표_맹동-현장설명용(도로)" xfId="7078"/>
    <cellStyle name="_U수량_강경읍염천리_토적표_맹동-현장설명용(도로) 2" xfId="7079"/>
    <cellStyle name="_U수량_강경읍염천리_토적표_맹동-현장설명용(도로) 3" xfId="7080"/>
    <cellStyle name="_U수량_강경읍염천리_토적표_맹동-현장설명용(도로)_춘천-동홍천(3)대비표" xfId="7081"/>
    <cellStyle name="_U수량_강경읍염천리_토적표_맹동-현장설명용(도로)_춘천-동홍천(3)대비표 2" xfId="7082"/>
    <cellStyle name="_U수량_강경읍염천리_토적표_맹동-현장설명용(도로)_춘천-동홍천(3)대비표 3" xfId="7083"/>
    <cellStyle name="_U수량_강경읍염천리_토적표_춘천-동홍천(3)대비표" xfId="7084"/>
    <cellStyle name="_U수량_강경읍염천리_토적표_춘천-동홍천(3)대비표 2" xfId="7085"/>
    <cellStyle name="_U수량_강경읍염천리_토적표_춘천-동홍천(3)대비표 3" xfId="7086"/>
    <cellStyle name="_U수량_공설시장내" xfId="7087"/>
    <cellStyle name="_U수량_공설시장내 2" xfId="7088"/>
    <cellStyle name="_U수량_공설시장내 3" xfId="7089"/>
    <cellStyle name="_U수량_공설시장내_3배수공" xfId="7090"/>
    <cellStyle name="_U수량_공설시장내_3배수공 2" xfId="7091"/>
    <cellStyle name="_U수량_공설시장내_3배수공 3" xfId="7092"/>
    <cellStyle name="_U수량_공설시장내_3배수공_맹동-현장설명용(도로)" xfId="7093"/>
    <cellStyle name="_U수량_공설시장내_3배수공_맹동-현장설명용(도로) 2" xfId="7094"/>
    <cellStyle name="_U수량_공설시장내_3배수공_맹동-현장설명용(도로) 3" xfId="7095"/>
    <cellStyle name="_U수량_공설시장내_3배수공_맹동-현장설명용(도로)_춘천-동홍천(3)대비표" xfId="7096"/>
    <cellStyle name="_U수량_공설시장내_3배수공_맹동-현장설명용(도로)_춘천-동홍천(3)대비표 2" xfId="7097"/>
    <cellStyle name="_U수량_공설시장내_3배수공_맹동-현장설명용(도로)_춘천-동홍천(3)대비표 3" xfId="7098"/>
    <cellStyle name="_U수량_공설시장내_3배수공_춘천-동홍천(3)대비표" xfId="7099"/>
    <cellStyle name="_U수량_공설시장내_3배수공_춘천-동홍천(3)대비표 2" xfId="7100"/>
    <cellStyle name="_U수량_공설시장내_3배수공_춘천-동홍천(3)대비표 3" xfId="7101"/>
    <cellStyle name="_U수량_공설시장내_대야포장공" xfId="7102"/>
    <cellStyle name="_U수량_공설시장내_대야포장공 2" xfId="7103"/>
    <cellStyle name="_U수량_공설시장내_대야포장공 3" xfId="7104"/>
    <cellStyle name="_U수량_공설시장내_대야포장공_대야배수공" xfId="7105"/>
    <cellStyle name="_U수량_공설시장내_대야포장공_대야배수공 2" xfId="7106"/>
    <cellStyle name="_U수량_공설시장내_대야포장공_대야배수공 3" xfId="7107"/>
    <cellStyle name="_U수량_공설시장내_대야포장공_대야배수공_3배수공" xfId="7108"/>
    <cellStyle name="_U수량_공설시장내_대야포장공_대야배수공_3배수공 2" xfId="7109"/>
    <cellStyle name="_U수량_공설시장내_대야포장공_대야배수공_3배수공 3" xfId="7110"/>
    <cellStyle name="_U수량_공설시장내_대야포장공_대야배수공_3배수공_맹동-현장설명용(도로)" xfId="7111"/>
    <cellStyle name="_U수량_공설시장내_대야포장공_대야배수공_3배수공_맹동-현장설명용(도로) 2" xfId="7112"/>
    <cellStyle name="_U수량_공설시장내_대야포장공_대야배수공_3배수공_맹동-현장설명용(도로) 3" xfId="7113"/>
    <cellStyle name="_U수량_공설시장내_대야포장공_대야배수공_3배수공_맹동-현장설명용(도로)_춘천-동홍천(3)대비표" xfId="7114"/>
    <cellStyle name="_U수량_공설시장내_대야포장공_대야배수공_3배수공_맹동-현장설명용(도로)_춘천-동홍천(3)대비표 2" xfId="7115"/>
    <cellStyle name="_U수량_공설시장내_대야포장공_대야배수공_3배수공_맹동-현장설명용(도로)_춘천-동홍천(3)대비표 3" xfId="7116"/>
    <cellStyle name="_U수량_공설시장내_대야포장공_대야배수공_3배수공_춘천-동홍천(3)대비표" xfId="7117"/>
    <cellStyle name="_U수량_공설시장내_대야포장공_대야배수공_3배수공_춘천-동홍천(3)대비표 2" xfId="7118"/>
    <cellStyle name="_U수량_공설시장내_대야포장공_대야배수공_3배수공_춘천-동홍천(3)대비표 3" xfId="7119"/>
    <cellStyle name="_U수량_공설시장내_대야포장공_대야배수공_맹동-현장설명용(도로)" xfId="7120"/>
    <cellStyle name="_U수량_공설시장내_대야포장공_대야배수공_맹동-현장설명용(도로) 2" xfId="7121"/>
    <cellStyle name="_U수량_공설시장내_대야포장공_대야배수공_맹동-현장설명용(도로) 3" xfId="7122"/>
    <cellStyle name="_U수량_공설시장내_대야포장공_대야배수공_맹동-현장설명용(도로)_춘천-동홍천(3)대비표" xfId="7123"/>
    <cellStyle name="_U수량_공설시장내_대야포장공_대야배수공_맹동-현장설명용(도로)_춘천-동홍천(3)대비표 2" xfId="7124"/>
    <cellStyle name="_U수량_공설시장내_대야포장공_대야배수공_맹동-현장설명용(도로)_춘천-동홍천(3)대비표 3" xfId="7125"/>
    <cellStyle name="_U수량_공설시장내_대야포장공_대야배수공_춘천-동홍천(3)대비표" xfId="7126"/>
    <cellStyle name="_U수량_공설시장내_대야포장공_대야배수공_춘천-동홍천(3)대비표 2" xfId="7127"/>
    <cellStyle name="_U수량_공설시장내_대야포장공_대야배수공_춘천-동홍천(3)대비표 3" xfId="7128"/>
    <cellStyle name="_U수량_공설시장내_대야포장공_맹동-현장설명용(도로)" xfId="7129"/>
    <cellStyle name="_U수량_공설시장내_대야포장공_맹동-현장설명용(도로) 2" xfId="7130"/>
    <cellStyle name="_U수량_공설시장내_대야포장공_맹동-현장설명용(도로) 3" xfId="7131"/>
    <cellStyle name="_U수량_공설시장내_대야포장공_맹동-현장설명용(도로)_춘천-동홍천(3)대비표" xfId="7132"/>
    <cellStyle name="_U수량_공설시장내_대야포장공_맹동-현장설명용(도로)_춘천-동홍천(3)대비표 2" xfId="7133"/>
    <cellStyle name="_U수량_공설시장내_대야포장공_맹동-현장설명용(도로)_춘천-동홍천(3)대비표 3" xfId="7134"/>
    <cellStyle name="_U수량_공설시장내_대야포장공_춘천-동홍천(3)대비표" xfId="7135"/>
    <cellStyle name="_U수량_공설시장내_대야포장공_춘천-동홍천(3)대비표 2" xfId="7136"/>
    <cellStyle name="_U수량_공설시장내_대야포장공_춘천-동홍천(3)대비표 3" xfId="7137"/>
    <cellStyle name="_U수량_공설시장내_맹동-현장설명용(도로)" xfId="7138"/>
    <cellStyle name="_U수량_공설시장내_맹동-현장설명용(도로) 2" xfId="7139"/>
    <cellStyle name="_U수량_공설시장내_맹동-현장설명용(도로) 3" xfId="7140"/>
    <cellStyle name="_U수량_공설시장내_맹동-현장설명용(도로)_춘천-동홍천(3)대비표" xfId="7141"/>
    <cellStyle name="_U수량_공설시장내_맹동-현장설명용(도로)_춘천-동홍천(3)대비표 2" xfId="7142"/>
    <cellStyle name="_U수량_공설시장내_맹동-현장설명용(도로)_춘천-동홍천(3)대비표 3" xfId="7143"/>
    <cellStyle name="_U수량_공설시장내_춘천-동홍천(3)대비표" xfId="7144"/>
    <cellStyle name="_U수량_공설시장내_춘천-동홍천(3)대비표 2" xfId="7145"/>
    <cellStyle name="_U수량_공설시장내_춘천-동홍천(3)대비표 3" xfId="7146"/>
    <cellStyle name="_U수량_대야포장공" xfId="7147"/>
    <cellStyle name="_U수량_대야포장공 2" xfId="7148"/>
    <cellStyle name="_U수량_대야포장공 3" xfId="7149"/>
    <cellStyle name="_U수량_대야포장공_대야배수공" xfId="7150"/>
    <cellStyle name="_U수량_대야포장공_대야배수공 2" xfId="7151"/>
    <cellStyle name="_U수량_대야포장공_대야배수공 3" xfId="7152"/>
    <cellStyle name="_U수량_대야포장공_대야배수공_3배수공" xfId="7153"/>
    <cellStyle name="_U수량_대야포장공_대야배수공_3배수공 2" xfId="7154"/>
    <cellStyle name="_U수량_대야포장공_대야배수공_3배수공 3" xfId="7155"/>
    <cellStyle name="_U수량_대야포장공_대야배수공_3배수공_맹동-현장설명용(도로)" xfId="7156"/>
    <cellStyle name="_U수량_대야포장공_대야배수공_3배수공_맹동-현장설명용(도로) 2" xfId="7157"/>
    <cellStyle name="_U수량_대야포장공_대야배수공_3배수공_맹동-현장설명용(도로) 3" xfId="7158"/>
    <cellStyle name="_U수량_대야포장공_대야배수공_3배수공_맹동-현장설명용(도로)_춘천-동홍천(3)대비표" xfId="7159"/>
    <cellStyle name="_U수량_대야포장공_대야배수공_3배수공_맹동-현장설명용(도로)_춘천-동홍천(3)대비표 2" xfId="7160"/>
    <cellStyle name="_U수량_대야포장공_대야배수공_3배수공_맹동-현장설명용(도로)_춘천-동홍천(3)대비표 3" xfId="7161"/>
    <cellStyle name="_U수량_대야포장공_대야배수공_3배수공_춘천-동홍천(3)대비표" xfId="7162"/>
    <cellStyle name="_U수량_대야포장공_대야배수공_3배수공_춘천-동홍천(3)대비표 2" xfId="7163"/>
    <cellStyle name="_U수량_대야포장공_대야배수공_3배수공_춘천-동홍천(3)대비표 3" xfId="7164"/>
    <cellStyle name="_U수량_대야포장공_대야배수공_맹동-현장설명용(도로)" xfId="7165"/>
    <cellStyle name="_U수량_대야포장공_대야배수공_맹동-현장설명용(도로) 2" xfId="7166"/>
    <cellStyle name="_U수량_대야포장공_대야배수공_맹동-현장설명용(도로) 3" xfId="7167"/>
    <cellStyle name="_U수량_대야포장공_대야배수공_맹동-현장설명용(도로)_춘천-동홍천(3)대비표" xfId="7168"/>
    <cellStyle name="_U수량_대야포장공_대야배수공_맹동-현장설명용(도로)_춘천-동홍천(3)대비표 2" xfId="7169"/>
    <cellStyle name="_U수량_대야포장공_대야배수공_맹동-현장설명용(도로)_춘천-동홍천(3)대비표 3" xfId="7170"/>
    <cellStyle name="_U수량_대야포장공_대야배수공_춘천-동홍천(3)대비표" xfId="7171"/>
    <cellStyle name="_U수량_대야포장공_대야배수공_춘천-동홍천(3)대비표 2" xfId="7172"/>
    <cellStyle name="_U수량_대야포장공_대야배수공_춘천-동홍천(3)대비표 3" xfId="7173"/>
    <cellStyle name="_U수량_대야포장공_맹동-현장설명용(도로)" xfId="7174"/>
    <cellStyle name="_U수량_대야포장공_맹동-현장설명용(도로) 2" xfId="7175"/>
    <cellStyle name="_U수량_대야포장공_맹동-현장설명용(도로) 3" xfId="7176"/>
    <cellStyle name="_U수량_대야포장공_맹동-현장설명용(도로)_춘천-동홍천(3)대비표" xfId="7177"/>
    <cellStyle name="_U수량_대야포장공_맹동-현장설명용(도로)_춘천-동홍천(3)대비표 2" xfId="7178"/>
    <cellStyle name="_U수량_대야포장공_맹동-현장설명용(도로)_춘천-동홍천(3)대비표 3" xfId="7179"/>
    <cellStyle name="_U수량_대야포장공_춘천-동홍천(3)대비표" xfId="7180"/>
    <cellStyle name="_U수량_대야포장공_춘천-동홍천(3)대비표 2" xfId="7181"/>
    <cellStyle name="_U수량_대야포장공_춘천-동홍천(3)대비표 3" xfId="7182"/>
    <cellStyle name="_U수량_맹동-현장설명용(도로)" xfId="7183"/>
    <cellStyle name="_U수량_맹동-현장설명용(도로) 2" xfId="7184"/>
    <cellStyle name="_U수량_맹동-현장설명용(도로) 3" xfId="7185"/>
    <cellStyle name="_U수량_맹동-현장설명용(도로)_춘천-동홍천(3)대비표" xfId="7186"/>
    <cellStyle name="_U수량_맹동-현장설명용(도로)_춘천-동홍천(3)대비표 2" xfId="7187"/>
    <cellStyle name="_U수량_맹동-현장설명용(도로)_춘천-동홍천(3)대비표 3" xfId="7188"/>
    <cellStyle name="_U수량_수량산출1" xfId="7189"/>
    <cellStyle name="_U수량_수량산출1 2" xfId="7190"/>
    <cellStyle name="_U수량_수량산출1 3" xfId="7191"/>
    <cellStyle name="_U수량_수량산출1_맹동-현장설명용(도로)" xfId="7192"/>
    <cellStyle name="_U수량_수량산출1_맹동-현장설명용(도로) 2" xfId="7193"/>
    <cellStyle name="_U수량_수량산출1_맹동-현장설명용(도로) 3" xfId="7194"/>
    <cellStyle name="_U수량_수량산출1_맹동-현장설명용(도로)_춘천-동홍천(3)대비표" xfId="7195"/>
    <cellStyle name="_U수량_수량산출1_맹동-현장설명용(도로)_춘천-동홍천(3)대비표 2" xfId="7196"/>
    <cellStyle name="_U수량_수량산출1_맹동-현장설명용(도로)_춘천-동홍천(3)대비표 3" xfId="7197"/>
    <cellStyle name="_U수량_수량산출1_춘천-동홍천(3)대비표" xfId="7198"/>
    <cellStyle name="_U수량_수량산출1_춘천-동홍천(3)대비표 2" xfId="7199"/>
    <cellStyle name="_U수량_수량산출1_춘천-동홍천(3)대비표 3" xfId="7200"/>
    <cellStyle name="_U수량_춘천-동홍천(3)대비표" xfId="7201"/>
    <cellStyle name="_U수량_춘천-동홍천(3)대비표 2" xfId="7202"/>
    <cellStyle name="_U수량_춘천-동홍천(3)대비표 3" xfId="7203"/>
    <cellStyle name="_U수량_취암sample" xfId="7204"/>
    <cellStyle name="_U수량_취암sample 2" xfId="7205"/>
    <cellStyle name="_U수량_취암sample 3" xfId="7206"/>
    <cellStyle name="_U수량_취암sample_3배수공" xfId="7207"/>
    <cellStyle name="_U수량_취암sample_3배수공 2" xfId="7208"/>
    <cellStyle name="_U수량_취암sample_3배수공 3" xfId="7209"/>
    <cellStyle name="_U수량_취암sample_3배수공_맹동-현장설명용(도로)" xfId="7210"/>
    <cellStyle name="_U수량_취암sample_3배수공_맹동-현장설명용(도로) 2" xfId="7211"/>
    <cellStyle name="_U수량_취암sample_3배수공_맹동-현장설명용(도로) 3" xfId="7212"/>
    <cellStyle name="_U수량_취암sample_3배수공_맹동-현장설명용(도로)_춘천-동홍천(3)대비표" xfId="7213"/>
    <cellStyle name="_U수량_취암sample_3배수공_맹동-현장설명용(도로)_춘천-동홍천(3)대비표 2" xfId="7214"/>
    <cellStyle name="_U수량_취암sample_3배수공_맹동-현장설명용(도로)_춘천-동홍천(3)대비표 3" xfId="7215"/>
    <cellStyle name="_U수량_취암sample_3배수공_춘천-동홍천(3)대비표" xfId="7216"/>
    <cellStyle name="_U수량_취암sample_3배수공_춘천-동홍천(3)대비표 2" xfId="7217"/>
    <cellStyle name="_U수량_취암sample_3배수공_춘천-동홍천(3)대비표 3" xfId="7218"/>
    <cellStyle name="_U수량_취암sample_대야포장공" xfId="7219"/>
    <cellStyle name="_U수량_취암sample_대야포장공 2" xfId="7220"/>
    <cellStyle name="_U수량_취암sample_대야포장공 3" xfId="7221"/>
    <cellStyle name="_U수량_취암sample_대야포장공_대야배수공" xfId="7222"/>
    <cellStyle name="_U수량_취암sample_대야포장공_대야배수공 2" xfId="7223"/>
    <cellStyle name="_U수량_취암sample_대야포장공_대야배수공 3" xfId="7224"/>
    <cellStyle name="_U수량_취암sample_대야포장공_대야배수공_3배수공" xfId="7225"/>
    <cellStyle name="_U수량_취암sample_대야포장공_대야배수공_3배수공 2" xfId="7226"/>
    <cellStyle name="_U수량_취암sample_대야포장공_대야배수공_3배수공 3" xfId="7227"/>
    <cellStyle name="_U수량_취암sample_대야포장공_대야배수공_3배수공_맹동-현장설명용(도로)" xfId="7228"/>
    <cellStyle name="_U수량_취암sample_대야포장공_대야배수공_3배수공_맹동-현장설명용(도로) 2" xfId="7229"/>
    <cellStyle name="_U수량_취암sample_대야포장공_대야배수공_3배수공_맹동-현장설명용(도로) 3" xfId="7230"/>
    <cellStyle name="_U수량_취암sample_대야포장공_대야배수공_3배수공_맹동-현장설명용(도로)_춘천-동홍천(3)대비표" xfId="7231"/>
    <cellStyle name="_U수량_취암sample_대야포장공_대야배수공_3배수공_맹동-현장설명용(도로)_춘천-동홍천(3)대비표 2" xfId="7232"/>
    <cellStyle name="_U수량_취암sample_대야포장공_대야배수공_3배수공_맹동-현장설명용(도로)_춘천-동홍천(3)대비표 3" xfId="7233"/>
    <cellStyle name="_U수량_취암sample_대야포장공_대야배수공_3배수공_춘천-동홍천(3)대비표" xfId="7234"/>
    <cellStyle name="_U수량_취암sample_대야포장공_대야배수공_3배수공_춘천-동홍천(3)대비표 2" xfId="7235"/>
    <cellStyle name="_U수량_취암sample_대야포장공_대야배수공_3배수공_춘천-동홍천(3)대비표 3" xfId="7236"/>
    <cellStyle name="_U수량_취암sample_대야포장공_대야배수공_맹동-현장설명용(도로)" xfId="7237"/>
    <cellStyle name="_U수량_취암sample_대야포장공_대야배수공_맹동-현장설명용(도로) 2" xfId="7238"/>
    <cellStyle name="_U수량_취암sample_대야포장공_대야배수공_맹동-현장설명용(도로) 3" xfId="7239"/>
    <cellStyle name="_U수량_취암sample_대야포장공_대야배수공_맹동-현장설명용(도로)_춘천-동홍천(3)대비표" xfId="7240"/>
    <cellStyle name="_U수량_취암sample_대야포장공_대야배수공_맹동-현장설명용(도로)_춘천-동홍천(3)대비표 2" xfId="7241"/>
    <cellStyle name="_U수량_취암sample_대야포장공_대야배수공_맹동-현장설명용(도로)_춘천-동홍천(3)대비표 3" xfId="7242"/>
    <cellStyle name="_U수량_취암sample_대야포장공_대야배수공_춘천-동홍천(3)대비표" xfId="7243"/>
    <cellStyle name="_U수량_취암sample_대야포장공_대야배수공_춘천-동홍천(3)대비표 2" xfId="7244"/>
    <cellStyle name="_U수량_취암sample_대야포장공_대야배수공_춘천-동홍천(3)대비표 3" xfId="7245"/>
    <cellStyle name="_U수량_취암sample_대야포장공_맹동-현장설명용(도로)" xfId="7246"/>
    <cellStyle name="_U수량_취암sample_대야포장공_맹동-현장설명용(도로) 2" xfId="7247"/>
    <cellStyle name="_U수량_취암sample_대야포장공_맹동-현장설명용(도로) 3" xfId="7248"/>
    <cellStyle name="_U수량_취암sample_대야포장공_맹동-현장설명용(도로)_춘천-동홍천(3)대비표" xfId="7249"/>
    <cellStyle name="_U수량_취암sample_대야포장공_맹동-현장설명용(도로)_춘천-동홍천(3)대비표 2" xfId="7250"/>
    <cellStyle name="_U수량_취암sample_대야포장공_맹동-현장설명용(도로)_춘천-동홍천(3)대비표 3" xfId="7251"/>
    <cellStyle name="_U수량_취암sample_대야포장공_춘천-동홍천(3)대비표" xfId="7252"/>
    <cellStyle name="_U수량_취암sample_대야포장공_춘천-동홍천(3)대비표 2" xfId="7253"/>
    <cellStyle name="_U수량_취암sample_대야포장공_춘천-동홍천(3)대비표 3" xfId="7254"/>
    <cellStyle name="_U수량_취암sample_맹동-현장설명용(도로)" xfId="7255"/>
    <cellStyle name="_U수량_취암sample_맹동-현장설명용(도로) 2" xfId="7256"/>
    <cellStyle name="_U수량_취암sample_맹동-현장설명용(도로) 3" xfId="7257"/>
    <cellStyle name="_U수량_취암sample_맹동-현장설명용(도로)_춘천-동홍천(3)대비표" xfId="7258"/>
    <cellStyle name="_U수량_취암sample_맹동-현장설명용(도로)_춘천-동홍천(3)대비표 2" xfId="7259"/>
    <cellStyle name="_U수량_취암sample_맹동-현장설명용(도로)_춘천-동홍천(3)대비표 3" xfId="7260"/>
    <cellStyle name="_U수량_취암sample_춘천-동홍천(3)대비표" xfId="7261"/>
    <cellStyle name="_U수량_취암sample_춘천-동홍천(3)대비표 2" xfId="7262"/>
    <cellStyle name="_U수량_취암sample_춘천-동홍천(3)대비표 3" xfId="7263"/>
    <cellStyle name="_U수량_토적표" xfId="7264"/>
    <cellStyle name="_U수량_토적표 2" xfId="7265"/>
    <cellStyle name="_U수량_토적표 3" xfId="7266"/>
    <cellStyle name="_U수량_토적표_맹동-현장설명용(도로)" xfId="7267"/>
    <cellStyle name="_U수량_토적표_맹동-현장설명용(도로) 2" xfId="7268"/>
    <cellStyle name="_U수량_토적표_맹동-현장설명용(도로) 3" xfId="7269"/>
    <cellStyle name="_U수량_토적표_맹동-현장설명용(도로)_춘천-동홍천(3)대비표" xfId="7270"/>
    <cellStyle name="_U수량_토적표_맹동-현장설명용(도로)_춘천-동홍천(3)대비표 2" xfId="7271"/>
    <cellStyle name="_U수량_토적표_맹동-현장설명용(도로)_춘천-동홍천(3)대비표 3" xfId="7272"/>
    <cellStyle name="_U수량_토적표_춘천-동홍천(3)대비표" xfId="7273"/>
    <cellStyle name="_U수량_토적표_춘천-동홍천(3)대비표 2" xfId="7274"/>
    <cellStyle name="_U수량_토적표_춘천-동홍천(3)대비표 3" xfId="7275"/>
    <cellStyle name="_Virus" xfId="7279"/>
    <cellStyle name="_Wal Mart" xfId="7280"/>
    <cellStyle name="_X" xfId="13519"/>
    <cellStyle name="_가로등+점검등산출" xfId="362"/>
    <cellStyle name="_가로양식(2005)" xfId="16038"/>
    <cellStyle name="_가산동" xfId="14591"/>
    <cellStyle name="_가설" xfId="21401"/>
    <cellStyle name="_가설및철거-물량" xfId="13520"/>
    <cellStyle name="_가실행" xfId="13521"/>
    <cellStyle name="_가실행 최종본사분" xfId="13074"/>
    <cellStyle name="_가실행(3th)" xfId="13073"/>
    <cellStyle name="_가실행(대전아울렛)" xfId="13072"/>
    <cellStyle name="_가실행(대혜건축)" xfId="13071"/>
    <cellStyle name="_가실행(분리발주)" xfId="13070"/>
    <cellStyle name="_가실행(조선대)-최종" xfId="13069"/>
    <cellStyle name="_가실행내역(김해공항)" xfId="13068"/>
    <cellStyle name="_가실행-화물터미널B(수정)" xfId="13192"/>
    <cellStyle name="_가실행-화물터미널B(재수정)" xfId="13067"/>
    <cellStyle name="_가양-화곡내역(일위대가)" xfId="363"/>
    <cellStyle name="_가양-화곡내역(일위대가)_5옹벽공" xfId="364"/>
    <cellStyle name="_가양-화곡내역(일위대가)_가양-화곡내역(토형100M)" xfId="365"/>
    <cellStyle name="_가양-화곡내역(일위대가)_가양-화곡내역(토형100M)_5옹벽공" xfId="366"/>
    <cellStyle name="_가양-화곡내역(일위대가)_가양-화곡내역(토형100M)_수량산출" xfId="367"/>
    <cellStyle name="_가양-화곡내역(일위대가)_가양-화곡내역(토형100M)_수량산출_5옹벽공" xfId="368"/>
    <cellStyle name="_가양-화곡내역(일위대가)_가양-화곡내역(토형100M)_수량산출_옹벽공" xfId="369"/>
    <cellStyle name="_가양-화곡내역(일위대가)_가양-화곡내역(토형100M)_수량산출_옹벽수량" xfId="370"/>
    <cellStyle name="_가양-화곡내역(일위대가)_가양-화곡내역(토형100M)_옹벽공" xfId="371"/>
    <cellStyle name="_가양-화곡내역(일위대가)_가양-화곡내역(토형100M)_옹벽수량" xfId="372"/>
    <cellStyle name="_가양-화곡내역(일위대가)_옹벽공" xfId="373"/>
    <cellStyle name="_가양-화곡내역(일위대가)_옹벽수량" xfId="374"/>
    <cellStyle name="_가양-화곡내역(토형100M)" xfId="375"/>
    <cellStyle name="_가양-화곡내역(토형100M)_5옹벽공" xfId="376"/>
    <cellStyle name="_가양-화곡내역(토형100M)_수량산출" xfId="377"/>
    <cellStyle name="_가양-화곡내역(토형100M)_수량산출_5옹벽공" xfId="378"/>
    <cellStyle name="_가양-화곡내역(토형100M)_수량산출_옹벽공" xfId="379"/>
    <cellStyle name="_가양-화곡내역(토형100M)_수량산출_옹벽수량" xfId="380"/>
    <cellStyle name="_가양-화곡내역(토형100M)_옹벽공" xfId="381"/>
    <cellStyle name="_가양-화곡내역(토형100M)_옹벽수량" xfId="382"/>
    <cellStyle name="_가중치- 1차" xfId="383"/>
    <cellStyle name="_간석동실행" xfId="13522"/>
    <cellStyle name="_간석동실행(확정)" xfId="13523"/>
    <cellStyle name="_간석동현장관리비(alt3-2)1021" xfId="13066"/>
    <cellStyle name="_간접비" xfId="384"/>
    <cellStyle name="_간접비(01.09.28-변경내용포함)" xfId="13065"/>
    <cellStyle name="_감사보고서(표지,목차)" xfId="20056"/>
    <cellStyle name="_갑지양식" xfId="385"/>
    <cellStyle name="_강3" xfId="386"/>
    <cellStyle name="_강교제작단산(최종)" xfId="387"/>
    <cellStyle name="_강내투찰내역서-x" xfId="388"/>
    <cellStyle name="_강내투찰내역서-x_왜관-태평건설" xfId="389"/>
    <cellStyle name="_강내투찰내역서-x_왜관-태평건설_청주사직골조(최종확정)" xfId="390"/>
    <cellStyle name="_강내투찰내역서-x_청주사직골조(최종확정)" xfId="391"/>
    <cellStyle name="_강북삼성사무실개선공사" xfId="21402"/>
    <cellStyle name="_강제창호 및 잡철공사" xfId="16039"/>
    <cellStyle name="_개략견적(작성1차)-구로구오피스텔" xfId="392"/>
    <cellStyle name="_개산견적" xfId="14592"/>
    <cellStyle name="_개산견적(변경계약시)" xfId="393"/>
    <cellStyle name="_개산견적(신도림 테크노마트)" xfId="12551"/>
    <cellStyle name="_개요" xfId="14593"/>
    <cellStyle name="_개요(봉림)-참고용" xfId="14594"/>
    <cellStyle name="_개요(봉림)-최종" xfId="14595"/>
    <cellStyle name="_개요(주안-인천)" xfId="14596"/>
    <cellStyle name="_거제시 아주동1단지 아파트 신축공사" xfId="14597"/>
    <cellStyle name="_거흥" xfId="13524"/>
    <cellStyle name="_건축" xfId="20057"/>
    <cellStyle name="_건축_공내역" xfId="16040"/>
    <cellStyle name="_건축경비프로그램(둔산)" xfId="394"/>
    <cellStyle name="_건축내역" xfId="13064"/>
    <cellStyle name="_건축내역_부대입찰(영종도)3.22last제출" xfId="14598"/>
    <cellStyle name="_건축내역2" xfId="13063"/>
    <cellStyle name="_건축내역서" xfId="14599"/>
    <cellStyle name="_건축내역서(단가입력)" xfId="16041"/>
    <cellStyle name="_건축사업팀검토008-철골공사Ⅲ" xfId="13062"/>
    <cellStyle name="_건축총괄" xfId="395"/>
    <cellStyle name="_검단 실행 작성(0515)" xfId="13061"/>
    <cellStyle name="_검단 최종(변경0623 최종)" xfId="13060"/>
    <cellStyle name="_검암2차사전공사(본사검토) " xfId="16042"/>
    <cellStyle name="_검암2차사전공사(본사검토) _1차 기성 내역서 0612023" xfId="16043"/>
    <cellStyle name="_검암2차사전공사(본사검토) _3차네고견적(061017-1)" xfId="16044"/>
    <cellStyle name="_검암2차사전공사(본사검토) _문화센타" xfId="16045"/>
    <cellStyle name="_검암2차사전공사(본사검토) _총괄내역표" xfId="16046"/>
    <cellStyle name="_검암아파트전기소방" xfId="396"/>
    <cellStyle name="_견적 양식" xfId="13525"/>
    <cellStyle name="_견적 양식(최종)" xfId="13526"/>
    <cellStyle name="_견적 질의서" xfId="16047"/>
    <cellStyle name="_견적(SK강동역설비1차변경계약(소방)" xfId="397"/>
    <cellStyle name="_견적2" xfId="13527"/>
    <cellStyle name="_견적3" xfId="14600"/>
    <cellStyle name="_견적3_1. 가실행예산(0629 도면기준)" xfId="14601"/>
    <cellStyle name="_견적3_1. 가실행예산(0629 도면기준)_4.일신통신 가실행예산(재견적合)" xfId="14602"/>
    <cellStyle name="_견적3_1. 가실행예산(0629 도면기준)_을" xfId="14603"/>
    <cellStyle name="_견적3_1.본실행 - 조정(안)" xfId="14604"/>
    <cellStyle name="_견적3_1.본실행 - 조정(안)_4.일신통신 가실행예산(재견적合)" xfId="14605"/>
    <cellStyle name="_견적3_1.본실행 - 조정(안)_을" xfId="14606"/>
    <cellStyle name="_견적3_4.일신통신 가실행예산(재견적合)" xfId="14607"/>
    <cellStyle name="_견적3_을" xfId="14608"/>
    <cellStyle name="_견적3_총괄 내역서" xfId="14609"/>
    <cellStyle name="_견적3_총괄 내역서_4.일신통신 가실행예산(재견적合)" xfId="14610"/>
    <cellStyle name="_견적3_총괄 내역서_을" xfId="14611"/>
    <cellStyle name="_견적기준(운송대리점)" xfId="13059"/>
    <cellStyle name="_견적대비표" xfId="398"/>
    <cellStyle name="_견적매뉴얼" xfId="399"/>
    <cellStyle name="_견적보고(동부회관)경민" xfId="13528"/>
    <cellStyle name="_견적서" xfId="400"/>
    <cellStyle name="_견적서 (현건 한남홈타운102동1403호'05(1)(1).08.18)" xfId="20058"/>
    <cellStyle name="_견적서 양식" xfId="13529"/>
    <cellStyle name="_견적서(공급가)" xfId="14612"/>
    <cellStyle name="_견적서(서초포스코)" xfId="16048"/>
    <cellStyle name="_견적서(한국경제정책연구소)-20050128" xfId="14613"/>
    <cellStyle name="_견적서(현건평택안중301동1202호안방(1).작은방균열)" xfId="20059"/>
    <cellStyle name="_견적서_(현건 목동 하이페리온 101동 6106호 세대 하자 보수 공사 `05.07.05)" xfId="20060"/>
    <cellStyle name="_견적서_(현건 목동 하이페리온 도배보수 도장면 도배들뜸 - 6 대비견적 `05.10.06)-노은" xfId="20061"/>
    <cellStyle name="_견적서_(현건 목동 하이페리온 도배보수 도장면 도배들뜸 - 7 `05.10.06)" xfId="20062"/>
    <cellStyle name="_견적서_(현건 목동 하이페리온 도배보수 도장면 도배들뜸 - 7 `05.10.06-노은" xfId="20063"/>
    <cellStyle name="_견적서_(현건 문래 홈CT 201동 504호 세탁실 누수 `06.04.24)" xfId="20064"/>
    <cellStyle name="_견적서_(현건 문래 홈CT 201동 504호 세탁실 누수 `06.04.24) 대비견적서" xfId="20065"/>
    <cellStyle name="_견적서_(현건 한남 하이페리온 101동 1102호 벽체오염 외'05.03.07)노은" xfId="20066"/>
    <cellStyle name="_견적서_첨부양식" xfId="20067"/>
    <cellStyle name="_견적서-K1521(2005(1).2.28)" xfId="20068"/>
    <cellStyle name="_견적서갑지양식" xfId="401"/>
    <cellStyle name="_견적서-서초동 현대ESA(A-1302호)" xfId="20069"/>
    <cellStyle name="_견적서-세대결로(7차-1106동 403호)" xfId="20070"/>
    <cellStyle name="_견적서수정 -최종 서초동 현대ESA-2 세대 누수 공사(창호)09-21" xfId="20071"/>
    <cellStyle name="_견적서양식" xfId="402"/>
    <cellStyle name="_견적서양식 (가로)" xfId="13530"/>
    <cellStyle name="_견적서양식 (세로)" xfId="13531"/>
    <cellStyle name="_견적서양식(가로)" xfId="403"/>
    <cellStyle name="_견적서양식(세로)" xfId="404"/>
    <cellStyle name="_견적서표지" xfId="16049"/>
    <cellStyle name="_견적양식" xfId="405"/>
    <cellStyle name="_견적양식-가로" xfId="16050"/>
    <cellStyle name="_견적의뢰 양식" xfId="13532"/>
    <cellStyle name="_견적의뢰-(2003.09.01)" xfId="13191"/>
    <cellStyle name="_견적의뢰(협력)27" xfId="406"/>
    <cellStyle name="_견적의뢰양식" xfId="16051"/>
    <cellStyle name="_견적조건" xfId="407"/>
    <cellStyle name="_견적조건(입찰)" xfId="408"/>
    <cellStyle name="_견적조건_1" xfId="409"/>
    <cellStyle name="_견적조건서" xfId="13533"/>
    <cellStyle name="_결재쪽지" xfId="14614"/>
    <cellStyle name="_결재쪽지_1. 가실행예산(0629 도면기준)" xfId="14615"/>
    <cellStyle name="_결재쪽지_1. 가실행예산(0629 도면기준)_4.일신통신 가실행예산(재견적合)" xfId="14616"/>
    <cellStyle name="_결재쪽지_1. 가실행예산(0629 도면기준)_을" xfId="14617"/>
    <cellStyle name="_결재쪽지_1.본실행 - 조정(안)" xfId="14618"/>
    <cellStyle name="_결재쪽지_1.본실행 - 조정(안)_4.일신통신 가실행예산(재견적合)" xfId="14619"/>
    <cellStyle name="_결재쪽지_1.본실행 - 조정(안)_을" xfId="14620"/>
    <cellStyle name="_결재쪽지_4.일신통신 가실행예산(재견적合)" xfId="14621"/>
    <cellStyle name="_결재쪽지_을" xfId="14622"/>
    <cellStyle name="_결재쪽지_총괄 내역서" xfId="14623"/>
    <cellStyle name="_결재쪽지_총괄 내역서_4.일신통신 가실행예산(재견적合)" xfId="14624"/>
    <cellStyle name="_결재쪽지_총괄 내역서_을" xfId="14625"/>
    <cellStyle name="_결재쪽지_투찰_대둔산" xfId="14626"/>
    <cellStyle name="_결재쪽지_투찰_대둔산_1. 가실행예산(0629 도면기준)" xfId="14627"/>
    <cellStyle name="_결재쪽지_투찰_대둔산_1. 가실행예산(0629 도면기준)_4.일신통신 가실행예산(재견적合)" xfId="14628"/>
    <cellStyle name="_결재쪽지_투찰_대둔산_1. 가실행예산(0629 도면기준)_을" xfId="14629"/>
    <cellStyle name="_결재쪽지_투찰_대둔산_1.본실행 - 조정(안)" xfId="14630"/>
    <cellStyle name="_결재쪽지_투찰_대둔산_1.본실행 - 조정(안)_4.일신통신 가실행예산(재견적合)" xfId="14631"/>
    <cellStyle name="_결재쪽지_투찰_대둔산_1.본실행 - 조정(안)_을" xfId="14632"/>
    <cellStyle name="_결재쪽지_투찰_대둔산_4.일신통신 가실행예산(재견적合)" xfId="14633"/>
    <cellStyle name="_결재쪽지_투찰_대둔산_을" xfId="14634"/>
    <cellStyle name="_결재쪽지_투찰_대둔산_총괄 내역서" xfId="14635"/>
    <cellStyle name="_결재쪽지_투찰_대둔산_총괄 내역서_4.일신통신 가실행예산(재견적合)" xfId="14636"/>
    <cellStyle name="_결재쪽지_투찰_대둔산_총괄 내역서_을" xfId="14637"/>
    <cellStyle name="_결정01-총괄가실행(0820)" xfId="12261"/>
    <cellStyle name="_경관조명 실정보고서_rev2" xfId="13058"/>
    <cellStyle name="_경기도 대심리 주택" xfId="13534"/>
    <cellStyle name="_경남기업-한국광고문화회관공사-내역-최종수정-0909" xfId="13535"/>
    <cellStyle name="_경량기성" xfId="13536"/>
    <cellStyle name="_경량정석 설날기성" xfId="13537"/>
    <cellStyle name="_경북 구미 봉곡 모델하우스 - 실행" xfId="13538"/>
    <cellStyle name="_경북031002" xfId="14638"/>
    <cellStyle name="_경비(2005년)" xfId="410"/>
    <cellStyle name="_경비(FINAL2005)" xfId="411"/>
    <cellStyle name="_경비프로그램(2005년)" xfId="412"/>
    <cellStyle name="_경영개선활동상반기실적(990708)" xfId="12550"/>
    <cellStyle name="_경영개선활동상반기실적(990708)_1" xfId="12549"/>
    <cellStyle name="_경영개선활동상반기실적(990708)_2" xfId="12548"/>
    <cellStyle name="_경영개선활성화방안(990802)" xfId="12547"/>
    <cellStyle name="_경영개선활성화방안(990802)_1" xfId="12546"/>
    <cellStyle name="_경쟁사" xfId="413"/>
    <cellStyle name="_경희의료원실행" xfId="16052"/>
    <cellStyle name="_계룡두계모델내역(실행)050715" xfId="14639"/>
    <cellStyle name="_계약수정안_B" xfId="20072"/>
    <cellStyle name="_계장(SK)" xfId="414"/>
    <cellStyle name="_고가차도산출서" xfId="415"/>
    <cellStyle name="_고려-수원미네시티(작업)" xfId="416"/>
    <cellStyle name="_고산투찰" xfId="417"/>
    <cellStyle name="_고서담양1공구(쌍용건설)" xfId="418"/>
    <cellStyle name="_고서담양1공구(쌍용건설)_LGMART 남양주점견적2차(조정)" xfId="423"/>
    <cellStyle name="_고서담양1공구(쌍용건설)_LGMART 남양주점견적2차(조정)_LGMART 남양주점견적2차(조정)" xfId="433"/>
    <cellStyle name="_고서담양1공구(쌍용건설)_LGMART 남양주점견적2차(조정)_LGMART 남양주점견적2차(조정)_명동복합건물신축공사(입찰)(030832-1)개정4" xfId="434"/>
    <cellStyle name="_고서담양1공구(쌍용건설)_LGMART 남양주점견적2차(조정)_LGMART 남양주점견적2차(조정)_울산00아파트 오염방지용 C-B WALL공사(031223)개정0" xfId="435"/>
    <cellStyle name="_고서담양1공구(쌍용건설)_LGMART 남양주점견적2차(조정)_LGMART 남양주점견적2차(조정)_천호동 대우베네시티(030821)개정2" xfId="436"/>
    <cellStyle name="_고서담양1공구(쌍용건설)_LGMART 남양주점견적2차(조정)_LGMART 남양주점견적2차(조정)_한강로2가 복합건물(030924)개정0-PRD" xfId="437"/>
    <cellStyle name="_고서담양1공구(쌍용건설)_LGMART 남양주점견적2차(조정)_LG계약변경2차" xfId="428"/>
    <cellStyle name="_고서담양1공구(쌍용건설)_LGMART 남양주점견적2차(조정)_LG계약변경2차_명동복합건물신축공사(입찰)(030832-1)개정4" xfId="429"/>
    <cellStyle name="_고서담양1공구(쌍용건설)_LGMART 남양주점견적2차(조정)_LG계약변경2차_울산00아파트 오염방지용 C-B WALL공사(031223)개정0" xfId="430"/>
    <cellStyle name="_고서담양1공구(쌍용건설)_LGMART 남양주점견적2차(조정)_LG계약변경2차_천호동 대우베네시티(030821)개정2" xfId="431"/>
    <cellStyle name="_고서담양1공구(쌍용건설)_LGMART 남양주점견적2차(조정)_LG계약변경2차_한강로2가 복합건물(030924)개정0-PRD" xfId="432"/>
    <cellStyle name="_고서담양1공구(쌍용건설)_LGMART 남양주점견적2차(조정)_명동복합건물신축공사(입찰)(030832-1)개정4" xfId="424"/>
    <cellStyle name="_고서담양1공구(쌍용건설)_LGMART 남양주점견적2차(조정)_울산00아파트 오염방지용 C-B WALL공사(031223)개정0" xfId="425"/>
    <cellStyle name="_고서담양1공구(쌍용건설)_LGMART 남양주점견적2차(조정)_천호동 대우베네시티(030821)개정2" xfId="426"/>
    <cellStyle name="_고서담양1공구(쌍용건설)_LGMART 남양주점견적2차(조정)_한강로2가 복합건물(030924)개정0-PRD" xfId="427"/>
    <cellStyle name="_고서담양1공구(쌍용건설)_명동복합건물신축공사(입찰)(030832-1)개정4" xfId="419"/>
    <cellStyle name="_고서담양1공구(쌍용건설)_울산00아파트 오염방지용 C-B WALL공사(031223)개정0" xfId="420"/>
    <cellStyle name="_고서담양1공구(쌍용건설)_천호동 대우베네시티(030821)개정2" xfId="421"/>
    <cellStyle name="_고서담양1공구(쌍용건설)_한강로2가 복합건물(030924)개정0-PRD" xfId="422"/>
    <cellStyle name="_고창담양2공구-투찰97" xfId="21403"/>
    <cellStyle name="_고창담양2공구-투찰97_고서1공구입찰가실행절감(안)" xfId="21404"/>
    <cellStyle name="_고창담양2공구-투찰97_고서1공구입찰가실행절감(안)_팬택공사현황" xfId="21405"/>
    <cellStyle name="_고창담양2공구-투찰97_고서1공구입찰가실행절감(안)_팬택공사현황_00팬택공사현황" xfId="21406"/>
    <cellStyle name="_고창담양2공구-투찰97_팬택공사현황" xfId="21407"/>
    <cellStyle name="_고창담양2공구-투찰97_팬택공사현황_00팬택공사현황" xfId="21408"/>
    <cellStyle name="_고척동민원" xfId="438"/>
    <cellStyle name="_고척재개발-1차" xfId="439"/>
    <cellStyle name="_공과잡비(건축본부수정05-02-18)" xfId="440"/>
    <cellStyle name="_공내역(사평로빗물)" xfId="441"/>
    <cellStyle name="_공내역(사평로빗물)_견적서-풍납석촌(060206-입찰)개정1-수식수정-1-제출" xfId="442"/>
    <cellStyle name="_공내역(사평로빗물)_설계내역서(풍납~석촌)" xfId="443"/>
    <cellStyle name="_공내역(사평로빗물)_설계내역서(풍납~석촌)_견적서-풍납석촌(060206-입찰)개정1-수식수정-1-제출" xfId="444"/>
    <cellStyle name="_공내역(사평로빗물)_설계내역서(풍납~석촌)_실행예산(장지분기)(060228)개정1" xfId="445"/>
    <cellStyle name="_공내역(사평로빗물)_실행예산(장지분기)(060228)개정1" xfId="446"/>
    <cellStyle name="_공내역서" xfId="13539"/>
    <cellStyle name="_공내역서(송파트리플)" xfId="13540"/>
    <cellStyle name="_공내역서(풍납-석촌 임시동력)" xfId="447"/>
    <cellStyle name="_공내역서_토목" xfId="16053"/>
    <cellStyle name="_공내역서-1" xfId="13541"/>
    <cellStyle name="_공덕3 M,R신축공사(제출)" xfId="21409"/>
    <cellStyle name="_공덕3지구-실행" xfId="13542"/>
    <cellStyle name="_공덕3지구-제출" xfId="13543"/>
    <cellStyle name="_공량단가산출서" xfId="448"/>
    <cellStyle name="_공량단가산출서r1" xfId="449"/>
    <cellStyle name="_공문및작성양식최종" xfId="450"/>
    <cellStyle name="_공사개요" xfId="21410"/>
    <cellStyle name="_공사개요(2003) " xfId="451"/>
    <cellStyle name="_공사개요(건축사업팀03.09.02)" xfId="13544"/>
    <cellStyle name="_공사대장" xfId="13545"/>
    <cellStyle name="_공사만회1023" xfId="452"/>
    <cellStyle name="_공사만회1023_분계" xfId="453"/>
    <cellStyle name="_공사사진첩(평택시 한서병원)" xfId="454"/>
    <cellStyle name="_공사현황(2004.1.18.)" xfId="455"/>
    <cellStyle name="_공양식" xfId="13546"/>
    <cellStyle name="_공용부헬스,비품.가구기준" xfId="456"/>
    <cellStyle name="_공용부헬스,비품.가구기준(매곡)" xfId="457"/>
    <cellStyle name="_공용부헬스,비품.가구기준(매곡)_PJ진행현황-수원천천" xfId="458"/>
    <cellStyle name="_공용부헬스,비품.가구기준_PJ진행현황-수원천천" xfId="459"/>
    <cellStyle name="_공정표" xfId="16054"/>
    <cellStyle name="_공종분개작업" xfId="13547"/>
    <cellStyle name="_공주정안-오수처리(견적서)" xfId="460"/>
    <cellStyle name="_공통가설최종안(현장송부,2004.05.21양종식과장님)" xfId="21411"/>
    <cellStyle name="_관로내역0718" xfId="14640"/>
    <cellStyle name="_관로설계" xfId="461"/>
    <cellStyle name="_관리비" xfId="13057"/>
    <cellStyle name="_광릉투찰" xfId="462"/>
    <cellStyle name="_광릉투찰_왜관-태평건설" xfId="463"/>
    <cellStyle name="_광릉투찰_왜관-태평건설_청주사직골조(최종확정)" xfId="464"/>
    <cellStyle name="_광릉투찰_청주사직골조(최종확정)" xfId="465"/>
    <cellStyle name="_광명역세권1(투찰원안)사유세부공종추가" xfId="466"/>
    <cellStyle name="_광산점 개략공사비" xfId="467"/>
    <cellStyle name="_광안리내역서(구도)" xfId="13548"/>
    <cellStyle name="_광주+속초내역(듀엘견적)" xfId="13056"/>
    <cellStyle name="_광주비행장 - Air" xfId="468"/>
    <cellStyle name="_광주비행장 - Air_04. 신도림주상복합_기계실행예산(안)20060412_배연담파스리브단가수정" xfId="469"/>
    <cellStyle name="_광주비행장 - Air_광장주차장" xfId="470"/>
    <cellStyle name="_광주비행장 - Air_광장주차장_04. 신도림주상복합_기계실행예산(안)20060412_배연담파스리브단가수정" xfId="471"/>
    <cellStyle name="_광주비행장 - Air_광장주차장_실행작업중_기계내역(노인건강타운)_20060201(동진)" xfId="472"/>
    <cellStyle name="_광주비행장 - Air_광장주차장_최종-실행내역(협성대신학관)060110" xfId="473"/>
    <cellStyle name="_광주비행장 - Air_광장주차장_통합단가-동진" xfId="474"/>
    <cellStyle name="_광주비행장 - Air_노원문화회관전기" xfId="475"/>
    <cellStyle name="_광주비행장 - Air_노원문화회관전기_04. 신도림주상복합_기계실행예산(안)20060412_배연담파스리브단가수정" xfId="476"/>
    <cellStyle name="_광주비행장 - Air_노원문화회관전기_신사동업무시설빌딩분리" xfId="477"/>
    <cellStyle name="_광주비행장 - Air_노원문화회관전기_신사동업무시설빌딩분리_04. 신도림주상복합_기계실행예산(안)20060412_배연담파스리브단가수정" xfId="478"/>
    <cellStyle name="_광주비행장 - Air_노원문화회관전기_신사동업무시설빌딩분리_실행작업중_기계내역(노인건강타운)_20060201(동진)" xfId="479"/>
    <cellStyle name="_광주비행장 - Air_노원문화회관전기_신사동업무시설빌딩분리_최종-실행내역(협성대신학관)060110" xfId="480"/>
    <cellStyle name="_광주비행장 - Air_노원문화회관전기_신사동업무시설빌딩분리_통합단가-동진" xfId="481"/>
    <cellStyle name="_광주비행장 - Air_노원문화회관전기_실행작업중_기계내역(노인건강타운)_20060201(동진)" xfId="482"/>
    <cellStyle name="_광주비행장 - Air_노원문화회관전기_입찰견적서(제출)" xfId="483"/>
    <cellStyle name="_광주비행장 - Air_노원문화회관전기_입찰견적서(제출)_04. 신도림주상복합_기계실행예산(안)20060412_배연담파스리브단가수정" xfId="484"/>
    <cellStyle name="_광주비행장 - Air_노원문화회관전기_입찰견적서(제출)_실행작업중_기계내역(노인건강타운)_20060201(동진)" xfId="485"/>
    <cellStyle name="_광주비행장 - Air_노원문화회관전기_입찰견적서(제출)_최종-실행내역(협성대신학관)060110" xfId="486"/>
    <cellStyle name="_광주비행장 - Air_노원문화회관전기_입찰견적서(제출)_통합단가-동진" xfId="487"/>
    <cellStyle name="_광주비행장 - Air_노원문화회관전기_입찰견적서(제출-세원NEGO)" xfId="488"/>
    <cellStyle name="_광주비행장 - Air_노원문화회관전기_입찰견적서(제출-세원NEGO)_04. 신도림주상복합_기계실행예산(안)20060412_배연담파스리브단가수정" xfId="489"/>
    <cellStyle name="_광주비행장 - Air_노원문화회관전기_입찰견적서(제출-세원NEGO)_실행작업중_기계내역(노인건강타운)_20060201(동진)" xfId="490"/>
    <cellStyle name="_광주비행장 - Air_노원문화회관전기_입찰견적서(제출-세원NEGO)_최종-실행내역(협성대신학관)060110" xfId="491"/>
    <cellStyle name="_광주비행장 - Air_노원문화회관전기_입찰견적서(제출-세원NEGO)_통합단가-동진" xfId="492"/>
    <cellStyle name="_광주비행장 - Air_노원문화회관전기_입찰견적서(제출-수정)" xfId="493"/>
    <cellStyle name="_광주비행장 - Air_노원문화회관전기_입찰견적서(제출-수정)_04. 신도림주상복합_기계실행예산(안)20060412_배연담파스리브단가수정" xfId="494"/>
    <cellStyle name="_광주비행장 - Air_노원문화회관전기_입찰견적서(제출-수정)_실행작업중_기계내역(노인건강타운)_20060201(동진)" xfId="495"/>
    <cellStyle name="_광주비행장 - Air_노원문화회관전기_입찰견적서(제출-수정)_최종-실행내역(협성대신학관)060110" xfId="496"/>
    <cellStyle name="_광주비행장 - Air_노원문화회관전기_입찰견적서(제출-수정)_통합단가-동진" xfId="497"/>
    <cellStyle name="_광주비행장 - Air_노원문화회관전기_최종-실행내역(협성대신학관)060110" xfId="498"/>
    <cellStyle name="_광주비행장 - Air_노원문화회관전기_통합단가-동진" xfId="499"/>
    <cellStyle name="_광주비행장 - Air_대전저유소탱크전기계장공사" xfId="500"/>
    <cellStyle name="_광주비행장 - Air_대전저유소탱크전기계장공사_04. 신도림주상복합_기계실행예산(안)20060412_배연담파스리브단가수정" xfId="501"/>
    <cellStyle name="_광주비행장 - Air_대전저유소탱크전기계장공사_광장주차장" xfId="502"/>
    <cellStyle name="_광주비행장 - Air_대전저유소탱크전기계장공사_광장주차장_04. 신도림주상복합_기계실행예산(안)20060412_배연담파스리브단가수정" xfId="503"/>
    <cellStyle name="_광주비행장 - Air_대전저유소탱크전기계장공사_광장주차장_실행작업중_기계내역(노인건강타운)_20060201(동진)" xfId="504"/>
    <cellStyle name="_광주비행장 - Air_대전저유소탱크전기계장공사_광장주차장_최종-실행내역(협성대신학관)060110" xfId="505"/>
    <cellStyle name="_광주비행장 - Air_대전저유소탱크전기계장공사_광장주차장_통합단가-동진" xfId="506"/>
    <cellStyle name="_광주비행장 - Air_대전저유소탱크전기계장공사_신사동업무시설빌딩분리" xfId="507"/>
    <cellStyle name="_광주비행장 - Air_대전저유소탱크전기계장공사_신사동업무시설빌딩분리_04. 신도림주상복합_기계실행예산(안)20060412_배연담파스리브단가수정" xfId="508"/>
    <cellStyle name="_광주비행장 - Air_대전저유소탱크전기계장공사_신사동업무시설빌딩분리_실행작업중_기계내역(노인건강타운)_20060201(동진)" xfId="509"/>
    <cellStyle name="_광주비행장 - Air_대전저유소탱크전기계장공사_신사동업무시설빌딩분리_최종-실행내역(협성대신학관)060110" xfId="510"/>
    <cellStyle name="_광주비행장 - Air_대전저유소탱크전기계장공사_신사동업무시설빌딩분리_통합단가-동진" xfId="511"/>
    <cellStyle name="_광주비행장 - Air_대전저유소탱크전기계장공사_실행작업중_기계내역(노인건강타운)_20060201(동진)" xfId="512"/>
    <cellStyle name="_광주비행장 - Air_대전저유소탱크전기계장공사_입찰견적서(제출)" xfId="513"/>
    <cellStyle name="_광주비행장 - Air_대전저유소탱크전기계장공사_입찰견적서(제출)_04. 신도림주상복합_기계실행예산(안)20060412_배연담파스리브단가수정" xfId="514"/>
    <cellStyle name="_광주비행장 - Air_대전저유소탱크전기계장공사_입찰견적서(제출)_실행작업중_기계내역(노인건강타운)_20060201(동진)" xfId="515"/>
    <cellStyle name="_광주비행장 - Air_대전저유소탱크전기계장공사_입찰견적서(제출)_최종-실행내역(협성대신학관)060110" xfId="516"/>
    <cellStyle name="_광주비행장 - Air_대전저유소탱크전기계장공사_입찰견적서(제출)_통합단가-동진" xfId="517"/>
    <cellStyle name="_광주비행장 - Air_대전저유소탱크전기계장공사_입찰견적서(제출-세원NEGO)" xfId="518"/>
    <cellStyle name="_광주비행장 - Air_대전저유소탱크전기계장공사_입찰견적서(제출-세원NEGO)_04. 신도림주상복합_기계실행예산(안)20060412_배연담파스리브단가수정" xfId="519"/>
    <cellStyle name="_광주비행장 - Air_대전저유소탱크전기계장공사_입찰견적서(제출-세원NEGO)_실행작업중_기계내역(노인건강타운)_20060201(동진)" xfId="520"/>
    <cellStyle name="_광주비행장 - Air_대전저유소탱크전기계장공사_입찰견적서(제출-세원NEGO)_최종-실행내역(협성대신학관)060110" xfId="521"/>
    <cellStyle name="_광주비행장 - Air_대전저유소탱크전기계장공사_입찰견적서(제출-세원NEGO)_통합단가-동진" xfId="522"/>
    <cellStyle name="_광주비행장 - Air_대전저유소탱크전기계장공사_입찰견적서(제출-수정)" xfId="523"/>
    <cellStyle name="_광주비행장 - Air_대전저유소탱크전기계장공사_입찰견적서(제출-수정)_04. 신도림주상복합_기계실행예산(안)20060412_배연담파스리브단가수정" xfId="524"/>
    <cellStyle name="_광주비행장 - Air_대전저유소탱크전기계장공사_입찰견적서(제출-수정)_실행작업중_기계내역(노인건강타운)_20060201(동진)" xfId="525"/>
    <cellStyle name="_광주비행장 - Air_대전저유소탱크전기계장공사_입찰견적서(제출-수정)_최종-실행내역(협성대신학관)060110" xfId="526"/>
    <cellStyle name="_광주비행장 - Air_대전저유소탱크전기계장공사_입찰견적서(제출-수정)_통합단가-동진" xfId="527"/>
    <cellStyle name="_광주비행장 - Air_대전저유소탱크전기계장공사_최종-실행내역(협성대신학관)060110" xfId="528"/>
    <cellStyle name="_광주비행장 - Air_대전저유소탱크전기계장공사_통합단가-동진" xfId="529"/>
    <cellStyle name="_광주비행장 - Air_도곡동임시" xfId="530"/>
    <cellStyle name="_광주비행장 - Air_도곡동임시_04. 신도림주상복합_기계실행예산(안)20060412_배연담파스리브단가수정" xfId="531"/>
    <cellStyle name="_광주비행장 - Air_도곡동임시_신사동업무시설빌딩분리" xfId="532"/>
    <cellStyle name="_광주비행장 - Air_도곡동임시_신사동업무시설빌딩분리_04. 신도림주상복합_기계실행예산(안)20060412_배연담파스리브단가수정" xfId="533"/>
    <cellStyle name="_광주비행장 - Air_도곡동임시_신사동업무시설빌딩분리_실행작업중_기계내역(노인건강타운)_20060201(동진)" xfId="534"/>
    <cellStyle name="_광주비행장 - Air_도곡동임시_신사동업무시설빌딩분리_최종-실행내역(협성대신학관)060110" xfId="535"/>
    <cellStyle name="_광주비행장 - Air_도곡동임시_신사동업무시설빌딩분리_통합단가-동진" xfId="536"/>
    <cellStyle name="_광주비행장 - Air_도곡동임시_실행작업중_기계내역(노인건강타운)_20060201(동진)" xfId="537"/>
    <cellStyle name="_광주비행장 - Air_도곡동임시_입찰견적서(제출)" xfId="538"/>
    <cellStyle name="_광주비행장 - Air_도곡동임시_입찰견적서(제출)_04. 신도림주상복합_기계실행예산(안)20060412_배연담파스리브단가수정" xfId="539"/>
    <cellStyle name="_광주비행장 - Air_도곡동임시_입찰견적서(제출)_실행작업중_기계내역(노인건강타운)_20060201(동진)" xfId="540"/>
    <cellStyle name="_광주비행장 - Air_도곡동임시_입찰견적서(제출)_최종-실행내역(협성대신학관)060110" xfId="541"/>
    <cellStyle name="_광주비행장 - Air_도곡동임시_입찰견적서(제출)_통합단가-동진" xfId="542"/>
    <cellStyle name="_광주비행장 - Air_도곡동임시_입찰견적서(제출-세원NEGO)" xfId="543"/>
    <cellStyle name="_광주비행장 - Air_도곡동임시_입찰견적서(제출-세원NEGO)_04. 신도림주상복합_기계실행예산(안)20060412_배연담파스리브단가수정" xfId="544"/>
    <cellStyle name="_광주비행장 - Air_도곡동임시_입찰견적서(제출-세원NEGO)_실행작업중_기계내역(노인건강타운)_20060201(동진)" xfId="545"/>
    <cellStyle name="_광주비행장 - Air_도곡동임시_입찰견적서(제출-세원NEGO)_최종-실행내역(협성대신학관)060110" xfId="546"/>
    <cellStyle name="_광주비행장 - Air_도곡동임시_입찰견적서(제출-세원NEGO)_통합단가-동진" xfId="547"/>
    <cellStyle name="_광주비행장 - Air_도곡동임시_입찰견적서(제출-수정)" xfId="548"/>
    <cellStyle name="_광주비행장 - Air_도곡동임시_입찰견적서(제출-수정)_04. 신도림주상복합_기계실행예산(안)20060412_배연담파스리브단가수정" xfId="549"/>
    <cellStyle name="_광주비행장 - Air_도곡동임시_입찰견적서(제출-수정)_실행작업중_기계내역(노인건강타운)_20060201(동진)" xfId="550"/>
    <cellStyle name="_광주비행장 - Air_도곡동임시_입찰견적서(제출-수정)_최종-실행내역(협성대신학관)060110" xfId="551"/>
    <cellStyle name="_광주비행장 - Air_도곡동임시_입찰견적서(제출-수정)_통합단가-동진" xfId="552"/>
    <cellStyle name="_광주비행장 - Air_도곡동임시_최종-실행내역(협성대신학관)060110" xfId="553"/>
    <cellStyle name="_광주비행장 - Air_도곡동임시_통합단가-동진" xfId="554"/>
    <cellStyle name="_광주비행장 - Air_부천 소사" xfId="555"/>
    <cellStyle name="_광주비행장 - Air_부천 소사 2차" xfId="556"/>
    <cellStyle name="_광주비행장 - Air_부천 소사 2차_04. 신도림주상복합_기계실행예산(안)20060412_배연담파스리브단가수정" xfId="557"/>
    <cellStyle name="_광주비행장 - Air_부천 소사 2차_신사동업무시설빌딩분리" xfId="558"/>
    <cellStyle name="_광주비행장 - Air_부천 소사 2차_신사동업무시설빌딩분리_04. 신도림주상복합_기계실행예산(안)20060412_배연담파스리브단가수정" xfId="559"/>
    <cellStyle name="_광주비행장 - Air_부천 소사 2차_신사동업무시설빌딩분리_실행작업중_기계내역(노인건강타운)_20060201(동진)" xfId="560"/>
    <cellStyle name="_광주비행장 - Air_부천 소사 2차_신사동업무시설빌딩분리_최종-실행내역(협성대신학관)060110" xfId="561"/>
    <cellStyle name="_광주비행장 - Air_부천 소사 2차_신사동업무시설빌딩분리_통합단가-동진" xfId="562"/>
    <cellStyle name="_광주비행장 - Air_부천 소사 2차_실행작업중_기계내역(노인건강타운)_20060201(동진)" xfId="563"/>
    <cellStyle name="_광주비행장 - Air_부천 소사 2차_입찰견적서(제출)" xfId="564"/>
    <cellStyle name="_광주비행장 - Air_부천 소사 2차_입찰견적서(제출)_04. 신도림주상복합_기계실행예산(안)20060412_배연담파스리브단가수정" xfId="565"/>
    <cellStyle name="_광주비행장 - Air_부천 소사 2차_입찰견적서(제출)_실행작업중_기계내역(노인건강타운)_20060201(동진)" xfId="566"/>
    <cellStyle name="_광주비행장 - Air_부천 소사 2차_입찰견적서(제출)_최종-실행내역(협성대신학관)060110" xfId="567"/>
    <cellStyle name="_광주비행장 - Air_부천 소사 2차_입찰견적서(제출)_통합단가-동진" xfId="568"/>
    <cellStyle name="_광주비행장 - Air_부천 소사 2차_입찰견적서(제출-세원NEGO)" xfId="569"/>
    <cellStyle name="_광주비행장 - Air_부천 소사 2차_입찰견적서(제출-세원NEGO)_04. 신도림주상복합_기계실행예산(안)20060412_배연담파스리브단가수정" xfId="570"/>
    <cellStyle name="_광주비행장 - Air_부천 소사 2차_입찰견적서(제출-세원NEGO)_실행작업중_기계내역(노인건강타운)_20060201(동진)" xfId="571"/>
    <cellStyle name="_광주비행장 - Air_부천 소사 2차_입찰견적서(제출-세원NEGO)_최종-실행내역(협성대신학관)060110" xfId="572"/>
    <cellStyle name="_광주비행장 - Air_부천 소사 2차_입찰견적서(제출-세원NEGO)_통합단가-동진" xfId="573"/>
    <cellStyle name="_광주비행장 - Air_부천 소사 2차_입찰견적서(제출-수정)" xfId="574"/>
    <cellStyle name="_광주비행장 - Air_부천 소사 2차_입찰견적서(제출-수정)_04. 신도림주상복합_기계실행예산(안)20060412_배연담파스리브단가수정" xfId="575"/>
    <cellStyle name="_광주비행장 - Air_부천 소사 2차_입찰견적서(제출-수정)_실행작업중_기계내역(노인건강타운)_20060201(동진)" xfId="576"/>
    <cellStyle name="_광주비행장 - Air_부천 소사 2차_입찰견적서(제출-수정)_최종-실행내역(협성대신학관)060110" xfId="577"/>
    <cellStyle name="_광주비행장 - Air_부천 소사 2차_입찰견적서(제출-수정)_통합단가-동진" xfId="578"/>
    <cellStyle name="_광주비행장 - Air_부천 소사 2차_최종-실행내역(협성대신학관)060110" xfId="579"/>
    <cellStyle name="_광주비행장 - Air_부천 소사 2차_통합단가-동진" xfId="580"/>
    <cellStyle name="_광주비행장 - Air_부천 소사_04. 신도림주상복합_기계실행예산(안)20060412_배연담파스리브단가수정" xfId="581"/>
    <cellStyle name="_광주비행장 - Air_부천 소사_신사동업무시설빌딩분리" xfId="582"/>
    <cellStyle name="_광주비행장 - Air_부천 소사_신사동업무시설빌딩분리_04. 신도림주상복합_기계실행예산(안)20060412_배연담파스리브단가수정" xfId="583"/>
    <cellStyle name="_광주비행장 - Air_부천 소사_신사동업무시설빌딩분리_실행작업중_기계내역(노인건강타운)_20060201(동진)" xfId="584"/>
    <cellStyle name="_광주비행장 - Air_부천 소사_신사동업무시설빌딩분리_최종-실행내역(협성대신학관)060110" xfId="585"/>
    <cellStyle name="_광주비행장 - Air_부천 소사_신사동업무시설빌딩분리_통합단가-동진" xfId="586"/>
    <cellStyle name="_광주비행장 - Air_부천 소사_실행작업중_기계내역(노인건강타운)_20060201(동진)" xfId="587"/>
    <cellStyle name="_광주비행장 - Air_부천 소사_입찰견적서(제출)" xfId="588"/>
    <cellStyle name="_광주비행장 - Air_부천 소사_입찰견적서(제출)_04. 신도림주상복합_기계실행예산(안)20060412_배연담파스리브단가수정" xfId="589"/>
    <cellStyle name="_광주비행장 - Air_부천 소사_입찰견적서(제출)_실행작업중_기계내역(노인건강타운)_20060201(동진)" xfId="590"/>
    <cellStyle name="_광주비행장 - Air_부천 소사_입찰견적서(제출)_최종-실행내역(협성대신학관)060110" xfId="591"/>
    <cellStyle name="_광주비행장 - Air_부천 소사_입찰견적서(제출)_통합단가-동진" xfId="592"/>
    <cellStyle name="_광주비행장 - Air_부천 소사_입찰견적서(제출-세원NEGO)" xfId="593"/>
    <cellStyle name="_광주비행장 - Air_부천 소사_입찰견적서(제출-세원NEGO)_04. 신도림주상복합_기계실행예산(안)20060412_배연담파스리브단가수정" xfId="594"/>
    <cellStyle name="_광주비행장 - Air_부천 소사_입찰견적서(제출-세원NEGO)_실행작업중_기계내역(노인건강타운)_20060201(동진)" xfId="595"/>
    <cellStyle name="_광주비행장 - Air_부천 소사_입찰견적서(제출-세원NEGO)_최종-실행내역(협성대신학관)060110" xfId="596"/>
    <cellStyle name="_광주비행장 - Air_부천 소사_입찰견적서(제출-세원NEGO)_통합단가-동진" xfId="597"/>
    <cellStyle name="_광주비행장 - Air_부천 소사_입찰견적서(제출-수정)" xfId="598"/>
    <cellStyle name="_광주비행장 - Air_부천 소사_입찰견적서(제출-수정)_04. 신도림주상복합_기계실행예산(안)20060412_배연담파스리브단가수정" xfId="599"/>
    <cellStyle name="_광주비행장 - Air_부천 소사_입찰견적서(제출-수정)_실행작업중_기계내역(노인건강타운)_20060201(동진)" xfId="600"/>
    <cellStyle name="_광주비행장 - Air_부천 소사_입찰견적서(제출-수정)_최종-실행내역(협성대신학관)060110" xfId="601"/>
    <cellStyle name="_광주비행장 - Air_부천 소사_입찰견적서(제출-수정)_통합단가-동진" xfId="602"/>
    <cellStyle name="_광주비행장 - Air_부천 소사_최종-실행내역(협성대신학관)060110" xfId="603"/>
    <cellStyle name="_광주비행장 - Air_부천 소사_통합단가-동진" xfId="604"/>
    <cellStyle name="_광주비행장 - Air_수출입은행" xfId="605"/>
    <cellStyle name="_광주비행장 - Air_수출입은행_04. 신도림주상복합_기계실행예산(안)20060412_배연담파스리브단가수정" xfId="606"/>
    <cellStyle name="_광주비행장 - Air_수출입은행_신사동업무시설빌딩분리" xfId="607"/>
    <cellStyle name="_광주비행장 - Air_수출입은행_신사동업무시설빌딩분리_04. 신도림주상복합_기계실행예산(안)20060412_배연담파스리브단가수정" xfId="608"/>
    <cellStyle name="_광주비행장 - Air_수출입은행_신사동업무시설빌딩분리_실행작업중_기계내역(노인건강타운)_20060201(동진)" xfId="609"/>
    <cellStyle name="_광주비행장 - Air_수출입은행_신사동업무시설빌딩분리_최종-실행내역(협성대신학관)060110" xfId="610"/>
    <cellStyle name="_광주비행장 - Air_수출입은행_신사동업무시설빌딩분리_통합단가-동진" xfId="611"/>
    <cellStyle name="_광주비행장 - Air_수출입은행_실행작업중_기계내역(노인건강타운)_20060201(동진)" xfId="612"/>
    <cellStyle name="_광주비행장 - Air_수출입은행_입찰견적서(제출)" xfId="613"/>
    <cellStyle name="_광주비행장 - Air_수출입은행_입찰견적서(제출)_04. 신도림주상복합_기계실행예산(안)20060412_배연담파스리브단가수정" xfId="614"/>
    <cellStyle name="_광주비행장 - Air_수출입은행_입찰견적서(제출)_실행작업중_기계내역(노인건강타운)_20060201(동진)" xfId="615"/>
    <cellStyle name="_광주비행장 - Air_수출입은행_입찰견적서(제출)_최종-실행내역(협성대신학관)060110" xfId="616"/>
    <cellStyle name="_광주비행장 - Air_수출입은행_입찰견적서(제출)_통합단가-동진" xfId="617"/>
    <cellStyle name="_광주비행장 - Air_수출입은행_입찰견적서(제출-세원NEGO)" xfId="618"/>
    <cellStyle name="_광주비행장 - Air_수출입은행_입찰견적서(제출-세원NEGO)_04. 신도림주상복합_기계실행예산(안)20060412_배연담파스리브단가수정" xfId="619"/>
    <cellStyle name="_광주비행장 - Air_수출입은행_입찰견적서(제출-세원NEGO)_실행작업중_기계내역(노인건강타운)_20060201(동진)" xfId="620"/>
    <cellStyle name="_광주비행장 - Air_수출입은행_입찰견적서(제출-세원NEGO)_최종-실행내역(협성대신학관)060110" xfId="621"/>
    <cellStyle name="_광주비행장 - Air_수출입은행_입찰견적서(제출-세원NEGO)_통합단가-동진" xfId="622"/>
    <cellStyle name="_광주비행장 - Air_수출입은행_입찰견적서(제출-수정)" xfId="623"/>
    <cellStyle name="_광주비행장 - Air_수출입은행_입찰견적서(제출-수정)_04. 신도림주상복합_기계실행예산(안)20060412_배연담파스리브단가수정" xfId="624"/>
    <cellStyle name="_광주비행장 - Air_수출입은행_입찰견적서(제출-수정)_실행작업중_기계내역(노인건강타운)_20060201(동진)" xfId="625"/>
    <cellStyle name="_광주비행장 - Air_수출입은행_입찰견적서(제출-수정)_최종-실행내역(협성대신학관)060110" xfId="626"/>
    <cellStyle name="_광주비행장 - Air_수출입은행_입찰견적서(제출-수정)_통합단가-동진" xfId="627"/>
    <cellStyle name="_광주비행장 - Air_수출입은행_최종-실행내역(협성대신학관)060110" xfId="628"/>
    <cellStyle name="_광주비행장 - Air_수출입은행_통합단가-동진" xfId="629"/>
    <cellStyle name="_광주비행장 - Air_신사동업무시설빌딩분리" xfId="630"/>
    <cellStyle name="_광주비행장 - Air_신사동업무시설빌딩분리_04. 신도림주상복합_기계실행예산(안)20060412_배연담파스리브단가수정" xfId="631"/>
    <cellStyle name="_광주비행장 - Air_신사동업무시설빌딩분리_실행작업중_기계내역(노인건강타운)_20060201(동진)" xfId="632"/>
    <cellStyle name="_광주비행장 - Air_신사동업무시설빌딩분리_최종-실행내역(협성대신학관)060110" xfId="633"/>
    <cellStyle name="_광주비행장 - Air_신사동업무시설빌딩분리_통합단가-동진" xfId="634"/>
    <cellStyle name="_광주비행장 - Air_실행작업중_기계내역(노인건강타운)_20060201(동진)" xfId="635"/>
    <cellStyle name="_광주비행장 - Air_입찰견적서(제출)" xfId="636"/>
    <cellStyle name="_광주비행장 - Air_입찰견적서(제출)_04. 신도림주상복합_기계실행예산(안)20060412_배연담파스리브단가수정" xfId="637"/>
    <cellStyle name="_광주비행장 - Air_입찰견적서(제출)_실행작업중_기계내역(노인건강타운)_20060201(동진)" xfId="638"/>
    <cellStyle name="_광주비행장 - Air_입찰견적서(제출)_최종-실행내역(협성대신학관)060110" xfId="639"/>
    <cellStyle name="_광주비행장 - Air_입찰견적서(제출)_통합단가-동진" xfId="640"/>
    <cellStyle name="_광주비행장 - Air_입찰견적서(제출-세원NEGO)" xfId="641"/>
    <cellStyle name="_광주비행장 - Air_입찰견적서(제출-세원NEGO)_04. 신도림주상복합_기계실행예산(안)20060412_배연담파스리브단가수정" xfId="642"/>
    <cellStyle name="_광주비행장 - Air_입찰견적서(제출-세원NEGO)_실행작업중_기계내역(노인건강타운)_20060201(동진)" xfId="643"/>
    <cellStyle name="_광주비행장 - Air_입찰견적서(제출-세원NEGO)_최종-실행내역(협성대신학관)060110" xfId="644"/>
    <cellStyle name="_광주비행장 - Air_입찰견적서(제출-세원NEGO)_통합단가-동진" xfId="645"/>
    <cellStyle name="_광주비행장 - Air_입찰견적서(제출-수정)" xfId="646"/>
    <cellStyle name="_광주비행장 - Air_입찰견적서(제출-수정)_04. 신도림주상복합_기계실행예산(안)20060412_배연담파스리브단가수정" xfId="647"/>
    <cellStyle name="_광주비행장 - Air_입찰견적서(제출-수정)_실행작업중_기계내역(노인건강타운)_20060201(동진)" xfId="648"/>
    <cellStyle name="_광주비행장 - Air_입찰견적서(제출-수정)_최종-실행내역(협성대신학관)060110" xfId="649"/>
    <cellStyle name="_광주비행장 - Air_입찰견적서(제출-수정)_통합단가-동진" xfId="650"/>
    <cellStyle name="_광주비행장 - Air_최종-실행내역(협성대신학관)060110" xfId="651"/>
    <cellStyle name="_광주비행장 - Air_충정로임시동력(계약)" xfId="652"/>
    <cellStyle name="_광주비행장 - Air_충정로임시동력(계약)_04. 신도림주상복합_기계실행예산(안)20060412_배연담파스리브단가수정" xfId="653"/>
    <cellStyle name="_광주비행장 - Air_충정로임시동력(계약)_신사동업무시설빌딩분리" xfId="654"/>
    <cellStyle name="_광주비행장 - Air_충정로임시동력(계약)_신사동업무시설빌딩분리_04. 신도림주상복합_기계실행예산(안)20060412_배연담파스리브단가수정" xfId="655"/>
    <cellStyle name="_광주비행장 - Air_충정로임시동력(계약)_신사동업무시설빌딩분리_실행작업중_기계내역(노인건강타운)_20060201(동진)" xfId="656"/>
    <cellStyle name="_광주비행장 - Air_충정로임시동력(계약)_신사동업무시설빌딩분리_최종-실행내역(협성대신학관)060110" xfId="657"/>
    <cellStyle name="_광주비행장 - Air_충정로임시동력(계약)_신사동업무시설빌딩분리_통합단가-동진" xfId="658"/>
    <cellStyle name="_광주비행장 - Air_충정로임시동력(계약)_실행작업중_기계내역(노인건강타운)_20060201(동진)" xfId="659"/>
    <cellStyle name="_광주비행장 - Air_충정로임시동력(계약)_입찰견적서(제출)" xfId="660"/>
    <cellStyle name="_광주비행장 - Air_충정로임시동력(계약)_입찰견적서(제출)_04. 신도림주상복합_기계실행예산(안)20060412_배연담파스리브단가수정" xfId="661"/>
    <cellStyle name="_광주비행장 - Air_충정로임시동력(계약)_입찰견적서(제출)_실행작업중_기계내역(노인건강타운)_20060201(동진)" xfId="662"/>
    <cellStyle name="_광주비행장 - Air_충정로임시동력(계약)_입찰견적서(제출)_최종-실행내역(협성대신학관)060110" xfId="663"/>
    <cellStyle name="_광주비행장 - Air_충정로임시동력(계약)_입찰견적서(제출)_통합단가-동진" xfId="664"/>
    <cellStyle name="_광주비행장 - Air_충정로임시동력(계약)_입찰견적서(제출-세원NEGO)" xfId="665"/>
    <cellStyle name="_광주비행장 - Air_충정로임시동력(계약)_입찰견적서(제출-세원NEGO)_04. 신도림주상복합_기계실행예산(안)20060412_배연담파스리브단가수정" xfId="666"/>
    <cellStyle name="_광주비행장 - Air_충정로임시동력(계약)_입찰견적서(제출-세원NEGO)_실행작업중_기계내역(노인건강타운)_20060201(동진)" xfId="667"/>
    <cellStyle name="_광주비행장 - Air_충정로임시동력(계약)_입찰견적서(제출-세원NEGO)_최종-실행내역(협성대신학관)060110" xfId="668"/>
    <cellStyle name="_광주비행장 - Air_충정로임시동력(계약)_입찰견적서(제출-세원NEGO)_통합단가-동진" xfId="669"/>
    <cellStyle name="_광주비행장 - Air_충정로임시동력(계약)_입찰견적서(제출-수정)" xfId="670"/>
    <cellStyle name="_광주비행장 - Air_충정로임시동력(계약)_입찰견적서(제출-수정)_04. 신도림주상복합_기계실행예산(안)20060412_배연담파스리브단가수정" xfId="671"/>
    <cellStyle name="_광주비행장 - Air_충정로임시동력(계약)_입찰견적서(제출-수정)_실행작업중_기계내역(노인건강타운)_20060201(동진)" xfId="672"/>
    <cellStyle name="_광주비행장 - Air_충정로임시동력(계약)_입찰견적서(제출-수정)_최종-실행내역(협성대신학관)060110" xfId="673"/>
    <cellStyle name="_광주비행장 - Air_충정로임시동력(계약)_입찰견적서(제출-수정)_통합단가-동진" xfId="674"/>
    <cellStyle name="_광주비행장 - Air_충정로임시동력(계약)_최종-실행내역(협성대신학관)060110" xfId="675"/>
    <cellStyle name="_광주비행장 - Air_충정로임시동력(계약)_통합단가-동진" xfId="676"/>
    <cellStyle name="_광주비행장 - Air_통합단가-동진" xfId="677"/>
    <cellStyle name="_광주평동실행" xfId="678"/>
    <cellStyle name="_광주평동실행_번암견적의뢰(협력)" xfId="679"/>
    <cellStyle name="_광주평동품의1" xfId="680"/>
    <cellStyle name="_광주평동품의1_무안-광주2공구(협력)수정" xfId="681"/>
    <cellStyle name="_광주평동품의1_번암견적의뢰(협력)" xfId="682"/>
    <cellStyle name="_광주평동품의1_적상무주IC도로(1공구)" xfId="683"/>
    <cellStyle name="_괴산국 소수면우회도로공사 지장주 이설공사" xfId="684"/>
    <cellStyle name="_괴산연풍2(설계공종)" xfId="685"/>
    <cellStyle name="_괴산연풍2(투찰1안)" xfId="686"/>
    <cellStyle name="_교대토공" xfId="687"/>
    <cellStyle name="_교대토공_4.4 환승통로 일반수량집계표" xfId="688"/>
    <cellStyle name="_교대토공수량" xfId="689"/>
    <cellStyle name="_교대토공수량_4.4 환승통로 일반수량집계표" xfId="690"/>
    <cellStyle name="_교량별총괄집계(신리5교)" xfId="691"/>
    <cellStyle name="_교보문고 물량 내역서(1284)" xfId="13549"/>
    <cellStyle name="_교원그룹 낙산 숙박시설 신축공사" xfId="13055"/>
    <cellStyle name="_구관1층남여갱의실조성공사(설비내역)" xfId="12103"/>
    <cellStyle name="_구기동주택 개보수 공사 내역서" xfId="13550"/>
    <cellStyle name="_구문소철암투찰" xfId="692"/>
    <cellStyle name="_구문소철암투찰_광릉투찰" xfId="693"/>
    <cellStyle name="_구문소철암투찰_광릉투찰_왜관-태평건설" xfId="694"/>
    <cellStyle name="_구문소철암투찰_광릉투찰_왜관-태평건설_청주사직골조(최종확정)" xfId="695"/>
    <cellStyle name="_구문소철암투찰_광릉투찰_청주사직골조(최종확정)" xfId="696"/>
    <cellStyle name="_구문소철암투찰_왜관-태평건설" xfId="697"/>
    <cellStyle name="_구문소철암투찰_왜관-태평건설_청주사직골조(최종확정)" xfId="698"/>
    <cellStyle name="_구문소철암투찰_청주사직골조(최종확정)" xfId="699"/>
    <cellStyle name="_구월동오피스텔(이토협의)의 백업" xfId="12260"/>
    <cellStyle name="_구조물공1" xfId="13221"/>
    <cellStyle name="_구포문화회관전기" xfId="700"/>
    <cellStyle name="_국민건강보험공단 민원실공사 - 강남지사(040602)" xfId="13551"/>
    <cellStyle name="_국발2003사업계획" xfId="20073"/>
    <cellStyle name="_국보" xfId="13552"/>
    <cellStyle name="_국보-3(2층제외)" xfId="13553"/>
    <cellStyle name="_국수교수량" xfId="701"/>
    <cellStyle name="_국수교수량_암거일반수량" xfId="702"/>
    <cellStyle name="_국수교수량_암거일반수량_암거일반수량" xfId="703"/>
    <cellStyle name="_국제" xfId="13554"/>
    <cellStyle name="_국회도서관보존서고동건립공사" xfId="704"/>
    <cellStyle name="_군포당동1실행예산20040202(관리부검토)-2004211" xfId="21412"/>
    <cellStyle name="_그랜드호텔(본실행)" xfId="16055"/>
    <cellStyle name="_극장자료" xfId="13555"/>
    <cellStyle name="_금월봉변경가실행" xfId="705"/>
    <cellStyle name="_금호역삼동개보수계약(수정)" xfId="21413"/>
    <cellStyle name="_기계설비외주실행(초안)_셈텀리더스마크복합시설(05.12.16)" xfId="706"/>
    <cellStyle name="_기계-실행내역작업중051125" xfId="707"/>
    <cellStyle name="_기본단가" xfId="708"/>
    <cellStyle name="_기본단가_춘천-동홍천(3)대비표" xfId="709"/>
    <cellStyle name="_기성" xfId="710"/>
    <cellStyle name="_기성 검토 내역" xfId="711"/>
    <cellStyle name="_기성0503" xfId="712"/>
    <cellStyle name="_기성-실적정산서류" xfId="713"/>
    <cellStyle name="_기숙사2차 실행예산(2004.2.18)" xfId="21414"/>
    <cellStyle name="_기장하수실행1" xfId="714"/>
    <cellStyle name="_기장하수실행1_번암견적의뢰(협력)" xfId="715"/>
    <cellStyle name="_기존구조물깨기" xfId="12545"/>
    <cellStyle name="_기준내역서(초안)" xfId="13556"/>
    <cellStyle name="_기타경비" xfId="716"/>
    <cellStyle name="_김해장유SKVIEW" xfId="717"/>
    <cellStyle name="_남구청사건립공사실행" xfId="718"/>
    <cellStyle name="_남양주 호평 I PARK" xfId="719"/>
    <cellStyle name="_내역(991895-7)" xfId="14641"/>
    <cellStyle name="_내역(991895-7)-01" xfId="14642"/>
    <cellStyle name="_내역(991895-7)-12-3일작업" xfId="14643"/>
    <cellStyle name="_내역(통신)" xfId="12104"/>
    <cellStyle name="_내역003-추정내역" xfId="12259"/>
    <cellStyle name="_내역서" xfId="20074"/>
    <cellStyle name="_-내역서" xfId="720"/>
    <cellStyle name="_내역서 및 일위대가(최신)" xfId="721"/>
    <cellStyle name="_내역서(0823)" xfId="722"/>
    <cellStyle name="_내역서(2.5)" xfId="13557"/>
    <cellStyle name="_내역서(밀양시)" xfId="723"/>
    <cellStyle name="_내역서(숭실대)" xfId="724"/>
    <cellStyle name="_내역서(익산-신리신설),전력총괄" xfId="725"/>
    <cellStyle name="_내역서(전기)" xfId="12105"/>
    <cellStyle name="_내역서(하계동 근생및업무실설)" xfId="726"/>
    <cellStyle name="_-내역서_천안-내역서" xfId="727"/>
    <cellStyle name="_내역서_토목" xfId="16056"/>
    <cellStyle name="_내역서+개요(월배통신)" xfId="14644"/>
    <cellStyle name="_내역서+개요(전기)-6.7(최종)" xfId="14645"/>
    <cellStyle name="_내역서+개요(통신)" xfId="14646"/>
    <cellStyle name="_내역서1" xfId="728"/>
    <cellStyle name="_내역서2" xfId="729"/>
    <cellStyle name="_내역작업" xfId="13558"/>
    <cellStyle name="_네트웤(CIES)" xfId="13559"/>
    <cellStyle name="_노동1교 교대일반수량" xfId="730"/>
    <cellStyle name="_노임산출서(공량)" xfId="731"/>
    <cellStyle name="_논일복합건물(05.09.27)_실행작업" xfId="732"/>
    <cellStyle name="_농소투찰(32152)" xfId="733"/>
    <cellStyle name="_농소투찰(32152)_왜관-태평건설" xfId="734"/>
    <cellStyle name="_농소투찰(32152)_왜관-태평건설_청주사직골조(최종확정)" xfId="735"/>
    <cellStyle name="_농소투찰(32152)_청주사직골조(최종확정)" xfId="736"/>
    <cellStyle name="_농협정보기술연구원-실행" xfId="737"/>
    <cellStyle name="_단가산출서" xfId="738"/>
    <cellStyle name="_단가표" xfId="739"/>
    <cellStyle name="_단가표(04.4-KPS 등록)" xfId="740"/>
    <cellStyle name="_단가표(04.4-KPS 등록)_변경단가표시" xfId="741"/>
    <cellStyle name="_단가표(정태창 개인)" xfId="742"/>
    <cellStyle name="_단위공사예정공정표(AC04-06)" xfId="743"/>
    <cellStyle name="_단위세대물량산출서" xfId="16057"/>
    <cellStyle name="_달서결-1" xfId="744"/>
    <cellStyle name="_당팀-가실행작업" xfId="13054"/>
    <cellStyle name="_대곡이설(투찰)" xfId="745"/>
    <cellStyle name="_대곡이설(투찰)_1" xfId="746"/>
    <cellStyle name="_대곡이설(투찰)_1_경찰서-터미널간도로(투찰)②" xfId="747"/>
    <cellStyle name="_대곡이설(투찰)_1_경찰서-터미널간도로(투찰)②_마현생창(동양고속)" xfId="748"/>
    <cellStyle name="_대곡이설(투찰)_1_경찰서-터미널간도로(투찰)②_마현생창(동양고속)_왜관-태평건설" xfId="749"/>
    <cellStyle name="_대곡이설(투찰)_1_경찰서-터미널간도로(투찰)②_마현생창(동양고속)_왜관-태평건설_청주사직골조(최종확정)" xfId="750"/>
    <cellStyle name="_대곡이설(투찰)_1_경찰서-터미널간도로(투찰)②_마현생창(동양고속)_청주사직골조(최종확정)" xfId="751"/>
    <cellStyle name="_대곡이설(투찰)_1_경찰서-터미널간도로(투찰)②_왜관-태평건설" xfId="752"/>
    <cellStyle name="_대곡이설(투찰)_1_경찰서-터미널간도로(투찰)②_왜관-태평건설_청주사직골조(최종확정)" xfId="753"/>
    <cellStyle name="_대곡이설(투찰)_1_경찰서-터미널간도로(투찰)②_청주사직골조(최종확정)" xfId="754"/>
    <cellStyle name="_대곡이설(투찰)_1_마현생창(동양고속)" xfId="755"/>
    <cellStyle name="_대곡이설(투찰)_1_마현생창(동양고속)_왜관-태평건설" xfId="756"/>
    <cellStyle name="_대곡이설(투찰)_1_마현생창(동양고속)_왜관-태평건설_청주사직골조(최종확정)" xfId="757"/>
    <cellStyle name="_대곡이설(투찰)_1_마현생창(동양고속)_청주사직골조(최종확정)" xfId="758"/>
    <cellStyle name="_대곡이설(투찰)_1_봉무지방산업단지도로(투찰)②" xfId="759"/>
    <cellStyle name="_대곡이설(투찰)_1_봉무지방산업단지도로(투찰)②_마현생창(동양고속)" xfId="760"/>
    <cellStyle name="_대곡이설(투찰)_1_봉무지방산업단지도로(투찰)②_마현생창(동양고속)_왜관-태평건설" xfId="761"/>
    <cellStyle name="_대곡이설(투찰)_1_봉무지방산업단지도로(투찰)②_마현생창(동양고속)_왜관-태평건설_청주사직골조(최종확정)" xfId="762"/>
    <cellStyle name="_대곡이설(투찰)_1_봉무지방산업단지도로(투찰)②_마현생창(동양고속)_청주사직골조(최종확정)" xfId="763"/>
    <cellStyle name="_대곡이설(투찰)_1_봉무지방산업단지도로(투찰)②_왜관-태평건설" xfId="764"/>
    <cellStyle name="_대곡이설(투찰)_1_봉무지방산업단지도로(투찰)②_왜관-태평건설_청주사직골조(최종확정)" xfId="765"/>
    <cellStyle name="_대곡이설(투찰)_1_봉무지방산업단지도로(투찰)②_청주사직골조(최종확정)" xfId="766"/>
    <cellStyle name="_대곡이설(투찰)_1_봉무지방산업단지도로(투찰)②+0.250%" xfId="767"/>
    <cellStyle name="_대곡이설(투찰)_1_봉무지방산업단지도로(투찰)②+0.250%_마현생창(동양고속)" xfId="768"/>
    <cellStyle name="_대곡이설(투찰)_1_봉무지방산업단지도로(투찰)②+0.250%_마현생창(동양고속)_왜관-태평건설" xfId="769"/>
    <cellStyle name="_대곡이설(투찰)_1_봉무지방산업단지도로(투찰)②+0.250%_마현생창(동양고속)_왜관-태평건설_청주사직골조(최종확정)" xfId="770"/>
    <cellStyle name="_대곡이설(투찰)_1_봉무지방산업단지도로(투찰)②+0.250%_마현생창(동양고속)_청주사직골조(최종확정)" xfId="771"/>
    <cellStyle name="_대곡이설(투찰)_1_봉무지방산업단지도로(투찰)②+0.250%_왜관-태평건설" xfId="772"/>
    <cellStyle name="_대곡이설(투찰)_1_봉무지방산업단지도로(투찰)②+0.250%_왜관-태평건설_청주사직골조(최종확정)" xfId="773"/>
    <cellStyle name="_대곡이설(투찰)_1_봉무지방산업단지도로(투찰)②+0.250%_청주사직골조(최종확정)" xfId="774"/>
    <cellStyle name="_대곡이설(투찰)_1_왜관-태평건설" xfId="775"/>
    <cellStyle name="_대곡이설(투찰)_1_왜관-태평건설_청주사직골조(최종확정)" xfId="776"/>
    <cellStyle name="_대곡이설(투찰)_1_청주사직골조(최종확정)" xfId="777"/>
    <cellStyle name="_대곡이설(투찰)_1_합덕-신례원(2공구)투찰" xfId="778"/>
    <cellStyle name="_대곡이설(투찰)_1_합덕-신례원(2공구)투찰_경찰서-터미널간도로(투찰)②" xfId="779"/>
    <cellStyle name="_대곡이설(투찰)_1_합덕-신례원(2공구)투찰_경찰서-터미널간도로(투찰)②_마현생창(동양고속)" xfId="780"/>
    <cellStyle name="_대곡이설(투찰)_1_합덕-신례원(2공구)투찰_경찰서-터미널간도로(투찰)②_마현생창(동양고속)_왜관-태평건설" xfId="781"/>
    <cellStyle name="_대곡이설(투찰)_1_합덕-신례원(2공구)투찰_경찰서-터미널간도로(투찰)②_마현생창(동양고속)_왜관-태평건설_청주사직골조(최종확정)" xfId="782"/>
    <cellStyle name="_대곡이설(투찰)_1_합덕-신례원(2공구)투찰_경찰서-터미널간도로(투찰)②_마현생창(동양고속)_청주사직골조(최종확정)" xfId="783"/>
    <cellStyle name="_대곡이설(투찰)_1_합덕-신례원(2공구)투찰_경찰서-터미널간도로(투찰)②_왜관-태평건설" xfId="784"/>
    <cellStyle name="_대곡이설(투찰)_1_합덕-신례원(2공구)투찰_경찰서-터미널간도로(투찰)②_왜관-태평건설_청주사직골조(최종확정)" xfId="785"/>
    <cellStyle name="_대곡이설(투찰)_1_합덕-신례원(2공구)투찰_경찰서-터미널간도로(투찰)②_청주사직골조(최종확정)" xfId="786"/>
    <cellStyle name="_대곡이설(투찰)_1_합덕-신례원(2공구)투찰_마현생창(동양고속)" xfId="787"/>
    <cellStyle name="_대곡이설(투찰)_1_합덕-신례원(2공구)투찰_마현생창(동양고속)_왜관-태평건설" xfId="788"/>
    <cellStyle name="_대곡이설(투찰)_1_합덕-신례원(2공구)투찰_마현생창(동양고속)_왜관-태평건설_청주사직골조(최종확정)" xfId="789"/>
    <cellStyle name="_대곡이설(투찰)_1_합덕-신례원(2공구)투찰_마현생창(동양고속)_청주사직골조(최종확정)" xfId="790"/>
    <cellStyle name="_대곡이설(투찰)_1_합덕-신례원(2공구)투찰_봉무지방산업단지도로(투찰)②" xfId="791"/>
    <cellStyle name="_대곡이설(투찰)_1_합덕-신례원(2공구)투찰_봉무지방산업단지도로(투찰)②_마현생창(동양고속)" xfId="792"/>
    <cellStyle name="_대곡이설(투찰)_1_합덕-신례원(2공구)투찰_봉무지방산업단지도로(투찰)②_마현생창(동양고속)_왜관-태평건설" xfId="793"/>
    <cellStyle name="_대곡이설(투찰)_1_합덕-신례원(2공구)투찰_봉무지방산업단지도로(투찰)②_마현생창(동양고속)_왜관-태평건설_청주사직골조(최종확정)" xfId="794"/>
    <cellStyle name="_대곡이설(투찰)_1_합덕-신례원(2공구)투찰_봉무지방산업단지도로(투찰)②_마현생창(동양고속)_청주사직골조(최종확정)" xfId="795"/>
    <cellStyle name="_대곡이설(투찰)_1_합덕-신례원(2공구)투찰_봉무지방산업단지도로(투찰)②_왜관-태평건설" xfId="796"/>
    <cellStyle name="_대곡이설(투찰)_1_합덕-신례원(2공구)투찰_봉무지방산업단지도로(투찰)②_왜관-태평건설_청주사직골조(최종확정)" xfId="797"/>
    <cellStyle name="_대곡이설(투찰)_1_합덕-신례원(2공구)투찰_봉무지방산업단지도로(투찰)②_청주사직골조(최종확정)" xfId="798"/>
    <cellStyle name="_대곡이설(투찰)_1_합덕-신례원(2공구)투찰_봉무지방산업단지도로(투찰)②+0.250%" xfId="799"/>
    <cellStyle name="_대곡이설(투찰)_1_합덕-신례원(2공구)투찰_봉무지방산업단지도로(투찰)②+0.250%_마현생창(동양고속)" xfId="800"/>
    <cellStyle name="_대곡이설(투찰)_1_합덕-신례원(2공구)투찰_봉무지방산업단지도로(투찰)②+0.250%_마현생창(동양고속)_왜관-태평건설" xfId="801"/>
    <cellStyle name="_대곡이설(투찰)_1_합덕-신례원(2공구)투찰_봉무지방산업단지도로(투찰)②+0.250%_마현생창(동양고속)_왜관-태평건설_청주사직골조(최종확정)" xfId="802"/>
    <cellStyle name="_대곡이설(투찰)_1_합덕-신례원(2공구)투찰_봉무지방산업단지도로(투찰)②+0.250%_마현생창(동양고속)_청주사직골조(최종확정)" xfId="803"/>
    <cellStyle name="_대곡이설(투찰)_1_합덕-신례원(2공구)투찰_봉무지방산업단지도로(투찰)②+0.250%_왜관-태평건설" xfId="804"/>
    <cellStyle name="_대곡이설(투찰)_1_합덕-신례원(2공구)투찰_봉무지방산업단지도로(투찰)②+0.250%_왜관-태평건설_청주사직골조(최종확정)" xfId="805"/>
    <cellStyle name="_대곡이설(투찰)_1_합덕-신례원(2공구)투찰_봉무지방산업단지도로(투찰)②+0.250%_청주사직골조(최종확정)" xfId="806"/>
    <cellStyle name="_대곡이설(투찰)_1_합덕-신례원(2공구)투찰_왜관-태평건설" xfId="807"/>
    <cellStyle name="_대곡이설(투찰)_1_합덕-신례원(2공구)투찰_왜관-태평건설_청주사직골조(최종확정)" xfId="808"/>
    <cellStyle name="_대곡이설(투찰)_1_합덕-신례원(2공구)투찰_청주사직골조(최종확정)" xfId="809"/>
    <cellStyle name="_대곡이설(투찰)_1_합덕-신례원(2공구)투찰_합덕-신례원(2공구)투찰" xfId="810"/>
    <cellStyle name="_대곡이설(투찰)_1_합덕-신례원(2공구)투찰_합덕-신례원(2공구)투찰_경찰서-터미널간도로(투찰)②" xfId="811"/>
    <cellStyle name="_대곡이설(투찰)_1_합덕-신례원(2공구)투찰_합덕-신례원(2공구)투찰_경찰서-터미널간도로(투찰)②_마현생창(동양고속)" xfId="812"/>
    <cellStyle name="_대곡이설(투찰)_1_합덕-신례원(2공구)투찰_합덕-신례원(2공구)투찰_경찰서-터미널간도로(투찰)②_마현생창(동양고속)_왜관-태평건설" xfId="813"/>
    <cellStyle name="_대곡이설(투찰)_1_합덕-신례원(2공구)투찰_합덕-신례원(2공구)투찰_경찰서-터미널간도로(투찰)②_마현생창(동양고속)_왜관-태평건설_청주사직골조(최종확정)" xfId="814"/>
    <cellStyle name="_대곡이설(투찰)_1_합덕-신례원(2공구)투찰_합덕-신례원(2공구)투찰_경찰서-터미널간도로(투찰)②_마현생창(동양고속)_청주사직골조(최종확정)" xfId="815"/>
    <cellStyle name="_대곡이설(투찰)_1_합덕-신례원(2공구)투찰_합덕-신례원(2공구)투찰_경찰서-터미널간도로(투찰)②_왜관-태평건설" xfId="816"/>
    <cellStyle name="_대곡이설(투찰)_1_합덕-신례원(2공구)투찰_합덕-신례원(2공구)투찰_경찰서-터미널간도로(투찰)②_왜관-태평건설_청주사직골조(최종확정)" xfId="817"/>
    <cellStyle name="_대곡이설(투찰)_1_합덕-신례원(2공구)투찰_합덕-신례원(2공구)투찰_경찰서-터미널간도로(투찰)②_청주사직골조(최종확정)" xfId="818"/>
    <cellStyle name="_대곡이설(투찰)_1_합덕-신례원(2공구)투찰_합덕-신례원(2공구)투찰_마현생창(동양고속)" xfId="819"/>
    <cellStyle name="_대곡이설(투찰)_1_합덕-신례원(2공구)투찰_합덕-신례원(2공구)투찰_마현생창(동양고속)_왜관-태평건설" xfId="820"/>
    <cellStyle name="_대곡이설(투찰)_1_합덕-신례원(2공구)투찰_합덕-신례원(2공구)투찰_마현생창(동양고속)_왜관-태평건설_청주사직골조(최종확정)" xfId="821"/>
    <cellStyle name="_대곡이설(투찰)_1_합덕-신례원(2공구)투찰_합덕-신례원(2공구)투찰_마현생창(동양고속)_청주사직골조(최종확정)" xfId="822"/>
    <cellStyle name="_대곡이설(투찰)_1_합덕-신례원(2공구)투찰_합덕-신례원(2공구)투찰_봉무지방산업단지도로(투찰)②" xfId="823"/>
    <cellStyle name="_대곡이설(투찰)_1_합덕-신례원(2공구)투찰_합덕-신례원(2공구)투찰_봉무지방산업단지도로(투찰)②_마현생창(동양고속)" xfId="824"/>
    <cellStyle name="_대곡이설(투찰)_1_합덕-신례원(2공구)투찰_합덕-신례원(2공구)투찰_봉무지방산업단지도로(투찰)②_마현생창(동양고속)_왜관-태평건설" xfId="825"/>
    <cellStyle name="_대곡이설(투찰)_1_합덕-신례원(2공구)투찰_합덕-신례원(2공구)투찰_봉무지방산업단지도로(투찰)②_마현생창(동양고속)_왜관-태평건설_청주사직골조(최종확정)" xfId="826"/>
    <cellStyle name="_대곡이설(투찰)_1_합덕-신례원(2공구)투찰_합덕-신례원(2공구)투찰_봉무지방산업단지도로(투찰)②_마현생창(동양고속)_청주사직골조(최종확정)" xfId="827"/>
    <cellStyle name="_대곡이설(투찰)_1_합덕-신례원(2공구)투찰_합덕-신례원(2공구)투찰_봉무지방산업단지도로(투찰)②_왜관-태평건설" xfId="828"/>
    <cellStyle name="_대곡이설(투찰)_1_합덕-신례원(2공구)투찰_합덕-신례원(2공구)투찰_봉무지방산업단지도로(투찰)②_왜관-태평건설_청주사직골조(최종확정)" xfId="829"/>
    <cellStyle name="_대곡이설(투찰)_1_합덕-신례원(2공구)투찰_합덕-신례원(2공구)투찰_봉무지방산업단지도로(투찰)②_청주사직골조(최종확정)" xfId="830"/>
    <cellStyle name="_대곡이설(투찰)_1_합덕-신례원(2공구)투찰_합덕-신례원(2공구)투찰_봉무지방산업단지도로(투찰)②+0.250%" xfId="831"/>
    <cellStyle name="_대곡이설(투찰)_1_합덕-신례원(2공구)투찰_합덕-신례원(2공구)투찰_봉무지방산업단지도로(투찰)②+0.250%_마현생창(동양고속)" xfId="832"/>
    <cellStyle name="_대곡이설(투찰)_1_합덕-신례원(2공구)투찰_합덕-신례원(2공구)투찰_봉무지방산업단지도로(투찰)②+0.250%_마현생창(동양고속)_왜관-태평건설" xfId="833"/>
    <cellStyle name="_대곡이설(투찰)_1_합덕-신례원(2공구)투찰_합덕-신례원(2공구)투찰_봉무지방산업단지도로(투찰)②+0.250%_마현생창(동양고속)_왜관-태평건설_청주사직골조(최종확정)" xfId="834"/>
    <cellStyle name="_대곡이설(투찰)_1_합덕-신례원(2공구)투찰_합덕-신례원(2공구)투찰_봉무지방산업단지도로(투찰)②+0.250%_마현생창(동양고속)_청주사직골조(최종확정)" xfId="835"/>
    <cellStyle name="_대곡이설(투찰)_1_합덕-신례원(2공구)투찰_합덕-신례원(2공구)투찰_봉무지방산업단지도로(투찰)②+0.250%_왜관-태평건설" xfId="836"/>
    <cellStyle name="_대곡이설(투찰)_1_합덕-신례원(2공구)투찰_합덕-신례원(2공구)투찰_봉무지방산업단지도로(투찰)②+0.250%_왜관-태평건설_청주사직골조(최종확정)" xfId="837"/>
    <cellStyle name="_대곡이설(투찰)_1_합덕-신례원(2공구)투찰_합덕-신례원(2공구)투찰_봉무지방산업단지도로(투찰)②+0.250%_청주사직골조(최종확정)" xfId="838"/>
    <cellStyle name="_대곡이설(투찰)_1_합덕-신례원(2공구)투찰_합덕-신례원(2공구)투찰_왜관-태평건설" xfId="839"/>
    <cellStyle name="_대곡이설(투찰)_1_합덕-신례원(2공구)투찰_합덕-신례원(2공구)투찰_왜관-태평건설_청주사직골조(최종확정)" xfId="840"/>
    <cellStyle name="_대곡이설(투찰)_1_합덕-신례원(2공구)투찰_합덕-신례원(2공구)투찰_청주사직골조(최종확정)" xfId="841"/>
    <cellStyle name="_대곡이설(투찰)_경찰서-터미널간도로(투찰)②" xfId="842"/>
    <cellStyle name="_대곡이설(투찰)_경찰서-터미널간도로(투찰)②_마현생창(동양고속)" xfId="843"/>
    <cellStyle name="_대곡이설(투찰)_경찰서-터미널간도로(투찰)②_마현생창(동양고속)_왜관-태평건설" xfId="844"/>
    <cellStyle name="_대곡이설(투찰)_경찰서-터미널간도로(투찰)②_마현생창(동양고속)_왜관-태평건설_청주사직골조(최종확정)" xfId="845"/>
    <cellStyle name="_대곡이설(투찰)_경찰서-터미널간도로(투찰)②_마현생창(동양고속)_청주사직골조(최종확정)" xfId="846"/>
    <cellStyle name="_대곡이설(투찰)_경찰서-터미널간도로(투찰)②_왜관-태평건설" xfId="847"/>
    <cellStyle name="_대곡이설(투찰)_경찰서-터미널간도로(투찰)②_왜관-태평건설_청주사직골조(최종확정)" xfId="848"/>
    <cellStyle name="_대곡이설(투찰)_경찰서-터미널간도로(투찰)②_청주사직골조(최종확정)" xfId="849"/>
    <cellStyle name="_대곡이설(투찰)_도덕-고흥도로(투찰)" xfId="850"/>
    <cellStyle name="_대곡이설(투찰)_도덕-고흥도로(투찰)_경찰서-터미널간도로(투찰)②" xfId="851"/>
    <cellStyle name="_대곡이설(투찰)_도덕-고흥도로(투찰)_경찰서-터미널간도로(투찰)②_마현생창(동양고속)" xfId="852"/>
    <cellStyle name="_대곡이설(투찰)_도덕-고흥도로(투찰)_경찰서-터미널간도로(투찰)②_마현생창(동양고속)_왜관-태평건설" xfId="853"/>
    <cellStyle name="_대곡이설(투찰)_도덕-고흥도로(투찰)_경찰서-터미널간도로(투찰)②_마현생창(동양고속)_왜관-태평건설_청주사직골조(최종확정)" xfId="854"/>
    <cellStyle name="_대곡이설(투찰)_도덕-고흥도로(투찰)_경찰서-터미널간도로(투찰)②_마현생창(동양고속)_청주사직골조(최종확정)" xfId="855"/>
    <cellStyle name="_대곡이설(투찰)_도덕-고흥도로(투찰)_경찰서-터미널간도로(투찰)②_왜관-태평건설" xfId="856"/>
    <cellStyle name="_대곡이설(투찰)_도덕-고흥도로(투찰)_경찰서-터미널간도로(투찰)②_왜관-태평건설_청주사직골조(최종확정)" xfId="857"/>
    <cellStyle name="_대곡이설(투찰)_도덕-고흥도로(투찰)_경찰서-터미널간도로(투찰)②_청주사직골조(최종확정)" xfId="858"/>
    <cellStyle name="_대곡이설(투찰)_도덕-고흥도로(투찰)_마현생창(동양고속)" xfId="859"/>
    <cellStyle name="_대곡이설(투찰)_도덕-고흥도로(투찰)_마현생창(동양고속)_왜관-태평건설" xfId="860"/>
    <cellStyle name="_대곡이설(투찰)_도덕-고흥도로(투찰)_마현생창(동양고속)_왜관-태평건설_청주사직골조(최종확정)" xfId="861"/>
    <cellStyle name="_대곡이설(투찰)_도덕-고흥도로(투찰)_마현생창(동양고속)_청주사직골조(최종확정)" xfId="862"/>
    <cellStyle name="_대곡이설(투찰)_도덕-고흥도로(투찰)_봉무지방산업단지도로(투찰)②" xfId="863"/>
    <cellStyle name="_대곡이설(투찰)_도덕-고흥도로(투찰)_봉무지방산업단지도로(투찰)②_마현생창(동양고속)" xfId="864"/>
    <cellStyle name="_대곡이설(투찰)_도덕-고흥도로(투찰)_봉무지방산업단지도로(투찰)②_마현생창(동양고속)_왜관-태평건설" xfId="865"/>
    <cellStyle name="_대곡이설(투찰)_도덕-고흥도로(투찰)_봉무지방산업단지도로(투찰)②_마현생창(동양고속)_왜관-태평건설_청주사직골조(최종확정)" xfId="866"/>
    <cellStyle name="_대곡이설(투찰)_도덕-고흥도로(투찰)_봉무지방산업단지도로(투찰)②_마현생창(동양고속)_청주사직골조(최종확정)" xfId="867"/>
    <cellStyle name="_대곡이설(투찰)_도덕-고흥도로(투찰)_봉무지방산업단지도로(투찰)②_왜관-태평건설" xfId="868"/>
    <cellStyle name="_대곡이설(투찰)_도덕-고흥도로(투찰)_봉무지방산업단지도로(투찰)②_왜관-태평건설_청주사직골조(최종확정)" xfId="869"/>
    <cellStyle name="_대곡이설(투찰)_도덕-고흥도로(투찰)_봉무지방산업단지도로(투찰)②_청주사직골조(최종확정)" xfId="870"/>
    <cellStyle name="_대곡이설(투찰)_도덕-고흥도로(투찰)_봉무지방산업단지도로(투찰)②+0.250%" xfId="871"/>
    <cellStyle name="_대곡이설(투찰)_도덕-고흥도로(투찰)_봉무지방산업단지도로(투찰)②+0.250%_마현생창(동양고속)" xfId="872"/>
    <cellStyle name="_대곡이설(투찰)_도덕-고흥도로(투찰)_봉무지방산업단지도로(투찰)②+0.250%_마현생창(동양고속)_왜관-태평건설" xfId="873"/>
    <cellStyle name="_대곡이설(투찰)_도덕-고흥도로(투찰)_봉무지방산업단지도로(투찰)②+0.250%_마현생창(동양고속)_왜관-태평건설_청주사직골조(최종확정)" xfId="874"/>
    <cellStyle name="_대곡이설(투찰)_도덕-고흥도로(투찰)_봉무지방산업단지도로(투찰)②+0.250%_마현생창(동양고속)_청주사직골조(최종확정)" xfId="875"/>
    <cellStyle name="_대곡이설(투찰)_도덕-고흥도로(투찰)_봉무지방산업단지도로(투찰)②+0.250%_왜관-태평건설" xfId="876"/>
    <cellStyle name="_대곡이설(투찰)_도덕-고흥도로(투찰)_봉무지방산업단지도로(투찰)②+0.250%_왜관-태평건설_청주사직골조(최종확정)" xfId="877"/>
    <cellStyle name="_대곡이설(투찰)_도덕-고흥도로(투찰)_봉무지방산업단지도로(투찰)②+0.250%_청주사직골조(최종확정)" xfId="878"/>
    <cellStyle name="_대곡이설(투찰)_도덕-고흥도로(투찰)_왜관-태평건설" xfId="879"/>
    <cellStyle name="_대곡이설(투찰)_도덕-고흥도로(투찰)_왜관-태평건설_청주사직골조(최종확정)" xfId="880"/>
    <cellStyle name="_대곡이설(투찰)_도덕-고흥도로(투찰)_청주사직골조(최종확정)" xfId="881"/>
    <cellStyle name="_대곡이설(투찰)_도덕-고흥도로(투찰)_합덕-신례원(2공구)투찰" xfId="882"/>
    <cellStyle name="_대곡이설(투찰)_도덕-고흥도로(투찰)_합덕-신례원(2공구)투찰_경찰서-터미널간도로(투찰)②" xfId="883"/>
    <cellStyle name="_대곡이설(투찰)_도덕-고흥도로(투찰)_합덕-신례원(2공구)투찰_경찰서-터미널간도로(투찰)②_마현생창(동양고속)" xfId="884"/>
    <cellStyle name="_대곡이설(투찰)_도덕-고흥도로(투찰)_합덕-신례원(2공구)투찰_경찰서-터미널간도로(투찰)②_마현생창(동양고속)_왜관-태평건설" xfId="885"/>
    <cellStyle name="_대곡이설(투찰)_도덕-고흥도로(투찰)_합덕-신례원(2공구)투찰_경찰서-터미널간도로(투찰)②_마현생창(동양고속)_왜관-태평건설_청주사직골조(최종확정)" xfId="886"/>
    <cellStyle name="_대곡이설(투찰)_도덕-고흥도로(투찰)_합덕-신례원(2공구)투찰_경찰서-터미널간도로(투찰)②_마현생창(동양고속)_청주사직골조(최종확정)" xfId="887"/>
    <cellStyle name="_대곡이설(투찰)_도덕-고흥도로(투찰)_합덕-신례원(2공구)투찰_경찰서-터미널간도로(투찰)②_왜관-태평건설" xfId="888"/>
    <cellStyle name="_대곡이설(투찰)_도덕-고흥도로(투찰)_합덕-신례원(2공구)투찰_경찰서-터미널간도로(투찰)②_왜관-태평건설_청주사직골조(최종확정)" xfId="889"/>
    <cellStyle name="_대곡이설(투찰)_도덕-고흥도로(투찰)_합덕-신례원(2공구)투찰_경찰서-터미널간도로(투찰)②_청주사직골조(최종확정)" xfId="890"/>
    <cellStyle name="_대곡이설(투찰)_도덕-고흥도로(투찰)_합덕-신례원(2공구)투찰_마현생창(동양고속)" xfId="891"/>
    <cellStyle name="_대곡이설(투찰)_도덕-고흥도로(투찰)_합덕-신례원(2공구)투찰_마현생창(동양고속)_왜관-태평건설" xfId="892"/>
    <cellStyle name="_대곡이설(투찰)_도덕-고흥도로(투찰)_합덕-신례원(2공구)투찰_마현생창(동양고속)_왜관-태평건설_청주사직골조(최종확정)" xfId="893"/>
    <cellStyle name="_대곡이설(투찰)_도덕-고흥도로(투찰)_합덕-신례원(2공구)투찰_마현생창(동양고속)_청주사직골조(최종확정)" xfId="894"/>
    <cellStyle name="_대곡이설(투찰)_도덕-고흥도로(투찰)_합덕-신례원(2공구)투찰_봉무지방산업단지도로(투찰)②" xfId="895"/>
    <cellStyle name="_대곡이설(투찰)_도덕-고흥도로(투찰)_합덕-신례원(2공구)투찰_봉무지방산업단지도로(투찰)②_마현생창(동양고속)" xfId="896"/>
    <cellStyle name="_대곡이설(투찰)_도덕-고흥도로(투찰)_합덕-신례원(2공구)투찰_봉무지방산업단지도로(투찰)②_마현생창(동양고속)_왜관-태평건설" xfId="897"/>
    <cellStyle name="_대곡이설(투찰)_도덕-고흥도로(투찰)_합덕-신례원(2공구)투찰_봉무지방산업단지도로(투찰)②_마현생창(동양고속)_왜관-태평건설_청주사직골조(최종확정)" xfId="898"/>
    <cellStyle name="_대곡이설(투찰)_도덕-고흥도로(투찰)_합덕-신례원(2공구)투찰_봉무지방산업단지도로(투찰)②_마현생창(동양고속)_청주사직골조(최종확정)" xfId="899"/>
    <cellStyle name="_대곡이설(투찰)_도덕-고흥도로(투찰)_합덕-신례원(2공구)투찰_봉무지방산업단지도로(투찰)②_왜관-태평건설" xfId="900"/>
    <cellStyle name="_대곡이설(투찰)_도덕-고흥도로(투찰)_합덕-신례원(2공구)투찰_봉무지방산업단지도로(투찰)②_왜관-태평건설_청주사직골조(최종확정)" xfId="901"/>
    <cellStyle name="_대곡이설(투찰)_도덕-고흥도로(투찰)_합덕-신례원(2공구)투찰_봉무지방산업단지도로(투찰)②_청주사직골조(최종확정)" xfId="902"/>
    <cellStyle name="_대곡이설(투찰)_도덕-고흥도로(투찰)_합덕-신례원(2공구)투찰_봉무지방산업단지도로(투찰)②+0.250%" xfId="903"/>
    <cellStyle name="_대곡이설(투찰)_도덕-고흥도로(투찰)_합덕-신례원(2공구)투찰_봉무지방산업단지도로(투찰)②+0.250%_마현생창(동양고속)" xfId="904"/>
    <cellStyle name="_대곡이설(투찰)_도덕-고흥도로(투찰)_합덕-신례원(2공구)투찰_봉무지방산업단지도로(투찰)②+0.250%_마현생창(동양고속)_왜관-태평건설" xfId="905"/>
    <cellStyle name="_대곡이설(투찰)_도덕-고흥도로(투찰)_합덕-신례원(2공구)투찰_봉무지방산업단지도로(투찰)②+0.250%_마현생창(동양고속)_왜관-태평건설_청주사직골조(최종확정)" xfId="906"/>
    <cellStyle name="_대곡이설(투찰)_도덕-고흥도로(투찰)_합덕-신례원(2공구)투찰_봉무지방산업단지도로(투찰)②+0.250%_마현생창(동양고속)_청주사직골조(최종확정)" xfId="907"/>
    <cellStyle name="_대곡이설(투찰)_도덕-고흥도로(투찰)_합덕-신례원(2공구)투찰_봉무지방산업단지도로(투찰)②+0.250%_왜관-태평건설" xfId="908"/>
    <cellStyle name="_대곡이설(투찰)_도덕-고흥도로(투찰)_합덕-신례원(2공구)투찰_봉무지방산업단지도로(투찰)②+0.250%_왜관-태평건설_청주사직골조(최종확정)" xfId="909"/>
    <cellStyle name="_대곡이설(투찰)_도덕-고흥도로(투찰)_합덕-신례원(2공구)투찰_봉무지방산업단지도로(투찰)②+0.250%_청주사직골조(최종확정)" xfId="910"/>
    <cellStyle name="_대곡이설(투찰)_도덕-고흥도로(투찰)_합덕-신례원(2공구)투찰_왜관-태평건설" xfId="911"/>
    <cellStyle name="_대곡이설(투찰)_도덕-고흥도로(투찰)_합덕-신례원(2공구)투찰_왜관-태평건설_청주사직골조(최종확정)" xfId="912"/>
    <cellStyle name="_대곡이설(투찰)_도덕-고흥도로(투찰)_합덕-신례원(2공구)투찰_청주사직골조(최종확정)" xfId="913"/>
    <cellStyle name="_대곡이설(투찰)_도덕-고흥도로(투찰)_합덕-신례원(2공구)투찰_합덕-신례원(2공구)투찰" xfId="914"/>
    <cellStyle name="_대곡이설(투찰)_도덕-고흥도로(투찰)_합덕-신례원(2공구)투찰_합덕-신례원(2공구)투찰_경찰서-터미널간도로(투찰)②" xfId="915"/>
    <cellStyle name="_대곡이설(투찰)_도덕-고흥도로(투찰)_합덕-신례원(2공구)투찰_합덕-신례원(2공구)투찰_경찰서-터미널간도로(투찰)②_마현생창(동양고속)" xfId="916"/>
    <cellStyle name="_대곡이설(투찰)_도덕-고흥도로(투찰)_합덕-신례원(2공구)투찰_합덕-신례원(2공구)투찰_경찰서-터미널간도로(투찰)②_마현생창(동양고속)_왜관-태평건설" xfId="917"/>
    <cellStyle name="_대곡이설(투찰)_도덕-고흥도로(투찰)_합덕-신례원(2공구)투찰_합덕-신례원(2공구)투찰_경찰서-터미널간도로(투찰)②_마현생창(동양고속)_왜관-태평건설_청주사직골조(최종확정)" xfId="918"/>
    <cellStyle name="_대곡이설(투찰)_도덕-고흥도로(투찰)_합덕-신례원(2공구)투찰_합덕-신례원(2공구)투찰_경찰서-터미널간도로(투찰)②_마현생창(동양고속)_청주사직골조(최종확정)" xfId="919"/>
    <cellStyle name="_대곡이설(투찰)_도덕-고흥도로(투찰)_합덕-신례원(2공구)투찰_합덕-신례원(2공구)투찰_경찰서-터미널간도로(투찰)②_왜관-태평건설" xfId="920"/>
    <cellStyle name="_대곡이설(투찰)_도덕-고흥도로(투찰)_합덕-신례원(2공구)투찰_합덕-신례원(2공구)투찰_경찰서-터미널간도로(투찰)②_왜관-태평건설_청주사직골조(최종확정)" xfId="921"/>
    <cellStyle name="_대곡이설(투찰)_도덕-고흥도로(투찰)_합덕-신례원(2공구)투찰_합덕-신례원(2공구)투찰_경찰서-터미널간도로(투찰)②_청주사직골조(최종확정)" xfId="922"/>
    <cellStyle name="_대곡이설(투찰)_도덕-고흥도로(투찰)_합덕-신례원(2공구)투찰_합덕-신례원(2공구)투찰_마현생창(동양고속)" xfId="923"/>
    <cellStyle name="_대곡이설(투찰)_도덕-고흥도로(투찰)_합덕-신례원(2공구)투찰_합덕-신례원(2공구)투찰_마현생창(동양고속)_왜관-태평건설" xfId="924"/>
    <cellStyle name="_대곡이설(투찰)_도덕-고흥도로(투찰)_합덕-신례원(2공구)투찰_합덕-신례원(2공구)투찰_마현생창(동양고속)_왜관-태평건설_청주사직골조(최종확정)" xfId="925"/>
    <cellStyle name="_대곡이설(투찰)_도덕-고흥도로(투찰)_합덕-신례원(2공구)투찰_합덕-신례원(2공구)투찰_마현생창(동양고속)_청주사직골조(최종확정)" xfId="926"/>
    <cellStyle name="_대곡이설(투찰)_도덕-고흥도로(투찰)_합덕-신례원(2공구)투찰_합덕-신례원(2공구)투찰_봉무지방산업단지도로(투찰)②" xfId="927"/>
    <cellStyle name="_대곡이설(투찰)_도덕-고흥도로(투찰)_합덕-신례원(2공구)투찰_합덕-신례원(2공구)투찰_봉무지방산업단지도로(투찰)②_마현생창(동양고속)" xfId="928"/>
    <cellStyle name="_대곡이설(투찰)_도덕-고흥도로(투찰)_합덕-신례원(2공구)투찰_합덕-신례원(2공구)투찰_봉무지방산업단지도로(투찰)②_마현생창(동양고속)_왜관-태평건설" xfId="929"/>
    <cellStyle name="_대곡이설(투찰)_도덕-고흥도로(투찰)_합덕-신례원(2공구)투찰_합덕-신례원(2공구)투찰_봉무지방산업단지도로(투찰)②_마현생창(동양고속)_왜관-태평건설_청주사직골조(최종확정)" xfId="930"/>
    <cellStyle name="_대곡이설(투찰)_도덕-고흥도로(투찰)_합덕-신례원(2공구)투찰_합덕-신례원(2공구)투찰_봉무지방산업단지도로(투찰)②_마현생창(동양고속)_청주사직골조(최종확정)" xfId="931"/>
    <cellStyle name="_대곡이설(투찰)_도덕-고흥도로(투찰)_합덕-신례원(2공구)투찰_합덕-신례원(2공구)투찰_봉무지방산업단지도로(투찰)②_왜관-태평건설" xfId="932"/>
    <cellStyle name="_대곡이설(투찰)_도덕-고흥도로(투찰)_합덕-신례원(2공구)투찰_합덕-신례원(2공구)투찰_봉무지방산업단지도로(투찰)②_왜관-태평건설_청주사직골조(최종확정)" xfId="933"/>
    <cellStyle name="_대곡이설(투찰)_도덕-고흥도로(투찰)_합덕-신례원(2공구)투찰_합덕-신례원(2공구)투찰_봉무지방산업단지도로(투찰)②_청주사직골조(최종확정)" xfId="934"/>
    <cellStyle name="_대곡이설(투찰)_도덕-고흥도로(투찰)_합덕-신례원(2공구)투찰_합덕-신례원(2공구)투찰_봉무지방산업단지도로(투찰)②+0.250%" xfId="935"/>
    <cellStyle name="_대곡이설(투찰)_도덕-고흥도로(투찰)_합덕-신례원(2공구)투찰_합덕-신례원(2공구)투찰_봉무지방산업단지도로(투찰)②+0.250%_마현생창(동양고속)" xfId="936"/>
    <cellStyle name="_대곡이설(투찰)_도덕-고흥도로(투찰)_합덕-신례원(2공구)투찰_합덕-신례원(2공구)투찰_봉무지방산업단지도로(투찰)②+0.250%_마현생창(동양고속)_왜관-태평건설" xfId="937"/>
    <cellStyle name="_대곡이설(투찰)_도덕-고흥도로(투찰)_합덕-신례원(2공구)투찰_합덕-신례원(2공구)투찰_봉무지방산업단지도로(투찰)②+0.250%_마현생창(동양고속)_왜관-태평건설_청주사직골조(최종확정)" xfId="938"/>
    <cellStyle name="_대곡이설(투찰)_도덕-고흥도로(투찰)_합덕-신례원(2공구)투찰_합덕-신례원(2공구)투찰_봉무지방산업단지도로(투찰)②+0.250%_마현생창(동양고속)_청주사직골조(최종확정)" xfId="939"/>
    <cellStyle name="_대곡이설(투찰)_도덕-고흥도로(투찰)_합덕-신례원(2공구)투찰_합덕-신례원(2공구)투찰_봉무지방산업단지도로(투찰)②+0.250%_왜관-태평건설" xfId="940"/>
    <cellStyle name="_대곡이설(투찰)_도덕-고흥도로(투찰)_합덕-신례원(2공구)투찰_합덕-신례원(2공구)투찰_봉무지방산업단지도로(투찰)②+0.250%_왜관-태평건설_청주사직골조(최종확정)" xfId="941"/>
    <cellStyle name="_대곡이설(투찰)_도덕-고흥도로(투찰)_합덕-신례원(2공구)투찰_합덕-신례원(2공구)투찰_봉무지방산업단지도로(투찰)②+0.250%_청주사직골조(최종확정)" xfId="942"/>
    <cellStyle name="_대곡이설(투찰)_도덕-고흥도로(투찰)_합덕-신례원(2공구)투찰_합덕-신례원(2공구)투찰_왜관-태평건설" xfId="943"/>
    <cellStyle name="_대곡이설(투찰)_도덕-고흥도로(투찰)_합덕-신례원(2공구)투찰_합덕-신례원(2공구)투찰_왜관-태평건설_청주사직골조(최종확정)" xfId="944"/>
    <cellStyle name="_대곡이설(투찰)_도덕-고흥도로(투찰)_합덕-신례원(2공구)투찰_합덕-신례원(2공구)투찰_청주사직골조(최종확정)" xfId="945"/>
    <cellStyle name="_대곡이설(투찰)_마현생창(동양고속)" xfId="946"/>
    <cellStyle name="_대곡이설(투찰)_마현생창(동양고속)_왜관-태평건설" xfId="947"/>
    <cellStyle name="_대곡이설(투찰)_마현생창(동양고속)_왜관-태평건설_청주사직골조(최종확정)" xfId="948"/>
    <cellStyle name="_대곡이설(투찰)_마현생창(동양고속)_청주사직골조(최종확정)" xfId="949"/>
    <cellStyle name="_대곡이설(투찰)_봉무지방산업단지도로(투찰)②" xfId="950"/>
    <cellStyle name="_대곡이설(투찰)_봉무지방산업단지도로(투찰)②_마현생창(동양고속)" xfId="951"/>
    <cellStyle name="_대곡이설(투찰)_봉무지방산업단지도로(투찰)②_마현생창(동양고속)_왜관-태평건설" xfId="952"/>
    <cellStyle name="_대곡이설(투찰)_봉무지방산업단지도로(투찰)②_마현생창(동양고속)_왜관-태평건설_청주사직골조(최종확정)" xfId="953"/>
    <cellStyle name="_대곡이설(투찰)_봉무지방산업단지도로(투찰)②_마현생창(동양고속)_청주사직골조(최종확정)" xfId="954"/>
    <cellStyle name="_대곡이설(투찰)_봉무지방산업단지도로(투찰)②_왜관-태평건설" xfId="955"/>
    <cellStyle name="_대곡이설(투찰)_봉무지방산업단지도로(투찰)②_왜관-태평건설_청주사직골조(최종확정)" xfId="956"/>
    <cellStyle name="_대곡이설(투찰)_봉무지방산업단지도로(투찰)②_청주사직골조(최종확정)" xfId="957"/>
    <cellStyle name="_대곡이설(투찰)_봉무지방산업단지도로(투찰)②+0.250%" xfId="958"/>
    <cellStyle name="_대곡이설(투찰)_봉무지방산업단지도로(투찰)②+0.250%_마현생창(동양고속)" xfId="959"/>
    <cellStyle name="_대곡이설(투찰)_봉무지방산업단지도로(투찰)②+0.250%_마현생창(동양고속)_왜관-태평건설" xfId="960"/>
    <cellStyle name="_대곡이설(투찰)_봉무지방산업단지도로(투찰)②+0.250%_마현생창(동양고속)_왜관-태평건설_청주사직골조(최종확정)" xfId="961"/>
    <cellStyle name="_대곡이설(투찰)_봉무지방산업단지도로(투찰)②+0.250%_마현생창(동양고속)_청주사직골조(최종확정)" xfId="962"/>
    <cellStyle name="_대곡이설(투찰)_봉무지방산업단지도로(투찰)②+0.250%_왜관-태평건설" xfId="963"/>
    <cellStyle name="_대곡이설(투찰)_봉무지방산업단지도로(투찰)②+0.250%_왜관-태평건설_청주사직골조(최종확정)" xfId="964"/>
    <cellStyle name="_대곡이설(투찰)_봉무지방산업단지도로(투찰)②+0.250%_청주사직골조(최종확정)" xfId="965"/>
    <cellStyle name="_대곡이설(투찰)_안산부대(투찰)⑤" xfId="966"/>
    <cellStyle name="_대곡이설(투찰)_안산부대(투찰)⑤_경찰서-터미널간도로(투찰)②" xfId="967"/>
    <cellStyle name="_대곡이설(투찰)_안산부대(투찰)⑤_경찰서-터미널간도로(투찰)②_마현생창(동양고속)" xfId="968"/>
    <cellStyle name="_대곡이설(투찰)_안산부대(투찰)⑤_경찰서-터미널간도로(투찰)②_마현생창(동양고속)_왜관-태평건설" xfId="969"/>
    <cellStyle name="_대곡이설(투찰)_안산부대(투찰)⑤_경찰서-터미널간도로(투찰)②_마현생창(동양고속)_왜관-태평건설_청주사직골조(최종확정)" xfId="970"/>
    <cellStyle name="_대곡이설(투찰)_안산부대(투찰)⑤_경찰서-터미널간도로(투찰)②_마현생창(동양고속)_청주사직골조(최종확정)" xfId="971"/>
    <cellStyle name="_대곡이설(투찰)_안산부대(투찰)⑤_경찰서-터미널간도로(투찰)②_왜관-태평건설" xfId="972"/>
    <cellStyle name="_대곡이설(투찰)_안산부대(투찰)⑤_경찰서-터미널간도로(투찰)②_왜관-태평건설_청주사직골조(최종확정)" xfId="973"/>
    <cellStyle name="_대곡이설(투찰)_안산부대(투찰)⑤_경찰서-터미널간도로(투찰)②_청주사직골조(최종확정)" xfId="974"/>
    <cellStyle name="_대곡이설(투찰)_안산부대(투찰)⑤_마현생창(동양고속)" xfId="975"/>
    <cellStyle name="_대곡이설(투찰)_안산부대(투찰)⑤_마현생창(동양고속)_왜관-태평건설" xfId="976"/>
    <cellStyle name="_대곡이설(투찰)_안산부대(투찰)⑤_마현생창(동양고속)_왜관-태평건설_청주사직골조(최종확정)" xfId="977"/>
    <cellStyle name="_대곡이설(투찰)_안산부대(투찰)⑤_마현생창(동양고속)_청주사직골조(최종확정)" xfId="978"/>
    <cellStyle name="_대곡이설(투찰)_안산부대(투찰)⑤_봉무지방산업단지도로(투찰)②" xfId="979"/>
    <cellStyle name="_대곡이설(투찰)_안산부대(투찰)⑤_봉무지방산업단지도로(투찰)②_마현생창(동양고속)" xfId="980"/>
    <cellStyle name="_대곡이설(투찰)_안산부대(투찰)⑤_봉무지방산업단지도로(투찰)②_마현생창(동양고속)_왜관-태평건설" xfId="981"/>
    <cellStyle name="_대곡이설(투찰)_안산부대(투찰)⑤_봉무지방산업단지도로(투찰)②_마현생창(동양고속)_왜관-태평건설_청주사직골조(최종확정)" xfId="982"/>
    <cellStyle name="_대곡이설(투찰)_안산부대(투찰)⑤_봉무지방산업단지도로(투찰)②_마현생창(동양고속)_청주사직골조(최종확정)" xfId="983"/>
    <cellStyle name="_대곡이설(투찰)_안산부대(투찰)⑤_봉무지방산업단지도로(투찰)②_왜관-태평건설" xfId="984"/>
    <cellStyle name="_대곡이설(투찰)_안산부대(투찰)⑤_봉무지방산업단지도로(투찰)②_왜관-태평건설_청주사직골조(최종확정)" xfId="985"/>
    <cellStyle name="_대곡이설(투찰)_안산부대(투찰)⑤_봉무지방산업단지도로(투찰)②_청주사직골조(최종확정)" xfId="986"/>
    <cellStyle name="_대곡이설(투찰)_안산부대(투찰)⑤_봉무지방산업단지도로(투찰)②+0.250%" xfId="987"/>
    <cellStyle name="_대곡이설(투찰)_안산부대(투찰)⑤_봉무지방산업단지도로(투찰)②+0.250%_마현생창(동양고속)" xfId="988"/>
    <cellStyle name="_대곡이설(투찰)_안산부대(투찰)⑤_봉무지방산업단지도로(투찰)②+0.250%_마현생창(동양고속)_왜관-태평건설" xfId="989"/>
    <cellStyle name="_대곡이설(투찰)_안산부대(투찰)⑤_봉무지방산업단지도로(투찰)②+0.250%_마현생창(동양고속)_왜관-태평건설_청주사직골조(최종확정)" xfId="990"/>
    <cellStyle name="_대곡이설(투찰)_안산부대(투찰)⑤_봉무지방산업단지도로(투찰)②+0.250%_마현생창(동양고속)_청주사직골조(최종확정)" xfId="991"/>
    <cellStyle name="_대곡이설(투찰)_안산부대(투찰)⑤_봉무지방산업단지도로(투찰)②+0.250%_왜관-태평건설" xfId="992"/>
    <cellStyle name="_대곡이설(투찰)_안산부대(투찰)⑤_봉무지방산업단지도로(투찰)②+0.250%_왜관-태평건설_청주사직골조(최종확정)" xfId="993"/>
    <cellStyle name="_대곡이설(투찰)_안산부대(투찰)⑤_봉무지방산업단지도로(투찰)②+0.250%_청주사직골조(최종확정)" xfId="994"/>
    <cellStyle name="_대곡이설(투찰)_안산부대(투찰)⑤_왜관-태평건설" xfId="995"/>
    <cellStyle name="_대곡이설(투찰)_안산부대(투찰)⑤_왜관-태평건설_청주사직골조(최종확정)" xfId="996"/>
    <cellStyle name="_대곡이설(투찰)_안산부대(투찰)⑤_청주사직골조(최종확정)" xfId="997"/>
    <cellStyle name="_대곡이설(투찰)_안산부대(투찰)⑤_합덕-신례원(2공구)투찰" xfId="998"/>
    <cellStyle name="_대곡이설(투찰)_안산부대(투찰)⑤_합덕-신례원(2공구)투찰_경찰서-터미널간도로(투찰)②" xfId="999"/>
    <cellStyle name="_대곡이설(투찰)_안산부대(투찰)⑤_합덕-신례원(2공구)투찰_경찰서-터미널간도로(투찰)②_마현생창(동양고속)" xfId="1000"/>
    <cellStyle name="_대곡이설(투찰)_안산부대(투찰)⑤_합덕-신례원(2공구)투찰_경찰서-터미널간도로(투찰)②_마현생창(동양고속)_왜관-태평건설" xfId="1001"/>
    <cellStyle name="_대곡이설(투찰)_안산부대(투찰)⑤_합덕-신례원(2공구)투찰_경찰서-터미널간도로(투찰)②_마현생창(동양고속)_왜관-태평건설_청주사직골조(최종확정)" xfId="1002"/>
    <cellStyle name="_대곡이설(투찰)_안산부대(투찰)⑤_합덕-신례원(2공구)투찰_경찰서-터미널간도로(투찰)②_마현생창(동양고속)_청주사직골조(최종확정)" xfId="1003"/>
    <cellStyle name="_대곡이설(투찰)_안산부대(투찰)⑤_합덕-신례원(2공구)투찰_경찰서-터미널간도로(투찰)②_왜관-태평건설" xfId="1004"/>
    <cellStyle name="_대곡이설(투찰)_안산부대(투찰)⑤_합덕-신례원(2공구)투찰_경찰서-터미널간도로(투찰)②_왜관-태평건설_청주사직골조(최종확정)" xfId="1005"/>
    <cellStyle name="_대곡이설(투찰)_안산부대(투찰)⑤_합덕-신례원(2공구)투찰_경찰서-터미널간도로(투찰)②_청주사직골조(최종확정)" xfId="1006"/>
    <cellStyle name="_대곡이설(투찰)_안산부대(투찰)⑤_합덕-신례원(2공구)투찰_마현생창(동양고속)" xfId="1007"/>
    <cellStyle name="_대곡이설(투찰)_안산부대(투찰)⑤_합덕-신례원(2공구)투찰_마현생창(동양고속)_왜관-태평건설" xfId="1008"/>
    <cellStyle name="_대곡이설(투찰)_안산부대(투찰)⑤_합덕-신례원(2공구)투찰_마현생창(동양고속)_왜관-태평건설_청주사직골조(최종확정)" xfId="1009"/>
    <cellStyle name="_대곡이설(투찰)_안산부대(투찰)⑤_합덕-신례원(2공구)투찰_마현생창(동양고속)_청주사직골조(최종확정)" xfId="1010"/>
    <cellStyle name="_대곡이설(투찰)_안산부대(투찰)⑤_합덕-신례원(2공구)투찰_봉무지방산업단지도로(투찰)②" xfId="1011"/>
    <cellStyle name="_대곡이설(투찰)_안산부대(투찰)⑤_합덕-신례원(2공구)투찰_봉무지방산업단지도로(투찰)②_마현생창(동양고속)" xfId="1012"/>
    <cellStyle name="_대곡이설(투찰)_안산부대(투찰)⑤_합덕-신례원(2공구)투찰_봉무지방산업단지도로(투찰)②_마현생창(동양고속)_왜관-태평건설" xfId="1013"/>
    <cellStyle name="_대곡이설(투찰)_안산부대(투찰)⑤_합덕-신례원(2공구)투찰_봉무지방산업단지도로(투찰)②_마현생창(동양고속)_왜관-태평건설_청주사직골조(최종확정)" xfId="1014"/>
    <cellStyle name="_대곡이설(투찰)_안산부대(투찰)⑤_합덕-신례원(2공구)투찰_봉무지방산업단지도로(투찰)②_마현생창(동양고속)_청주사직골조(최종확정)" xfId="1015"/>
    <cellStyle name="_대곡이설(투찰)_안산부대(투찰)⑤_합덕-신례원(2공구)투찰_봉무지방산업단지도로(투찰)②_왜관-태평건설" xfId="1016"/>
    <cellStyle name="_대곡이설(투찰)_안산부대(투찰)⑤_합덕-신례원(2공구)투찰_봉무지방산업단지도로(투찰)②_왜관-태평건설_청주사직골조(최종확정)" xfId="1017"/>
    <cellStyle name="_대곡이설(투찰)_안산부대(투찰)⑤_합덕-신례원(2공구)투찰_봉무지방산업단지도로(투찰)②_청주사직골조(최종확정)" xfId="1018"/>
    <cellStyle name="_대곡이설(투찰)_안산부대(투찰)⑤_합덕-신례원(2공구)투찰_봉무지방산업단지도로(투찰)②+0.250%" xfId="1019"/>
    <cellStyle name="_대곡이설(투찰)_안산부대(투찰)⑤_합덕-신례원(2공구)투찰_봉무지방산업단지도로(투찰)②+0.250%_마현생창(동양고속)" xfId="1020"/>
    <cellStyle name="_대곡이설(투찰)_안산부대(투찰)⑤_합덕-신례원(2공구)투찰_봉무지방산업단지도로(투찰)②+0.250%_마현생창(동양고속)_왜관-태평건설" xfId="1021"/>
    <cellStyle name="_대곡이설(투찰)_안산부대(투찰)⑤_합덕-신례원(2공구)투찰_봉무지방산업단지도로(투찰)②+0.250%_마현생창(동양고속)_왜관-태평건설_청주사직골조(최종확정)" xfId="1022"/>
    <cellStyle name="_대곡이설(투찰)_안산부대(투찰)⑤_합덕-신례원(2공구)투찰_봉무지방산업단지도로(투찰)②+0.250%_마현생창(동양고속)_청주사직골조(최종확정)" xfId="1023"/>
    <cellStyle name="_대곡이설(투찰)_안산부대(투찰)⑤_합덕-신례원(2공구)투찰_봉무지방산업단지도로(투찰)②+0.250%_왜관-태평건설" xfId="1024"/>
    <cellStyle name="_대곡이설(투찰)_안산부대(투찰)⑤_합덕-신례원(2공구)투찰_봉무지방산업단지도로(투찰)②+0.250%_왜관-태평건설_청주사직골조(최종확정)" xfId="1025"/>
    <cellStyle name="_대곡이설(투찰)_안산부대(투찰)⑤_합덕-신례원(2공구)투찰_봉무지방산업단지도로(투찰)②+0.250%_청주사직골조(최종확정)" xfId="1026"/>
    <cellStyle name="_대곡이설(투찰)_안산부대(투찰)⑤_합덕-신례원(2공구)투찰_왜관-태평건설" xfId="1027"/>
    <cellStyle name="_대곡이설(투찰)_안산부대(투찰)⑤_합덕-신례원(2공구)투찰_왜관-태평건설_청주사직골조(최종확정)" xfId="1028"/>
    <cellStyle name="_대곡이설(투찰)_안산부대(투찰)⑤_합덕-신례원(2공구)투찰_청주사직골조(최종확정)" xfId="1029"/>
    <cellStyle name="_대곡이설(투찰)_안산부대(투찰)⑤_합덕-신례원(2공구)투찰_합덕-신례원(2공구)투찰" xfId="1030"/>
    <cellStyle name="_대곡이설(투찰)_안산부대(투찰)⑤_합덕-신례원(2공구)투찰_합덕-신례원(2공구)투찰_경찰서-터미널간도로(투찰)②" xfId="1031"/>
    <cellStyle name="_대곡이설(투찰)_안산부대(투찰)⑤_합덕-신례원(2공구)투찰_합덕-신례원(2공구)투찰_경찰서-터미널간도로(투찰)②_마현생창(동양고속)" xfId="1032"/>
    <cellStyle name="_대곡이설(투찰)_안산부대(투찰)⑤_합덕-신례원(2공구)투찰_합덕-신례원(2공구)투찰_경찰서-터미널간도로(투찰)②_마현생창(동양고속)_왜관-태평건설" xfId="1033"/>
    <cellStyle name="_대곡이설(투찰)_안산부대(투찰)⑤_합덕-신례원(2공구)투찰_합덕-신례원(2공구)투찰_경찰서-터미널간도로(투찰)②_마현생창(동양고속)_왜관-태평건설_청주사직골조(최종확정)" xfId="1034"/>
    <cellStyle name="_대곡이설(투찰)_안산부대(투찰)⑤_합덕-신례원(2공구)투찰_합덕-신례원(2공구)투찰_경찰서-터미널간도로(투찰)②_마현생창(동양고속)_청주사직골조(최종확정)" xfId="1035"/>
    <cellStyle name="_대곡이설(투찰)_안산부대(투찰)⑤_합덕-신례원(2공구)투찰_합덕-신례원(2공구)투찰_경찰서-터미널간도로(투찰)②_왜관-태평건설" xfId="1036"/>
    <cellStyle name="_대곡이설(투찰)_안산부대(투찰)⑤_합덕-신례원(2공구)투찰_합덕-신례원(2공구)투찰_경찰서-터미널간도로(투찰)②_왜관-태평건설_청주사직골조(최종확정)" xfId="1037"/>
    <cellStyle name="_대곡이설(투찰)_안산부대(투찰)⑤_합덕-신례원(2공구)투찰_합덕-신례원(2공구)투찰_경찰서-터미널간도로(투찰)②_청주사직골조(최종확정)" xfId="1038"/>
    <cellStyle name="_대곡이설(투찰)_안산부대(투찰)⑤_합덕-신례원(2공구)투찰_합덕-신례원(2공구)투찰_마현생창(동양고속)" xfId="1039"/>
    <cellStyle name="_대곡이설(투찰)_안산부대(투찰)⑤_합덕-신례원(2공구)투찰_합덕-신례원(2공구)투찰_마현생창(동양고속)_왜관-태평건설" xfId="1040"/>
    <cellStyle name="_대곡이설(투찰)_안산부대(투찰)⑤_합덕-신례원(2공구)투찰_합덕-신례원(2공구)투찰_마현생창(동양고속)_왜관-태평건설_청주사직골조(최종확정)" xfId="1041"/>
    <cellStyle name="_대곡이설(투찰)_안산부대(투찰)⑤_합덕-신례원(2공구)투찰_합덕-신례원(2공구)투찰_마현생창(동양고속)_청주사직골조(최종확정)" xfId="1042"/>
    <cellStyle name="_대곡이설(투찰)_안산부대(투찰)⑤_합덕-신례원(2공구)투찰_합덕-신례원(2공구)투찰_봉무지방산업단지도로(투찰)②" xfId="1043"/>
    <cellStyle name="_대곡이설(투찰)_안산부대(투찰)⑤_합덕-신례원(2공구)투찰_합덕-신례원(2공구)투찰_봉무지방산업단지도로(투찰)②_마현생창(동양고속)" xfId="1044"/>
    <cellStyle name="_대곡이설(투찰)_안산부대(투찰)⑤_합덕-신례원(2공구)투찰_합덕-신례원(2공구)투찰_봉무지방산업단지도로(투찰)②_마현생창(동양고속)_왜관-태평건설" xfId="1045"/>
    <cellStyle name="_대곡이설(투찰)_안산부대(투찰)⑤_합덕-신례원(2공구)투찰_합덕-신례원(2공구)투찰_봉무지방산업단지도로(투찰)②_마현생창(동양고속)_왜관-태평건설_청주사직골조(최종확정)" xfId="1046"/>
    <cellStyle name="_대곡이설(투찰)_안산부대(투찰)⑤_합덕-신례원(2공구)투찰_합덕-신례원(2공구)투찰_봉무지방산업단지도로(투찰)②_마현생창(동양고속)_청주사직골조(최종확정)" xfId="1047"/>
    <cellStyle name="_대곡이설(투찰)_안산부대(투찰)⑤_합덕-신례원(2공구)투찰_합덕-신례원(2공구)투찰_봉무지방산업단지도로(투찰)②_왜관-태평건설" xfId="1048"/>
    <cellStyle name="_대곡이설(투찰)_안산부대(투찰)⑤_합덕-신례원(2공구)투찰_합덕-신례원(2공구)투찰_봉무지방산업단지도로(투찰)②_왜관-태평건설_청주사직골조(최종확정)" xfId="1049"/>
    <cellStyle name="_대곡이설(투찰)_안산부대(투찰)⑤_합덕-신례원(2공구)투찰_합덕-신례원(2공구)투찰_봉무지방산업단지도로(투찰)②_청주사직골조(최종확정)" xfId="1050"/>
    <cellStyle name="_대곡이설(투찰)_안산부대(투찰)⑤_합덕-신례원(2공구)투찰_합덕-신례원(2공구)투찰_봉무지방산업단지도로(투찰)②+0.250%" xfId="1051"/>
    <cellStyle name="_대곡이설(투찰)_안산부대(투찰)⑤_합덕-신례원(2공구)투찰_합덕-신례원(2공구)투찰_봉무지방산업단지도로(투찰)②+0.250%_마현생창(동양고속)" xfId="1052"/>
    <cellStyle name="_대곡이설(투찰)_안산부대(투찰)⑤_합덕-신례원(2공구)투찰_합덕-신례원(2공구)투찰_봉무지방산업단지도로(투찰)②+0.250%_마현생창(동양고속)_왜관-태평건설" xfId="1053"/>
    <cellStyle name="_대곡이설(투찰)_안산부대(투찰)⑤_합덕-신례원(2공구)투찰_합덕-신례원(2공구)투찰_봉무지방산업단지도로(투찰)②+0.250%_마현생창(동양고속)_왜관-태평건설_청주사직골조(최종확정)" xfId="1054"/>
    <cellStyle name="_대곡이설(투찰)_안산부대(투찰)⑤_합덕-신례원(2공구)투찰_합덕-신례원(2공구)투찰_봉무지방산업단지도로(투찰)②+0.250%_마현생창(동양고속)_청주사직골조(최종확정)" xfId="1055"/>
    <cellStyle name="_대곡이설(투찰)_안산부대(투찰)⑤_합덕-신례원(2공구)투찰_합덕-신례원(2공구)투찰_봉무지방산업단지도로(투찰)②+0.250%_왜관-태평건설" xfId="1056"/>
    <cellStyle name="_대곡이설(투찰)_안산부대(투찰)⑤_합덕-신례원(2공구)투찰_합덕-신례원(2공구)투찰_봉무지방산업단지도로(투찰)②+0.250%_왜관-태평건설_청주사직골조(최종확정)" xfId="1057"/>
    <cellStyle name="_대곡이설(투찰)_안산부대(투찰)⑤_합덕-신례원(2공구)투찰_합덕-신례원(2공구)투찰_봉무지방산업단지도로(투찰)②+0.250%_청주사직골조(최종확정)" xfId="1058"/>
    <cellStyle name="_대곡이설(투찰)_안산부대(투찰)⑤_합덕-신례원(2공구)투찰_합덕-신례원(2공구)투찰_왜관-태평건설" xfId="1059"/>
    <cellStyle name="_대곡이설(투찰)_안산부대(투찰)⑤_합덕-신례원(2공구)투찰_합덕-신례원(2공구)투찰_왜관-태평건설_청주사직골조(최종확정)" xfId="1060"/>
    <cellStyle name="_대곡이설(투찰)_안산부대(투찰)⑤_합덕-신례원(2공구)투찰_합덕-신례원(2공구)투찰_청주사직골조(최종확정)" xfId="1061"/>
    <cellStyle name="_대곡이설(투찰)_양곡부두(투찰)-0.31%" xfId="1062"/>
    <cellStyle name="_대곡이설(투찰)_양곡부두(투찰)-0.31%_경찰서-터미널간도로(투찰)②" xfId="1063"/>
    <cellStyle name="_대곡이설(투찰)_양곡부두(투찰)-0.31%_경찰서-터미널간도로(투찰)②_마현생창(동양고속)" xfId="1064"/>
    <cellStyle name="_대곡이설(투찰)_양곡부두(투찰)-0.31%_경찰서-터미널간도로(투찰)②_마현생창(동양고속)_왜관-태평건설" xfId="1065"/>
    <cellStyle name="_대곡이설(투찰)_양곡부두(투찰)-0.31%_경찰서-터미널간도로(투찰)②_마현생창(동양고속)_왜관-태평건설_청주사직골조(최종확정)" xfId="1066"/>
    <cellStyle name="_대곡이설(투찰)_양곡부두(투찰)-0.31%_경찰서-터미널간도로(투찰)②_마현생창(동양고속)_청주사직골조(최종확정)" xfId="1067"/>
    <cellStyle name="_대곡이설(투찰)_양곡부두(투찰)-0.31%_경찰서-터미널간도로(투찰)②_왜관-태평건설" xfId="1068"/>
    <cellStyle name="_대곡이설(투찰)_양곡부두(투찰)-0.31%_경찰서-터미널간도로(투찰)②_왜관-태평건설_청주사직골조(최종확정)" xfId="1069"/>
    <cellStyle name="_대곡이설(투찰)_양곡부두(투찰)-0.31%_경찰서-터미널간도로(투찰)②_청주사직골조(최종확정)" xfId="1070"/>
    <cellStyle name="_대곡이설(투찰)_양곡부두(투찰)-0.31%_마현생창(동양고속)" xfId="1071"/>
    <cellStyle name="_대곡이설(투찰)_양곡부두(투찰)-0.31%_마현생창(동양고속)_왜관-태평건설" xfId="1072"/>
    <cellStyle name="_대곡이설(투찰)_양곡부두(투찰)-0.31%_마현생창(동양고속)_왜관-태평건설_청주사직골조(최종확정)" xfId="1073"/>
    <cellStyle name="_대곡이설(투찰)_양곡부두(투찰)-0.31%_마현생창(동양고속)_청주사직골조(최종확정)" xfId="1074"/>
    <cellStyle name="_대곡이설(투찰)_양곡부두(투찰)-0.31%_봉무지방산업단지도로(투찰)②" xfId="1075"/>
    <cellStyle name="_대곡이설(투찰)_양곡부두(투찰)-0.31%_봉무지방산업단지도로(투찰)②_마현생창(동양고속)" xfId="1076"/>
    <cellStyle name="_대곡이설(투찰)_양곡부두(투찰)-0.31%_봉무지방산업단지도로(투찰)②_마현생창(동양고속)_왜관-태평건설" xfId="1077"/>
    <cellStyle name="_대곡이설(투찰)_양곡부두(투찰)-0.31%_봉무지방산업단지도로(투찰)②_마현생창(동양고속)_왜관-태평건설_청주사직골조(최종확정)" xfId="1078"/>
    <cellStyle name="_대곡이설(투찰)_양곡부두(투찰)-0.31%_봉무지방산업단지도로(투찰)②_마현생창(동양고속)_청주사직골조(최종확정)" xfId="1079"/>
    <cellStyle name="_대곡이설(투찰)_양곡부두(투찰)-0.31%_봉무지방산업단지도로(투찰)②_왜관-태평건설" xfId="1080"/>
    <cellStyle name="_대곡이설(투찰)_양곡부두(투찰)-0.31%_봉무지방산업단지도로(투찰)②_왜관-태평건설_청주사직골조(최종확정)" xfId="1081"/>
    <cellStyle name="_대곡이설(투찰)_양곡부두(투찰)-0.31%_봉무지방산업단지도로(투찰)②_청주사직골조(최종확정)" xfId="1082"/>
    <cellStyle name="_대곡이설(투찰)_양곡부두(투찰)-0.31%_봉무지방산업단지도로(투찰)②+0.250%" xfId="1083"/>
    <cellStyle name="_대곡이설(투찰)_양곡부두(투찰)-0.31%_봉무지방산업단지도로(투찰)②+0.250%_마현생창(동양고속)" xfId="1084"/>
    <cellStyle name="_대곡이설(투찰)_양곡부두(투찰)-0.31%_봉무지방산업단지도로(투찰)②+0.250%_마현생창(동양고속)_왜관-태평건설" xfId="1085"/>
    <cellStyle name="_대곡이설(투찰)_양곡부두(투찰)-0.31%_봉무지방산업단지도로(투찰)②+0.250%_마현생창(동양고속)_왜관-태평건설_청주사직골조(최종확정)" xfId="1086"/>
    <cellStyle name="_대곡이설(투찰)_양곡부두(투찰)-0.31%_봉무지방산업단지도로(투찰)②+0.250%_마현생창(동양고속)_청주사직골조(최종확정)" xfId="1087"/>
    <cellStyle name="_대곡이설(투찰)_양곡부두(투찰)-0.31%_봉무지방산업단지도로(투찰)②+0.250%_왜관-태평건설" xfId="1088"/>
    <cellStyle name="_대곡이설(투찰)_양곡부두(투찰)-0.31%_봉무지방산업단지도로(투찰)②+0.250%_왜관-태평건설_청주사직골조(최종확정)" xfId="1089"/>
    <cellStyle name="_대곡이설(투찰)_양곡부두(투찰)-0.31%_봉무지방산업단지도로(투찰)②+0.250%_청주사직골조(최종확정)" xfId="1090"/>
    <cellStyle name="_대곡이설(투찰)_양곡부두(투찰)-0.31%_왜관-태평건설" xfId="1091"/>
    <cellStyle name="_대곡이설(투찰)_양곡부두(투찰)-0.31%_왜관-태평건설_청주사직골조(최종확정)" xfId="1092"/>
    <cellStyle name="_대곡이설(투찰)_양곡부두(투찰)-0.31%_청주사직골조(최종확정)" xfId="1093"/>
    <cellStyle name="_대곡이설(투찰)_양곡부두(투찰)-0.31%_합덕-신례원(2공구)투찰" xfId="1094"/>
    <cellStyle name="_대곡이설(투찰)_양곡부두(투찰)-0.31%_합덕-신례원(2공구)투찰_경찰서-터미널간도로(투찰)②" xfId="1095"/>
    <cellStyle name="_대곡이설(투찰)_양곡부두(투찰)-0.31%_합덕-신례원(2공구)투찰_경찰서-터미널간도로(투찰)②_마현생창(동양고속)" xfId="1096"/>
    <cellStyle name="_대곡이설(투찰)_양곡부두(투찰)-0.31%_합덕-신례원(2공구)투찰_경찰서-터미널간도로(투찰)②_마현생창(동양고속)_왜관-태평건설" xfId="1097"/>
    <cellStyle name="_대곡이설(투찰)_양곡부두(투찰)-0.31%_합덕-신례원(2공구)투찰_경찰서-터미널간도로(투찰)②_마현생창(동양고속)_왜관-태평건설_청주사직골조(최종확정)" xfId="1098"/>
    <cellStyle name="_대곡이설(투찰)_양곡부두(투찰)-0.31%_합덕-신례원(2공구)투찰_경찰서-터미널간도로(투찰)②_마현생창(동양고속)_청주사직골조(최종확정)" xfId="1099"/>
    <cellStyle name="_대곡이설(투찰)_양곡부두(투찰)-0.31%_합덕-신례원(2공구)투찰_경찰서-터미널간도로(투찰)②_왜관-태평건설" xfId="1100"/>
    <cellStyle name="_대곡이설(투찰)_양곡부두(투찰)-0.31%_합덕-신례원(2공구)투찰_경찰서-터미널간도로(투찰)②_왜관-태평건설_청주사직골조(최종확정)" xfId="1101"/>
    <cellStyle name="_대곡이설(투찰)_양곡부두(투찰)-0.31%_합덕-신례원(2공구)투찰_경찰서-터미널간도로(투찰)②_청주사직골조(최종확정)" xfId="1102"/>
    <cellStyle name="_대곡이설(투찰)_양곡부두(투찰)-0.31%_합덕-신례원(2공구)투찰_마현생창(동양고속)" xfId="1103"/>
    <cellStyle name="_대곡이설(투찰)_양곡부두(투찰)-0.31%_합덕-신례원(2공구)투찰_마현생창(동양고속)_왜관-태평건설" xfId="1104"/>
    <cellStyle name="_대곡이설(투찰)_양곡부두(투찰)-0.31%_합덕-신례원(2공구)투찰_마현생창(동양고속)_왜관-태평건설_청주사직골조(최종확정)" xfId="1105"/>
    <cellStyle name="_대곡이설(투찰)_양곡부두(투찰)-0.31%_합덕-신례원(2공구)투찰_마현생창(동양고속)_청주사직골조(최종확정)" xfId="1106"/>
    <cellStyle name="_대곡이설(투찰)_양곡부두(투찰)-0.31%_합덕-신례원(2공구)투찰_봉무지방산업단지도로(투찰)②" xfId="1107"/>
    <cellStyle name="_대곡이설(투찰)_양곡부두(투찰)-0.31%_합덕-신례원(2공구)투찰_봉무지방산업단지도로(투찰)②_마현생창(동양고속)" xfId="1108"/>
    <cellStyle name="_대곡이설(투찰)_양곡부두(투찰)-0.31%_합덕-신례원(2공구)투찰_봉무지방산업단지도로(투찰)②_마현생창(동양고속)_왜관-태평건설" xfId="1109"/>
    <cellStyle name="_대곡이설(투찰)_양곡부두(투찰)-0.31%_합덕-신례원(2공구)투찰_봉무지방산업단지도로(투찰)②_마현생창(동양고속)_왜관-태평건설_청주사직골조(최종확정)" xfId="1110"/>
    <cellStyle name="_대곡이설(투찰)_양곡부두(투찰)-0.31%_합덕-신례원(2공구)투찰_봉무지방산업단지도로(투찰)②_마현생창(동양고속)_청주사직골조(최종확정)" xfId="1111"/>
    <cellStyle name="_대곡이설(투찰)_양곡부두(투찰)-0.31%_합덕-신례원(2공구)투찰_봉무지방산업단지도로(투찰)②_왜관-태평건설" xfId="1112"/>
    <cellStyle name="_대곡이설(투찰)_양곡부두(투찰)-0.31%_합덕-신례원(2공구)투찰_봉무지방산업단지도로(투찰)②_왜관-태평건설_청주사직골조(최종확정)" xfId="1113"/>
    <cellStyle name="_대곡이설(투찰)_양곡부두(투찰)-0.31%_합덕-신례원(2공구)투찰_봉무지방산업단지도로(투찰)②_청주사직골조(최종확정)" xfId="1114"/>
    <cellStyle name="_대곡이설(투찰)_양곡부두(투찰)-0.31%_합덕-신례원(2공구)투찰_봉무지방산업단지도로(투찰)②+0.250%" xfId="1115"/>
    <cellStyle name="_대곡이설(투찰)_양곡부두(투찰)-0.31%_합덕-신례원(2공구)투찰_봉무지방산업단지도로(투찰)②+0.250%_마현생창(동양고속)" xfId="1116"/>
    <cellStyle name="_대곡이설(투찰)_양곡부두(투찰)-0.31%_합덕-신례원(2공구)투찰_봉무지방산업단지도로(투찰)②+0.250%_마현생창(동양고속)_왜관-태평건설" xfId="1117"/>
    <cellStyle name="_대곡이설(투찰)_양곡부두(투찰)-0.31%_합덕-신례원(2공구)투찰_봉무지방산업단지도로(투찰)②+0.250%_마현생창(동양고속)_왜관-태평건설_청주사직골조(최종확정)" xfId="1118"/>
    <cellStyle name="_대곡이설(투찰)_양곡부두(투찰)-0.31%_합덕-신례원(2공구)투찰_봉무지방산업단지도로(투찰)②+0.250%_마현생창(동양고속)_청주사직골조(최종확정)" xfId="1119"/>
    <cellStyle name="_대곡이설(투찰)_양곡부두(투찰)-0.31%_합덕-신례원(2공구)투찰_봉무지방산업단지도로(투찰)②+0.250%_왜관-태평건설" xfId="1120"/>
    <cellStyle name="_대곡이설(투찰)_양곡부두(투찰)-0.31%_합덕-신례원(2공구)투찰_봉무지방산업단지도로(투찰)②+0.250%_왜관-태평건설_청주사직골조(최종확정)" xfId="1121"/>
    <cellStyle name="_대곡이설(투찰)_양곡부두(투찰)-0.31%_합덕-신례원(2공구)투찰_봉무지방산업단지도로(투찰)②+0.250%_청주사직골조(최종확정)" xfId="1122"/>
    <cellStyle name="_대곡이설(투찰)_양곡부두(투찰)-0.31%_합덕-신례원(2공구)투찰_왜관-태평건설" xfId="1123"/>
    <cellStyle name="_대곡이설(투찰)_양곡부두(투찰)-0.31%_합덕-신례원(2공구)투찰_왜관-태평건설_청주사직골조(최종확정)" xfId="1124"/>
    <cellStyle name="_대곡이설(투찰)_양곡부두(투찰)-0.31%_합덕-신례원(2공구)투찰_청주사직골조(최종확정)" xfId="1125"/>
    <cellStyle name="_대곡이설(투찰)_양곡부두(투찰)-0.31%_합덕-신례원(2공구)투찰_합덕-신례원(2공구)투찰" xfId="1126"/>
    <cellStyle name="_대곡이설(투찰)_양곡부두(투찰)-0.31%_합덕-신례원(2공구)투찰_합덕-신례원(2공구)투찰_경찰서-터미널간도로(투찰)②" xfId="1127"/>
    <cellStyle name="_대곡이설(투찰)_양곡부두(투찰)-0.31%_합덕-신례원(2공구)투찰_합덕-신례원(2공구)투찰_경찰서-터미널간도로(투찰)②_마현생창(동양고속)" xfId="1128"/>
    <cellStyle name="_대곡이설(투찰)_양곡부두(투찰)-0.31%_합덕-신례원(2공구)투찰_합덕-신례원(2공구)투찰_경찰서-터미널간도로(투찰)②_마현생창(동양고속)_왜관-태평건설" xfId="1129"/>
    <cellStyle name="_대곡이설(투찰)_양곡부두(투찰)-0.31%_합덕-신례원(2공구)투찰_합덕-신례원(2공구)투찰_경찰서-터미널간도로(투찰)②_마현생창(동양고속)_왜관-태평건설_청주사직골조(최종확정)" xfId="1130"/>
    <cellStyle name="_대곡이설(투찰)_양곡부두(투찰)-0.31%_합덕-신례원(2공구)투찰_합덕-신례원(2공구)투찰_경찰서-터미널간도로(투찰)②_마현생창(동양고속)_청주사직골조(최종확정)" xfId="1131"/>
    <cellStyle name="_대곡이설(투찰)_양곡부두(투찰)-0.31%_합덕-신례원(2공구)투찰_합덕-신례원(2공구)투찰_경찰서-터미널간도로(투찰)②_왜관-태평건설" xfId="1132"/>
    <cellStyle name="_대곡이설(투찰)_양곡부두(투찰)-0.31%_합덕-신례원(2공구)투찰_합덕-신례원(2공구)투찰_경찰서-터미널간도로(투찰)②_왜관-태평건설_청주사직골조(최종확정)" xfId="1133"/>
    <cellStyle name="_대곡이설(투찰)_양곡부두(투찰)-0.31%_합덕-신례원(2공구)투찰_합덕-신례원(2공구)투찰_경찰서-터미널간도로(투찰)②_청주사직골조(최종확정)" xfId="1134"/>
    <cellStyle name="_대곡이설(투찰)_양곡부두(투찰)-0.31%_합덕-신례원(2공구)투찰_합덕-신례원(2공구)투찰_마현생창(동양고속)" xfId="1135"/>
    <cellStyle name="_대곡이설(투찰)_양곡부두(투찰)-0.31%_합덕-신례원(2공구)투찰_합덕-신례원(2공구)투찰_마현생창(동양고속)_왜관-태평건설" xfId="1136"/>
    <cellStyle name="_대곡이설(투찰)_양곡부두(투찰)-0.31%_합덕-신례원(2공구)투찰_합덕-신례원(2공구)투찰_마현생창(동양고속)_왜관-태평건설_청주사직골조(최종확정)" xfId="1137"/>
    <cellStyle name="_대곡이설(투찰)_양곡부두(투찰)-0.31%_합덕-신례원(2공구)투찰_합덕-신례원(2공구)투찰_마현생창(동양고속)_청주사직골조(최종확정)" xfId="1138"/>
    <cellStyle name="_대곡이설(투찰)_양곡부두(투찰)-0.31%_합덕-신례원(2공구)투찰_합덕-신례원(2공구)투찰_봉무지방산업단지도로(투찰)②" xfId="1139"/>
    <cellStyle name="_대곡이설(투찰)_양곡부두(투찰)-0.31%_합덕-신례원(2공구)투찰_합덕-신례원(2공구)투찰_봉무지방산업단지도로(투찰)②_마현생창(동양고속)" xfId="1140"/>
    <cellStyle name="_대곡이설(투찰)_양곡부두(투찰)-0.31%_합덕-신례원(2공구)투찰_합덕-신례원(2공구)투찰_봉무지방산업단지도로(투찰)②_마현생창(동양고속)_왜관-태평건설" xfId="1141"/>
    <cellStyle name="_대곡이설(투찰)_양곡부두(투찰)-0.31%_합덕-신례원(2공구)투찰_합덕-신례원(2공구)투찰_봉무지방산업단지도로(투찰)②_마현생창(동양고속)_왜관-태평건설_청주사직골조(최종확정)" xfId="1142"/>
    <cellStyle name="_대곡이설(투찰)_양곡부두(투찰)-0.31%_합덕-신례원(2공구)투찰_합덕-신례원(2공구)투찰_봉무지방산업단지도로(투찰)②_마현생창(동양고속)_청주사직골조(최종확정)" xfId="1143"/>
    <cellStyle name="_대곡이설(투찰)_양곡부두(투찰)-0.31%_합덕-신례원(2공구)투찰_합덕-신례원(2공구)투찰_봉무지방산업단지도로(투찰)②_왜관-태평건설" xfId="1144"/>
    <cellStyle name="_대곡이설(투찰)_양곡부두(투찰)-0.31%_합덕-신례원(2공구)투찰_합덕-신례원(2공구)투찰_봉무지방산업단지도로(투찰)②_왜관-태평건설_청주사직골조(최종확정)" xfId="1145"/>
    <cellStyle name="_대곡이설(투찰)_양곡부두(투찰)-0.31%_합덕-신례원(2공구)투찰_합덕-신례원(2공구)투찰_봉무지방산업단지도로(투찰)②_청주사직골조(최종확정)" xfId="1146"/>
    <cellStyle name="_대곡이설(투찰)_양곡부두(투찰)-0.31%_합덕-신례원(2공구)투찰_합덕-신례원(2공구)투찰_봉무지방산업단지도로(투찰)②+0.250%" xfId="1147"/>
    <cellStyle name="_대곡이설(투찰)_양곡부두(투찰)-0.31%_합덕-신례원(2공구)투찰_합덕-신례원(2공구)투찰_봉무지방산업단지도로(투찰)②+0.250%_마현생창(동양고속)" xfId="1148"/>
    <cellStyle name="_대곡이설(투찰)_양곡부두(투찰)-0.31%_합덕-신례원(2공구)투찰_합덕-신례원(2공구)투찰_봉무지방산업단지도로(투찰)②+0.250%_마현생창(동양고속)_왜관-태평건설" xfId="1149"/>
    <cellStyle name="_대곡이설(투찰)_양곡부두(투찰)-0.31%_합덕-신례원(2공구)투찰_합덕-신례원(2공구)투찰_봉무지방산업단지도로(투찰)②+0.250%_마현생창(동양고속)_왜관-태평건설_청주사직골조(최종확정)" xfId="1150"/>
    <cellStyle name="_대곡이설(투찰)_양곡부두(투찰)-0.31%_합덕-신례원(2공구)투찰_합덕-신례원(2공구)투찰_봉무지방산업단지도로(투찰)②+0.250%_마현생창(동양고속)_청주사직골조(최종확정)" xfId="1151"/>
    <cellStyle name="_대곡이설(투찰)_양곡부두(투찰)-0.31%_합덕-신례원(2공구)투찰_합덕-신례원(2공구)투찰_봉무지방산업단지도로(투찰)②+0.250%_왜관-태평건설" xfId="1152"/>
    <cellStyle name="_대곡이설(투찰)_양곡부두(투찰)-0.31%_합덕-신례원(2공구)투찰_합덕-신례원(2공구)투찰_봉무지방산업단지도로(투찰)②+0.250%_왜관-태평건설_청주사직골조(최종확정)" xfId="1153"/>
    <cellStyle name="_대곡이설(투찰)_양곡부두(투찰)-0.31%_합덕-신례원(2공구)투찰_합덕-신례원(2공구)투찰_봉무지방산업단지도로(투찰)②+0.250%_청주사직골조(최종확정)" xfId="1154"/>
    <cellStyle name="_대곡이설(투찰)_양곡부두(투찰)-0.31%_합덕-신례원(2공구)투찰_합덕-신례원(2공구)투찰_왜관-태평건설" xfId="1155"/>
    <cellStyle name="_대곡이설(투찰)_양곡부두(투찰)-0.31%_합덕-신례원(2공구)투찰_합덕-신례원(2공구)투찰_왜관-태평건설_청주사직골조(최종확정)" xfId="1156"/>
    <cellStyle name="_대곡이설(투찰)_양곡부두(투찰)-0.31%_합덕-신례원(2공구)투찰_합덕-신례원(2공구)투찰_청주사직골조(최종확정)" xfId="1157"/>
    <cellStyle name="_대곡이설(투찰)_왜관-태평건설" xfId="1158"/>
    <cellStyle name="_대곡이설(투찰)_왜관-태평건설_청주사직골조(최종확정)" xfId="1159"/>
    <cellStyle name="_대곡이설(투찰)_창원상수도(토목)투찰" xfId="1160"/>
    <cellStyle name="_대곡이설(투찰)_창원상수도(토목)투찰_경찰서-터미널간도로(투찰)②" xfId="1161"/>
    <cellStyle name="_대곡이설(투찰)_창원상수도(토목)투찰_경찰서-터미널간도로(투찰)②_마현생창(동양고속)" xfId="1162"/>
    <cellStyle name="_대곡이설(투찰)_창원상수도(토목)투찰_경찰서-터미널간도로(투찰)②_마현생창(동양고속)_왜관-태평건설" xfId="1163"/>
    <cellStyle name="_대곡이설(투찰)_창원상수도(토목)투찰_경찰서-터미널간도로(투찰)②_마현생창(동양고속)_왜관-태평건설_청주사직골조(최종확정)" xfId="1164"/>
    <cellStyle name="_대곡이설(투찰)_창원상수도(토목)투찰_경찰서-터미널간도로(투찰)②_마현생창(동양고속)_청주사직골조(최종확정)" xfId="1165"/>
    <cellStyle name="_대곡이설(투찰)_창원상수도(토목)투찰_경찰서-터미널간도로(투찰)②_왜관-태평건설" xfId="1166"/>
    <cellStyle name="_대곡이설(투찰)_창원상수도(토목)투찰_경찰서-터미널간도로(투찰)②_왜관-태평건설_청주사직골조(최종확정)" xfId="1167"/>
    <cellStyle name="_대곡이설(투찰)_창원상수도(토목)투찰_경찰서-터미널간도로(투찰)②_청주사직골조(최종확정)" xfId="1168"/>
    <cellStyle name="_대곡이설(투찰)_창원상수도(토목)투찰_마현생창(동양고속)" xfId="1169"/>
    <cellStyle name="_대곡이설(투찰)_창원상수도(토목)투찰_마현생창(동양고속)_왜관-태평건설" xfId="1170"/>
    <cellStyle name="_대곡이설(투찰)_창원상수도(토목)투찰_마현생창(동양고속)_왜관-태평건설_청주사직골조(최종확정)" xfId="1171"/>
    <cellStyle name="_대곡이설(투찰)_창원상수도(토목)투찰_마현생창(동양고속)_청주사직골조(최종확정)" xfId="1172"/>
    <cellStyle name="_대곡이설(투찰)_창원상수도(토목)투찰_봉무지방산업단지도로(투찰)②" xfId="1173"/>
    <cellStyle name="_대곡이설(투찰)_창원상수도(토목)투찰_봉무지방산업단지도로(투찰)②_마현생창(동양고속)" xfId="1174"/>
    <cellStyle name="_대곡이설(투찰)_창원상수도(토목)투찰_봉무지방산업단지도로(투찰)②_마현생창(동양고속)_왜관-태평건설" xfId="1175"/>
    <cellStyle name="_대곡이설(투찰)_창원상수도(토목)투찰_봉무지방산업단지도로(투찰)②_마현생창(동양고속)_왜관-태평건설_청주사직골조(최종확정)" xfId="1176"/>
    <cellStyle name="_대곡이설(투찰)_창원상수도(토목)투찰_봉무지방산업단지도로(투찰)②_마현생창(동양고속)_청주사직골조(최종확정)" xfId="1177"/>
    <cellStyle name="_대곡이설(투찰)_창원상수도(토목)투찰_봉무지방산업단지도로(투찰)②_왜관-태평건설" xfId="1178"/>
    <cellStyle name="_대곡이설(투찰)_창원상수도(토목)투찰_봉무지방산업단지도로(투찰)②_왜관-태평건설_청주사직골조(최종확정)" xfId="1179"/>
    <cellStyle name="_대곡이설(투찰)_창원상수도(토목)투찰_봉무지방산업단지도로(투찰)②_청주사직골조(최종확정)" xfId="1180"/>
    <cellStyle name="_대곡이설(투찰)_창원상수도(토목)투찰_봉무지방산업단지도로(투찰)②+0.250%" xfId="1181"/>
    <cellStyle name="_대곡이설(투찰)_창원상수도(토목)투찰_봉무지방산업단지도로(투찰)②+0.250%_마현생창(동양고속)" xfId="1182"/>
    <cellStyle name="_대곡이설(투찰)_창원상수도(토목)투찰_봉무지방산업단지도로(투찰)②+0.250%_마현생창(동양고속)_왜관-태평건설" xfId="1183"/>
    <cellStyle name="_대곡이설(투찰)_창원상수도(토목)투찰_봉무지방산업단지도로(투찰)②+0.250%_마현생창(동양고속)_왜관-태평건설_청주사직골조(최종확정)" xfId="1184"/>
    <cellStyle name="_대곡이설(투찰)_창원상수도(토목)투찰_봉무지방산업단지도로(투찰)②+0.250%_마현생창(동양고속)_청주사직골조(최종확정)" xfId="1185"/>
    <cellStyle name="_대곡이설(투찰)_창원상수도(토목)투찰_봉무지방산업단지도로(투찰)②+0.250%_왜관-태평건설" xfId="1186"/>
    <cellStyle name="_대곡이설(투찰)_창원상수도(토목)투찰_봉무지방산업단지도로(투찰)②+0.250%_왜관-태평건설_청주사직골조(최종확정)" xfId="1187"/>
    <cellStyle name="_대곡이설(투찰)_창원상수도(토목)투찰_봉무지방산업단지도로(투찰)②+0.250%_청주사직골조(최종확정)" xfId="1188"/>
    <cellStyle name="_대곡이설(투찰)_창원상수도(토목)투찰_왜관-태평건설" xfId="1189"/>
    <cellStyle name="_대곡이설(투찰)_창원상수도(토목)투찰_왜관-태평건설_청주사직골조(최종확정)" xfId="1190"/>
    <cellStyle name="_대곡이설(투찰)_창원상수도(토목)투찰_청주사직골조(최종확정)" xfId="1191"/>
    <cellStyle name="_대곡이설(투찰)_창원상수도(토목)투찰_합덕-신례원(2공구)투찰" xfId="1192"/>
    <cellStyle name="_대곡이설(투찰)_창원상수도(토목)투찰_합덕-신례원(2공구)투찰_경찰서-터미널간도로(투찰)②" xfId="1193"/>
    <cellStyle name="_대곡이설(투찰)_창원상수도(토목)투찰_합덕-신례원(2공구)투찰_경찰서-터미널간도로(투찰)②_마현생창(동양고속)" xfId="1194"/>
    <cellStyle name="_대곡이설(투찰)_창원상수도(토목)투찰_합덕-신례원(2공구)투찰_경찰서-터미널간도로(투찰)②_마현생창(동양고속)_왜관-태평건설" xfId="1195"/>
    <cellStyle name="_대곡이설(투찰)_창원상수도(토목)투찰_합덕-신례원(2공구)투찰_경찰서-터미널간도로(투찰)②_마현생창(동양고속)_왜관-태평건설_청주사직골조(최종확정)" xfId="1196"/>
    <cellStyle name="_대곡이설(투찰)_창원상수도(토목)투찰_합덕-신례원(2공구)투찰_경찰서-터미널간도로(투찰)②_마현생창(동양고속)_청주사직골조(최종확정)" xfId="1197"/>
    <cellStyle name="_대곡이설(투찰)_창원상수도(토목)투찰_합덕-신례원(2공구)투찰_경찰서-터미널간도로(투찰)②_왜관-태평건설" xfId="1198"/>
    <cellStyle name="_대곡이설(투찰)_창원상수도(토목)투찰_합덕-신례원(2공구)투찰_경찰서-터미널간도로(투찰)②_왜관-태평건설_청주사직골조(최종확정)" xfId="1199"/>
    <cellStyle name="_대곡이설(투찰)_창원상수도(토목)투찰_합덕-신례원(2공구)투찰_경찰서-터미널간도로(투찰)②_청주사직골조(최종확정)" xfId="1200"/>
    <cellStyle name="_대곡이설(투찰)_창원상수도(토목)투찰_합덕-신례원(2공구)투찰_마현생창(동양고속)" xfId="1201"/>
    <cellStyle name="_대곡이설(투찰)_창원상수도(토목)투찰_합덕-신례원(2공구)투찰_마현생창(동양고속)_왜관-태평건설" xfId="1202"/>
    <cellStyle name="_대곡이설(투찰)_창원상수도(토목)투찰_합덕-신례원(2공구)투찰_마현생창(동양고속)_왜관-태평건설_청주사직골조(최종확정)" xfId="1203"/>
    <cellStyle name="_대곡이설(투찰)_창원상수도(토목)투찰_합덕-신례원(2공구)투찰_마현생창(동양고속)_청주사직골조(최종확정)" xfId="1204"/>
    <cellStyle name="_대곡이설(투찰)_창원상수도(토목)투찰_합덕-신례원(2공구)투찰_봉무지방산업단지도로(투찰)②" xfId="1205"/>
    <cellStyle name="_대곡이설(투찰)_창원상수도(토목)투찰_합덕-신례원(2공구)투찰_봉무지방산업단지도로(투찰)②_마현생창(동양고속)" xfId="1206"/>
    <cellStyle name="_대곡이설(투찰)_창원상수도(토목)투찰_합덕-신례원(2공구)투찰_봉무지방산업단지도로(투찰)②_마현생창(동양고속)_왜관-태평건설" xfId="1207"/>
    <cellStyle name="_대곡이설(투찰)_창원상수도(토목)투찰_합덕-신례원(2공구)투찰_봉무지방산업단지도로(투찰)②_마현생창(동양고속)_왜관-태평건설_청주사직골조(최종확정)" xfId="1208"/>
    <cellStyle name="_대곡이설(투찰)_창원상수도(토목)투찰_합덕-신례원(2공구)투찰_봉무지방산업단지도로(투찰)②_마현생창(동양고속)_청주사직골조(최종확정)" xfId="1209"/>
    <cellStyle name="_대곡이설(투찰)_창원상수도(토목)투찰_합덕-신례원(2공구)투찰_봉무지방산업단지도로(투찰)②_왜관-태평건설" xfId="1210"/>
    <cellStyle name="_대곡이설(투찰)_창원상수도(토목)투찰_합덕-신례원(2공구)투찰_봉무지방산업단지도로(투찰)②_왜관-태평건설_청주사직골조(최종확정)" xfId="1211"/>
    <cellStyle name="_대곡이설(투찰)_창원상수도(토목)투찰_합덕-신례원(2공구)투찰_봉무지방산업단지도로(투찰)②_청주사직골조(최종확정)" xfId="1212"/>
    <cellStyle name="_대곡이설(투찰)_창원상수도(토목)투찰_합덕-신례원(2공구)투찰_봉무지방산업단지도로(투찰)②+0.250%" xfId="1213"/>
    <cellStyle name="_대곡이설(투찰)_창원상수도(토목)투찰_합덕-신례원(2공구)투찰_봉무지방산업단지도로(투찰)②+0.250%_마현생창(동양고속)" xfId="1214"/>
    <cellStyle name="_대곡이설(투찰)_창원상수도(토목)투찰_합덕-신례원(2공구)투찰_봉무지방산업단지도로(투찰)②+0.250%_마현생창(동양고속)_왜관-태평건설" xfId="1215"/>
    <cellStyle name="_대곡이설(투찰)_창원상수도(토목)투찰_합덕-신례원(2공구)투찰_봉무지방산업단지도로(투찰)②+0.250%_마현생창(동양고속)_왜관-태평건설_청주사직골조(최종확정)" xfId="1216"/>
    <cellStyle name="_대곡이설(투찰)_창원상수도(토목)투찰_합덕-신례원(2공구)투찰_봉무지방산업단지도로(투찰)②+0.250%_마현생창(동양고속)_청주사직골조(최종확정)" xfId="1217"/>
    <cellStyle name="_대곡이설(투찰)_창원상수도(토목)투찰_합덕-신례원(2공구)투찰_봉무지방산업단지도로(투찰)②+0.250%_왜관-태평건설" xfId="1218"/>
    <cellStyle name="_대곡이설(투찰)_창원상수도(토목)투찰_합덕-신례원(2공구)투찰_봉무지방산업단지도로(투찰)②+0.250%_왜관-태평건설_청주사직골조(최종확정)" xfId="1219"/>
    <cellStyle name="_대곡이설(투찰)_창원상수도(토목)투찰_합덕-신례원(2공구)투찰_봉무지방산업단지도로(투찰)②+0.250%_청주사직골조(최종확정)" xfId="1220"/>
    <cellStyle name="_대곡이설(투찰)_창원상수도(토목)투찰_합덕-신례원(2공구)투찰_왜관-태평건설" xfId="1221"/>
    <cellStyle name="_대곡이설(투찰)_창원상수도(토목)투찰_합덕-신례원(2공구)투찰_왜관-태평건설_청주사직골조(최종확정)" xfId="1222"/>
    <cellStyle name="_대곡이설(투찰)_창원상수도(토목)투찰_합덕-신례원(2공구)투찰_청주사직골조(최종확정)" xfId="1223"/>
    <cellStyle name="_대곡이설(투찰)_창원상수도(토목)투찰_합덕-신례원(2공구)투찰_합덕-신례원(2공구)투찰" xfId="1224"/>
    <cellStyle name="_대곡이설(투찰)_창원상수도(토목)투찰_합덕-신례원(2공구)투찰_합덕-신례원(2공구)투찰_경찰서-터미널간도로(투찰)②" xfId="1225"/>
    <cellStyle name="_대곡이설(투찰)_창원상수도(토목)투찰_합덕-신례원(2공구)투찰_합덕-신례원(2공구)투찰_경찰서-터미널간도로(투찰)②_마현생창(동양고속)" xfId="1226"/>
    <cellStyle name="_대곡이설(투찰)_창원상수도(토목)투찰_합덕-신례원(2공구)투찰_합덕-신례원(2공구)투찰_경찰서-터미널간도로(투찰)②_마현생창(동양고속)_왜관-태평건설" xfId="1227"/>
    <cellStyle name="_대곡이설(투찰)_창원상수도(토목)투찰_합덕-신례원(2공구)투찰_합덕-신례원(2공구)투찰_경찰서-터미널간도로(투찰)②_마현생창(동양고속)_왜관-태평건설_청주사직골조(최종확정)" xfId="1228"/>
    <cellStyle name="_대곡이설(투찰)_창원상수도(토목)투찰_합덕-신례원(2공구)투찰_합덕-신례원(2공구)투찰_경찰서-터미널간도로(투찰)②_마현생창(동양고속)_청주사직골조(최종확정)" xfId="1229"/>
    <cellStyle name="_대곡이설(투찰)_창원상수도(토목)투찰_합덕-신례원(2공구)투찰_합덕-신례원(2공구)투찰_경찰서-터미널간도로(투찰)②_왜관-태평건설" xfId="1230"/>
    <cellStyle name="_대곡이설(투찰)_창원상수도(토목)투찰_합덕-신례원(2공구)투찰_합덕-신례원(2공구)투찰_경찰서-터미널간도로(투찰)②_왜관-태평건설_청주사직골조(최종확정)" xfId="1231"/>
    <cellStyle name="_대곡이설(투찰)_창원상수도(토목)투찰_합덕-신례원(2공구)투찰_합덕-신례원(2공구)투찰_경찰서-터미널간도로(투찰)②_청주사직골조(최종확정)" xfId="1232"/>
    <cellStyle name="_대곡이설(투찰)_창원상수도(토목)투찰_합덕-신례원(2공구)투찰_합덕-신례원(2공구)투찰_마현생창(동양고속)" xfId="1233"/>
    <cellStyle name="_대곡이설(투찰)_창원상수도(토목)투찰_합덕-신례원(2공구)투찰_합덕-신례원(2공구)투찰_마현생창(동양고속)_왜관-태평건설" xfId="1234"/>
    <cellStyle name="_대곡이설(투찰)_창원상수도(토목)투찰_합덕-신례원(2공구)투찰_합덕-신례원(2공구)투찰_마현생창(동양고속)_왜관-태평건설_청주사직골조(최종확정)" xfId="1235"/>
    <cellStyle name="_대곡이설(투찰)_창원상수도(토목)투찰_합덕-신례원(2공구)투찰_합덕-신례원(2공구)투찰_마현생창(동양고속)_청주사직골조(최종확정)" xfId="1236"/>
    <cellStyle name="_대곡이설(투찰)_창원상수도(토목)투찰_합덕-신례원(2공구)투찰_합덕-신례원(2공구)투찰_봉무지방산업단지도로(투찰)②" xfId="1237"/>
    <cellStyle name="_대곡이설(투찰)_창원상수도(토목)투찰_합덕-신례원(2공구)투찰_합덕-신례원(2공구)투찰_봉무지방산업단지도로(투찰)②_마현생창(동양고속)" xfId="1238"/>
    <cellStyle name="_대곡이설(투찰)_창원상수도(토목)투찰_합덕-신례원(2공구)투찰_합덕-신례원(2공구)투찰_봉무지방산업단지도로(투찰)②_마현생창(동양고속)_왜관-태평건설" xfId="1239"/>
    <cellStyle name="_대곡이설(투찰)_창원상수도(토목)투찰_합덕-신례원(2공구)투찰_합덕-신례원(2공구)투찰_봉무지방산업단지도로(투찰)②_마현생창(동양고속)_왜관-태평건설_청주사직골조(최종확정)" xfId="1240"/>
    <cellStyle name="_대곡이설(투찰)_창원상수도(토목)투찰_합덕-신례원(2공구)투찰_합덕-신례원(2공구)투찰_봉무지방산업단지도로(투찰)②_마현생창(동양고속)_청주사직골조(최종확정)" xfId="1241"/>
    <cellStyle name="_대곡이설(투찰)_창원상수도(토목)투찰_합덕-신례원(2공구)투찰_합덕-신례원(2공구)투찰_봉무지방산업단지도로(투찰)②_왜관-태평건설" xfId="1242"/>
    <cellStyle name="_대곡이설(투찰)_창원상수도(토목)투찰_합덕-신례원(2공구)투찰_합덕-신례원(2공구)투찰_봉무지방산업단지도로(투찰)②_왜관-태평건설_청주사직골조(최종확정)" xfId="1243"/>
    <cellStyle name="_대곡이설(투찰)_창원상수도(토목)투찰_합덕-신례원(2공구)투찰_합덕-신례원(2공구)투찰_봉무지방산업단지도로(투찰)②_청주사직골조(최종확정)" xfId="1244"/>
    <cellStyle name="_대곡이설(투찰)_창원상수도(토목)투찰_합덕-신례원(2공구)투찰_합덕-신례원(2공구)투찰_봉무지방산업단지도로(투찰)②+0.250%" xfId="1245"/>
    <cellStyle name="_대곡이설(투찰)_창원상수도(토목)투찰_합덕-신례원(2공구)투찰_합덕-신례원(2공구)투찰_봉무지방산업단지도로(투찰)②+0.250%_마현생창(동양고속)" xfId="1246"/>
    <cellStyle name="_대곡이설(투찰)_창원상수도(토목)투찰_합덕-신례원(2공구)투찰_합덕-신례원(2공구)투찰_봉무지방산업단지도로(투찰)②+0.250%_마현생창(동양고속)_왜관-태평건설" xfId="1247"/>
    <cellStyle name="_대곡이설(투찰)_창원상수도(토목)투찰_합덕-신례원(2공구)투찰_합덕-신례원(2공구)투찰_봉무지방산업단지도로(투찰)②+0.250%_마현생창(동양고속)_왜관-태평건설_청주사직골조(최종확정)" xfId="1248"/>
    <cellStyle name="_대곡이설(투찰)_창원상수도(토목)투찰_합덕-신례원(2공구)투찰_합덕-신례원(2공구)투찰_봉무지방산업단지도로(투찰)②+0.250%_마현생창(동양고속)_청주사직골조(최종확정)" xfId="1249"/>
    <cellStyle name="_대곡이설(투찰)_창원상수도(토목)투찰_합덕-신례원(2공구)투찰_합덕-신례원(2공구)투찰_봉무지방산업단지도로(투찰)②+0.250%_왜관-태평건설" xfId="1250"/>
    <cellStyle name="_대곡이설(투찰)_창원상수도(토목)투찰_합덕-신례원(2공구)투찰_합덕-신례원(2공구)투찰_봉무지방산업단지도로(투찰)②+0.250%_왜관-태평건설_청주사직골조(최종확정)" xfId="1251"/>
    <cellStyle name="_대곡이설(투찰)_창원상수도(토목)투찰_합덕-신례원(2공구)투찰_합덕-신례원(2공구)투찰_봉무지방산업단지도로(투찰)②+0.250%_청주사직골조(최종확정)" xfId="1252"/>
    <cellStyle name="_대곡이설(투찰)_창원상수도(토목)투찰_합덕-신례원(2공구)투찰_합덕-신례원(2공구)투찰_왜관-태평건설" xfId="1253"/>
    <cellStyle name="_대곡이설(투찰)_창원상수도(토목)투찰_합덕-신례원(2공구)투찰_합덕-신례원(2공구)투찰_왜관-태평건설_청주사직골조(최종확정)" xfId="1254"/>
    <cellStyle name="_대곡이설(투찰)_창원상수도(토목)투찰_합덕-신례원(2공구)투찰_합덕-신례원(2공구)투찰_청주사직골조(최종확정)" xfId="1255"/>
    <cellStyle name="_대곡이설(투찰)_청주사직골조(최종확정)" xfId="1256"/>
    <cellStyle name="_대곡이설(투찰)_합덕-신례원(2공구)투찰" xfId="1257"/>
    <cellStyle name="_대곡이설(투찰)_합덕-신례원(2공구)투찰_경찰서-터미널간도로(투찰)②" xfId="1258"/>
    <cellStyle name="_대곡이설(투찰)_합덕-신례원(2공구)투찰_경찰서-터미널간도로(투찰)②_마현생창(동양고속)" xfId="1259"/>
    <cellStyle name="_대곡이설(투찰)_합덕-신례원(2공구)투찰_경찰서-터미널간도로(투찰)②_마현생창(동양고속)_왜관-태평건설" xfId="1260"/>
    <cellStyle name="_대곡이설(투찰)_합덕-신례원(2공구)투찰_경찰서-터미널간도로(투찰)②_마현생창(동양고속)_왜관-태평건설_청주사직골조(최종확정)" xfId="1261"/>
    <cellStyle name="_대곡이설(투찰)_합덕-신례원(2공구)투찰_경찰서-터미널간도로(투찰)②_마현생창(동양고속)_청주사직골조(최종확정)" xfId="1262"/>
    <cellStyle name="_대곡이설(투찰)_합덕-신례원(2공구)투찰_경찰서-터미널간도로(투찰)②_왜관-태평건설" xfId="1263"/>
    <cellStyle name="_대곡이설(투찰)_합덕-신례원(2공구)투찰_경찰서-터미널간도로(투찰)②_왜관-태평건설_청주사직골조(최종확정)" xfId="1264"/>
    <cellStyle name="_대곡이설(투찰)_합덕-신례원(2공구)투찰_경찰서-터미널간도로(투찰)②_청주사직골조(최종확정)" xfId="1265"/>
    <cellStyle name="_대곡이설(투찰)_합덕-신례원(2공구)투찰_마현생창(동양고속)" xfId="1266"/>
    <cellStyle name="_대곡이설(투찰)_합덕-신례원(2공구)투찰_마현생창(동양고속)_왜관-태평건설" xfId="1267"/>
    <cellStyle name="_대곡이설(투찰)_합덕-신례원(2공구)투찰_마현생창(동양고속)_왜관-태평건설_청주사직골조(최종확정)" xfId="1268"/>
    <cellStyle name="_대곡이설(투찰)_합덕-신례원(2공구)투찰_마현생창(동양고속)_청주사직골조(최종확정)" xfId="1269"/>
    <cellStyle name="_대곡이설(투찰)_합덕-신례원(2공구)투찰_봉무지방산업단지도로(투찰)②" xfId="1270"/>
    <cellStyle name="_대곡이설(투찰)_합덕-신례원(2공구)투찰_봉무지방산업단지도로(투찰)②_마현생창(동양고속)" xfId="1271"/>
    <cellStyle name="_대곡이설(투찰)_합덕-신례원(2공구)투찰_봉무지방산업단지도로(투찰)②_마현생창(동양고속)_왜관-태평건설" xfId="1272"/>
    <cellStyle name="_대곡이설(투찰)_합덕-신례원(2공구)투찰_봉무지방산업단지도로(투찰)②_마현생창(동양고속)_왜관-태평건설_청주사직골조(최종확정)" xfId="1273"/>
    <cellStyle name="_대곡이설(투찰)_합덕-신례원(2공구)투찰_봉무지방산업단지도로(투찰)②_마현생창(동양고속)_청주사직골조(최종확정)" xfId="1274"/>
    <cellStyle name="_대곡이설(투찰)_합덕-신례원(2공구)투찰_봉무지방산업단지도로(투찰)②_왜관-태평건설" xfId="1275"/>
    <cellStyle name="_대곡이설(투찰)_합덕-신례원(2공구)투찰_봉무지방산업단지도로(투찰)②_왜관-태평건설_청주사직골조(최종확정)" xfId="1276"/>
    <cellStyle name="_대곡이설(투찰)_합덕-신례원(2공구)투찰_봉무지방산업단지도로(투찰)②_청주사직골조(최종확정)" xfId="1277"/>
    <cellStyle name="_대곡이설(투찰)_합덕-신례원(2공구)투찰_봉무지방산업단지도로(투찰)②+0.250%" xfId="1278"/>
    <cellStyle name="_대곡이설(투찰)_합덕-신례원(2공구)투찰_봉무지방산업단지도로(투찰)②+0.250%_마현생창(동양고속)" xfId="1279"/>
    <cellStyle name="_대곡이설(투찰)_합덕-신례원(2공구)투찰_봉무지방산업단지도로(투찰)②+0.250%_마현생창(동양고속)_왜관-태평건설" xfId="1280"/>
    <cellStyle name="_대곡이설(투찰)_합덕-신례원(2공구)투찰_봉무지방산업단지도로(투찰)②+0.250%_마현생창(동양고속)_왜관-태평건설_청주사직골조(최종확정)" xfId="1281"/>
    <cellStyle name="_대곡이설(투찰)_합덕-신례원(2공구)투찰_봉무지방산업단지도로(투찰)②+0.250%_마현생창(동양고속)_청주사직골조(최종확정)" xfId="1282"/>
    <cellStyle name="_대곡이설(투찰)_합덕-신례원(2공구)투찰_봉무지방산업단지도로(투찰)②+0.250%_왜관-태평건설" xfId="1283"/>
    <cellStyle name="_대곡이설(투찰)_합덕-신례원(2공구)투찰_봉무지방산업단지도로(투찰)②+0.250%_왜관-태평건설_청주사직골조(최종확정)" xfId="1284"/>
    <cellStyle name="_대곡이설(투찰)_합덕-신례원(2공구)투찰_봉무지방산업단지도로(투찰)②+0.250%_청주사직골조(최종확정)" xfId="1285"/>
    <cellStyle name="_대곡이설(투찰)_합덕-신례원(2공구)투찰_왜관-태평건설" xfId="1286"/>
    <cellStyle name="_대곡이설(투찰)_합덕-신례원(2공구)투찰_왜관-태평건설_청주사직골조(최종확정)" xfId="1287"/>
    <cellStyle name="_대곡이설(투찰)_합덕-신례원(2공구)투찰_청주사직골조(최종확정)" xfId="1288"/>
    <cellStyle name="_대곡이설(투찰)_합덕-신례원(2공구)투찰_합덕-신례원(2공구)투찰" xfId="1289"/>
    <cellStyle name="_대곡이설(투찰)_합덕-신례원(2공구)투찰_합덕-신례원(2공구)투찰_경찰서-터미널간도로(투찰)②" xfId="1290"/>
    <cellStyle name="_대곡이설(투찰)_합덕-신례원(2공구)투찰_합덕-신례원(2공구)투찰_경찰서-터미널간도로(투찰)②_마현생창(동양고속)" xfId="1291"/>
    <cellStyle name="_대곡이설(투찰)_합덕-신례원(2공구)투찰_합덕-신례원(2공구)투찰_경찰서-터미널간도로(투찰)②_마현생창(동양고속)_왜관-태평건설" xfId="1292"/>
    <cellStyle name="_대곡이설(투찰)_합덕-신례원(2공구)투찰_합덕-신례원(2공구)투찰_경찰서-터미널간도로(투찰)②_마현생창(동양고속)_왜관-태평건설_청주사직골조(최종확정)" xfId="1293"/>
    <cellStyle name="_대곡이설(투찰)_합덕-신례원(2공구)투찰_합덕-신례원(2공구)투찰_경찰서-터미널간도로(투찰)②_마현생창(동양고속)_청주사직골조(최종확정)" xfId="1294"/>
    <cellStyle name="_대곡이설(투찰)_합덕-신례원(2공구)투찰_합덕-신례원(2공구)투찰_경찰서-터미널간도로(투찰)②_왜관-태평건설" xfId="1295"/>
    <cellStyle name="_대곡이설(투찰)_합덕-신례원(2공구)투찰_합덕-신례원(2공구)투찰_경찰서-터미널간도로(투찰)②_왜관-태평건설_청주사직골조(최종확정)" xfId="1296"/>
    <cellStyle name="_대곡이설(투찰)_합덕-신례원(2공구)투찰_합덕-신례원(2공구)투찰_경찰서-터미널간도로(투찰)②_청주사직골조(최종확정)" xfId="1297"/>
    <cellStyle name="_대곡이설(투찰)_합덕-신례원(2공구)투찰_합덕-신례원(2공구)투찰_마현생창(동양고속)" xfId="1298"/>
    <cellStyle name="_대곡이설(투찰)_합덕-신례원(2공구)투찰_합덕-신례원(2공구)투찰_마현생창(동양고속)_왜관-태평건설" xfId="1299"/>
    <cellStyle name="_대곡이설(투찰)_합덕-신례원(2공구)투찰_합덕-신례원(2공구)투찰_마현생창(동양고속)_왜관-태평건설_청주사직골조(최종확정)" xfId="1300"/>
    <cellStyle name="_대곡이설(투찰)_합덕-신례원(2공구)투찰_합덕-신례원(2공구)투찰_마현생창(동양고속)_청주사직골조(최종확정)" xfId="1301"/>
    <cellStyle name="_대곡이설(투찰)_합덕-신례원(2공구)투찰_합덕-신례원(2공구)투찰_봉무지방산업단지도로(투찰)②" xfId="1302"/>
    <cellStyle name="_대곡이설(투찰)_합덕-신례원(2공구)투찰_합덕-신례원(2공구)투찰_봉무지방산업단지도로(투찰)②_마현생창(동양고속)" xfId="1303"/>
    <cellStyle name="_대곡이설(투찰)_합덕-신례원(2공구)투찰_합덕-신례원(2공구)투찰_봉무지방산업단지도로(투찰)②_마현생창(동양고속)_왜관-태평건설" xfId="1304"/>
    <cellStyle name="_대곡이설(투찰)_합덕-신례원(2공구)투찰_합덕-신례원(2공구)투찰_봉무지방산업단지도로(투찰)②_마현생창(동양고속)_왜관-태평건설_청주사직골조(최종확정)" xfId="1305"/>
    <cellStyle name="_대곡이설(투찰)_합덕-신례원(2공구)투찰_합덕-신례원(2공구)투찰_봉무지방산업단지도로(투찰)②_마현생창(동양고속)_청주사직골조(최종확정)" xfId="1306"/>
    <cellStyle name="_대곡이설(투찰)_합덕-신례원(2공구)투찰_합덕-신례원(2공구)투찰_봉무지방산업단지도로(투찰)②_왜관-태평건설" xfId="1307"/>
    <cellStyle name="_대곡이설(투찰)_합덕-신례원(2공구)투찰_합덕-신례원(2공구)투찰_봉무지방산업단지도로(투찰)②_왜관-태평건설_청주사직골조(최종확정)" xfId="1308"/>
    <cellStyle name="_대곡이설(투찰)_합덕-신례원(2공구)투찰_합덕-신례원(2공구)투찰_봉무지방산업단지도로(투찰)②_청주사직골조(최종확정)" xfId="1309"/>
    <cellStyle name="_대곡이설(투찰)_합덕-신례원(2공구)투찰_합덕-신례원(2공구)투찰_봉무지방산업단지도로(투찰)②+0.250%" xfId="1310"/>
    <cellStyle name="_대곡이설(투찰)_합덕-신례원(2공구)투찰_합덕-신례원(2공구)투찰_봉무지방산업단지도로(투찰)②+0.250%_마현생창(동양고속)" xfId="1311"/>
    <cellStyle name="_대곡이설(투찰)_합덕-신례원(2공구)투찰_합덕-신례원(2공구)투찰_봉무지방산업단지도로(투찰)②+0.250%_마현생창(동양고속)_왜관-태평건설" xfId="1312"/>
    <cellStyle name="_대곡이설(투찰)_합덕-신례원(2공구)투찰_합덕-신례원(2공구)투찰_봉무지방산업단지도로(투찰)②+0.250%_마현생창(동양고속)_왜관-태평건설_청주사직골조(최종확정)" xfId="1313"/>
    <cellStyle name="_대곡이설(투찰)_합덕-신례원(2공구)투찰_합덕-신례원(2공구)투찰_봉무지방산업단지도로(투찰)②+0.250%_마현생창(동양고속)_청주사직골조(최종확정)" xfId="1314"/>
    <cellStyle name="_대곡이설(투찰)_합덕-신례원(2공구)투찰_합덕-신례원(2공구)투찰_봉무지방산업단지도로(투찰)②+0.250%_왜관-태평건설" xfId="1315"/>
    <cellStyle name="_대곡이설(투찰)_합덕-신례원(2공구)투찰_합덕-신례원(2공구)투찰_봉무지방산업단지도로(투찰)②+0.250%_왜관-태평건설_청주사직골조(최종확정)" xfId="1316"/>
    <cellStyle name="_대곡이설(투찰)_합덕-신례원(2공구)투찰_합덕-신례원(2공구)투찰_봉무지방산업단지도로(투찰)②+0.250%_청주사직골조(최종확정)" xfId="1317"/>
    <cellStyle name="_대곡이설(투찰)_합덕-신례원(2공구)투찰_합덕-신례원(2공구)투찰_왜관-태평건설" xfId="1318"/>
    <cellStyle name="_대곡이설(투찰)_합덕-신례원(2공구)투찰_합덕-신례원(2공구)투찰_왜관-태평건설_청주사직골조(최종확정)" xfId="1319"/>
    <cellStyle name="_대곡이설(투찰)_합덕-신례원(2공구)투찰_합덕-신례원(2공구)투찰_청주사직골조(최종확정)" xfId="1320"/>
    <cellStyle name="_대구 범어동 743 오피스텔 신축 굴토 및 토목공사(중공업)" xfId="14647"/>
    <cellStyle name="_대구 범어동 오피스텔(개산 1208)" xfId="14648"/>
    <cellStyle name="_대구각산본실행내역(금액추가VER05)" xfId="1321"/>
    <cellStyle name="_대구달성 스포츠센타 수장공사 -현설0415" xfId="14649"/>
    <cellStyle name="_대구박물관_내역서" xfId="14650"/>
    <cellStyle name="_대구역사약전내역(자재부제출)" xfId="14651"/>
    <cellStyle name="_대국교일반수량" xfId="1322"/>
    <cellStyle name="_대림아크로비스타" xfId="13560"/>
    <cellStyle name="_대림아크로비스타_4월도장타일기성기안" xfId="13561"/>
    <cellStyle name="_대림-온양온천역사 EST 050427-제출" xfId="16058"/>
    <cellStyle name="_대림-전주가톨릭센터 EST 050516-제출" xfId="16059"/>
    <cellStyle name="_대림-전주카톨릭센터 EST 051005" xfId="16060"/>
    <cellStyle name="_대림-한국토지공사 광주사옥 EST 050502-제출" xfId="16061"/>
    <cellStyle name="_대비견적 - 노은" xfId="20075"/>
    <cellStyle name="_대비표" xfId="21415"/>
    <cellStyle name="_대비표(수정)-김주성-wkrdjq" xfId="21416"/>
    <cellStyle name="_대비표(수정)-김주성-wkrdjq_실행예산초안(105동)-시형-1" xfId="21417"/>
    <cellStyle name="_대비표(수정)-김주성-wkrdjq_실행예산초안(105동)-시형-2" xfId="21418"/>
    <cellStyle name="_대비표양식" xfId="1323"/>
    <cellStyle name="_대안투찰내역(0221)" xfId="1324"/>
    <cellStyle name="_대안투찰내역(0221)_★이화-삼계도급실행(2003.04.11)" xfId="1325"/>
    <cellStyle name="_대안투찰내역(0221)_★이화-삼계도급실행(2003.04.11)_춘천-동홍천(3)대비표" xfId="1326"/>
    <cellStyle name="_대안투찰내역(0221)_이화삼계(공종기안)" xfId="1327"/>
    <cellStyle name="_대안투찰내역(0221)_이화삼계(공종기안)_춘천-동홍천(3)대비표" xfId="1328"/>
    <cellStyle name="_대안투찰내역(0221)_춘천-동홍천(3)대비표" xfId="1329"/>
    <cellStyle name="_대안투찰내역(0223)" xfId="1330"/>
    <cellStyle name="_대안투찰내역(0223)_★이화-삼계도급실행(2003.04.11)" xfId="1331"/>
    <cellStyle name="_대안투찰내역(0223)_★이화-삼계도급실행(2003.04.11)_춘천-동홍천(3)대비표" xfId="1332"/>
    <cellStyle name="_대안투찰내역(0223)_이화삼계(공종기안)" xfId="1333"/>
    <cellStyle name="_대안투찰내역(0223)_이화삼계(공종기안)_춘천-동홍천(3)대비표" xfId="1334"/>
    <cellStyle name="_대안투찰내역(0223)_춘천-동홍천(3)대비표" xfId="1335"/>
    <cellStyle name="_대안투찰내역(확정본0226)" xfId="1336"/>
    <cellStyle name="_대안투찰내역(확정본0226)_★이화-삼계도급실행(2003.04.11)" xfId="1337"/>
    <cellStyle name="_대안투찰내역(확정본0226)_★이화-삼계도급실행(2003.04.11)_춘천-동홍천(3)대비표" xfId="1338"/>
    <cellStyle name="_대안투찰내역(확정본0226)_이화삼계(공종기안)" xfId="1339"/>
    <cellStyle name="_대안투찰내역(확정본0226)_이화삼계(공종기안)_춘천-동홍천(3)대비표" xfId="1340"/>
    <cellStyle name="_대안투찰내역(확정본0226)_춘천-동홍천(3)대비표" xfId="1341"/>
    <cellStyle name="_대우대전엑스포스마트시티(06.7.19)" xfId="1342"/>
    <cellStyle name="_대원로포장토적" xfId="12544"/>
    <cellStyle name="_대전견적서_내역서(0205)" xfId="1343"/>
    <cellStyle name="_대전까르프연결구(동해진흥)" xfId="1344"/>
    <cellStyle name="_대전망운용국 대수선 전기공사+개요" xfId="14652"/>
    <cellStyle name="_대전서남부1(투찰원안)" xfId="1345"/>
    <cellStyle name="_대전스마트시티주상복합(대우분0914)-예산관리팀검토용" xfId="1346"/>
    <cellStyle name="_대전지13" xfId="1347"/>
    <cellStyle name="_대전지13_춘천-동홍천(3)대비표" xfId="1348"/>
    <cellStyle name="_대치동 (추가)" xfId="13562"/>
    <cellStyle name="_도고천품의안11" xfId="1349"/>
    <cellStyle name="_도고천품의안11_1" xfId="1350"/>
    <cellStyle name="_도고천품의안11_1_무안-광주2공구(협력)수정" xfId="1351"/>
    <cellStyle name="_도고천품의안11_1_번암견적의뢰(협력)" xfId="1352"/>
    <cellStyle name="_도고천품의안11_1_적상무주IC도로(1공구)" xfId="1353"/>
    <cellStyle name="_도고천품의안11_광주평동실행" xfId="1354"/>
    <cellStyle name="_도고천품의안11_광주평동실행_번암견적의뢰(협력)" xfId="1355"/>
    <cellStyle name="_도고천품의안11_광주평동품의1" xfId="1356"/>
    <cellStyle name="_도고천품의안11_광주평동품의1_무안-광주2공구(협력)수정" xfId="1357"/>
    <cellStyle name="_도고천품의안11_광주평동품의1_번암견적의뢰(협력)" xfId="1358"/>
    <cellStyle name="_도고천품의안11_광주평동품의1_적상무주IC도로(1공구)" xfId="1359"/>
    <cellStyle name="_도고천품의안11_무안-광주2공구(협력)수정" xfId="1360"/>
    <cellStyle name="_도고천품의안11_번암견적의뢰(협력)" xfId="1361"/>
    <cellStyle name="_도고천품의안11_송학실행안" xfId="1362"/>
    <cellStyle name="_도고천품의안11_송학실행안_번암견적의뢰(협력)" xfId="1363"/>
    <cellStyle name="_도고천품의안11_송학하수품의(설계넣고)" xfId="1364"/>
    <cellStyle name="_도고천품의안11_송학하수품의(설계넣고)_무안-광주2공구(협력)수정" xfId="1365"/>
    <cellStyle name="_도고천품의안11_송학하수품의(설계넣고)_번암견적의뢰(협력)" xfId="1366"/>
    <cellStyle name="_도고천품의안11_송학하수품의(설계넣고)_적상무주IC도로(1공구)" xfId="1367"/>
    <cellStyle name="_도고천품의안11_적상무주IC도로(1공구)" xfId="1368"/>
    <cellStyle name="_도곡동실행1차" xfId="1369"/>
    <cellStyle name="_도곡동토공사사발주계획" xfId="16062"/>
    <cellStyle name="_도곡주공" xfId="14653"/>
    <cellStyle name="_도곡주공_1" xfId="14654"/>
    <cellStyle name="_도곡주공v95" xfId="14655"/>
    <cellStyle name="_도곡주공v95_1" xfId="14656"/>
    <cellStyle name="_도급+실행(050719)" xfId="21419"/>
    <cellStyle name="_도급공사변경Ⅰ(0626)" xfId="13053"/>
    <cellStyle name="_도급실행0211" xfId="1370"/>
    <cellStyle name="_도급실행0211_★이화-삼계도급실행(2003.04.11)" xfId="1371"/>
    <cellStyle name="_도급실행0211_★이화-삼계도급실행(2003.04.11)_춘천-동홍천(3)대비표" xfId="1372"/>
    <cellStyle name="_도급실행0211_이화삼계(공종기안)" xfId="1373"/>
    <cellStyle name="_도급실행0211_이화삼계(공종기안)_춘천-동홍천(3)대비표" xfId="1374"/>
    <cellStyle name="_도급실행0211_춘천-동홍천(3)대비표" xfId="1375"/>
    <cellStyle name="_도덕-고흥도로(투찰)" xfId="1376"/>
    <cellStyle name="_도배기성" xfId="13563"/>
    <cellStyle name="_도봉동 빌라실행보고서" xfId="16063"/>
    <cellStyle name="_도장기성" xfId="13564"/>
    <cellStyle name="_도장현설" xfId="14657"/>
    <cellStyle name="_동락천계약서" xfId="20076"/>
    <cellStyle name="_동목포전화국" xfId="13565"/>
    <cellStyle name="_동목포전화국제4회기성청구서" xfId="14658"/>
    <cellStyle name="_동아지질-명전" xfId="1377"/>
    <cellStyle name="_라이나 대구 (8차)" xfId="13566"/>
    <cellStyle name="_롯데본점 신관지하1층" xfId="14659"/>
    <cellStyle name="_리스트정리" xfId="21420"/>
    <cellStyle name="_마가레트 호텔" xfId="13052"/>
    <cellStyle name="_마포도화동-실행" xfId="13567"/>
    <cellStyle name="_마포세일종합실행총괄" xfId="1378"/>
    <cellStyle name="_매입세근거" xfId="16064"/>
    <cellStyle name="_매입세근거_습식공사현설" xfId="16065"/>
    <cellStyle name="_매입세율" xfId="1379"/>
    <cellStyle name="_매정견적보고" xfId="1380"/>
    <cellStyle name="_매출부진만회대책" xfId="20077"/>
    <cellStyle name="_명동복합건물신축공사(입찰)(030832-1)개정4" xfId="1381"/>
    <cellStyle name="_명동아르누보(후드코트)-제출(DATA)" xfId="13568"/>
    <cellStyle name="_명암지도로실행" xfId="1382"/>
    <cellStyle name="_명암지도로실행_번암견적의뢰(협력)" xfId="1383"/>
    <cellStyle name="_명품가약전" xfId="14660"/>
    <cellStyle name="_명품가조명제어" xfId="14661"/>
    <cellStyle name="_모진동공사비추정-3(최영초차장)" xfId="21421"/>
    <cellStyle name="_모형-내역서(12)" xfId="14662"/>
    <cellStyle name="_목공기성" xfId="13569"/>
    <cellStyle name="_목동 방수 6 차 대비건 - 노은" xfId="20078"/>
    <cellStyle name="_목동하이페리온 세대누수 101동 11차 (킹대일) 20070211" xfId="20079"/>
    <cellStyle name="_목포옥암실행예산(V1.0)" xfId="1385"/>
    <cellStyle name="_목포옥암실행예산(예산관리팀-final-1)" xfId="1384"/>
    <cellStyle name="_무안-광주2공구(협력)" xfId="1386"/>
    <cellStyle name="_무안-광주2공구(협력)수정" xfId="1387"/>
    <cellStyle name="_무창(전자입찰용)" xfId="1388"/>
    <cellStyle name="_무창(전자입찰용)_왜관-태평건설" xfId="1389"/>
    <cellStyle name="_무창(전자입찰용)_왜관-태평건설_청주사직골조(최종확정)" xfId="1390"/>
    <cellStyle name="_무창(전자입찰용)_청주사직골조(최종확정)" xfId="1391"/>
    <cellStyle name="_문래동 방적 방림" xfId="13051"/>
    <cellStyle name="_문래동가실행" xfId="13050"/>
    <cellStyle name="_문래동쇼핑몰" xfId="13049"/>
    <cellStyle name="_문막실행예산초안2004-07-17" xfId="21422"/>
    <cellStyle name="_문주, 옹벽 마감 등 추가공사관련(특화금액-두번째)" xfId="1392"/>
    <cellStyle name="_미일실행" xfId="14663"/>
    <cellStyle name="_미일초등.미아중 공사대비표" xfId="14664"/>
    <cellStyle name="_미포견적서 9.20정산보고" xfId="13570"/>
    <cellStyle name="_민원(남양-팔탄간 도로공사로 인한 이설공사)" xfId="1393"/>
    <cellStyle name="_발주내역 " xfId="13571"/>
    <cellStyle name="_방배무지개47평1" xfId="13572"/>
    <cellStyle name="_방수공사(시행결의)" xfId="12543"/>
    <cellStyle name="_방수천정창호유리석내역" xfId="14665"/>
    <cellStyle name="_방어진 체육공원 클럽하우스 신축공사중 인테리어공사" xfId="13573"/>
    <cellStyle name="_방염산출" xfId="21423"/>
    <cellStyle name="_방화동철거" xfId="1394"/>
    <cellStyle name="_배선-유엔견적" xfId="1395"/>
    <cellStyle name="_배수공2" xfId="13222"/>
    <cellStyle name="_번암견적의뢰(협력)" xfId="1396"/>
    <cellStyle name="_범박4단지 지하주차장 균열 (입찰)" xfId="20080"/>
    <cellStyle name="_범박5단지 506동 202호 아트월 070212" xfId="20081"/>
    <cellStyle name="_범박6단지 지하주차장 균열 (입찰)" xfId="20082"/>
    <cellStyle name="_법원기록보존소및전산정보센터-기계실행" xfId="1397"/>
    <cellStyle name="_베네시티 스포츠 센터" xfId="14666"/>
    <cellStyle name="_변경내역5" xfId="16066"/>
    <cellStyle name="_변경내역7(보고)" xfId="16067"/>
    <cellStyle name="_변경내역서" xfId="1398"/>
    <cellStyle name="_변경내역서 -3" xfId="14667"/>
    <cellStyle name="_변경내역서(건축외)" xfId="16068"/>
    <cellStyle name="_변경제출내역-8.6" xfId="13574"/>
    <cellStyle name="_별첨(계획서및실적서양식)" xfId="12542"/>
    <cellStyle name="_별첨(계획서및실적서양식)_1" xfId="12541"/>
    <cellStyle name="_보고02-건축공사감액보고서(0714)" xfId="13048"/>
    <cellStyle name="_보고서 cover" xfId="16069"/>
    <cellStyle name="_보급창기계공내역서_실행결과물051115" xfId="1399"/>
    <cellStyle name="_보일러건물SIDING내역서(용비)2차" xfId="1400"/>
    <cellStyle name="_복대동주은건설지장이전" xfId="1401"/>
    <cellStyle name="_복사본 디자인실행내역_20040809검토후" xfId="1402"/>
    <cellStyle name="_본부장보고(12월실적)" xfId="20083"/>
    <cellStyle name="_본사 현대청운고 휴게실,도서관 개선공사(계약)" xfId="13575"/>
    <cellStyle name="_본사사진양식" xfId="20084"/>
    <cellStyle name="_본실행예산내역(감삼-검토)" xfId="1403"/>
    <cellStyle name="_본점)6,7층 리뉴얼공사 현장설명" xfId="13576"/>
    <cellStyle name="_봉강1교" xfId="1404"/>
    <cellStyle name="_봉림고교 교사신축(최종)" xfId="14668"/>
    <cellStyle name="_봉림고교 교사신축(최종)-참고용" xfId="14669"/>
    <cellStyle name="_부대결-1" xfId="1405"/>
    <cellStyle name="_부대결과" xfId="1406"/>
    <cellStyle name="_부대결과_Book1" xfId="1413"/>
    <cellStyle name="_부대결과_Book1_ys dw 은평 생태교량" xfId="1416"/>
    <cellStyle name="_부대결과_Book1_삼각지 시공계획서" xfId="1414"/>
    <cellStyle name="_부대결과_Book1_삼각지 시공계획서_ys dw 은평 생태교량" xfId="1415"/>
    <cellStyle name="_부대결과_P-(현리-신팔)" xfId="1417"/>
    <cellStyle name="_부대결과_P-(현리-신팔)_ys dw 은평 생태교량" xfId="1420"/>
    <cellStyle name="_부대결과_P-(현리-신팔)_삼각지 시공계획서" xfId="1418"/>
    <cellStyle name="_부대결과_P-(현리-신팔)_삼각지 시공계획서_ys dw 은평 생태교량" xfId="1419"/>
    <cellStyle name="_부대결과_ys dw 은평 생태교량" xfId="1421"/>
    <cellStyle name="_부대결과_삼각지 시공계획서" xfId="1407"/>
    <cellStyle name="_부대결과_삼각지 시공계획서_ys dw 은평 생태교량" xfId="1408"/>
    <cellStyle name="_부대결과_현리-신팔도로설계" xfId="1409"/>
    <cellStyle name="_부대결과_현리-신팔도로설계_ys dw 은평 생태교량" xfId="1412"/>
    <cellStyle name="_부대결과_현리-신팔도로설계_삼각지 시공계획서" xfId="1410"/>
    <cellStyle name="_부대결과_현리-신팔도로설계_삼각지 시공계획서_ys dw 은평 생태교량" xfId="1411"/>
    <cellStyle name="_부대입찰서류" xfId="1422"/>
    <cellStyle name="_부대입찰양식②" xfId="1423"/>
    <cellStyle name="_부대입찰양식②_경찰서-터미널간도로(투찰)②" xfId="1424"/>
    <cellStyle name="_부대입찰양식②_경찰서-터미널간도로(투찰)②_마현생창(동양고속)" xfId="1425"/>
    <cellStyle name="_부대입찰양식②_경찰서-터미널간도로(투찰)②_마현생창(동양고속)_왜관-태평건설" xfId="1426"/>
    <cellStyle name="_부대입찰양식②_경찰서-터미널간도로(투찰)②_마현생창(동양고속)_왜관-태평건설_청주사직골조(최종확정)" xfId="1427"/>
    <cellStyle name="_부대입찰양식②_경찰서-터미널간도로(투찰)②_마현생창(동양고속)_청주사직골조(최종확정)" xfId="1428"/>
    <cellStyle name="_부대입찰양식②_경찰서-터미널간도로(투찰)②_왜관-태평건설" xfId="1429"/>
    <cellStyle name="_부대입찰양식②_경찰서-터미널간도로(투찰)②_왜관-태평건설_청주사직골조(최종확정)" xfId="1430"/>
    <cellStyle name="_부대입찰양식②_경찰서-터미널간도로(투찰)②_청주사직골조(최종확정)" xfId="1431"/>
    <cellStyle name="_부대입찰양식②_마현생창(동양고속)" xfId="1432"/>
    <cellStyle name="_부대입찰양식②_마현생창(동양고속)_왜관-태평건설" xfId="1433"/>
    <cellStyle name="_부대입찰양식②_마현생창(동양고속)_왜관-태평건설_청주사직골조(최종확정)" xfId="1434"/>
    <cellStyle name="_부대입찰양식②_마현생창(동양고속)_청주사직골조(최종확정)" xfId="1435"/>
    <cellStyle name="_부대입찰양식②_봉무지방산업단지도로(투찰)②" xfId="1436"/>
    <cellStyle name="_부대입찰양식②_봉무지방산업단지도로(투찰)②_마현생창(동양고속)" xfId="1437"/>
    <cellStyle name="_부대입찰양식②_봉무지방산업단지도로(투찰)②_마현생창(동양고속)_왜관-태평건설" xfId="1438"/>
    <cellStyle name="_부대입찰양식②_봉무지방산업단지도로(투찰)②_마현생창(동양고속)_왜관-태평건설_청주사직골조(최종확정)" xfId="1439"/>
    <cellStyle name="_부대입찰양식②_봉무지방산업단지도로(투찰)②_마현생창(동양고속)_청주사직골조(최종확정)" xfId="1440"/>
    <cellStyle name="_부대입찰양식②_봉무지방산업단지도로(투찰)②_왜관-태평건설" xfId="1441"/>
    <cellStyle name="_부대입찰양식②_봉무지방산업단지도로(투찰)②_왜관-태평건설_청주사직골조(최종확정)" xfId="1442"/>
    <cellStyle name="_부대입찰양식②_봉무지방산업단지도로(투찰)②_청주사직골조(최종확정)" xfId="1443"/>
    <cellStyle name="_부대입찰양식②_봉무지방산업단지도로(투찰)②+0.250%" xfId="1444"/>
    <cellStyle name="_부대입찰양식②_봉무지방산업단지도로(투찰)②+0.250%_마현생창(동양고속)" xfId="1445"/>
    <cellStyle name="_부대입찰양식②_봉무지방산업단지도로(투찰)②+0.250%_마현생창(동양고속)_왜관-태평건설" xfId="1446"/>
    <cellStyle name="_부대입찰양식②_봉무지방산업단지도로(투찰)②+0.250%_마현생창(동양고속)_왜관-태평건설_청주사직골조(최종확정)" xfId="1447"/>
    <cellStyle name="_부대입찰양식②_봉무지방산업단지도로(투찰)②+0.250%_마현생창(동양고속)_청주사직골조(최종확정)" xfId="1448"/>
    <cellStyle name="_부대입찰양식②_봉무지방산업단지도로(투찰)②+0.250%_왜관-태평건설" xfId="1449"/>
    <cellStyle name="_부대입찰양식②_봉무지방산업단지도로(투찰)②+0.250%_왜관-태평건설_청주사직골조(최종확정)" xfId="1450"/>
    <cellStyle name="_부대입찰양식②_봉무지방산업단지도로(투찰)②+0.250%_청주사직골조(최종확정)" xfId="1451"/>
    <cellStyle name="_부대입찰양식②_왜관-태평건설" xfId="1452"/>
    <cellStyle name="_부대입찰양식②_왜관-태평건설_청주사직골조(최종확정)" xfId="1453"/>
    <cellStyle name="_부대입찰양식②_청주사직골조(최종확정)" xfId="1454"/>
    <cellStyle name="_부대입찰양식②_합덕-신례원(2공구)투찰" xfId="1455"/>
    <cellStyle name="_부대입찰양식②_합덕-신례원(2공구)투찰_경찰서-터미널간도로(투찰)②" xfId="1456"/>
    <cellStyle name="_부대입찰양식②_합덕-신례원(2공구)투찰_경찰서-터미널간도로(투찰)②_마현생창(동양고속)" xfId="1457"/>
    <cellStyle name="_부대입찰양식②_합덕-신례원(2공구)투찰_경찰서-터미널간도로(투찰)②_마현생창(동양고속)_왜관-태평건설" xfId="1458"/>
    <cellStyle name="_부대입찰양식②_합덕-신례원(2공구)투찰_경찰서-터미널간도로(투찰)②_마현생창(동양고속)_왜관-태평건설_청주사직골조(최종확정)" xfId="1459"/>
    <cellStyle name="_부대입찰양식②_합덕-신례원(2공구)투찰_경찰서-터미널간도로(투찰)②_마현생창(동양고속)_청주사직골조(최종확정)" xfId="1460"/>
    <cellStyle name="_부대입찰양식②_합덕-신례원(2공구)투찰_경찰서-터미널간도로(투찰)②_왜관-태평건설" xfId="1461"/>
    <cellStyle name="_부대입찰양식②_합덕-신례원(2공구)투찰_경찰서-터미널간도로(투찰)②_왜관-태평건설_청주사직골조(최종확정)" xfId="1462"/>
    <cellStyle name="_부대입찰양식②_합덕-신례원(2공구)투찰_경찰서-터미널간도로(투찰)②_청주사직골조(최종확정)" xfId="1463"/>
    <cellStyle name="_부대입찰양식②_합덕-신례원(2공구)투찰_마현생창(동양고속)" xfId="1464"/>
    <cellStyle name="_부대입찰양식②_합덕-신례원(2공구)투찰_마현생창(동양고속)_왜관-태평건설" xfId="1465"/>
    <cellStyle name="_부대입찰양식②_합덕-신례원(2공구)투찰_마현생창(동양고속)_왜관-태평건설_청주사직골조(최종확정)" xfId="1466"/>
    <cellStyle name="_부대입찰양식②_합덕-신례원(2공구)투찰_마현생창(동양고속)_청주사직골조(최종확정)" xfId="1467"/>
    <cellStyle name="_부대입찰양식②_합덕-신례원(2공구)투찰_봉무지방산업단지도로(투찰)②" xfId="1468"/>
    <cellStyle name="_부대입찰양식②_합덕-신례원(2공구)투찰_봉무지방산업단지도로(투찰)②_마현생창(동양고속)" xfId="1469"/>
    <cellStyle name="_부대입찰양식②_합덕-신례원(2공구)투찰_봉무지방산업단지도로(투찰)②_마현생창(동양고속)_왜관-태평건설" xfId="1470"/>
    <cellStyle name="_부대입찰양식②_합덕-신례원(2공구)투찰_봉무지방산업단지도로(투찰)②_마현생창(동양고속)_왜관-태평건설_청주사직골조(최종확정)" xfId="1471"/>
    <cellStyle name="_부대입찰양식②_합덕-신례원(2공구)투찰_봉무지방산업단지도로(투찰)②_마현생창(동양고속)_청주사직골조(최종확정)" xfId="1472"/>
    <cellStyle name="_부대입찰양식②_합덕-신례원(2공구)투찰_봉무지방산업단지도로(투찰)②_왜관-태평건설" xfId="1473"/>
    <cellStyle name="_부대입찰양식②_합덕-신례원(2공구)투찰_봉무지방산업단지도로(투찰)②_왜관-태평건설_청주사직골조(최종확정)" xfId="1474"/>
    <cellStyle name="_부대입찰양식②_합덕-신례원(2공구)투찰_봉무지방산업단지도로(투찰)②_청주사직골조(최종확정)" xfId="1475"/>
    <cellStyle name="_부대입찰양식②_합덕-신례원(2공구)투찰_봉무지방산업단지도로(투찰)②+0.250%" xfId="1476"/>
    <cellStyle name="_부대입찰양식②_합덕-신례원(2공구)투찰_봉무지방산업단지도로(투찰)②+0.250%_마현생창(동양고속)" xfId="1477"/>
    <cellStyle name="_부대입찰양식②_합덕-신례원(2공구)투찰_봉무지방산업단지도로(투찰)②+0.250%_마현생창(동양고속)_왜관-태평건설" xfId="1478"/>
    <cellStyle name="_부대입찰양식②_합덕-신례원(2공구)투찰_봉무지방산업단지도로(투찰)②+0.250%_마현생창(동양고속)_왜관-태평건설_청주사직골조(최종확정)" xfId="1479"/>
    <cellStyle name="_부대입찰양식②_합덕-신례원(2공구)투찰_봉무지방산업단지도로(투찰)②+0.250%_마현생창(동양고속)_청주사직골조(최종확정)" xfId="1480"/>
    <cellStyle name="_부대입찰양식②_합덕-신례원(2공구)투찰_봉무지방산업단지도로(투찰)②+0.250%_왜관-태평건설" xfId="1481"/>
    <cellStyle name="_부대입찰양식②_합덕-신례원(2공구)투찰_봉무지방산업단지도로(투찰)②+0.250%_왜관-태평건설_청주사직골조(최종확정)" xfId="1482"/>
    <cellStyle name="_부대입찰양식②_합덕-신례원(2공구)투찰_봉무지방산업단지도로(투찰)②+0.250%_청주사직골조(최종확정)" xfId="1483"/>
    <cellStyle name="_부대입찰양식②_합덕-신례원(2공구)투찰_왜관-태평건설" xfId="1484"/>
    <cellStyle name="_부대입찰양식②_합덕-신례원(2공구)투찰_왜관-태평건설_청주사직골조(최종확정)" xfId="1485"/>
    <cellStyle name="_부대입찰양식②_합덕-신례원(2공구)투찰_청주사직골조(최종확정)" xfId="1486"/>
    <cellStyle name="_부대입찰양식②_합덕-신례원(2공구)투찰_합덕-신례원(2공구)투찰" xfId="1487"/>
    <cellStyle name="_부대입찰양식②_합덕-신례원(2공구)투찰_합덕-신례원(2공구)투찰_경찰서-터미널간도로(투찰)②" xfId="1488"/>
    <cellStyle name="_부대입찰양식②_합덕-신례원(2공구)투찰_합덕-신례원(2공구)투찰_경찰서-터미널간도로(투찰)②_마현생창(동양고속)" xfId="1489"/>
    <cellStyle name="_부대입찰양식②_합덕-신례원(2공구)투찰_합덕-신례원(2공구)투찰_경찰서-터미널간도로(투찰)②_마현생창(동양고속)_왜관-태평건설" xfId="1490"/>
    <cellStyle name="_부대입찰양식②_합덕-신례원(2공구)투찰_합덕-신례원(2공구)투찰_경찰서-터미널간도로(투찰)②_마현생창(동양고속)_왜관-태평건설_청주사직골조(최종확정)" xfId="1491"/>
    <cellStyle name="_부대입찰양식②_합덕-신례원(2공구)투찰_합덕-신례원(2공구)투찰_경찰서-터미널간도로(투찰)②_마현생창(동양고속)_청주사직골조(최종확정)" xfId="1492"/>
    <cellStyle name="_부대입찰양식②_합덕-신례원(2공구)투찰_합덕-신례원(2공구)투찰_경찰서-터미널간도로(투찰)②_왜관-태평건설" xfId="1493"/>
    <cellStyle name="_부대입찰양식②_합덕-신례원(2공구)투찰_합덕-신례원(2공구)투찰_경찰서-터미널간도로(투찰)②_왜관-태평건설_청주사직골조(최종확정)" xfId="1494"/>
    <cellStyle name="_부대입찰양식②_합덕-신례원(2공구)투찰_합덕-신례원(2공구)투찰_경찰서-터미널간도로(투찰)②_청주사직골조(최종확정)" xfId="1495"/>
    <cellStyle name="_부대입찰양식②_합덕-신례원(2공구)투찰_합덕-신례원(2공구)투찰_마현생창(동양고속)" xfId="1496"/>
    <cellStyle name="_부대입찰양식②_합덕-신례원(2공구)투찰_합덕-신례원(2공구)투찰_마현생창(동양고속)_왜관-태평건설" xfId="1497"/>
    <cellStyle name="_부대입찰양식②_합덕-신례원(2공구)투찰_합덕-신례원(2공구)투찰_마현생창(동양고속)_왜관-태평건설_청주사직골조(최종확정)" xfId="1498"/>
    <cellStyle name="_부대입찰양식②_합덕-신례원(2공구)투찰_합덕-신례원(2공구)투찰_마현생창(동양고속)_청주사직골조(최종확정)" xfId="1499"/>
    <cellStyle name="_부대입찰양식②_합덕-신례원(2공구)투찰_합덕-신례원(2공구)투찰_봉무지방산업단지도로(투찰)②" xfId="1500"/>
    <cellStyle name="_부대입찰양식②_합덕-신례원(2공구)투찰_합덕-신례원(2공구)투찰_봉무지방산업단지도로(투찰)②_마현생창(동양고속)" xfId="1501"/>
    <cellStyle name="_부대입찰양식②_합덕-신례원(2공구)투찰_합덕-신례원(2공구)투찰_봉무지방산업단지도로(투찰)②_마현생창(동양고속)_왜관-태평건설" xfId="1502"/>
    <cellStyle name="_부대입찰양식②_합덕-신례원(2공구)투찰_합덕-신례원(2공구)투찰_봉무지방산업단지도로(투찰)②_마현생창(동양고속)_왜관-태평건설_청주사직골조(최종확정)" xfId="1503"/>
    <cellStyle name="_부대입찰양식②_합덕-신례원(2공구)투찰_합덕-신례원(2공구)투찰_봉무지방산업단지도로(투찰)②_마현생창(동양고속)_청주사직골조(최종확정)" xfId="1504"/>
    <cellStyle name="_부대입찰양식②_합덕-신례원(2공구)투찰_합덕-신례원(2공구)투찰_봉무지방산업단지도로(투찰)②_왜관-태평건설" xfId="1505"/>
    <cellStyle name="_부대입찰양식②_합덕-신례원(2공구)투찰_합덕-신례원(2공구)투찰_봉무지방산업단지도로(투찰)②_왜관-태평건설_청주사직골조(최종확정)" xfId="1506"/>
    <cellStyle name="_부대입찰양식②_합덕-신례원(2공구)투찰_합덕-신례원(2공구)투찰_봉무지방산업단지도로(투찰)②_청주사직골조(최종확정)" xfId="1507"/>
    <cellStyle name="_부대입찰양식②_합덕-신례원(2공구)투찰_합덕-신례원(2공구)투찰_봉무지방산업단지도로(투찰)②+0.250%" xfId="1508"/>
    <cellStyle name="_부대입찰양식②_합덕-신례원(2공구)투찰_합덕-신례원(2공구)투찰_봉무지방산업단지도로(투찰)②+0.250%_마현생창(동양고속)" xfId="1509"/>
    <cellStyle name="_부대입찰양식②_합덕-신례원(2공구)투찰_합덕-신례원(2공구)투찰_봉무지방산업단지도로(투찰)②+0.250%_마현생창(동양고속)_왜관-태평건설" xfId="1510"/>
    <cellStyle name="_부대입찰양식②_합덕-신례원(2공구)투찰_합덕-신례원(2공구)투찰_봉무지방산업단지도로(투찰)②+0.250%_마현생창(동양고속)_왜관-태평건설_청주사직골조(최종확정)" xfId="1511"/>
    <cellStyle name="_부대입찰양식②_합덕-신례원(2공구)투찰_합덕-신례원(2공구)투찰_봉무지방산업단지도로(투찰)②+0.250%_마현생창(동양고속)_청주사직골조(최종확정)" xfId="1512"/>
    <cellStyle name="_부대입찰양식②_합덕-신례원(2공구)투찰_합덕-신례원(2공구)투찰_봉무지방산업단지도로(투찰)②+0.250%_왜관-태평건설" xfId="1513"/>
    <cellStyle name="_부대입찰양식②_합덕-신례원(2공구)투찰_합덕-신례원(2공구)투찰_봉무지방산업단지도로(투찰)②+0.250%_왜관-태평건설_청주사직골조(최종확정)" xfId="1514"/>
    <cellStyle name="_부대입찰양식②_합덕-신례원(2공구)투찰_합덕-신례원(2공구)투찰_봉무지방산업단지도로(투찰)②+0.250%_청주사직골조(최종확정)" xfId="1515"/>
    <cellStyle name="_부대입찰양식②_합덕-신례원(2공구)투찰_합덕-신례원(2공구)투찰_왜관-태평건설" xfId="1516"/>
    <cellStyle name="_부대입찰양식②_합덕-신례원(2공구)투찰_합덕-신례원(2공구)투찰_왜관-태평건설_청주사직골조(최종확정)" xfId="1517"/>
    <cellStyle name="_부대입찰양식②_합덕-신례원(2공구)투찰_합덕-신례원(2공구)투찰_청주사직골조(최종확정)" xfId="1518"/>
    <cellStyle name="_부대입찰특별조건및내역송부(최저가)" xfId="1519"/>
    <cellStyle name="_부대입찰특별조건및내역송부(최저가)_Book1" xfId="1542"/>
    <cellStyle name="_부대입찰특별조건및내역송부(최저가)_Book1_ys dw 은평 생태교량" xfId="1545"/>
    <cellStyle name="_부대입찰특별조건및내역송부(최저가)_Book1_삼각지 시공계획서" xfId="1543"/>
    <cellStyle name="_부대입찰특별조건및내역송부(최저가)_Book1_삼각지 시공계획서_ys dw 은평 생태교량" xfId="1544"/>
    <cellStyle name="_부대입찰특별조건및내역송부(최저가)_P-(현리-신팔)" xfId="1546"/>
    <cellStyle name="_부대입찰특별조건및내역송부(최저가)_P-(현리-신팔)_ys dw 은평 생태교량" xfId="1549"/>
    <cellStyle name="_부대입찰특별조건및내역송부(최저가)_P-(현리-신팔)_삼각지 시공계획서" xfId="1547"/>
    <cellStyle name="_부대입찰특별조건및내역송부(최저가)_P-(현리-신팔)_삼각지 시공계획서_ys dw 은평 생태교량" xfId="1548"/>
    <cellStyle name="_부대입찰특별조건및내역송부(최저가)_ys dw 은평 생태교량" xfId="1550"/>
    <cellStyle name="_부대입찰특별조건및내역송부(최저가)_부대결과" xfId="1520"/>
    <cellStyle name="_부대입찰특별조건및내역송부(최저가)_부대결과_Book1" xfId="1527"/>
    <cellStyle name="_부대입찰특별조건및내역송부(최저가)_부대결과_Book1_ys dw 은평 생태교량" xfId="1530"/>
    <cellStyle name="_부대입찰특별조건및내역송부(최저가)_부대결과_Book1_삼각지 시공계획서" xfId="1528"/>
    <cellStyle name="_부대입찰특별조건및내역송부(최저가)_부대결과_Book1_삼각지 시공계획서_ys dw 은평 생태교량" xfId="1529"/>
    <cellStyle name="_부대입찰특별조건및내역송부(최저가)_부대결과_P-(현리-신팔)" xfId="1531"/>
    <cellStyle name="_부대입찰특별조건및내역송부(최저가)_부대결과_P-(현리-신팔)_ys dw 은평 생태교량" xfId="1534"/>
    <cellStyle name="_부대입찰특별조건및내역송부(최저가)_부대결과_P-(현리-신팔)_삼각지 시공계획서" xfId="1532"/>
    <cellStyle name="_부대입찰특별조건및내역송부(최저가)_부대결과_P-(현리-신팔)_삼각지 시공계획서_ys dw 은평 생태교량" xfId="1533"/>
    <cellStyle name="_부대입찰특별조건및내역송부(최저가)_부대결과_ys dw 은평 생태교량" xfId="1535"/>
    <cellStyle name="_부대입찰특별조건및내역송부(최저가)_부대결과_삼각지 시공계획서" xfId="1521"/>
    <cellStyle name="_부대입찰특별조건및내역송부(최저가)_부대결과_삼각지 시공계획서_ys dw 은평 생태교량" xfId="1522"/>
    <cellStyle name="_부대입찰특별조건및내역송부(최저가)_부대결과_현리-신팔도로설계" xfId="1523"/>
    <cellStyle name="_부대입찰특별조건및내역송부(최저가)_부대결과_현리-신팔도로설계_ys dw 은평 생태교량" xfId="1526"/>
    <cellStyle name="_부대입찰특별조건및내역송부(최저가)_부대결과_현리-신팔도로설계_삼각지 시공계획서" xfId="1524"/>
    <cellStyle name="_부대입찰특별조건및내역송부(최저가)_부대결과_현리-신팔도로설계_삼각지 시공계획서_ys dw 은평 생태교량" xfId="1525"/>
    <cellStyle name="_부대입찰특별조건및내역송부(최저가)_삼각지 시공계획서" xfId="1536"/>
    <cellStyle name="_부대입찰특별조건및내역송부(최저가)_삼각지 시공계획서_ys dw 은평 생태교량" xfId="1537"/>
    <cellStyle name="_부대입찰특별조건및내역송부(최저가)_현리-신팔도로설계" xfId="1538"/>
    <cellStyle name="_부대입찰특별조건및내역송부(최저가)_현리-신팔도로설계_ys dw 은평 생태교량" xfId="1541"/>
    <cellStyle name="_부대입찰특별조건및내역송부(최저가)_현리-신팔도로설계_삼각지 시공계획서" xfId="1539"/>
    <cellStyle name="_부대입찰특별조건및내역송부(최저가)_현리-신팔도로설계_삼각지 시공계획서_ys dw 은평 생태교량" xfId="1540"/>
    <cellStyle name="_부대토목내역서" xfId="1551"/>
    <cellStyle name="_부본부장회의자료" xfId="20085"/>
    <cellStyle name="_부산 하이페리온 신축현장 인테리어2공구 견적 내역서" xfId="13577"/>
    <cellStyle name="_부산ion city-포스코건설" xfId="14670"/>
    <cellStyle name="_부산거제동_본실행_20080801_조경,부대토목 포함(예관팀송부)" xfId="1552"/>
    <cellStyle name="_부산월드마크아시아드실행예산(FINAL)" xfId="1557"/>
    <cellStyle name="_부산월드마크아시아드실행예산(현장검토후-1)" xfId="1553"/>
    <cellStyle name="_부산월드마크아시아드실행예산(현장검토후-3)" xfId="1554"/>
    <cellStyle name="_부산월드마크아시아드실행예산(현장검토후-3)_01__본실행예산내역_대구상인_10.15 (예산관리팀)" xfId="1555"/>
    <cellStyle name="_부산월드마크아시아드실행예산(현장검토후-3)_PJ진행현황-수원천천" xfId="1556"/>
    <cellStyle name="_부산항가설전기공사" xfId="1558"/>
    <cellStyle name="_부에나비스타 빌라 설계견적" xfId="13047"/>
    <cellStyle name="_부에나비스타 빌라 인테리어공사" xfId="13578"/>
    <cellStyle name="_부천범박동" xfId="1559"/>
    <cellStyle name="_부천상동아파트" xfId="1560"/>
    <cellStyle name="_부천중동역2차 예산-남궁 검토중" xfId="1561"/>
    <cellStyle name="_부천중동오피스텔추정20030602" xfId="21424"/>
    <cellStyle name="_부천중동오피스텔추정20030602_실행예산초안(105동)-시형-1" xfId="21425"/>
    <cellStyle name="_부천중동오피스텔추정20030602_실행예산초안(105동)-시형-2" xfId="21426"/>
    <cellStyle name="_부천중동오피스텔추정20030602_평택 지산동 아파트추정1-결재本" xfId="21427"/>
    <cellStyle name="_부천중동오피스텔추정20030602_평택 지산동 아파트추정1-결재本_실행예산초안(105동)-시형-1" xfId="21428"/>
    <cellStyle name="_부천중동오피스텔추정20030602_평택 지산동 아파트추정1-결재本_실행예산초안(105동)-시형-2" xfId="21429"/>
    <cellStyle name="_부천테마파크" xfId="1562"/>
    <cellStyle name="_부평배수지(투찰)" xfId="1563"/>
    <cellStyle name="_부평배수지(투찰)_경찰서-터미널간도로(투찰)②" xfId="1564"/>
    <cellStyle name="_부평배수지(투찰)_경찰서-터미널간도로(투찰)②_마현생창(동양고속)" xfId="1565"/>
    <cellStyle name="_부평배수지(투찰)_경찰서-터미널간도로(투찰)②_마현생창(동양고속)_왜관-태평건설" xfId="1566"/>
    <cellStyle name="_부평배수지(투찰)_경찰서-터미널간도로(투찰)②_마현생창(동양고속)_왜관-태평건설_청주사직골조(최종확정)" xfId="1567"/>
    <cellStyle name="_부평배수지(투찰)_경찰서-터미널간도로(투찰)②_마현생창(동양고속)_청주사직골조(최종확정)" xfId="1568"/>
    <cellStyle name="_부평배수지(투찰)_경찰서-터미널간도로(투찰)②_왜관-태평건설" xfId="1569"/>
    <cellStyle name="_부평배수지(투찰)_경찰서-터미널간도로(투찰)②_왜관-태평건설_청주사직골조(최종확정)" xfId="1570"/>
    <cellStyle name="_부평배수지(투찰)_경찰서-터미널간도로(투찰)②_청주사직골조(최종확정)" xfId="1571"/>
    <cellStyle name="_부평배수지(투찰)_마현생창(동양고속)" xfId="1572"/>
    <cellStyle name="_부평배수지(투찰)_마현생창(동양고속)_왜관-태평건설" xfId="1573"/>
    <cellStyle name="_부평배수지(투찰)_마현생창(동양고속)_왜관-태평건설_청주사직골조(최종확정)" xfId="1574"/>
    <cellStyle name="_부평배수지(투찰)_마현생창(동양고속)_청주사직골조(최종확정)" xfId="1575"/>
    <cellStyle name="_부평배수지(투찰)_봉무지방산업단지도로(투찰)②" xfId="1576"/>
    <cellStyle name="_부평배수지(투찰)_봉무지방산업단지도로(투찰)②_마현생창(동양고속)" xfId="1577"/>
    <cellStyle name="_부평배수지(투찰)_봉무지방산업단지도로(투찰)②_마현생창(동양고속)_왜관-태평건설" xfId="1578"/>
    <cellStyle name="_부평배수지(투찰)_봉무지방산업단지도로(투찰)②_마현생창(동양고속)_왜관-태평건설_청주사직골조(최종확정)" xfId="1579"/>
    <cellStyle name="_부평배수지(투찰)_봉무지방산업단지도로(투찰)②_마현생창(동양고속)_청주사직골조(최종확정)" xfId="1580"/>
    <cellStyle name="_부평배수지(투찰)_봉무지방산업단지도로(투찰)②_왜관-태평건설" xfId="1581"/>
    <cellStyle name="_부평배수지(투찰)_봉무지방산업단지도로(투찰)②_왜관-태평건설_청주사직골조(최종확정)" xfId="1582"/>
    <cellStyle name="_부평배수지(투찰)_봉무지방산업단지도로(투찰)②_청주사직골조(최종확정)" xfId="1583"/>
    <cellStyle name="_부평배수지(투찰)_봉무지방산업단지도로(투찰)②+0.250%" xfId="1584"/>
    <cellStyle name="_부평배수지(투찰)_봉무지방산업단지도로(투찰)②+0.250%_마현생창(동양고속)" xfId="1585"/>
    <cellStyle name="_부평배수지(투찰)_봉무지방산업단지도로(투찰)②+0.250%_마현생창(동양고속)_왜관-태평건설" xfId="1586"/>
    <cellStyle name="_부평배수지(투찰)_봉무지방산업단지도로(투찰)②+0.250%_마현생창(동양고속)_왜관-태평건설_청주사직골조(최종확정)" xfId="1587"/>
    <cellStyle name="_부평배수지(투찰)_봉무지방산업단지도로(투찰)②+0.250%_마현생창(동양고속)_청주사직골조(최종확정)" xfId="1588"/>
    <cellStyle name="_부평배수지(투찰)_봉무지방산업단지도로(투찰)②+0.250%_왜관-태평건설" xfId="1589"/>
    <cellStyle name="_부평배수지(투찰)_봉무지방산업단지도로(투찰)②+0.250%_왜관-태평건설_청주사직골조(최종확정)" xfId="1590"/>
    <cellStyle name="_부평배수지(투찰)_봉무지방산업단지도로(투찰)②+0.250%_청주사직골조(최종확정)" xfId="1591"/>
    <cellStyle name="_부평배수지(투찰)_왜관-태평건설" xfId="1592"/>
    <cellStyle name="_부평배수지(투찰)_왜관-태평건설_청주사직골조(최종확정)" xfId="1593"/>
    <cellStyle name="_부평배수지(투찰)_청주사직골조(최종확정)" xfId="1594"/>
    <cellStyle name="_부평배수지(투찰)_합덕-신례원(2공구)투찰" xfId="1595"/>
    <cellStyle name="_부평배수지(투찰)_합덕-신례원(2공구)투찰_경찰서-터미널간도로(투찰)②" xfId="1596"/>
    <cellStyle name="_부평배수지(투찰)_합덕-신례원(2공구)투찰_경찰서-터미널간도로(투찰)②_마현생창(동양고속)" xfId="1597"/>
    <cellStyle name="_부평배수지(투찰)_합덕-신례원(2공구)투찰_경찰서-터미널간도로(투찰)②_마현생창(동양고속)_왜관-태평건설" xfId="1598"/>
    <cellStyle name="_부평배수지(투찰)_합덕-신례원(2공구)투찰_경찰서-터미널간도로(투찰)②_마현생창(동양고속)_왜관-태평건설_청주사직골조(최종확정)" xfId="1599"/>
    <cellStyle name="_부평배수지(투찰)_합덕-신례원(2공구)투찰_경찰서-터미널간도로(투찰)②_마현생창(동양고속)_청주사직골조(최종확정)" xfId="1600"/>
    <cellStyle name="_부평배수지(투찰)_합덕-신례원(2공구)투찰_경찰서-터미널간도로(투찰)②_왜관-태평건설" xfId="1601"/>
    <cellStyle name="_부평배수지(투찰)_합덕-신례원(2공구)투찰_경찰서-터미널간도로(투찰)②_왜관-태평건설_청주사직골조(최종확정)" xfId="1602"/>
    <cellStyle name="_부평배수지(투찰)_합덕-신례원(2공구)투찰_경찰서-터미널간도로(투찰)②_청주사직골조(최종확정)" xfId="1603"/>
    <cellStyle name="_부평배수지(투찰)_합덕-신례원(2공구)투찰_마현생창(동양고속)" xfId="1604"/>
    <cellStyle name="_부평배수지(투찰)_합덕-신례원(2공구)투찰_마현생창(동양고속)_왜관-태평건설" xfId="1605"/>
    <cellStyle name="_부평배수지(투찰)_합덕-신례원(2공구)투찰_마현생창(동양고속)_왜관-태평건설_청주사직골조(최종확정)" xfId="1606"/>
    <cellStyle name="_부평배수지(투찰)_합덕-신례원(2공구)투찰_마현생창(동양고속)_청주사직골조(최종확정)" xfId="1607"/>
    <cellStyle name="_부평배수지(투찰)_합덕-신례원(2공구)투찰_봉무지방산업단지도로(투찰)②" xfId="1608"/>
    <cellStyle name="_부평배수지(투찰)_합덕-신례원(2공구)투찰_봉무지방산업단지도로(투찰)②_마현생창(동양고속)" xfId="1609"/>
    <cellStyle name="_부평배수지(투찰)_합덕-신례원(2공구)투찰_봉무지방산업단지도로(투찰)②_마현생창(동양고속)_왜관-태평건설" xfId="1610"/>
    <cellStyle name="_부평배수지(투찰)_합덕-신례원(2공구)투찰_봉무지방산업단지도로(투찰)②_마현생창(동양고속)_왜관-태평건설_청주사직골조(최종확정)" xfId="1611"/>
    <cellStyle name="_부평배수지(투찰)_합덕-신례원(2공구)투찰_봉무지방산업단지도로(투찰)②_마현생창(동양고속)_청주사직골조(최종확정)" xfId="1612"/>
    <cellStyle name="_부평배수지(투찰)_합덕-신례원(2공구)투찰_봉무지방산업단지도로(투찰)②_왜관-태평건설" xfId="1613"/>
    <cellStyle name="_부평배수지(투찰)_합덕-신례원(2공구)투찰_봉무지방산업단지도로(투찰)②_왜관-태평건설_청주사직골조(최종확정)" xfId="1614"/>
    <cellStyle name="_부평배수지(투찰)_합덕-신례원(2공구)투찰_봉무지방산업단지도로(투찰)②_청주사직골조(최종확정)" xfId="1615"/>
    <cellStyle name="_부평배수지(투찰)_합덕-신례원(2공구)투찰_봉무지방산업단지도로(투찰)②+0.250%" xfId="1616"/>
    <cellStyle name="_부평배수지(투찰)_합덕-신례원(2공구)투찰_봉무지방산업단지도로(투찰)②+0.250%_마현생창(동양고속)" xfId="1617"/>
    <cellStyle name="_부평배수지(투찰)_합덕-신례원(2공구)투찰_봉무지방산업단지도로(투찰)②+0.250%_마현생창(동양고속)_왜관-태평건설" xfId="1618"/>
    <cellStyle name="_부평배수지(투찰)_합덕-신례원(2공구)투찰_봉무지방산업단지도로(투찰)②+0.250%_마현생창(동양고속)_왜관-태평건설_청주사직골조(최종확정)" xfId="1619"/>
    <cellStyle name="_부평배수지(투찰)_합덕-신례원(2공구)투찰_봉무지방산업단지도로(투찰)②+0.250%_마현생창(동양고속)_청주사직골조(최종확정)" xfId="1620"/>
    <cellStyle name="_부평배수지(투찰)_합덕-신례원(2공구)투찰_봉무지방산업단지도로(투찰)②+0.250%_왜관-태평건설" xfId="1621"/>
    <cellStyle name="_부평배수지(투찰)_합덕-신례원(2공구)투찰_봉무지방산업단지도로(투찰)②+0.250%_왜관-태평건설_청주사직골조(최종확정)" xfId="1622"/>
    <cellStyle name="_부평배수지(투찰)_합덕-신례원(2공구)투찰_봉무지방산업단지도로(투찰)②+0.250%_청주사직골조(최종확정)" xfId="1623"/>
    <cellStyle name="_부평배수지(투찰)_합덕-신례원(2공구)투찰_왜관-태평건설" xfId="1624"/>
    <cellStyle name="_부평배수지(투찰)_합덕-신례원(2공구)투찰_왜관-태평건설_청주사직골조(최종확정)" xfId="1625"/>
    <cellStyle name="_부평배수지(투찰)_합덕-신례원(2공구)투찰_청주사직골조(최종확정)" xfId="1626"/>
    <cellStyle name="_부평배수지(투찰)_합덕-신례원(2공구)투찰_합덕-신례원(2공구)투찰" xfId="1627"/>
    <cellStyle name="_부평배수지(투찰)_합덕-신례원(2공구)투찰_합덕-신례원(2공구)투찰_경찰서-터미널간도로(투찰)②" xfId="1628"/>
    <cellStyle name="_부평배수지(투찰)_합덕-신례원(2공구)투찰_합덕-신례원(2공구)투찰_경찰서-터미널간도로(투찰)②_마현생창(동양고속)" xfId="1629"/>
    <cellStyle name="_부평배수지(투찰)_합덕-신례원(2공구)투찰_합덕-신례원(2공구)투찰_경찰서-터미널간도로(투찰)②_마현생창(동양고속)_왜관-태평건설" xfId="1630"/>
    <cellStyle name="_부평배수지(투찰)_합덕-신례원(2공구)투찰_합덕-신례원(2공구)투찰_경찰서-터미널간도로(투찰)②_마현생창(동양고속)_왜관-태평건설_청주사직골조(최종확정)" xfId="1631"/>
    <cellStyle name="_부평배수지(투찰)_합덕-신례원(2공구)투찰_합덕-신례원(2공구)투찰_경찰서-터미널간도로(투찰)②_마현생창(동양고속)_청주사직골조(최종확정)" xfId="1632"/>
    <cellStyle name="_부평배수지(투찰)_합덕-신례원(2공구)투찰_합덕-신례원(2공구)투찰_경찰서-터미널간도로(투찰)②_왜관-태평건설" xfId="1633"/>
    <cellStyle name="_부평배수지(투찰)_합덕-신례원(2공구)투찰_합덕-신례원(2공구)투찰_경찰서-터미널간도로(투찰)②_왜관-태평건설_청주사직골조(최종확정)" xfId="1634"/>
    <cellStyle name="_부평배수지(투찰)_합덕-신례원(2공구)투찰_합덕-신례원(2공구)투찰_경찰서-터미널간도로(투찰)②_청주사직골조(최종확정)" xfId="1635"/>
    <cellStyle name="_부평배수지(투찰)_합덕-신례원(2공구)투찰_합덕-신례원(2공구)투찰_마현생창(동양고속)" xfId="1636"/>
    <cellStyle name="_부평배수지(투찰)_합덕-신례원(2공구)투찰_합덕-신례원(2공구)투찰_마현생창(동양고속)_왜관-태평건설" xfId="1637"/>
    <cellStyle name="_부평배수지(투찰)_합덕-신례원(2공구)투찰_합덕-신례원(2공구)투찰_마현생창(동양고속)_왜관-태평건설_청주사직골조(최종확정)" xfId="1638"/>
    <cellStyle name="_부평배수지(투찰)_합덕-신례원(2공구)투찰_합덕-신례원(2공구)투찰_마현생창(동양고속)_청주사직골조(최종확정)" xfId="1639"/>
    <cellStyle name="_부평배수지(투찰)_합덕-신례원(2공구)투찰_합덕-신례원(2공구)투찰_봉무지방산업단지도로(투찰)②" xfId="1640"/>
    <cellStyle name="_부평배수지(투찰)_합덕-신례원(2공구)투찰_합덕-신례원(2공구)투찰_봉무지방산업단지도로(투찰)②_마현생창(동양고속)" xfId="1641"/>
    <cellStyle name="_부평배수지(투찰)_합덕-신례원(2공구)투찰_합덕-신례원(2공구)투찰_봉무지방산업단지도로(투찰)②_마현생창(동양고속)_왜관-태평건설" xfId="1642"/>
    <cellStyle name="_부평배수지(투찰)_합덕-신례원(2공구)투찰_합덕-신례원(2공구)투찰_봉무지방산업단지도로(투찰)②_마현생창(동양고속)_왜관-태평건설_청주사직골조(최종확정)" xfId="1643"/>
    <cellStyle name="_부평배수지(투찰)_합덕-신례원(2공구)투찰_합덕-신례원(2공구)투찰_봉무지방산업단지도로(투찰)②_마현생창(동양고속)_청주사직골조(최종확정)" xfId="1644"/>
    <cellStyle name="_부평배수지(투찰)_합덕-신례원(2공구)투찰_합덕-신례원(2공구)투찰_봉무지방산업단지도로(투찰)②_왜관-태평건설" xfId="1645"/>
    <cellStyle name="_부평배수지(투찰)_합덕-신례원(2공구)투찰_합덕-신례원(2공구)투찰_봉무지방산업단지도로(투찰)②_왜관-태평건설_청주사직골조(최종확정)" xfId="1646"/>
    <cellStyle name="_부평배수지(투찰)_합덕-신례원(2공구)투찰_합덕-신례원(2공구)투찰_봉무지방산업단지도로(투찰)②_청주사직골조(최종확정)" xfId="1647"/>
    <cellStyle name="_부평배수지(투찰)_합덕-신례원(2공구)투찰_합덕-신례원(2공구)투찰_봉무지방산업단지도로(투찰)②+0.250%" xfId="1648"/>
    <cellStyle name="_부평배수지(투찰)_합덕-신례원(2공구)투찰_합덕-신례원(2공구)투찰_봉무지방산업단지도로(투찰)②+0.250%_마현생창(동양고속)" xfId="1649"/>
    <cellStyle name="_부평배수지(투찰)_합덕-신례원(2공구)투찰_합덕-신례원(2공구)투찰_봉무지방산업단지도로(투찰)②+0.250%_마현생창(동양고속)_왜관-태평건설" xfId="1650"/>
    <cellStyle name="_부평배수지(투찰)_합덕-신례원(2공구)투찰_합덕-신례원(2공구)투찰_봉무지방산업단지도로(투찰)②+0.250%_마현생창(동양고속)_왜관-태평건설_청주사직골조(최종확정)" xfId="1651"/>
    <cellStyle name="_부평배수지(투찰)_합덕-신례원(2공구)투찰_합덕-신례원(2공구)투찰_봉무지방산업단지도로(투찰)②+0.250%_마현생창(동양고속)_청주사직골조(최종확정)" xfId="1652"/>
    <cellStyle name="_부평배수지(투찰)_합덕-신례원(2공구)투찰_합덕-신례원(2공구)투찰_봉무지방산업단지도로(투찰)②+0.250%_왜관-태평건설" xfId="1653"/>
    <cellStyle name="_부평배수지(투찰)_합덕-신례원(2공구)투찰_합덕-신례원(2공구)투찰_봉무지방산업단지도로(투찰)②+0.250%_왜관-태평건설_청주사직골조(최종확정)" xfId="1654"/>
    <cellStyle name="_부평배수지(투찰)_합덕-신례원(2공구)투찰_합덕-신례원(2공구)투찰_봉무지방산업단지도로(투찰)②+0.250%_청주사직골조(최종확정)" xfId="1655"/>
    <cellStyle name="_부평배수지(투찰)_합덕-신례원(2공구)투찰_합덕-신례원(2공구)투찰_왜관-태평건설" xfId="1656"/>
    <cellStyle name="_부평배수지(투찰)_합덕-신례원(2공구)투찰_합덕-신례원(2공구)투찰_왜관-태평건설_청주사직골조(최종확정)" xfId="1657"/>
    <cellStyle name="_부평배수지(투찰)_합덕-신례원(2공구)투찰_합덕-신례원(2공구)투찰_청주사직골조(최종확정)" xfId="1658"/>
    <cellStyle name="_부평점정산내역" xfId="14671"/>
    <cellStyle name="_분계(교보)" xfId="13579"/>
    <cellStyle name="_분계2" xfId="13580"/>
    <cellStyle name="_분당 야탑동 APT(실행)" xfId="1659"/>
    <cellStyle name="_분당 트리폴리스 II 견적작업" xfId="13581"/>
    <cellStyle name="_분당시니어스실행내역서-본실행결재용(02.7.26)" xfId="13582"/>
    <cellStyle name="_분당시니어스타워(2002.4.26)-제출내역(공과잡비결재후 공사비일부수정)" xfId="13583"/>
    <cellStyle name="_분당정자동파라곤주상복합공사비(재검토I-SPACE수준)6-M.H" xfId="21430"/>
    <cellStyle name="_분당차병원" xfId="16070"/>
    <cellStyle name="_분당파크뷰시공계획서(송산)" xfId="16071"/>
    <cellStyle name="_분석001-구조체투입관련" xfId="12258"/>
    <cellStyle name="_분전반~1" xfId="14672"/>
    <cellStyle name="_비옥토_벌개제근_연약지반(최종)" xfId="12540"/>
    <cellStyle name="_빈 견적서 - 노은" xfId="20086"/>
    <cellStyle name="_빈 견적서(노은)" xfId="20087"/>
    <cellStyle name="_빌라평당비교표" xfId="16072"/>
    <cellStyle name="_사기수량산출서" xfId="1660"/>
    <cellStyle name="_사당동아주맨션추정공사비4(GL-0)" xfId="21431"/>
    <cellStyle name="_사당동아주맨션추정공사비4(GL-0)_실행예산초안(105동)-시형-1" xfId="21432"/>
    <cellStyle name="_사당동아주맨션추정공사비4(GL-0)_실행예산초안(105동)-시형-2" xfId="21433"/>
    <cellStyle name="_사당동아주맨션추정공사비4(GL-0)_평택 지산동 아파트추정1-결재本" xfId="21434"/>
    <cellStyle name="_사당동아주맨션추정공사비4(GL-0)_평택 지산동 아파트추정1-결재本_실행예산초안(105동)-시형-1" xfId="21435"/>
    <cellStyle name="_사당동아주맨션추정공사비4(GL-0)_평택 지산동 아파트추정1-결재本_실행예산초안(105동)-시형-2" xfId="21436"/>
    <cellStyle name="_사본 - 견적" xfId="14673"/>
    <cellStyle name="_사본 - 견적_1. 가실행예산(0629 도면기준)" xfId="14674"/>
    <cellStyle name="_사본 - 견적_1. 가실행예산(0629 도면기준)_4.일신통신 가실행예산(재견적合)" xfId="14675"/>
    <cellStyle name="_사본 - 견적_1. 가실행예산(0629 도면기준)_을" xfId="14676"/>
    <cellStyle name="_사본 - 견적_1.본실행 - 조정(안)" xfId="14677"/>
    <cellStyle name="_사본 - 견적_1.본실행 - 조정(안)_4.일신통신 가실행예산(재견적合)" xfId="14678"/>
    <cellStyle name="_사본 - 견적_1.본실행 - 조정(안)_을" xfId="14679"/>
    <cellStyle name="_사본 - 견적_4.일신통신 가실행예산(재견적合)" xfId="14680"/>
    <cellStyle name="_사본 - 견적_을" xfId="14681"/>
    <cellStyle name="_사본 - 견적_총괄 내역서" xfId="14682"/>
    <cellStyle name="_사본 - 견적_총괄 내역서_4.일신통신 가실행예산(재견적合)" xfId="14683"/>
    <cellStyle name="_사본 - 견적_총괄 내역서_을" xfId="14684"/>
    <cellStyle name="_사본 - 고가차도(전력)" xfId="1661"/>
    <cellStyle name="_사본 - 대전스마트시티주상복합(대우분0914)-2차원본" xfId="1662"/>
    <cellStyle name="_사본 - 실행내역-부천중동재건축_ver03-최종" xfId="1663"/>
    <cellStyle name="_사본 - 실행예산(구미광평-최종)" xfId="1664"/>
    <cellStyle name="_사본 - 인테리어실행내역" xfId="16073"/>
    <cellStyle name="_사본 - 조경실행내역" xfId="16074"/>
    <cellStyle name="_사업계획대 실적대비" xfId="1665"/>
    <cellStyle name="_사업부발송" xfId="1666"/>
    <cellStyle name="_사업수지대비표양식" xfId="1667"/>
    <cellStyle name="_사업-인원계획2003" xfId="1668"/>
    <cellStyle name="_사업-인원계획양식" xfId="1669"/>
    <cellStyle name="_사유서(발파량산식기준)최종" xfId="1670"/>
    <cellStyle name="_사전공사(토목본사검토) " xfId="16075"/>
    <cellStyle name="_사전공사(토목본사검토) _1차 기성 내역서 0612023" xfId="16076"/>
    <cellStyle name="_사전공사(토목본사검토) _3차네고견적(061017-1)" xfId="16077"/>
    <cellStyle name="_사전공사(토목본사검토) _문화센타" xfId="16078"/>
    <cellStyle name="_사전공사(토목본사검토) _총괄내역표" xfId="16079"/>
    <cellStyle name="_사전원가변경818(LUFFING CRANE)" xfId="14685"/>
    <cellStyle name="_사전원가심의1" xfId="16080"/>
    <cellStyle name="_사전원가심의1 2" xfId="16081"/>
    <cellStyle name="_사전원가심의1_,공내역" xfId="16082"/>
    <cellStyle name="_사전원가심의1_,공내역 2" xfId="16083"/>
    <cellStyle name="_사전원가심의1_,공내역_1220 두산인프라코어 통합 RD센터-작성" xfId="16084"/>
    <cellStyle name="_사전원가심의1_,공내역_경희대치과대학" xfId="16085"/>
    <cellStyle name="_사전원가심의1_,공내역_경희대치과대학 2" xfId="16086"/>
    <cellStyle name="_사전원가심의1_,공내역_경희대치과대학_1220 두산인프라코어 통합 RD센터-작성" xfId="16087"/>
    <cellStyle name="_사전원가심의1_,공내역_경희대치과대학_공용부" xfId="16088"/>
    <cellStyle name="_사전원가심의1_,공내역_경희대치과대학_공용부_공용부" xfId="16089"/>
    <cellStyle name="_사전원가심의1_,공내역_경희대치과대학_공용부_공용부 2" xfId="16090"/>
    <cellStyle name="_사전원가심의1_,공내역_경희대치과대학_공용부_공용부_1220 두산인프라코어 통합 RD센터-작성" xfId="16091"/>
    <cellStyle name="_사전원가심의1_,공내역_경희대치과대학_공용부_공용부_공용부" xfId="16092"/>
    <cellStyle name="_사전원가심의1_,공내역_경희대치과대학_공용부_공용부_두산인프라코어 통합 R&amp;D센터" xfId="16093"/>
    <cellStyle name="_사전원가심의1_,공내역_경희대치과대학_두산인프라코어 통합 R&amp;D센터" xfId="16094"/>
    <cellStyle name="_사전원가심의1_,공내역_경희대치과대학_삼성동I'PARK스포츠센타 보수공사(제출)" xfId="16095"/>
    <cellStyle name="_사전원가심의1_,공내역_경희대치과대학_전기공사(추가)" xfId="16096"/>
    <cellStyle name="_사전원가심의1_,공내역_경희대치과대학_종로무악 MH공사(실행)" xfId="16097"/>
    <cellStyle name="_사전원가심의1_,공내역_공용부" xfId="16098"/>
    <cellStyle name="_사전원가심의1_,공내역_공용부_공용부" xfId="16099"/>
    <cellStyle name="_사전원가심의1_,공내역_공용부_공용부 2" xfId="16100"/>
    <cellStyle name="_사전원가심의1_,공내역_공용부_공용부_1220 두산인프라코어 통합 RD센터-작성" xfId="16101"/>
    <cellStyle name="_사전원가심의1_,공내역_공용부_공용부_공용부" xfId="16102"/>
    <cellStyle name="_사전원가심의1_,공내역_공용부_공용부_두산인프라코어 통합 R&amp;D센터" xfId="16103"/>
    <cellStyle name="_사전원가심의1_,공내역_두산인프라코어 통합 R&amp;D센터" xfId="16104"/>
    <cellStyle name="_사전원가심의1_,공내역_삼성동I'PARK스포츠센타 보수공사(제출)" xfId="16105"/>
    <cellStyle name="_사전원가심의1_,공내역_삼척건지지구" xfId="16106"/>
    <cellStyle name="_사전원가심의1_,공내역_삼척건지지구 2" xfId="16107"/>
    <cellStyle name="_사전원가심의1_,공내역_삼척건지지구_1220 두산인프라코어 통합 RD센터-작성" xfId="16108"/>
    <cellStyle name="_사전원가심의1_,공내역_삼척건지지구_두산인프라코어 통합 R&amp;D센터" xfId="16109"/>
    <cellStyle name="_사전원가심의1_,공내역_울산천곡MH실행(재입찰)" xfId="16110"/>
    <cellStyle name="_사전원가심의1_,공내역_울산천곡MH실행(재입찰) 2" xfId="16111"/>
    <cellStyle name="_사전원가심의1_,공내역_울산천곡MH실행(재입찰)_1220 두산인프라코어 통합 RD센터-작성" xfId="16112"/>
    <cellStyle name="_사전원가심의1_,공내역_울산천곡MH실행(재입찰)_공용부" xfId="16113"/>
    <cellStyle name="_사전원가심의1_,공내역_울산천곡MH실행(재입찰)_공용부_공용부" xfId="16114"/>
    <cellStyle name="_사전원가심의1_,공내역_울산천곡MH실행(재입찰)_공용부_공용부 2" xfId="16115"/>
    <cellStyle name="_사전원가심의1_,공내역_울산천곡MH실행(재입찰)_공용부_공용부_1220 두산인프라코어 통합 RD센터-작성" xfId="16116"/>
    <cellStyle name="_사전원가심의1_,공내역_울산천곡MH실행(재입찰)_공용부_공용부_공용부" xfId="16117"/>
    <cellStyle name="_사전원가심의1_,공내역_울산천곡MH실행(재입찰)_공용부_공용부_두산인프라코어 통합 R&amp;D센터" xfId="16118"/>
    <cellStyle name="_사전원가심의1_,공내역_울산천곡MH실행(재입찰)_두산인프라코어 통합 R&amp;D센터" xfId="16119"/>
    <cellStyle name="_사전원가심의1_,공내역_울산천곡MH실행(재입찰)_삼성동I'PARK스포츠센타 보수공사(제출)" xfId="16120"/>
    <cellStyle name="_사전원가심의1_,공내역_울산천곡MH실행(재입찰)_전기공사(추가)" xfId="16121"/>
    <cellStyle name="_사전원가심의1_,공내역_울산천곡MH실행(재입찰)_종로무악 MH공사(실행)" xfId="16122"/>
    <cellStyle name="_사전원가심의1_,공내역_울산천곡설계비" xfId="16123"/>
    <cellStyle name="_사전원가심의1_,공내역_울산천곡설계비 2" xfId="16124"/>
    <cellStyle name="_사전원가심의1_,공내역_울산천곡설계비_1220 두산인프라코어 통합 RD센터-작성" xfId="16125"/>
    <cellStyle name="_사전원가심의1_,공내역_울산천곡설계비_공용부" xfId="16126"/>
    <cellStyle name="_사전원가심의1_,공내역_울산천곡설계비_공용부_공용부" xfId="16127"/>
    <cellStyle name="_사전원가심의1_,공내역_울산천곡설계비_공용부_공용부 2" xfId="16128"/>
    <cellStyle name="_사전원가심의1_,공내역_울산천곡설계비_공용부_공용부_1220 두산인프라코어 통합 RD센터-작성" xfId="16129"/>
    <cellStyle name="_사전원가심의1_,공내역_울산천곡설계비_공용부_공용부_공용부" xfId="16130"/>
    <cellStyle name="_사전원가심의1_,공내역_울산천곡설계비_공용부_공용부_두산인프라코어 통합 R&amp;D센터" xfId="16131"/>
    <cellStyle name="_사전원가심의1_,공내역_울산천곡설계비_두산인프라코어 통합 R&amp;D센터" xfId="16132"/>
    <cellStyle name="_사전원가심의1_,공내역_울산천곡설계비_삼성동I'PARK스포츠센타 보수공사(제출)" xfId="16133"/>
    <cellStyle name="_사전원가심의1_,공내역_울산천곡설계비_전기공사(추가)" xfId="16134"/>
    <cellStyle name="_사전원가심의1_,공내역_울산천곡설계비_종로무악 MH공사(실행)" xfId="16135"/>
    <cellStyle name="_사전원가심의1_,공내역_전기공사(추가)" xfId="16136"/>
    <cellStyle name="_사전원가심의1_,공내역_종로무악 MH공사(실행)" xfId="16137"/>
    <cellStyle name="_사전원가심의1_1220 두산인프라코어 통합 RD센터-작성" xfId="16138"/>
    <cellStyle name="_사전원가심의1_202_6동현설공내역(실행)" xfId="16139"/>
    <cellStyle name="_사전원가심의1_202_6동현설공내역(실행)_공용부" xfId="16140"/>
    <cellStyle name="_사전원가심의1_202_6동현설공내역(실행)_공용부 2" xfId="16141"/>
    <cellStyle name="_사전원가심의1_202_6동현설공내역(실행)_공용부_1220 두산인프라코어 통합 RD센터-작성" xfId="16142"/>
    <cellStyle name="_사전원가심의1_202_6동현설공내역(실행)_공용부_공용부" xfId="16143"/>
    <cellStyle name="_사전원가심의1_202_6동현설공내역(실행)_공용부_두산인프라코어 통합 R&amp;D센터" xfId="16144"/>
    <cellStyle name="_사전원가심의1_경희대치과대학" xfId="16145"/>
    <cellStyle name="_사전원가심의1_경희대치과대학 2" xfId="16146"/>
    <cellStyle name="_사전원가심의1_경희대치과대학_1220 두산인프라코어 통합 RD센터-작성" xfId="16147"/>
    <cellStyle name="_사전원가심의1_경희대치과대학_공용부" xfId="16148"/>
    <cellStyle name="_사전원가심의1_경희대치과대학_공용부_공용부" xfId="16149"/>
    <cellStyle name="_사전원가심의1_경희대치과대학_공용부_공용부 2" xfId="16150"/>
    <cellStyle name="_사전원가심의1_경희대치과대학_공용부_공용부_1220 두산인프라코어 통합 RD센터-작성" xfId="16151"/>
    <cellStyle name="_사전원가심의1_경희대치과대학_공용부_공용부_공용부" xfId="16152"/>
    <cellStyle name="_사전원가심의1_경희대치과대학_공용부_공용부_두산인프라코어 통합 R&amp;D센터" xfId="16153"/>
    <cellStyle name="_사전원가심의1_경희대치과대학_두산인프라코어 통합 R&amp;D센터" xfId="16154"/>
    <cellStyle name="_사전원가심의1_경희대치과대학_삼성동I'PARK스포츠센타 보수공사(제출)" xfId="16155"/>
    <cellStyle name="_사전원가심의1_경희대치과대학_전기공사(추가)" xfId="16156"/>
    <cellStyle name="_사전원가심의1_경희대치과대학_종로무악 MH공사(실행)" xfId="16157"/>
    <cellStyle name="_사전원가심의1_경희의료원" xfId="16158"/>
    <cellStyle name="_사전원가심의1_경희의료원 2" xfId="16159"/>
    <cellStyle name="_사전원가심의1_경희의료원_1220 두산인프라코어 통합 RD센터-작성" xfId="16160"/>
    <cellStyle name="_사전원가심의1_경희의료원_202_6동현설공내역(실행)" xfId="16161"/>
    <cellStyle name="_사전원가심의1_경희의료원_202_6동현설공내역(실행)_공용부" xfId="16162"/>
    <cellStyle name="_사전원가심의1_경희의료원_202_6동현설공내역(실행)_공용부 2" xfId="16163"/>
    <cellStyle name="_사전원가심의1_경희의료원_202_6동현설공내역(실행)_공용부_1220 두산인프라코어 통합 RD센터-작성" xfId="16164"/>
    <cellStyle name="_사전원가심의1_경희의료원_202_6동현설공내역(실행)_공용부_공용부" xfId="16165"/>
    <cellStyle name="_사전원가심의1_경희의료원_202_6동현설공내역(실행)_공용부_두산인프라코어 통합 R&amp;D센터" xfId="16166"/>
    <cellStyle name="_사전원가심의1_경희의료원_경희대치과대학" xfId="16167"/>
    <cellStyle name="_사전원가심의1_경희의료원_경희대치과대학 2" xfId="16168"/>
    <cellStyle name="_사전원가심의1_경희의료원_경희대치과대학_1220 두산인프라코어 통합 RD센터-작성" xfId="16169"/>
    <cellStyle name="_사전원가심의1_경희의료원_경희대치과대학_공용부" xfId="16170"/>
    <cellStyle name="_사전원가심의1_경희의료원_경희대치과대학_공용부_공용부" xfId="16171"/>
    <cellStyle name="_사전원가심의1_경희의료원_경희대치과대학_공용부_공용부 2" xfId="16172"/>
    <cellStyle name="_사전원가심의1_경희의료원_경희대치과대학_공용부_공용부_1220 두산인프라코어 통합 RD센터-작성" xfId="16173"/>
    <cellStyle name="_사전원가심의1_경희의료원_경희대치과대학_공용부_공용부_공용부" xfId="16174"/>
    <cellStyle name="_사전원가심의1_경희의료원_경희대치과대학_공용부_공용부_두산인프라코어 통합 R&amp;D센터" xfId="16175"/>
    <cellStyle name="_사전원가심의1_경희의료원_경희대치과대학_두산인프라코어 통합 R&amp;D센터" xfId="16176"/>
    <cellStyle name="_사전원가심의1_경희의료원_경희대치과대학_삼성동I'PARK스포츠센타 보수공사(제출)" xfId="16177"/>
    <cellStyle name="_사전원가심의1_경희의료원_경희대치과대학_전기공사(추가)" xfId="16178"/>
    <cellStyle name="_사전원가심의1_경희의료원_경희대치과대학_종로무악 MH공사(실행)" xfId="16179"/>
    <cellStyle name="_사전원가심의1_경희의료원_경희의료원실행" xfId="16180"/>
    <cellStyle name="_사전원가심의1_경희의료원_경희의료원실행_경희의료원실행" xfId="16181"/>
    <cellStyle name="_사전원가심의1_경희의료원_경희의료원실행_경희의료원실행_공용부" xfId="16182"/>
    <cellStyle name="_사전원가심의1_경희의료원_경희의료원실행_경희의료원실행_공용부 2" xfId="16183"/>
    <cellStyle name="_사전원가심의1_경희의료원_경희의료원실행_경희의료원실행_공용부_1220 두산인프라코어 통합 RD센터-작성" xfId="16184"/>
    <cellStyle name="_사전원가심의1_경희의료원_경희의료원실행_경희의료원실행_공용부_공용부" xfId="16185"/>
    <cellStyle name="_사전원가심의1_경희의료원_경희의료원실행_경희의료원실행_공용부_두산인프라코어 통합 R&amp;D센터" xfId="16186"/>
    <cellStyle name="_사전원가심의1_경희의료원_경희의료원실행_경희의료원실행_삼척건지지구" xfId="16187"/>
    <cellStyle name="_사전원가심의1_경희의료원_경희의료원실행_경희의료원실행_삼척건지지구 2" xfId="16188"/>
    <cellStyle name="_사전원가심의1_경희의료원_경희의료원실행_경희의료원실행_삼척건지지구_1220 두산인프라코어 통합 RD센터-작성" xfId="16189"/>
    <cellStyle name="_사전원가심의1_경희의료원_경희의료원실행_경희의료원실행_삼척건지지구_두산인프라코어 통합 R&amp;D센터" xfId="16190"/>
    <cellStyle name="_사전원가심의1_경희의료원_경희의료원실행_공용부" xfId="16191"/>
    <cellStyle name="_사전원가심의1_경희의료원_경희의료원실행_공용부 2" xfId="16192"/>
    <cellStyle name="_사전원가심의1_경희의료원_경희의료원실행_공용부_1220 두산인프라코어 통합 RD센터-작성" xfId="16193"/>
    <cellStyle name="_사전원가심의1_경희의료원_경희의료원실행_공용부_공용부" xfId="16194"/>
    <cellStyle name="_사전원가심의1_경희의료원_경희의료원실행_공용부_두산인프라코어 통합 R&amp;D센터" xfId="16195"/>
    <cellStyle name="_사전원가심의1_경희의료원_경희의료원실행_삼척건지지구" xfId="16196"/>
    <cellStyle name="_사전원가심의1_경희의료원_경희의료원실행_삼척건지지구 2" xfId="16197"/>
    <cellStyle name="_사전원가심의1_경희의료원_경희의료원실행_삼척건지지구_1220 두산인프라코어 통합 RD센터-작성" xfId="16198"/>
    <cellStyle name="_사전원가심의1_경희의료원_경희의료원실행_삼척건지지구_두산인프라코어 통합 R&amp;D센터" xfId="16199"/>
    <cellStyle name="_사전원가심의1_경희의료원_공용부" xfId="16200"/>
    <cellStyle name="_사전원가심의1_경희의료원_공용부_공용부" xfId="16201"/>
    <cellStyle name="_사전원가심의1_경희의료원_공용부_공용부 2" xfId="16202"/>
    <cellStyle name="_사전원가심의1_경희의료원_공용부_공용부_1220 두산인프라코어 통합 RD센터-작성" xfId="16203"/>
    <cellStyle name="_사전원가심의1_경희의료원_공용부_공용부_공용부" xfId="16204"/>
    <cellStyle name="_사전원가심의1_경희의료원_공용부_공용부_두산인프라코어 통합 R&amp;D센터" xfId="16205"/>
    <cellStyle name="_사전원가심의1_경희의료원_두산인프라코어 통합 R&amp;D센터" xfId="16206"/>
    <cellStyle name="_사전원가심의1_경희의료원_삼성동I'PARK스포츠센타 보수공사(제출)" xfId="16207"/>
    <cellStyle name="_사전원가심의1_경희의료원_삼척건지지구" xfId="16208"/>
    <cellStyle name="_사전원가심의1_경희의료원_삼척건지지구 2" xfId="16209"/>
    <cellStyle name="_사전원가심의1_경희의료원_삼척건지지구_1220 두산인프라코어 통합 RD센터-작성" xfId="16210"/>
    <cellStyle name="_사전원가심의1_경희의료원_삼척건지지구_두산인프라코어 통합 R&amp;D센터" xfId="16211"/>
    <cellStyle name="_사전원가심의1_경희의료원_울산천곡MH실행(재입찰)" xfId="16212"/>
    <cellStyle name="_사전원가심의1_경희의료원_울산천곡MH실행(재입찰) 2" xfId="16213"/>
    <cellStyle name="_사전원가심의1_경희의료원_울산천곡MH실행(재입찰)_1220 두산인프라코어 통합 RD센터-작성" xfId="16214"/>
    <cellStyle name="_사전원가심의1_경희의료원_울산천곡MH실행(재입찰)_공용부" xfId="16215"/>
    <cellStyle name="_사전원가심의1_경희의료원_울산천곡MH실행(재입찰)_공용부_공용부" xfId="16216"/>
    <cellStyle name="_사전원가심의1_경희의료원_울산천곡MH실행(재입찰)_공용부_공용부 2" xfId="16217"/>
    <cellStyle name="_사전원가심의1_경희의료원_울산천곡MH실행(재입찰)_공용부_공용부_1220 두산인프라코어 통합 RD센터-작성" xfId="16218"/>
    <cellStyle name="_사전원가심의1_경희의료원_울산천곡MH실행(재입찰)_공용부_공용부_공용부" xfId="16219"/>
    <cellStyle name="_사전원가심의1_경희의료원_울산천곡MH실행(재입찰)_공용부_공용부_두산인프라코어 통합 R&amp;D센터" xfId="16220"/>
    <cellStyle name="_사전원가심의1_경희의료원_울산천곡MH실행(재입찰)_두산인프라코어 통합 R&amp;D센터" xfId="16221"/>
    <cellStyle name="_사전원가심의1_경희의료원_울산천곡MH실행(재입찰)_삼성동I'PARK스포츠센타 보수공사(제출)" xfId="16222"/>
    <cellStyle name="_사전원가심의1_경희의료원_울산천곡MH실행(재입찰)_전기공사(추가)" xfId="16223"/>
    <cellStyle name="_사전원가심의1_경희의료원_울산천곡MH실행(재입찰)_종로무악 MH공사(실행)" xfId="16224"/>
    <cellStyle name="_사전원가심의1_경희의료원_울산천곡설계비" xfId="16225"/>
    <cellStyle name="_사전원가심의1_경희의료원_울산천곡설계비 2" xfId="16226"/>
    <cellStyle name="_사전원가심의1_경희의료원_울산천곡설계비_1220 두산인프라코어 통합 RD센터-작성" xfId="16227"/>
    <cellStyle name="_사전원가심의1_경희의료원_울산천곡설계비_공용부" xfId="16228"/>
    <cellStyle name="_사전원가심의1_경희의료원_울산천곡설계비_공용부_공용부" xfId="16229"/>
    <cellStyle name="_사전원가심의1_경희의료원_울산천곡설계비_공용부_공용부 2" xfId="16230"/>
    <cellStyle name="_사전원가심의1_경희의료원_울산천곡설계비_공용부_공용부_1220 두산인프라코어 통합 RD센터-작성" xfId="16231"/>
    <cellStyle name="_사전원가심의1_경희의료원_울산천곡설계비_공용부_공용부_공용부" xfId="16232"/>
    <cellStyle name="_사전원가심의1_경희의료원_울산천곡설계비_공용부_공용부_두산인프라코어 통합 R&amp;D센터" xfId="16233"/>
    <cellStyle name="_사전원가심의1_경희의료원_울산천곡설계비_두산인프라코어 통합 R&amp;D센터" xfId="16234"/>
    <cellStyle name="_사전원가심의1_경희의료원_울산천곡설계비_삼성동I'PARK스포츠센타 보수공사(제출)" xfId="16235"/>
    <cellStyle name="_사전원가심의1_경희의료원_울산천곡설계비_전기공사(추가)" xfId="16236"/>
    <cellStyle name="_사전원가심의1_경희의료원_울산천곡설계비_종로무악 MH공사(실행)" xfId="16237"/>
    <cellStyle name="_사전원가심의1_경희의료원_전기공사(추가)" xfId="16238"/>
    <cellStyle name="_사전원가심의1_경희의료원_종로무악 MH공사(실행)" xfId="16239"/>
    <cellStyle name="_사전원가심의1_경희의료원실행" xfId="16240"/>
    <cellStyle name="_사전원가심의1_경희의료원실행_공용부" xfId="16241"/>
    <cellStyle name="_사전원가심의1_경희의료원실행_공용부 2" xfId="16242"/>
    <cellStyle name="_사전원가심의1_경희의료원실행_공용부_1220 두산인프라코어 통합 RD센터-작성" xfId="16243"/>
    <cellStyle name="_사전원가심의1_경희의료원실행_공용부_공용부" xfId="16244"/>
    <cellStyle name="_사전원가심의1_경희의료원실행_공용부_두산인프라코어 통합 R&amp;D센터" xfId="16245"/>
    <cellStyle name="_사전원가심의1_경희의료원실행_삼척건지지구" xfId="16246"/>
    <cellStyle name="_사전원가심의1_경희의료원실행_삼척건지지구 2" xfId="16247"/>
    <cellStyle name="_사전원가심의1_경희의료원실행_삼척건지지구_1220 두산인프라코어 통합 RD센터-작성" xfId="16248"/>
    <cellStyle name="_사전원가심의1_경희의료원실행_삼척건지지구_두산인프라코어 통합 R&amp;D센터" xfId="16249"/>
    <cellStyle name="_사전원가심의1_공용부" xfId="16250"/>
    <cellStyle name="_사전원가심의1_공용부_공용부" xfId="16251"/>
    <cellStyle name="_사전원가심의1_공용부_공용부 2" xfId="16252"/>
    <cellStyle name="_사전원가심의1_공용부_공용부_1220 두산인프라코어 통합 RD센터-작성" xfId="16253"/>
    <cellStyle name="_사전원가심의1_공용부_공용부_공용부" xfId="16254"/>
    <cellStyle name="_사전원가심의1_공용부_공용부_두산인프라코어 통합 R&amp;D센터" xfId="16255"/>
    <cellStyle name="_사전원가심의1_대전가오(현설용공내역서)" xfId="16256"/>
    <cellStyle name="_사전원가심의1_대전가오(현설용공내역서) 2" xfId="16257"/>
    <cellStyle name="_사전원가심의1_대전가오(현설용공내역서)_1220 두산인프라코어 통합 RD센터-작성" xfId="16258"/>
    <cellStyle name="_사전원가심의1_대전가오(현설용공내역서)_경희대치과대학" xfId="16259"/>
    <cellStyle name="_사전원가심의1_대전가오(현설용공내역서)_경희대치과대학 2" xfId="16260"/>
    <cellStyle name="_사전원가심의1_대전가오(현설용공내역서)_경희대치과대학_1220 두산인프라코어 통합 RD센터-작성" xfId="16261"/>
    <cellStyle name="_사전원가심의1_대전가오(현설용공내역서)_경희대치과대학_공용부" xfId="16262"/>
    <cellStyle name="_사전원가심의1_대전가오(현설용공내역서)_경희대치과대학_공용부_공용부" xfId="16263"/>
    <cellStyle name="_사전원가심의1_대전가오(현설용공내역서)_경희대치과대학_공용부_공용부 2" xfId="16264"/>
    <cellStyle name="_사전원가심의1_대전가오(현설용공내역서)_경희대치과대학_공용부_공용부_1220 두산인프라코어 통합 RD센터-작성" xfId="16265"/>
    <cellStyle name="_사전원가심의1_대전가오(현설용공내역서)_경희대치과대학_공용부_공용부_공용부" xfId="16266"/>
    <cellStyle name="_사전원가심의1_대전가오(현설용공내역서)_경희대치과대학_공용부_공용부_두산인프라코어 통합 R&amp;D센터" xfId="16267"/>
    <cellStyle name="_사전원가심의1_대전가오(현설용공내역서)_경희대치과대학_두산인프라코어 통합 R&amp;D센터" xfId="16268"/>
    <cellStyle name="_사전원가심의1_대전가오(현설용공내역서)_경희대치과대학_삼성동I'PARK스포츠센타 보수공사(제출)" xfId="16269"/>
    <cellStyle name="_사전원가심의1_대전가오(현설용공내역서)_경희대치과대학_전기공사(추가)" xfId="16270"/>
    <cellStyle name="_사전원가심의1_대전가오(현설용공내역서)_경희대치과대학_종로무악 MH공사(실행)" xfId="16271"/>
    <cellStyle name="_사전원가심의1_대전가오(현설용공내역서)_공내역서" xfId="16272"/>
    <cellStyle name="_사전원가심의1_대전가오(현설용공내역서)_공내역서 2" xfId="16273"/>
    <cellStyle name="_사전원가심의1_대전가오(현설용공내역서)_공내역서_1220 두산인프라코어 통합 RD센터-작성" xfId="16274"/>
    <cellStyle name="_사전원가심의1_대전가오(현설용공내역서)_공내역서_경희대치과대학" xfId="16275"/>
    <cellStyle name="_사전원가심의1_대전가오(현설용공내역서)_공내역서_경희대치과대학 2" xfId="16276"/>
    <cellStyle name="_사전원가심의1_대전가오(현설용공내역서)_공내역서_경희대치과대학_1220 두산인프라코어 통합 RD센터-작성" xfId="16277"/>
    <cellStyle name="_사전원가심의1_대전가오(현설용공내역서)_공내역서_경희대치과대학_공용부" xfId="16278"/>
    <cellStyle name="_사전원가심의1_대전가오(현설용공내역서)_공내역서_경희대치과대학_공용부_공용부" xfId="16279"/>
    <cellStyle name="_사전원가심의1_대전가오(현설용공내역서)_공내역서_경희대치과대학_공용부_공용부 2" xfId="16280"/>
    <cellStyle name="_사전원가심의1_대전가오(현설용공내역서)_공내역서_경희대치과대학_공용부_공용부_1220 두산인프라코어 통합 RD센터-작성" xfId="16281"/>
    <cellStyle name="_사전원가심의1_대전가오(현설용공내역서)_공내역서_경희대치과대학_공용부_공용부_공용부" xfId="16282"/>
    <cellStyle name="_사전원가심의1_대전가오(현설용공내역서)_공내역서_경희대치과대학_공용부_공용부_두산인프라코어 통합 R&amp;D센터" xfId="16283"/>
    <cellStyle name="_사전원가심의1_대전가오(현설용공내역서)_공내역서_경희대치과대학_두산인프라코어 통합 R&amp;D센터" xfId="16284"/>
    <cellStyle name="_사전원가심의1_대전가오(현설용공내역서)_공내역서_경희대치과대학_삼성동I'PARK스포츠센타 보수공사(제출)" xfId="16285"/>
    <cellStyle name="_사전원가심의1_대전가오(현설용공내역서)_공내역서_경희대치과대학_전기공사(추가)" xfId="16286"/>
    <cellStyle name="_사전원가심의1_대전가오(현설용공내역서)_공내역서_경희대치과대학_종로무악 MH공사(실행)" xfId="16287"/>
    <cellStyle name="_사전원가심의1_대전가오(현설용공내역서)_공내역서_공용부" xfId="16288"/>
    <cellStyle name="_사전원가심의1_대전가오(현설용공내역서)_공내역서_공용부_공용부" xfId="16289"/>
    <cellStyle name="_사전원가심의1_대전가오(현설용공내역서)_공내역서_공용부_공용부 2" xfId="16290"/>
    <cellStyle name="_사전원가심의1_대전가오(현설용공내역서)_공내역서_공용부_공용부_1220 두산인프라코어 통합 RD센터-작성" xfId="16291"/>
    <cellStyle name="_사전원가심의1_대전가오(현설용공내역서)_공내역서_공용부_공용부_공용부" xfId="16292"/>
    <cellStyle name="_사전원가심의1_대전가오(현설용공내역서)_공내역서_공용부_공용부_두산인프라코어 통합 R&amp;D센터" xfId="16293"/>
    <cellStyle name="_사전원가심의1_대전가오(현설용공내역서)_공내역서_두산인프라코어 통합 R&amp;D센터" xfId="16294"/>
    <cellStyle name="_사전원가심의1_대전가오(현설용공내역서)_공내역서_삼성동I'PARK스포츠센타 보수공사(제출)" xfId="16295"/>
    <cellStyle name="_사전원가심의1_대전가오(현설용공내역서)_공내역서_삼척건지지구" xfId="16296"/>
    <cellStyle name="_사전원가심의1_대전가오(현설용공내역서)_공내역서_삼척건지지구 2" xfId="16297"/>
    <cellStyle name="_사전원가심의1_대전가오(현설용공내역서)_공내역서_삼척건지지구_1220 두산인프라코어 통합 RD센터-작성" xfId="16298"/>
    <cellStyle name="_사전원가심의1_대전가오(현설용공내역서)_공내역서_삼척건지지구_두산인프라코어 통합 R&amp;D센터" xfId="16299"/>
    <cellStyle name="_사전원가심의1_대전가오(현설용공내역서)_공내역서_울산천곡MH실행(재입찰)" xfId="16300"/>
    <cellStyle name="_사전원가심의1_대전가오(현설용공내역서)_공내역서_울산천곡MH실행(재입찰) 2" xfId="16301"/>
    <cellStyle name="_사전원가심의1_대전가오(현설용공내역서)_공내역서_울산천곡MH실행(재입찰)_1220 두산인프라코어 통합 RD센터-작성" xfId="16302"/>
    <cellStyle name="_사전원가심의1_대전가오(현설용공내역서)_공내역서_울산천곡MH실행(재입찰)_공용부" xfId="16303"/>
    <cellStyle name="_사전원가심의1_대전가오(현설용공내역서)_공내역서_울산천곡MH실행(재입찰)_공용부_공용부" xfId="16304"/>
    <cellStyle name="_사전원가심의1_대전가오(현설용공내역서)_공내역서_울산천곡MH실행(재입찰)_공용부_공용부 2" xfId="16305"/>
    <cellStyle name="_사전원가심의1_대전가오(현설용공내역서)_공내역서_울산천곡MH실행(재입찰)_공용부_공용부_1220 두산인프라코어 통합 RD센터-작성" xfId="16306"/>
    <cellStyle name="_사전원가심의1_대전가오(현설용공내역서)_공내역서_울산천곡MH실행(재입찰)_공용부_공용부_공용부" xfId="16307"/>
    <cellStyle name="_사전원가심의1_대전가오(현설용공내역서)_공내역서_울산천곡MH실행(재입찰)_공용부_공용부_두산인프라코어 통합 R&amp;D센터" xfId="16308"/>
    <cellStyle name="_사전원가심의1_대전가오(현설용공내역서)_공내역서_울산천곡MH실행(재입찰)_두산인프라코어 통합 R&amp;D센터" xfId="16309"/>
    <cellStyle name="_사전원가심의1_대전가오(현설용공내역서)_공내역서_울산천곡MH실행(재입찰)_삼성동I'PARK스포츠센타 보수공사(제출)" xfId="16310"/>
    <cellStyle name="_사전원가심의1_대전가오(현설용공내역서)_공내역서_울산천곡MH실행(재입찰)_전기공사(추가)" xfId="16311"/>
    <cellStyle name="_사전원가심의1_대전가오(현설용공내역서)_공내역서_울산천곡MH실행(재입찰)_종로무악 MH공사(실행)" xfId="16312"/>
    <cellStyle name="_사전원가심의1_대전가오(현설용공내역서)_공내역서_울산천곡설계비" xfId="16313"/>
    <cellStyle name="_사전원가심의1_대전가오(현설용공내역서)_공내역서_울산천곡설계비 2" xfId="16314"/>
    <cellStyle name="_사전원가심의1_대전가오(현설용공내역서)_공내역서_울산천곡설계비_1220 두산인프라코어 통합 RD센터-작성" xfId="16315"/>
    <cellStyle name="_사전원가심의1_대전가오(현설용공내역서)_공내역서_울산천곡설계비_공용부" xfId="16316"/>
    <cellStyle name="_사전원가심의1_대전가오(현설용공내역서)_공내역서_울산천곡설계비_공용부_공용부" xfId="16317"/>
    <cellStyle name="_사전원가심의1_대전가오(현설용공내역서)_공내역서_울산천곡설계비_공용부_공용부 2" xfId="16318"/>
    <cellStyle name="_사전원가심의1_대전가오(현설용공내역서)_공내역서_울산천곡설계비_공용부_공용부_1220 두산인프라코어 통합 RD센터-작성" xfId="16319"/>
    <cellStyle name="_사전원가심의1_대전가오(현설용공내역서)_공내역서_울산천곡설계비_공용부_공용부_공용부" xfId="16320"/>
    <cellStyle name="_사전원가심의1_대전가오(현설용공내역서)_공내역서_울산천곡설계비_공용부_공용부_두산인프라코어 통합 R&amp;D센터" xfId="16321"/>
    <cellStyle name="_사전원가심의1_대전가오(현설용공내역서)_공내역서_울산천곡설계비_두산인프라코어 통합 R&amp;D센터" xfId="16322"/>
    <cellStyle name="_사전원가심의1_대전가오(현설용공내역서)_공내역서_울산천곡설계비_삼성동I'PARK스포츠센타 보수공사(제출)" xfId="16323"/>
    <cellStyle name="_사전원가심의1_대전가오(현설용공내역서)_공내역서_울산천곡설계비_전기공사(추가)" xfId="16324"/>
    <cellStyle name="_사전원가심의1_대전가오(현설용공내역서)_공내역서_울산천곡설계비_종로무악 MH공사(실행)" xfId="16325"/>
    <cellStyle name="_사전원가심의1_대전가오(현설용공내역서)_공내역서_전기공사(추가)" xfId="16326"/>
    <cellStyle name="_사전원가심의1_대전가오(현설용공내역서)_공내역서_종로무악 MH공사(실행)" xfId="16327"/>
    <cellStyle name="_사전원가심의1_대전가오(현설용공내역서)_공용부" xfId="16328"/>
    <cellStyle name="_사전원가심의1_대전가오(현설용공내역서)_공용부_공용부" xfId="16329"/>
    <cellStyle name="_사전원가심의1_대전가오(현설용공내역서)_공용부_공용부 2" xfId="16330"/>
    <cellStyle name="_사전원가심의1_대전가오(현설용공내역서)_공용부_공용부_1220 두산인프라코어 통합 RD센터-작성" xfId="16331"/>
    <cellStyle name="_사전원가심의1_대전가오(현설용공내역서)_공용부_공용부_공용부" xfId="16332"/>
    <cellStyle name="_사전원가심의1_대전가오(현설용공내역서)_공용부_공용부_두산인프라코어 통합 R&amp;D센터" xfId="16333"/>
    <cellStyle name="_사전원가심의1_대전가오(현설용공내역서)_두산인프라코어 통합 R&amp;D센터" xfId="16334"/>
    <cellStyle name="_사전원가심의1_대전가오(현설용공내역서)_삼성동I'PARK스포츠센타 보수공사(제출)" xfId="16335"/>
    <cellStyle name="_사전원가심의1_대전가오(현설용공내역서)_삼척건지지구" xfId="16336"/>
    <cellStyle name="_사전원가심의1_대전가오(현설용공내역서)_삼척건지지구 2" xfId="16337"/>
    <cellStyle name="_사전원가심의1_대전가오(현설용공내역서)_삼척건지지구_1220 두산인프라코어 통합 RD센터-작성" xfId="16338"/>
    <cellStyle name="_사전원가심의1_대전가오(현설용공내역서)_삼척건지지구_두산인프라코어 통합 R&amp;D센터" xfId="16339"/>
    <cellStyle name="_사전원가심의1_대전가오(현설용공내역서)_울산천곡MH실행(재입찰)" xfId="16340"/>
    <cellStyle name="_사전원가심의1_대전가오(현설용공내역서)_울산천곡MH실행(재입찰) 2" xfId="16341"/>
    <cellStyle name="_사전원가심의1_대전가오(현설용공내역서)_울산천곡MH실행(재입찰)_1220 두산인프라코어 통합 RD센터-작성" xfId="16342"/>
    <cellStyle name="_사전원가심의1_대전가오(현설용공내역서)_울산천곡MH실행(재입찰)_공용부" xfId="16343"/>
    <cellStyle name="_사전원가심의1_대전가오(현설용공내역서)_울산천곡MH실행(재입찰)_공용부_공용부" xfId="16344"/>
    <cellStyle name="_사전원가심의1_대전가오(현설용공내역서)_울산천곡MH실행(재입찰)_공용부_공용부 2" xfId="16345"/>
    <cellStyle name="_사전원가심의1_대전가오(현설용공내역서)_울산천곡MH실행(재입찰)_공용부_공용부_1220 두산인프라코어 통합 RD센터-작성" xfId="16346"/>
    <cellStyle name="_사전원가심의1_대전가오(현설용공내역서)_울산천곡MH실행(재입찰)_공용부_공용부_공용부" xfId="16347"/>
    <cellStyle name="_사전원가심의1_대전가오(현설용공내역서)_울산천곡MH실행(재입찰)_공용부_공용부_두산인프라코어 통합 R&amp;D센터" xfId="16348"/>
    <cellStyle name="_사전원가심의1_대전가오(현설용공내역서)_울산천곡MH실행(재입찰)_두산인프라코어 통합 R&amp;D센터" xfId="16349"/>
    <cellStyle name="_사전원가심의1_대전가오(현설용공내역서)_울산천곡MH실행(재입찰)_삼성동I'PARK스포츠센타 보수공사(제출)" xfId="16350"/>
    <cellStyle name="_사전원가심의1_대전가오(현설용공내역서)_울산천곡MH실행(재입찰)_전기공사(추가)" xfId="16351"/>
    <cellStyle name="_사전원가심의1_대전가오(현설용공내역서)_울산천곡MH실행(재입찰)_종로무악 MH공사(실행)" xfId="16352"/>
    <cellStyle name="_사전원가심의1_대전가오(현설용공내역서)_울산천곡설계비" xfId="16353"/>
    <cellStyle name="_사전원가심의1_대전가오(현설용공내역서)_울산천곡설계비 2" xfId="16354"/>
    <cellStyle name="_사전원가심의1_대전가오(현설용공내역서)_울산천곡설계비_1220 두산인프라코어 통합 RD센터-작성" xfId="16355"/>
    <cellStyle name="_사전원가심의1_대전가오(현설용공내역서)_울산천곡설계비_공용부" xfId="16356"/>
    <cellStyle name="_사전원가심의1_대전가오(현설용공내역서)_울산천곡설계비_공용부_공용부" xfId="16357"/>
    <cellStyle name="_사전원가심의1_대전가오(현설용공내역서)_울산천곡설계비_공용부_공용부 2" xfId="16358"/>
    <cellStyle name="_사전원가심의1_대전가오(현설용공내역서)_울산천곡설계비_공용부_공용부_1220 두산인프라코어 통합 RD센터-작성" xfId="16359"/>
    <cellStyle name="_사전원가심의1_대전가오(현설용공내역서)_울산천곡설계비_공용부_공용부_공용부" xfId="16360"/>
    <cellStyle name="_사전원가심의1_대전가오(현설용공내역서)_울산천곡설계비_공용부_공용부_두산인프라코어 통합 R&amp;D센터" xfId="16361"/>
    <cellStyle name="_사전원가심의1_대전가오(현설용공내역서)_울산천곡설계비_두산인프라코어 통합 R&amp;D센터" xfId="16362"/>
    <cellStyle name="_사전원가심의1_대전가오(현설용공내역서)_울산천곡설계비_삼성동I'PARK스포츠센타 보수공사(제출)" xfId="16363"/>
    <cellStyle name="_사전원가심의1_대전가오(현설용공내역서)_울산천곡설계비_전기공사(추가)" xfId="16364"/>
    <cellStyle name="_사전원가심의1_대전가오(현설용공내역서)_울산천곡설계비_종로무악 MH공사(실행)" xfId="16365"/>
    <cellStyle name="_사전원가심의1_대전가오(현설용공내역서)_전기공사(추가)" xfId="16366"/>
    <cellStyle name="_사전원가심의1_대전가오(현설용공내역서)_종로무악 MH공사(실행)" xfId="16367"/>
    <cellStyle name="_사전원가심의1_두산인프라코어 통합 R&amp;D센터" xfId="16368"/>
    <cellStyle name="_사전원가심의1_벤처오피스빌딩" xfId="16369"/>
    <cellStyle name="_사전원가심의1_벤처오피스빌딩 2" xfId="16370"/>
    <cellStyle name="_사전원가심의1_벤처오피스빌딩_,공내역" xfId="16371"/>
    <cellStyle name="_사전원가심의1_벤처오피스빌딩_,공내역 2" xfId="16372"/>
    <cellStyle name="_사전원가심의1_벤처오피스빌딩_,공내역_1220 두산인프라코어 통합 RD센터-작성" xfId="16373"/>
    <cellStyle name="_사전원가심의1_벤처오피스빌딩_,공내역_경희대치과대학" xfId="16374"/>
    <cellStyle name="_사전원가심의1_벤처오피스빌딩_,공내역_경희대치과대학 2" xfId="16375"/>
    <cellStyle name="_사전원가심의1_벤처오피스빌딩_,공내역_경희대치과대학_1220 두산인프라코어 통합 RD센터-작성" xfId="16376"/>
    <cellStyle name="_사전원가심의1_벤처오피스빌딩_,공내역_경희대치과대학_공용부" xfId="16377"/>
    <cellStyle name="_사전원가심의1_벤처오피스빌딩_,공내역_경희대치과대학_공용부_공용부" xfId="16378"/>
    <cellStyle name="_사전원가심의1_벤처오피스빌딩_,공내역_경희대치과대학_공용부_공용부 2" xfId="16379"/>
    <cellStyle name="_사전원가심의1_벤처오피스빌딩_,공내역_경희대치과대학_공용부_공용부_1220 두산인프라코어 통합 RD센터-작성" xfId="16380"/>
    <cellStyle name="_사전원가심의1_벤처오피스빌딩_,공내역_경희대치과대학_공용부_공용부_공용부" xfId="16381"/>
    <cellStyle name="_사전원가심의1_벤처오피스빌딩_,공내역_경희대치과대학_공용부_공용부_두산인프라코어 통합 R&amp;D센터" xfId="16382"/>
    <cellStyle name="_사전원가심의1_벤처오피스빌딩_,공내역_경희대치과대학_두산인프라코어 통합 R&amp;D센터" xfId="16383"/>
    <cellStyle name="_사전원가심의1_벤처오피스빌딩_,공내역_경희대치과대학_삼성동I'PARK스포츠센타 보수공사(제출)" xfId="16384"/>
    <cellStyle name="_사전원가심의1_벤처오피스빌딩_,공내역_경희대치과대학_전기공사(추가)" xfId="16385"/>
    <cellStyle name="_사전원가심의1_벤처오피스빌딩_,공내역_경희대치과대학_종로무악 MH공사(실행)" xfId="16386"/>
    <cellStyle name="_사전원가심의1_벤처오피스빌딩_,공내역_공용부" xfId="16387"/>
    <cellStyle name="_사전원가심의1_벤처오피스빌딩_,공내역_공용부_공용부" xfId="16388"/>
    <cellStyle name="_사전원가심의1_벤처오피스빌딩_,공내역_공용부_공용부 2" xfId="16389"/>
    <cellStyle name="_사전원가심의1_벤처오피스빌딩_,공내역_공용부_공용부_1220 두산인프라코어 통합 RD센터-작성" xfId="16390"/>
    <cellStyle name="_사전원가심의1_벤처오피스빌딩_,공내역_공용부_공용부_공용부" xfId="16391"/>
    <cellStyle name="_사전원가심의1_벤처오피스빌딩_,공내역_공용부_공용부_두산인프라코어 통합 R&amp;D센터" xfId="16392"/>
    <cellStyle name="_사전원가심의1_벤처오피스빌딩_,공내역_두산인프라코어 통합 R&amp;D센터" xfId="16393"/>
    <cellStyle name="_사전원가심의1_벤처오피스빌딩_,공내역_삼성동I'PARK스포츠센타 보수공사(제출)" xfId="16394"/>
    <cellStyle name="_사전원가심의1_벤처오피스빌딩_,공내역_삼척건지지구" xfId="16395"/>
    <cellStyle name="_사전원가심의1_벤처오피스빌딩_,공내역_삼척건지지구 2" xfId="16396"/>
    <cellStyle name="_사전원가심의1_벤처오피스빌딩_,공내역_삼척건지지구_1220 두산인프라코어 통합 RD센터-작성" xfId="16397"/>
    <cellStyle name="_사전원가심의1_벤처오피스빌딩_,공내역_삼척건지지구_두산인프라코어 통합 R&amp;D센터" xfId="16398"/>
    <cellStyle name="_사전원가심의1_벤처오피스빌딩_,공내역_울산천곡MH실행(재입찰)" xfId="16399"/>
    <cellStyle name="_사전원가심의1_벤처오피스빌딩_,공내역_울산천곡MH실행(재입찰) 2" xfId="16400"/>
    <cellStyle name="_사전원가심의1_벤처오피스빌딩_,공내역_울산천곡MH실행(재입찰)_1220 두산인프라코어 통합 RD센터-작성" xfId="16401"/>
    <cellStyle name="_사전원가심의1_벤처오피스빌딩_,공내역_울산천곡MH실행(재입찰)_공용부" xfId="16402"/>
    <cellStyle name="_사전원가심의1_벤처오피스빌딩_,공내역_울산천곡MH실행(재입찰)_공용부_공용부" xfId="16403"/>
    <cellStyle name="_사전원가심의1_벤처오피스빌딩_,공내역_울산천곡MH실행(재입찰)_공용부_공용부 2" xfId="16404"/>
    <cellStyle name="_사전원가심의1_벤처오피스빌딩_,공내역_울산천곡MH실행(재입찰)_공용부_공용부_1220 두산인프라코어 통합 RD센터-작성" xfId="16405"/>
    <cellStyle name="_사전원가심의1_벤처오피스빌딩_,공내역_울산천곡MH실행(재입찰)_공용부_공용부_공용부" xfId="16406"/>
    <cellStyle name="_사전원가심의1_벤처오피스빌딩_,공내역_울산천곡MH실행(재입찰)_공용부_공용부_두산인프라코어 통합 R&amp;D센터" xfId="16407"/>
    <cellStyle name="_사전원가심의1_벤처오피스빌딩_,공내역_울산천곡MH실행(재입찰)_두산인프라코어 통합 R&amp;D센터" xfId="16408"/>
    <cellStyle name="_사전원가심의1_벤처오피스빌딩_,공내역_울산천곡MH실행(재입찰)_삼성동I'PARK스포츠센타 보수공사(제출)" xfId="16409"/>
    <cellStyle name="_사전원가심의1_벤처오피스빌딩_,공내역_울산천곡MH실행(재입찰)_전기공사(추가)" xfId="16410"/>
    <cellStyle name="_사전원가심의1_벤처오피스빌딩_,공내역_울산천곡MH실행(재입찰)_종로무악 MH공사(실행)" xfId="16411"/>
    <cellStyle name="_사전원가심의1_벤처오피스빌딩_,공내역_울산천곡설계비" xfId="16412"/>
    <cellStyle name="_사전원가심의1_벤처오피스빌딩_,공내역_울산천곡설계비 2" xfId="16413"/>
    <cellStyle name="_사전원가심의1_벤처오피스빌딩_,공내역_울산천곡설계비_1220 두산인프라코어 통합 RD센터-작성" xfId="16414"/>
    <cellStyle name="_사전원가심의1_벤처오피스빌딩_,공내역_울산천곡설계비_공용부" xfId="16415"/>
    <cellStyle name="_사전원가심의1_벤처오피스빌딩_,공내역_울산천곡설계비_공용부_공용부" xfId="16416"/>
    <cellStyle name="_사전원가심의1_벤처오피스빌딩_,공내역_울산천곡설계비_공용부_공용부 2" xfId="16417"/>
    <cellStyle name="_사전원가심의1_벤처오피스빌딩_,공내역_울산천곡설계비_공용부_공용부_1220 두산인프라코어 통합 RD센터-작성" xfId="16418"/>
    <cellStyle name="_사전원가심의1_벤처오피스빌딩_,공내역_울산천곡설계비_공용부_공용부_공용부" xfId="16419"/>
    <cellStyle name="_사전원가심의1_벤처오피스빌딩_,공내역_울산천곡설계비_공용부_공용부_두산인프라코어 통합 R&amp;D센터" xfId="16420"/>
    <cellStyle name="_사전원가심의1_벤처오피스빌딩_,공내역_울산천곡설계비_두산인프라코어 통합 R&amp;D센터" xfId="16421"/>
    <cellStyle name="_사전원가심의1_벤처오피스빌딩_,공내역_울산천곡설계비_삼성동I'PARK스포츠센타 보수공사(제출)" xfId="16422"/>
    <cellStyle name="_사전원가심의1_벤처오피스빌딩_,공내역_울산천곡설계비_전기공사(추가)" xfId="16423"/>
    <cellStyle name="_사전원가심의1_벤처오피스빌딩_,공내역_울산천곡설계비_종로무악 MH공사(실행)" xfId="16424"/>
    <cellStyle name="_사전원가심의1_벤처오피스빌딩_,공내역_전기공사(추가)" xfId="16425"/>
    <cellStyle name="_사전원가심의1_벤처오피스빌딩_,공내역_종로무악 MH공사(실행)" xfId="16426"/>
    <cellStyle name="_사전원가심의1_벤처오피스빌딩_1220 두산인프라코어 통합 RD센터-작성" xfId="16427"/>
    <cellStyle name="_사전원가심의1_벤처오피스빌딩_202_6동현설공내역(실행)" xfId="16428"/>
    <cellStyle name="_사전원가심의1_벤처오피스빌딩_202_6동현설공내역(실행)_공용부" xfId="16429"/>
    <cellStyle name="_사전원가심의1_벤처오피스빌딩_202_6동현설공내역(실행)_공용부 2" xfId="16430"/>
    <cellStyle name="_사전원가심의1_벤처오피스빌딩_202_6동현설공내역(실행)_공용부_1220 두산인프라코어 통합 RD센터-작성" xfId="16431"/>
    <cellStyle name="_사전원가심의1_벤처오피스빌딩_202_6동현설공내역(실행)_공용부_공용부" xfId="16432"/>
    <cellStyle name="_사전원가심의1_벤처오피스빌딩_202_6동현설공내역(실행)_공용부_두산인프라코어 통합 R&amp;D센터" xfId="16433"/>
    <cellStyle name="_사전원가심의1_벤처오피스빌딩_경희대치과대학" xfId="16434"/>
    <cellStyle name="_사전원가심의1_벤처오피스빌딩_경희대치과대학 2" xfId="16435"/>
    <cellStyle name="_사전원가심의1_벤처오피스빌딩_경희대치과대학_1220 두산인프라코어 통합 RD센터-작성" xfId="16436"/>
    <cellStyle name="_사전원가심의1_벤처오피스빌딩_경희대치과대학_공용부" xfId="16437"/>
    <cellStyle name="_사전원가심의1_벤처오피스빌딩_경희대치과대학_공용부_공용부" xfId="16438"/>
    <cellStyle name="_사전원가심의1_벤처오피스빌딩_경희대치과대학_공용부_공용부 2" xfId="16439"/>
    <cellStyle name="_사전원가심의1_벤처오피스빌딩_경희대치과대학_공용부_공용부_1220 두산인프라코어 통합 RD센터-작성" xfId="16440"/>
    <cellStyle name="_사전원가심의1_벤처오피스빌딩_경희대치과대학_공용부_공용부_공용부" xfId="16441"/>
    <cellStyle name="_사전원가심의1_벤처오피스빌딩_경희대치과대학_공용부_공용부_두산인프라코어 통합 R&amp;D센터" xfId="16442"/>
    <cellStyle name="_사전원가심의1_벤처오피스빌딩_경희대치과대학_두산인프라코어 통합 R&amp;D센터" xfId="16443"/>
    <cellStyle name="_사전원가심의1_벤처오피스빌딩_경희대치과대학_삼성동I'PARK스포츠센타 보수공사(제출)" xfId="16444"/>
    <cellStyle name="_사전원가심의1_벤처오피스빌딩_경희대치과대학_전기공사(추가)" xfId="16445"/>
    <cellStyle name="_사전원가심의1_벤처오피스빌딩_경희대치과대학_종로무악 MH공사(실행)" xfId="16446"/>
    <cellStyle name="_사전원가심의1_벤처오피스빌딩_경희의료원" xfId="16447"/>
    <cellStyle name="_사전원가심의1_벤처오피스빌딩_경희의료원 2" xfId="16448"/>
    <cellStyle name="_사전원가심의1_벤처오피스빌딩_경희의료원_1220 두산인프라코어 통합 RD센터-작성" xfId="16449"/>
    <cellStyle name="_사전원가심의1_벤처오피스빌딩_경희의료원_202_6동현설공내역(실행)" xfId="16450"/>
    <cellStyle name="_사전원가심의1_벤처오피스빌딩_경희의료원_202_6동현설공내역(실행)_공용부" xfId="16451"/>
    <cellStyle name="_사전원가심의1_벤처오피스빌딩_경희의료원_202_6동현설공내역(실행)_공용부 2" xfId="16452"/>
    <cellStyle name="_사전원가심의1_벤처오피스빌딩_경희의료원_202_6동현설공내역(실행)_공용부_1220 두산인프라코어 통합 RD센터-작성" xfId="16453"/>
    <cellStyle name="_사전원가심의1_벤처오피스빌딩_경희의료원_202_6동현설공내역(실행)_공용부_공용부" xfId="16454"/>
    <cellStyle name="_사전원가심의1_벤처오피스빌딩_경희의료원_202_6동현설공내역(실행)_공용부_두산인프라코어 통합 R&amp;D센터" xfId="16455"/>
    <cellStyle name="_사전원가심의1_벤처오피스빌딩_경희의료원_경희대치과대학" xfId="16456"/>
    <cellStyle name="_사전원가심의1_벤처오피스빌딩_경희의료원_경희대치과대학 2" xfId="16457"/>
    <cellStyle name="_사전원가심의1_벤처오피스빌딩_경희의료원_경희대치과대학_1220 두산인프라코어 통합 RD센터-작성" xfId="16458"/>
    <cellStyle name="_사전원가심의1_벤처오피스빌딩_경희의료원_경희대치과대학_공용부" xfId="16459"/>
    <cellStyle name="_사전원가심의1_벤처오피스빌딩_경희의료원_경희대치과대학_공용부_공용부" xfId="16460"/>
    <cellStyle name="_사전원가심의1_벤처오피스빌딩_경희의료원_경희대치과대학_공용부_공용부 2" xfId="16461"/>
    <cellStyle name="_사전원가심의1_벤처오피스빌딩_경희의료원_경희대치과대학_공용부_공용부_1220 두산인프라코어 통합 RD센터-작성" xfId="16462"/>
    <cellStyle name="_사전원가심의1_벤처오피스빌딩_경희의료원_경희대치과대학_공용부_공용부_공용부" xfId="16463"/>
    <cellStyle name="_사전원가심의1_벤처오피스빌딩_경희의료원_경희대치과대학_공용부_공용부_두산인프라코어 통합 R&amp;D센터" xfId="16464"/>
    <cellStyle name="_사전원가심의1_벤처오피스빌딩_경희의료원_경희대치과대학_두산인프라코어 통합 R&amp;D센터" xfId="16465"/>
    <cellStyle name="_사전원가심의1_벤처오피스빌딩_경희의료원_경희대치과대학_삼성동I'PARK스포츠센타 보수공사(제출)" xfId="16466"/>
    <cellStyle name="_사전원가심의1_벤처오피스빌딩_경희의료원_경희대치과대학_전기공사(추가)" xfId="16467"/>
    <cellStyle name="_사전원가심의1_벤처오피스빌딩_경희의료원_경희대치과대학_종로무악 MH공사(실행)" xfId="16468"/>
    <cellStyle name="_사전원가심의1_벤처오피스빌딩_경희의료원_경희의료원실행" xfId="16469"/>
    <cellStyle name="_사전원가심의1_벤처오피스빌딩_경희의료원_경희의료원실행_경희의료원실행" xfId="16470"/>
    <cellStyle name="_사전원가심의1_벤처오피스빌딩_경희의료원_경희의료원실행_경희의료원실행_공용부" xfId="16471"/>
    <cellStyle name="_사전원가심의1_벤처오피스빌딩_경희의료원_경희의료원실행_경희의료원실행_공용부 2" xfId="16472"/>
    <cellStyle name="_사전원가심의1_벤처오피스빌딩_경희의료원_경희의료원실행_경희의료원실행_공용부_1220 두산인프라코어 통합 RD센터-작성" xfId="16473"/>
    <cellStyle name="_사전원가심의1_벤처오피스빌딩_경희의료원_경희의료원실행_경희의료원실행_공용부_공용부" xfId="16474"/>
    <cellStyle name="_사전원가심의1_벤처오피스빌딩_경희의료원_경희의료원실행_경희의료원실행_공용부_두산인프라코어 통합 R&amp;D센터" xfId="16475"/>
    <cellStyle name="_사전원가심의1_벤처오피스빌딩_경희의료원_경희의료원실행_경희의료원실행_삼척건지지구" xfId="16476"/>
    <cellStyle name="_사전원가심의1_벤처오피스빌딩_경희의료원_경희의료원실행_경희의료원실행_삼척건지지구 2" xfId="16477"/>
    <cellStyle name="_사전원가심의1_벤처오피스빌딩_경희의료원_경희의료원실행_경희의료원실행_삼척건지지구_1220 두산인프라코어 통합 RD센터-작성" xfId="16478"/>
    <cellStyle name="_사전원가심의1_벤처오피스빌딩_경희의료원_경희의료원실행_경희의료원실행_삼척건지지구_두산인프라코어 통합 R&amp;D센터" xfId="16479"/>
    <cellStyle name="_사전원가심의1_벤처오피스빌딩_경희의료원_경희의료원실행_공용부" xfId="16480"/>
    <cellStyle name="_사전원가심의1_벤처오피스빌딩_경희의료원_경희의료원실행_공용부 2" xfId="16481"/>
    <cellStyle name="_사전원가심의1_벤처오피스빌딩_경희의료원_경희의료원실행_공용부_1220 두산인프라코어 통합 RD센터-작성" xfId="16482"/>
    <cellStyle name="_사전원가심의1_벤처오피스빌딩_경희의료원_경희의료원실행_공용부_공용부" xfId="16483"/>
    <cellStyle name="_사전원가심의1_벤처오피스빌딩_경희의료원_경희의료원실행_공용부_두산인프라코어 통합 R&amp;D센터" xfId="16484"/>
    <cellStyle name="_사전원가심의1_벤처오피스빌딩_경희의료원_경희의료원실행_삼척건지지구" xfId="16485"/>
    <cellStyle name="_사전원가심의1_벤처오피스빌딩_경희의료원_경희의료원실행_삼척건지지구 2" xfId="16486"/>
    <cellStyle name="_사전원가심의1_벤처오피스빌딩_경희의료원_경희의료원실행_삼척건지지구_1220 두산인프라코어 통합 RD센터-작성" xfId="16487"/>
    <cellStyle name="_사전원가심의1_벤처오피스빌딩_경희의료원_경희의료원실행_삼척건지지구_두산인프라코어 통합 R&amp;D센터" xfId="16488"/>
    <cellStyle name="_사전원가심의1_벤처오피스빌딩_경희의료원_공용부" xfId="16489"/>
    <cellStyle name="_사전원가심의1_벤처오피스빌딩_경희의료원_공용부_공용부" xfId="16490"/>
    <cellStyle name="_사전원가심의1_벤처오피스빌딩_경희의료원_공용부_공용부 2" xfId="16491"/>
    <cellStyle name="_사전원가심의1_벤처오피스빌딩_경희의료원_공용부_공용부_1220 두산인프라코어 통합 RD센터-작성" xfId="16492"/>
    <cellStyle name="_사전원가심의1_벤처오피스빌딩_경희의료원_공용부_공용부_공용부" xfId="16493"/>
    <cellStyle name="_사전원가심의1_벤처오피스빌딩_경희의료원_공용부_공용부_두산인프라코어 통합 R&amp;D센터" xfId="16494"/>
    <cellStyle name="_사전원가심의1_벤처오피스빌딩_경희의료원_두산인프라코어 통합 R&amp;D센터" xfId="16495"/>
    <cellStyle name="_사전원가심의1_벤처오피스빌딩_경희의료원_삼성동I'PARK스포츠센타 보수공사(제출)" xfId="16496"/>
    <cellStyle name="_사전원가심의1_벤처오피스빌딩_경희의료원_삼척건지지구" xfId="16497"/>
    <cellStyle name="_사전원가심의1_벤처오피스빌딩_경희의료원_삼척건지지구 2" xfId="16498"/>
    <cellStyle name="_사전원가심의1_벤처오피스빌딩_경희의료원_삼척건지지구_1220 두산인프라코어 통합 RD센터-작성" xfId="16499"/>
    <cellStyle name="_사전원가심의1_벤처오피스빌딩_경희의료원_삼척건지지구_두산인프라코어 통합 R&amp;D센터" xfId="16500"/>
    <cellStyle name="_사전원가심의1_벤처오피스빌딩_경희의료원_울산천곡MH실행(재입찰)" xfId="16501"/>
    <cellStyle name="_사전원가심의1_벤처오피스빌딩_경희의료원_울산천곡MH실행(재입찰) 2" xfId="16502"/>
    <cellStyle name="_사전원가심의1_벤처오피스빌딩_경희의료원_울산천곡MH실행(재입찰)_1220 두산인프라코어 통합 RD센터-작성" xfId="16503"/>
    <cellStyle name="_사전원가심의1_벤처오피스빌딩_경희의료원_울산천곡MH실행(재입찰)_공용부" xfId="16504"/>
    <cellStyle name="_사전원가심의1_벤처오피스빌딩_경희의료원_울산천곡MH실행(재입찰)_공용부_공용부" xfId="16505"/>
    <cellStyle name="_사전원가심의1_벤처오피스빌딩_경희의료원_울산천곡MH실행(재입찰)_공용부_공용부 2" xfId="16506"/>
    <cellStyle name="_사전원가심의1_벤처오피스빌딩_경희의료원_울산천곡MH실행(재입찰)_공용부_공용부_1220 두산인프라코어 통합 RD센터-작성" xfId="16507"/>
    <cellStyle name="_사전원가심의1_벤처오피스빌딩_경희의료원_울산천곡MH실행(재입찰)_공용부_공용부_공용부" xfId="16508"/>
    <cellStyle name="_사전원가심의1_벤처오피스빌딩_경희의료원_울산천곡MH실행(재입찰)_공용부_공용부_두산인프라코어 통합 R&amp;D센터" xfId="16509"/>
    <cellStyle name="_사전원가심의1_벤처오피스빌딩_경희의료원_울산천곡MH실행(재입찰)_두산인프라코어 통합 R&amp;D센터" xfId="16510"/>
    <cellStyle name="_사전원가심의1_벤처오피스빌딩_경희의료원_울산천곡MH실행(재입찰)_삼성동I'PARK스포츠센타 보수공사(제출)" xfId="16511"/>
    <cellStyle name="_사전원가심의1_벤처오피스빌딩_경희의료원_울산천곡MH실행(재입찰)_전기공사(추가)" xfId="16512"/>
    <cellStyle name="_사전원가심의1_벤처오피스빌딩_경희의료원_울산천곡MH실행(재입찰)_종로무악 MH공사(실행)" xfId="16513"/>
    <cellStyle name="_사전원가심의1_벤처오피스빌딩_경희의료원_울산천곡설계비" xfId="16514"/>
    <cellStyle name="_사전원가심의1_벤처오피스빌딩_경희의료원_울산천곡설계비 2" xfId="16515"/>
    <cellStyle name="_사전원가심의1_벤처오피스빌딩_경희의료원_울산천곡설계비_1220 두산인프라코어 통합 RD센터-작성" xfId="16516"/>
    <cellStyle name="_사전원가심의1_벤처오피스빌딩_경희의료원_울산천곡설계비_공용부" xfId="16517"/>
    <cellStyle name="_사전원가심의1_벤처오피스빌딩_경희의료원_울산천곡설계비_공용부_공용부" xfId="16518"/>
    <cellStyle name="_사전원가심의1_벤처오피스빌딩_경희의료원_울산천곡설계비_공용부_공용부 2" xfId="16519"/>
    <cellStyle name="_사전원가심의1_벤처오피스빌딩_경희의료원_울산천곡설계비_공용부_공용부_1220 두산인프라코어 통합 RD센터-작성" xfId="16520"/>
    <cellStyle name="_사전원가심의1_벤처오피스빌딩_경희의료원_울산천곡설계비_공용부_공용부_공용부" xfId="16521"/>
    <cellStyle name="_사전원가심의1_벤처오피스빌딩_경희의료원_울산천곡설계비_공용부_공용부_두산인프라코어 통합 R&amp;D센터" xfId="16522"/>
    <cellStyle name="_사전원가심의1_벤처오피스빌딩_경희의료원_울산천곡설계비_두산인프라코어 통합 R&amp;D센터" xfId="16523"/>
    <cellStyle name="_사전원가심의1_벤처오피스빌딩_경희의료원_울산천곡설계비_삼성동I'PARK스포츠센타 보수공사(제출)" xfId="16524"/>
    <cellStyle name="_사전원가심의1_벤처오피스빌딩_경희의료원_울산천곡설계비_전기공사(추가)" xfId="16525"/>
    <cellStyle name="_사전원가심의1_벤처오피스빌딩_경희의료원_울산천곡설계비_종로무악 MH공사(실행)" xfId="16526"/>
    <cellStyle name="_사전원가심의1_벤처오피스빌딩_경희의료원_전기공사(추가)" xfId="16527"/>
    <cellStyle name="_사전원가심의1_벤처오피스빌딩_경희의료원_종로무악 MH공사(실행)" xfId="16528"/>
    <cellStyle name="_사전원가심의1_벤처오피스빌딩_경희의료원실행" xfId="16529"/>
    <cellStyle name="_사전원가심의1_벤처오피스빌딩_경희의료원실행_공용부" xfId="16530"/>
    <cellStyle name="_사전원가심의1_벤처오피스빌딩_경희의료원실행_공용부 2" xfId="16531"/>
    <cellStyle name="_사전원가심의1_벤처오피스빌딩_경희의료원실행_공용부_1220 두산인프라코어 통합 RD센터-작성" xfId="16532"/>
    <cellStyle name="_사전원가심의1_벤처오피스빌딩_경희의료원실행_공용부_공용부" xfId="16533"/>
    <cellStyle name="_사전원가심의1_벤처오피스빌딩_경희의료원실행_공용부_두산인프라코어 통합 R&amp;D센터" xfId="16534"/>
    <cellStyle name="_사전원가심의1_벤처오피스빌딩_경희의료원실행_삼척건지지구" xfId="16535"/>
    <cellStyle name="_사전원가심의1_벤처오피스빌딩_경희의료원실행_삼척건지지구 2" xfId="16536"/>
    <cellStyle name="_사전원가심의1_벤처오피스빌딩_경희의료원실행_삼척건지지구_1220 두산인프라코어 통합 RD센터-작성" xfId="16537"/>
    <cellStyle name="_사전원가심의1_벤처오피스빌딩_경희의료원실행_삼척건지지구_두산인프라코어 통합 R&amp;D센터" xfId="16538"/>
    <cellStyle name="_사전원가심의1_벤처오피스빌딩_공용부" xfId="16539"/>
    <cellStyle name="_사전원가심의1_벤처오피스빌딩_공용부_공용부" xfId="16540"/>
    <cellStyle name="_사전원가심의1_벤처오피스빌딩_공용부_공용부 2" xfId="16541"/>
    <cellStyle name="_사전원가심의1_벤처오피스빌딩_공용부_공용부_1220 두산인프라코어 통합 RD센터-작성" xfId="16542"/>
    <cellStyle name="_사전원가심의1_벤처오피스빌딩_공용부_공용부_공용부" xfId="16543"/>
    <cellStyle name="_사전원가심의1_벤처오피스빌딩_공용부_공용부_두산인프라코어 통합 R&amp;D센터" xfId="16544"/>
    <cellStyle name="_사전원가심의1_벤처오피스빌딩_대전가오(현설용공내역서)" xfId="16545"/>
    <cellStyle name="_사전원가심의1_벤처오피스빌딩_대전가오(현설용공내역서) 2" xfId="16546"/>
    <cellStyle name="_사전원가심의1_벤처오피스빌딩_대전가오(현설용공내역서)_1220 두산인프라코어 통합 RD센터-작성" xfId="16547"/>
    <cellStyle name="_사전원가심의1_벤처오피스빌딩_대전가오(현설용공내역서)_경희대치과대학" xfId="16548"/>
    <cellStyle name="_사전원가심의1_벤처오피스빌딩_대전가오(현설용공내역서)_경희대치과대학 2" xfId="16549"/>
    <cellStyle name="_사전원가심의1_벤처오피스빌딩_대전가오(현설용공내역서)_경희대치과대학_1220 두산인프라코어 통합 RD센터-작성" xfId="16550"/>
    <cellStyle name="_사전원가심의1_벤처오피스빌딩_대전가오(현설용공내역서)_경희대치과대학_공용부" xfId="16551"/>
    <cellStyle name="_사전원가심의1_벤처오피스빌딩_대전가오(현설용공내역서)_경희대치과대학_공용부_공용부" xfId="16552"/>
    <cellStyle name="_사전원가심의1_벤처오피스빌딩_대전가오(현설용공내역서)_경희대치과대학_공용부_공용부 2" xfId="16553"/>
    <cellStyle name="_사전원가심의1_벤처오피스빌딩_대전가오(현설용공내역서)_경희대치과대학_공용부_공용부_1220 두산인프라코어 통합 RD센터-작성" xfId="16554"/>
    <cellStyle name="_사전원가심의1_벤처오피스빌딩_대전가오(현설용공내역서)_경희대치과대학_공용부_공용부_공용부" xfId="16555"/>
    <cellStyle name="_사전원가심의1_벤처오피스빌딩_대전가오(현설용공내역서)_경희대치과대학_공용부_공용부_두산인프라코어 통합 R&amp;D센터" xfId="16556"/>
    <cellStyle name="_사전원가심의1_벤처오피스빌딩_대전가오(현설용공내역서)_경희대치과대학_두산인프라코어 통합 R&amp;D센터" xfId="16557"/>
    <cellStyle name="_사전원가심의1_벤처오피스빌딩_대전가오(현설용공내역서)_경희대치과대학_삼성동I'PARK스포츠센타 보수공사(제출)" xfId="16558"/>
    <cellStyle name="_사전원가심의1_벤처오피스빌딩_대전가오(현설용공내역서)_경희대치과대학_전기공사(추가)" xfId="16559"/>
    <cellStyle name="_사전원가심의1_벤처오피스빌딩_대전가오(현설용공내역서)_경희대치과대학_종로무악 MH공사(실행)" xfId="16560"/>
    <cellStyle name="_사전원가심의1_벤처오피스빌딩_대전가오(현설용공내역서)_공내역서" xfId="16561"/>
    <cellStyle name="_사전원가심의1_벤처오피스빌딩_대전가오(현설용공내역서)_공내역서 2" xfId="16562"/>
    <cellStyle name="_사전원가심의1_벤처오피스빌딩_대전가오(현설용공내역서)_공내역서_1220 두산인프라코어 통합 RD센터-작성" xfId="16563"/>
    <cellStyle name="_사전원가심의1_벤처오피스빌딩_대전가오(현설용공내역서)_공내역서_경희대치과대학" xfId="16564"/>
    <cellStyle name="_사전원가심의1_벤처오피스빌딩_대전가오(현설용공내역서)_공내역서_경희대치과대학 2" xfId="16565"/>
    <cellStyle name="_사전원가심의1_벤처오피스빌딩_대전가오(현설용공내역서)_공내역서_경희대치과대학_1220 두산인프라코어 통합 RD센터-작성" xfId="16566"/>
    <cellStyle name="_사전원가심의1_벤처오피스빌딩_대전가오(현설용공내역서)_공내역서_경희대치과대학_공용부" xfId="16567"/>
    <cellStyle name="_사전원가심의1_벤처오피스빌딩_대전가오(현설용공내역서)_공내역서_경희대치과대학_공용부_공용부" xfId="16568"/>
    <cellStyle name="_사전원가심의1_벤처오피스빌딩_대전가오(현설용공내역서)_공내역서_경희대치과대학_공용부_공용부 2" xfId="16569"/>
    <cellStyle name="_사전원가심의1_벤처오피스빌딩_대전가오(현설용공내역서)_공내역서_경희대치과대학_공용부_공용부_1220 두산인프라코어 통합 RD센터-작성" xfId="16570"/>
    <cellStyle name="_사전원가심의1_벤처오피스빌딩_대전가오(현설용공내역서)_공내역서_경희대치과대학_공용부_공용부_공용부" xfId="16571"/>
    <cellStyle name="_사전원가심의1_벤처오피스빌딩_대전가오(현설용공내역서)_공내역서_경희대치과대학_공용부_공용부_두산인프라코어 통합 R&amp;D센터" xfId="16572"/>
    <cellStyle name="_사전원가심의1_벤처오피스빌딩_대전가오(현설용공내역서)_공내역서_경희대치과대학_두산인프라코어 통합 R&amp;D센터" xfId="16573"/>
    <cellStyle name="_사전원가심의1_벤처오피스빌딩_대전가오(현설용공내역서)_공내역서_경희대치과대학_삼성동I'PARK스포츠센타 보수공사(제출)" xfId="16574"/>
    <cellStyle name="_사전원가심의1_벤처오피스빌딩_대전가오(현설용공내역서)_공내역서_경희대치과대학_전기공사(추가)" xfId="16575"/>
    <cellStyle name="_사전원가심의1_벤처오피스빌딩_대전가오(현설용공내역서)_공내역서_경희대치과대학_종로무악 MH공사(실행)" xfId="16576"/>
    <cellStyle name="_사전원가심의1_벤처오피스빌딩_대전가오(현설용공내역서)_공내역서_공용부" xfId="16577"/>
    <cellStyle name="_사전원가심의1_벤처오피스빌딩_대전가오(현설용공내역서)_공내역서_공용부_공용부" xfId="16578"/>
    <cellStyle name="_사전원가심의1_벤처오피스빌딩_대전가오(현설용공내역서)_공내역서_공용부_공용부 2" xfId="16579"/>
    <cellStyle name="_사전원가심의1_벤처오피스빌딩_대전가오(현설용공내역서)_공내역서_공용부_공용부_1220 두산인프라코어 통합 RD센터-작성" xfId="16580"/>
    <cellStyle name="_사전원가심의1_벤처오피스빌딩_대전가오(현설용공내역서)_공내역서_공용부_공용부_공용부" xfId="16581"/>
    <cellStyle name="_사전원가심의1_벤처오피스빌딩_대전가오(현설용공내역서)_공내역서_공용부_공용부_두산인프라코어 통합 R&amp;D센터" xfId="16582"/>
    <cellStyle name="_사전원가심의1_벤처오피스빌딩_대전가오(현설용공내역서)_공내역서_두산인프라코어 통합 R&amp;D센터" xfId="16583"/>
    <cellStyle name="_사전원가심의1_벤처오피스빌딩_대전가오(현설용공내역서)_공내역서_삼성동I'PARK스포츠센타 보수공사(제출)" xfId="16584"/>
    <cellStyle name="_사전원가심의1_벤처오피스빌딩_대전가오(현설용공내역서)_공내역서_삼척건지지구" xfId="16585"/>
    <cellStyle name="_사전원가심의1_벤처오피스빌딩_대전가오(현설용공내역서)_공내역서_삼척건지지구 2" xfId="16586"/>
    <cellStyle name="_사전원가심의1_벤처오피스빌딩_대전가오(현설용공내역서)_공내역서_삼척건지지구_1220 두산인프라코어 통합 RD센터-작성" xfId="16587"/>
    <cellStyle name="_사전원가심의1_벤처오피스빌딩_대전가오(현설용공내역서)_공내역서_삼척건지지구_두산인프라코어 통합 R&amp;D센터" xfId="16588"/>
    <cellStyle name="_사전원가심의1_벤처오피스빌딩_대전가오(현설용공내역서)_공내역서_울산천곡MH실행(재입찰)" xfId="16589"/>
    <cellStyle name="_사전원가심의1_벤처오피스빌딩_대전가오(현설용공내역서)_공내역서_울산천곡MH실행(재입찰) 2" xfId="16590"/>
    <cellStyle name="_사전원가심의1_벤처오피스빌딩_대전가오(현설용공내역서)_공내역서_울산천곡MH실행(재입찰)_1220 두산인프라코어 통합 RD센터-작성" xfId="16591"/>
    <cellStyle name="_사전원가심의1_벤처오피스빌딩_대전가오(현설용공내역서)_공내역서_울산천곡MH실행(재입찰)_공용부" xfId="16592"/>
    <cellStyle name="_사전원가심의1_벤처오피스빌딩_대전가오(현설용공내역서)_공내역서_울산천곡MH실행(재입찰)_공용부_공용부" xfId="16593"/>
    <cellStyle name="_사전원가심의1_벤처오피스빌딩_대전가오(현설용공내역서)_공내역서_울산천곡MH실행(재입찰)_공용부_공용부 2" xfId="16594"/>
    <cellStyle name="_사전원가심의1_벤처오피스빌딩_대전가오(현설용공내역서)_공내역서_울산천곡MH실행(재입찰)_공용부_공용부_1220 두산인프라코어 통합 RD센터-작성" xfId="16595"/>
    <cellStyle name="_사전원가심의1_벤처오피스빌딩_대전가오(현설용공내역서)_공내역서_울산천곡MH실행(재입찰)_공용부_공용부_공용부" xfId="16596"/>
    <cellStyle name="_사전원가심의1_벤처오피스빌딩_대전가오(현설용공내역서)_공내역서_울산천곡MH실행(재입찰)_공용부_공용부_두산인프라코어 통합 R&amp;D센터" xfId="16597"/>
    <cellStyle name="_사전원가심의1_벤처오피스빌딩_대전가오(현설용공내역서)_공내역서_울산천곡MH실행(재입찰)_두산인프라코어 통합 R&amp;D센터" xfId="16598"/>
    <cellStyle name="_사전원가심의1_벤처오피스빌딩_대전가오(현설용공내역서)_공내역서_울산천곡MH실행(재입찰)_삼성동I'PARK스포츠센타 보수공사(제출)" xfId="16599"/>
    <cellStyle name="_사전원가심의1_벤처오피스빌딩_대전가오(현설용공내역서)_공내역서_울산천곡MH실행(재입찰)_전기공사(추가)" xfId="16600"/>
    <cellStyle name="_사전원가심의1_벤처오피스빌딩_대전가오(현설용공내역서)_공내역서_울산천곡MH실행(재입찰)_종로무악 MH공사(실행)" xfId="16601"/>
    <cellStyle name="_사전원가심의1_벤처오피스빌딩_대전가오(현설용공내역서)_공내역서_울산천곡설계비" xfId="16602"/>
    <cellStyle name="_사전원가심의1_벤처오피스빌딩_대전가오(현설용공내역서)_공내역서_울산천곡설계비 2" xfId="16603"/>
    <cellStyle name="_사전원가심의1_벤처오피스빌딩_대전가오(현설용공내역서)_공내역서_울산천곡설계비_1220 두산인프라코어 통합 RD센터-작성" xfId="16604"/>
    <cellStyle name="_사전원가심의1_벤처오피스빌딩_대전가오(현설용공내역서)_공내역서_울산천곡설계비_공용부" xfId="16605"/>
    <cellStyle name="_사전원가심의1_벤처오피스빌딩_대전가오(현설용공내역서)_공내역서_울산천곡설계비_공용부_공용부" xfId="16606"/>
    <cellStyle name="_사전원가심의1_벤처오피스빌딩_대전가오(현설용공내역서)_공내역서_울산천곡설계비_공용부_공용부 2" xfId="16607"/>
    <cellStyle name="_사전원가심의1_벤처오피스빌딩_대전가오(현설용공내역서)_공내역서_울산천곡설계비_공용부_공용부_1220 두산인프라코어 통합 RD센터-작성" xfId="16608"/>
    <cellStyle name="_사전원가심의1_벤처오피스빌딩_대전가오(현설용공내역서)_공내역서_울산천곡설계비_공용부_공용부_공용부" xfId="16609"/>
    <cellStyle name="_사전원가심의1_벤처오피스빌딩_대전가오(현설용공내역서)_공내역서_울산천곡설계비_공용부_공용부_두산인프라코어 통합 R&amp;D센터" xfId="16610"/>
    <cellStyle name="_사전원가심의1_벤처오피스빌딩_대전가오(현설용공내역서)_공내역서_울산천곡설계비_두산인프라코어 통합 R&amp;D센터" xfId="16611"/>
    <cellStyle name="_사전원가심의1_벤처오피스빌딩_대전가오(현설용공내역서)_공내역서_울산천곡설계비_삼성동I'PARK스포츠센타 보수공사(제출)" xfId="16612"/>
    <cellStyle name="_사전원가심의1_벤처오피스빌딩_대전가오(현설용공내역서)_공내역서_울산천곡설계비_전기공사(추가)" xfId="16613"/>
    <cellStyle name="_사전원가심의1_벤처오피스빌딩_대전가오(현설용공내역서)_공내역서_울산천곡설계비_종로무악 MH공사(실행)" xfId="16614"/>
    <cellStyle name="_사전원가심의1_벤처오피스빌딩_대전가오(현설용공내역서)_공내역서_전기공사(추가)" xfId="16615"/>
    <cellStyle name="_사전원가심의1_벤처오피스빌딩_대전가오(현설용공내역서)_공내역서_종로무악 MH공사(실행)" xfId="16616"/>
    <cellStyle name="_사전원가심의1_벤처오피스빌딩_대전가오(현설용공내역서)_공용부" xfId="16617"/>
    <cellStyle name="_사전원가심의1_벤처오피스빌딩_대전가오(현설용공내역서)_공용부_공용부" xfId="16618"/>
    <cellStyle name="_사전원가심의1_벤처오피스빌딩_대전가오(현설용공내역서)_공용부_공용부 2" xfId="16619"/>
    <cellStyle name="_사전원가심의1_벤처오피스빌딩_대전가오(현설용공내역서)_공용부_공용부_1220 두산인프라코어 통합 RD센터-작성" xfId="16620"/>
    <cellStyle name="_사전원가심의1_벤처오피스빌딩_대전가오(현설용공내역서)_공용부_공용부_공용부" xfId="16621"/>
    <cellStyle name="_사전원가심의1_벤처오피스빌딩_대전가오(현설용공내역서)_공용부_공용부_두산인프라코어 통합 R&amp;D센터" xfId="16622"/>
    <cellStyle name="_사전원가심의1_벤처오피스빌딩_대전가오(현설용공내역서)_두산인프라코어 통합 R&amp;D센터" xfId="16623"/>
    <cellStyle name="_사전원가심의1_벤처오피스빌딩_대전가오(현설용공내역서)_삼성동I'PARK스포츠센타 보수공사(제출)" xfId="16624"/>
    <cellStyle name="_사전원가심의1_벤처오피스빌딩_대전가오(현설용공내역서)_삼척건지지구" xfId="16625"/>
    <cellStyle name="_사전원가심의1_벤처오피스빌딩_대전가오(현설용공내역서)_삼척건지지구 2" xfId="16626"/>
    <cellStyle name="_사전원가심의1_벤처오피스빌딩_대전가오(현설용공내역서)_삼척건지지구_1220 두산인프라코어 통합 RD센터-작성" xfId="16627"/>
    <cellStyle name="_사전원가심의1_벤처오피스빌딩_대전가오(현설용공내역서)_삼척건지지구_두산인프라코어 통합 R&amp;D센터" xfId="16628"/>
    <cellStyle name="_사전원가심의1_벤처오피스빌딩_대전가오(현설용공내역서)_울산천곡MH실행(재입찰)" xfId="16629"/>
    <cellStyle name="_사전원가심의1_벤처오피스빌딩_대전가오(현설용공내역서)_울산천곡MH실행(재입찰) 2" xfId="16630"/>
    <cellStyle name="_사전원가심의1_벤처오피스빌딩_대전가오(현설용공내역서)_울산천곡MH실행(재입찰)_1220 두산인프라코어 통합 RD센터-작성" xfId="16631"/>
    <cellStyle name="_사전원가심의1_벤처오피스빌딩_대전가오(현설용공내역서)_울산천곡MH실행(재입찰)_공용부" xfId="16632"/>
    <cellStyle name="_사전원가심의1_벤처오피스빌딩_대전가오(현설용공내역서)_울산천곡MH실행(재입찰)_공용부_공용부" xfId="16633"/>
    <cellStyle name="_사전원가심의1_벤처오피스빌딩_대전가오(현설용공내역서)_울산천곡MH실행(재입찰)_공용부_공용부 2" xfId="16634"/>
    <cellStyle name="_사전원가심의1_벤처오피스빌딩_대전가오(현설용공내역서)_울산천곡MH실행(재입찰)_공용부_공용부_1220 두산인프라코어 통합 RD센터-작성" xfId="16635"/>
    <cellStyle name="_사전원가심의1_벤처오피스빌딩_대전가오(현설용공내역서)_울산천곡MH실행(재입찰)_공용부_공용부_공용부" xfId="16636"/>
    <cellStyle name="_사전원가심의1_벤처오피스빌딩_대전가오(현설용공내역서)_울산천곡MH실행(재입찰)_공용부_공용부_두산인프라코어 통합 R&amp;D센터" xfId="16637"/>
    <cellStyle name="_사전원가심의1_벤처오피스빌딩_대전가오(현설용공내역서)_울산천곡MH실행(재입찰)_두산인프라코어 통합 R&amp;D센터" xfId="16638"/>
    <cellStyle name="_사전원가심의1_벤처오피스빌딩_대전가오(현설용공내역서)_울산천곡MH실행(재입찰)_삼성동I'PARK스포츠센타 보수공사(제출)" xfId="16639"/>
    <cellStyle name="_사전원가심의1_벤처오피스빌딩_대전가오(현설용공내역서)_울산천곡MH실행(재입찰)_전기공사(추가)" xfId="16640"/>
    <cellStyle name="_사전원가심의1_벤처오피스빌딩_대전가오(현설용공내역서)_울산천곡MH실행(재입찰)_종로무악 MH공사(실행)" xfId="16641"/>
    <cellStyle name="_사전원가심의1_벤처오피스빌딩_대전가오(현설용공내역서)_울산천곡설계비" xfId="16642"/>
    <cellStyle name="_사전원가심의1_벤처오피스빌딩_대전가오(현설용공내역서)_울산천곡설계비 2" xfId="16643"/>
    <cellStyle name="_사전원가심의1_벤처오피스빌딩_대전가오(현설용공내역서)_울산천곡설계비_1220 두산인프라코어 통합 RD센터-작성" xfId="16644"/>
    <cellStyle name="_사전원가심의1_벤처오피스빌딩_대전가오(현설용공내역서)_울산천곡설계비_공용부" xfId="16645"/>
    <cellStyle name="_사전원가심의1_벤처오피스빌딩_대전가오(현설용공내역서)_울산천곡설계비_공용부_공용부" xfId="16646"/>
    <cellStyle name="_사전원가심의1_벤처오피스빌딩_대전가오(현설용공내역서)_울산천곡설계비_공용부_공용부 2" xfId="16647"/>
    <cellStyle name="_사전원가심의1_벤처오피스빌딩_대전가오(현설용공내역서)_울산천곡설계비_공용부_공용부_1220 두산인프라코어 통합 RD센터-작성" xfId="16648"/>
    <cellStyle name="_사전원가심의1_벤처오피스빌딩_대전가오(현설용공내역서)_울산천곡설계비_공용부_공용부_공용부" xfId="16649"/>
    <cellStyle name="_사전원가심의1_벤처오피스빌딩_대전가오(현설용공내역서)_울산천곡설계비_공용부_공용부_두산인프라코어 통합 R&amp;D센터" xfId="16650"/>
    <cellStyle name="_사전원가심의1_벤처오피스빌딩_대전가오(현설용공내역서)_울산천곡설계비_두산인프라코어 통합 R&amp;D센터" xfId="16651"/>
    <cellStyle name="_사전원가심의1_벤처오피스빌딩_대전가오(현설용공내역서)_울산천곡설계비_삼성동I'PARK스포츠센타 보수공사(제출)" xfId="16652"/>
    <cellStyle name="_사전원가심의1_벤처오피스빌딩_대전가오(현설용공내역서)_울산천곡설계비_전기공사(추가)" xfId="16653"/>
    <cellStyle name="_사전원가심의1_벤처오피스빌딩_대전가오(현설용공내역서)_울산천곡설계비_종로무악 MH공사(실행)" xfId="16654"/>
    <cellStyle name="_사전원가심의1_벤처오피스빌딩_대전가오(현설용공내역서)_전기공사(추가)" xfId="16655"/>
    <cellStyle name="_사전원가심의1_벤처오피스빌딩_대전가오(현설용공내역서)_종로무악 MH공사(실행)" xfId="16656"/>
    <cellStyle name="_사전원가심의1_벤처오피스빌딩_두산인프라코어 통합 R&amp;D센터" xfId="16657"/>
    <cellStyle name="_사전원가심의1_벤처오피스빌딩_삼성대구수성구(0727)최종제출메일용" xfId="21437"/>
    <cellStyle name="_사전원가심의1_벤처오피스빌딩_삼성동I'PARK스포츠센타 보수공사(제출)" xfId="16658"/>
    <cellStyle name="_사전원가심의1_벤처오피스빌딩_삼척건지지구" xfId="16659"/>
    <cellStyle name="_사전원가심의1_벤처오피스빌딩_삼척건지지구 2" xfId="16660"/>
    <cellStyle name="_사전원가심의1_벤처오피스빌딩_삼척건지지구_1220 두산인프라코어 통합 RD센터-작성" xfId="16661"/>
    <cellStyle name="_사전원가심의1_벤처오피스빌딩_삼척건지지구_두산인프라코어 통합 R&amp;D센터" xfId="16662"/>
    <cellStyle name="_사전원가심의1_벤처오피스빌딩_실행" xfId="16663"/>
    <cellStyle name="_사전원가심의1_벤처오피스빌딩_실행 2" xfId="16664"/>
    <cellStyle name="_사전원가심의1_벤처오피스빌딩_실행_1220 두산인프라코어 통합 RD센터-작성" xfId="16665"/>
    <cellStyle name="_사전원가심의1_벤처오피스빌딩_실행_경희대치과대학" xfId="16666"/>
    <cellStyle name="_사전원가심의1_벤처오피스빌딩_실행_경희대치과대학 2" xfId="16667"/>
    <cellStyle name="_사전원가심의1_벤처오피스빌딩_실행_경희대치과대학_1220 두산인프라코어 통합 RD센터-작성" xfId="16668"/>
    <cellStyle name="_사전원가심의1_벤처오피스빌딩_실행_경희대치과대학_공용부" xfId="16669"/>
    <cellStyle name="_사전원가심의1_벤처오피스빌딩_실행_경희대치과대학_공용부_공용부" xfId="16670"/>
    <cellStyle name="_사전원가심의1_벤처오피스빌딩_실행_경희대치과대학_공용부_공용부 2" xfId="16671"/>
    <cellStyle name="_사전원가심의1_벤처오피스빌딩_실행_경희대치과대학_공용부_공용부_1220 두산인프라코어 통합 RD센터-작성" xfId="16672"/>
    <cellStyle name="_사전원가심의1_벤처오피스빌딩_실행_경희대치과대학_공용부_공용부_공용부" xfId="16673"/>
    <cellStyle name="_사전원가심의1_벤처오피스빌딩_실행_경희대치과대학_공용부_공용부_두산인프라코어 통합 R&amp;D센터" xfId="16674"/>
    <cellStyle name="_사전원가심의1_벤처오피스빌딩_실행_경희대치과대학_두산인프라코어 통합 R&amp;D센터" xfId="16675"/>
    <cellStyle name="_사전원가심의1_벤처오피스빌딩_실행_경희대치과대학_삼성동I'PARK스포츠센타 보수공사(제출)" xfId="16676"/>
    <cellStyle name="_사전원가심의1_벤처오피스빌딩_실행_경희대치과대학_전기공사(추가)" xfId="16677"/>
    <cellStyle name="_사전원가심의1_벤처오피스빌딩_실행_경희대치과대학_종로무악 MH공사(실행)" xfId="16678"/>
    <cellStyle name="_사전원가심의1_벤처오피스빌딩_실행_공용부" xfId="16679"/>
    <cellStyle name="_사전원가심의1_벤처오피스빌딩_실행_공용부_공용부" xfId="16680"/>
    <cellStyle name="_사전원가심의1_벤처오피스빌딩_실행_공용부_공용부 2" xfId="16681"/>
    <cellStyle name="_사전원가심의1_벤처오피스빌딩_실행_공용부_공용부_1220 두산인프라코어 통합 RD센터-작성" xfId="16682"/>
    <cellStyle name="_사전원가심의1_벤처오피스빌딩_실행_공용부_공용부_공용부" xfId="16683"/>
    <cellStyle name="_사전원가심의1_벤처오피스빌딩_실행_공용부_공용부_두산인프라코어 통합 R&amp;D센터" xfId="16684"/>
    <cellStyle name="_사전원가심의1_벤처오피스빌딩_실행_두산인프라코어 통합 R&amp;D센터" xfId="16685"/>
    <cellStyle name="_사전원가심의1_벤처오피스빌딩_실행_삼성동I'PARK스포츠센타 보수공사(제출)" xfId="16686"/>
    <cellStyle name="_사전원가심의1_벤처오피스빌딩_실행_삼척건지지구" xfId="16687"/>
    <cellStyle name="_사전원가심의1_벤처오피스빌딩_실행_삼척건지지구 2" xfId="16688"/>
    <cellStyle name="_사전원가심의1_벤처오피스빌딩_실행_삼척건지지구_1220 두산인프라코어 통합 RD센터-작성" xfId="16689"/>
    <cellStyle name="_사전원가심의1_벤처오피스빌딩_실행_삼척건지지구_두산인프라코어 통합 R&amp;D센터" xfId="16690"/>
    <cellStyle name="_사전원가심의1_벤처오피스빌딩_실행_울산천곡MH실행(재입찰)" xfId="16691"/>
    <cellStyle name="_사전원가심의1_벤처오피스빌딩_실행_울산천곡MH실행(재입찰) 2" xfId="16692"/>
    <cellStyle name="_사전원가심의1_벤처오피스빌딩_실행_울산천곡MH실행(재입찰)_1220 두산인프라코어 통합 RD센터-작성" xfId="16693"/>
    <cellStyle name="_사전원가심의1_벤처오피스빌딩_실행_울산천곡MH실행(재입찰)_공용부" xfId="16694"/>
    <cellStyle name="_사전원가심의1_벤처오피스빌딩_실행_울산천곡MH실행(재입찰)_공용부_공용부" xfId="16695"/>
    <cellStyle name="_사전원가심의1_벤처오피스빌딩_실행_울산천곡MH실행(재입찰)_공용부_공용부 2" xfId="16696"/>
    <cellStyle name="_사전원가심의1_벤처오피스빌딩_실행_울산천곡MH실행(재입찰)_공용부_공용부_1220 두산인프라코어 통합 RD센터-작성" xfId="16697"/>
    <cellStyle name="_사전원가심의1_벤처오피스빌딩_실행_울산천곡MH실행(재입찰)_공용부_공용부_공용부" xfId="16698"/>
    <cellStyle name="_사전원가심의1_벤처오피스빌딩_실행_울산천곡MH실행(재입찰)_공용부_공용부_두산인프라코어 통합 R&amp;D센터" xfId="16699"/>
    <cellStyle name="_사전원가심의1_벤처오피스빌딩_실행_울산천곡MH실행(재입찰)_두산인프라코어 통합 R&amp;D센터" xfId="16700"/>
    <cellStyle name="_사전원가심의1_벤처오피스빌딩_실행_울산천곡MH실행(재입찰)_삼성동I'PARK스포츠센타 보수공사(제출)" xfId="16701"/>
    <cellStyle name="_사전원가심의1_벤처오피스빌딩_실행_울산천곡MH실행(재입찰)_전기공사(추가)" xfId="16702"/>
    <cellStyle name="_사전원가심의1_벤처오피스빌딩_실행_울산천곡MH실행(재입찰)_종로무악 MH공사(실행)" xfId="16703"/>
    <cellStyle name="_사전원가심의1_벤처오피스빌딩_실행_울산천곡설계비" xfId="16704"/>
    <cellStyle name="_사전원가심의1_벤처오피스빌딩_실행_울산천곡설계비 2" xfId="16705"/>
    <cellStyle name="_사전원가심의1_벤처오피스빌딩_실행_울산천곡설계비_1220 두산인프라코어 통합 RD센터-작성" xfId="16706"/>
    <cellStyle name="_사전원가심의1_벤처오피스빌딩_실행_울산천곡설계비_공용부" xfId="16707"/>
    <cellStyle name="_사전원가심의1_벤처오피스빌딩_실행_울산천곡설계비_공용부_공용부" xfId="16708"/>
    <cellStyle name="_사전원가심의1_벤처오피스빌딩_실행_울산천곡설계비_공용부_공용부 2" xfId="16709"/>
    <cellStyle name="_사전원가심의1_벤처오피스빌딩_실행_울산천곡설계비_공용부_공용부_1220 두산인프라코어 통합 RD센터-작성" xfId="16710"/>
    <cellStyle name="_사전원가심의1_벤처오피스빌딩_실행_울산천곡설계비_공용부_공용부_공용부" xfId="16711"/>
    <cellStyle name="_사전원가심의1_벤처오피스빌딩_실행_울산천곡설계비_공용부_공용부_두산인프라코어 통합 R&amp;D센터" xfId="16712"/>
    <cellStyle name="_사전원가심의1_벤처오피스빌딩_실행_울산천곡설계비_두산인프라코어 통합 R&amp;D센터" xfId="16713"/>
    <cellStyle name="_사전원가심의1_벤처오피스빌딩_실행_울산천곡설계비_삼성동I'PARK스포츠센타 보수공사(제출)" xfId="16714"/>
    <cellStyle name="_사전원가심의1_벤처오피스빌딩_실행_울산천곡설계비_전기공사(추가)" xfId="16715"/>
    <cellStyle name="_사전원가심의1_벤처오피스빌딩_실행_울산천곡설계비_종로무악 MH공사(실행)" xfId="16716"/>
    <cellStyle name="_사전원가심의1_벤처오피스빌딩_실행_전기공사(추가)" xfId="16717"/>
    <cellStyle name="_사전원가심의1_벤처오피스빌딩_실행_종로무악 MH공사(실행)" xfId="16718"/>
    <cellStyle name="_사전원가심의1_벤처오피스빌딩_아산포스코-정산서류7.8" xfId="21438"/>
    <cellStyle name="_사전원가심의1_벤처오피스빌딩_아산포스코-정산서류7.8_삼성대구수성구(0727)최종제출메일용" xfId="21439"/>
    <cellStyle name="_사전원가심의1_벤처오피스빌딩_아산포스코-정산서류7.8_아산포스코-정산서류(040710)" xfId="21440"/>
    <cellStyle name="_사전원가심의1_벤처오피스빌딩_아산포스코-정산서류7.8_아산포스코-정산서류(040710)_삼성대구수성구(0727)최종제출메일용" xfId="21441"/>
    <cellStyle name="_사전원가심의1_벤처오피스빌딩_아산포스코-정산서류7.8_아산포스코-정산서류(040710)물량산출" xfId="21442"/>
    <cellStyle name="_사전원가심의1_벤처오피스빌딩_아산포스코-정산서류7.8_아산포스코-정산서류(040710)물량산출_삼성대구수성구(0727)최종제출메일용" xfId="21443"/>
    <cellStyle name="_사전원가심의1_벤처오피스빌딩_예가" xfId="16719"/>
    <cellStyle name="_사전원가심의1_벤처오피스빌딩_예가 2" xfId="16720"/>
    <cellStyle name="_사전원가심의1_벤처오피스빌딩_예가_1220 두산인프라코어 통합 RD센터-작성" xfId="16721"/>
    <cellStyle name="_사전원가심의1_벤처오피스빌딩_예가_경희대치과대학" xfId="16722"/>
    <cellStyle name="_사전원가심의1_벤처오피스빌딩_예가_경희대치과대학 2" xfId="16723"/>
    <cellStyle name="_사전원가심의1_벤처오피스빌딩_예가_경희대치과대학_1220 두산인프라코어 통합 RD센터-작성" xfId="16724"/>
    <cellStyle name="_사전원가심의1_벤처오피스빌딩_예가_경희대치과대학_공용부" xfId="16725"/>
    <cellStyle name="_사전원가심의1_벤처오피스빌딩_예가_경희대치과대학_공용부_공용부" xfId="16726"/>
    <cellStyle name="_사전원가심의1_벤처오피스빌딩_예가_경희대치과대학_공용부_공용부 2" xfId="16727"/>
    <cellStyle name="_사전원가심의1_벤처오피스빌딩_예가_경희대치과대학_공용부_공용부_1220 두산인프라코어 통합 RD센터-작성" xfId="16728"/>
    <cellStyle name="_사전원가심의1_벤처오피스빌딩_예가_경희대치과대학_공용부_공용부_공용부" xfId="16729"/>
    <cellStyle name="_사전원가심의1_벤처오피스빌딩_예가_경희대치과대학_공용부_공용부_두산인프라코어 통합 R&amp;D센터" xfId="16730"/>
    <cellStyle name="_사전원가심의1_벤처오피스빌딩_예가_경희대치과대학_두산인프라코어 통합 R&amp;D센터" xfId="16731"/>
    <cellStyle name="_사전원가심의1_벤처오피스빌딩_예가_경희대치과대학_삼성동I'PARK스포츠센타 보수공사(제출)" xfId="16732"/>
    <cellStyle name="_사전원가심의1_벤처오피스빌딩_예가_경희대치과대학_전기공사(추가)" xfId="16733"/>
    <cellStyle name="_사전원가심의1_벤처오피스빌딩_예가_경희대치과대학_종로무악 MH공사(실행)" xfId="16734"/>
    <cellStyle name="_사전원가심의1_벤처오피스빌딩_예가_공용부" xfId="16735"/>
    <cellStyle name="_사전원가심의1_벤처오피스빌딩_예가_공용부_공용부" xfId="16736"/>
    <cellStyle name="_사전원가심의1_벤처오피스빌딩_예가_공용부_공용부 2" xfId="16737"/>
    <cellStyle name="_사전원가심의1_벤처오피스빌딩_예가_공용부_공용부_1220 두산인프라코어 통합 RD센터-작성" xfId="16738"/>
    <cellStyle name="_사전원가심의1_벤처오피스빌딩_예가_공용부_공용부_공용부" xfId="16739"/>
    <cellStyle name="_사전원가심의1_벤처오피스빌딩_예가_공용부_공용부_두산인프라코어 통합 R&amp;D센터" xfId="16740"/>
    <cellStyle name="_사전원가심의1_벤처오피스빌딩_예가_두산인프라코어 통합 R&amp;D센터" xfId="16741"/>
    <cellStyle name="_사전원가심의1_벤처오피스빌딩_예가_삼성동I'PARK스포츠센타 보수공사(제출)" xfId="16742"/>
    <cellStyle name="_사전원가심의1_벤처오피스빌딩_예가_삼척건지지구" xfId="16743"/>
    <cellStyle name="_사전원가심의1_벤처오피스빌딩_예가_삼척건지지구 2" xfId="16744"/>
    <cellStyle name="_사전원가심의1_벤처오피스빌딩_예가_삼척건지지구_1220 두산인프라코어 통합 RD센터-작성" xfId="16745"/>
    <cellStyle name="_사전원가심의1_벤처오피스빌딩_예가_삼척건지지구_두산인프라코어 통합 R&amp;D센터" xfId="16746"/>
    <cellStyle name="_사전원가심의1_벤처오피스빌딩_예가_울산천곡MH실행(재입찰)" xfId="16747"/>
    <cellStyle name="_사전원가심의1_벤처오피스빌딩_예가_울산천곡MH실행(재입찰) 2" xfId="16748"/>
    <cellStyle name="_사전원가심의1_벤처오피스빌딩_예가_울산천곡MH실행(재입찰)_1220 두산인프라코어 통합 RD센터-작성" xfId="16749"/>
    <cellStyle name="_사전원가심의1_벤처오피스빌딩_예가_울산천곡MH실행(재입찰)_공용부" xfId="16750"/>
    <cellStyle name="_사전원가심의1_벤처오피스빌딩_예가_울산천곡MH실행(재입찰)_공용부_공용부" xfId="16751"/>
    <cellStyle name="_사전원가심의1_벤처오피스빌딩_예가_울산천곡MH실행(재입찰)_공용부_공용부 2" xfId="16752"/>
    <cellStyle name="_사전원가심의1_벤처오피스빌딩_예가_울산천곡MH실행(재입찰)_공용부_공용부_1220 두산인프라코어 통합 RD센터-작성" xfId="16753"/>
    <cellStyle name="_사전원가심의1_벤처오피스빌딩_예가_울산천곡MH실행(재입찰)_공용부_공용부_공용부" xfId="16754"/>
    <cellStyle name="_사전원가심의1_벤처오피스빌딩_예가_울산천곡MH실행(재입찰)_공용부_공용부_두산인프라코어 통합 R&amp;D센터" xfId="16755"/>
    <cellStyle name="_사전원가심의1_벤처오피스빌딩_예가_울산천곡MH실행(재입찰)_두산인프라코어 통합 R&amp;D센터" xfId="16756"/>
    <cellStyle name="_사전원가심의1_벤처오피스빌딩_예가_울산천곡MH실행(재입찰)_삼성동I'PARK스포츠센타 보수공사(제출)" xfId="16757"/>
    <cellStyle name="_사전원가심의1_벤처오피스빌딩_예가_울산천곡MH실행(재입찰)_전기공사(추가)" xfId="16758"/>
    <cellStyle name="_사전원가심의1_벤처오피스빌딩_예가_울산천곡MH실행(재입찰)_종로무악 MH공사(실행)" xfId="16759"/>
    <cellStyle name="_사전원가심의1_벤처오피스빌딩_예가_울산천곡설계비" xfId="16760"/>
    <cellStyle name="_사전원가심의1_벤처오피스빌딩_예가_울산천곡설계비 2" xfId="16761"/>
    <cellStyle name="_사전원가심의1_벤처오피스빌딩_예가_울산천곡설계비_1220 두산인프라코어 통합 RD센터-작성" xfId="16762"/>
    <cellStyle name="_사전원가심의1_벤처오피스빌딩_예가_울산천곡설계비_공용부" xfId="16763"/>
    <cellStyle name="_사전원가심의1_벤처오피스빌딩_예가_울산천곡설계비_공용부_공용부" xfId="16764"/>
    <cellStyle name="_사전원가심의1_벤처오피스빌딩_예가_울산천곡설계비_공용부_공용부 2" xfId="16765"/>
    <cellStyle name="_사전원가심의1_벤처오피스빌딩_예가_울산천곡설계비_공용부_공용부_1220 두산인프라코어 통합 RD센터-작성" xfId="16766"/>
    <cellStyle name="_사전원가심의1_벤처오피스빌딩_예가_울산천곡설계비_공용부_공용부_공용부" xfId="16767"/>
    <cellStyle name="_사전원가심의1_벤처오피스빌딩_예가_울산천곡설계비_공용부_공용부_두산인프라코어 통합 R&amp;D센터" xfId="16768"/>
    <cellStyle name="_사전원가심의1_벤처오피스빌딩_예가_울산천곡설계비_두산인프라코어 통합 R&amp;D센터" xfId="16769"/>
    <cellStyle name="_사전원가심의1_벤처오피스빌딩_예가_울산천곡설계비_삼성동I'PARK스포츠센타 보수공사(제출)" xfId="16770"/>
    <cellStyle name="_사전원가심의1_벤처오피스빌딩_예가_울산천곡설계비_전기공사(추가)" xfId="16771"/>
    <cellStyle name="_사전원가심의1_벤처오피스빌딩_예가_울산천곡설계비_종로무악 MH공사(실행)" xfId="16772"/>
    <cellStyle name="_사전원가심의1_벤처오피스빌딩_예가_전기공사(추가)" xfId="16773"/>
    <cellStyle name="_사전원가심의1_벤처오피스빌딩_예가_종로무악 MH공사(실행)" xfId="16774"/>
    <cellStyle name="_사전원가심의1_벤처오피스빌딩_울산천곡MH실행(재입찰)" xfId="16775"/>
    <cellStyle name="_사전원가심의1_벤처오피스빌딩_울산천곡MH실행(재입찰) 2" xfId="16776"/>
    <cellStyle name="_사전원가심의1_벤처오피스빌딩_울산천곡MH실행(재입찰)_1220 두산인프라코어 통합 RD센터-작성" xfId="16777"/>
    <cellStyle name="_사전원가심의1_벤처오피스빌딩_울산천곡MH실행(재입찰)_공용부" xfId="16778"/>
    <cellStyle name="_사전원가심의1_벤처오피스빌딩_울산천곡MH실행(재입찰)_공용부_공용부" xfId="16779"/>
    <cellStyle name="_사전원가심의1_벤처오피스빌딩_울산천곡MH실행(재입찰)_공용부_공용부 2" xfId="16780"/>
    <cellStyle name="_사전원가심의1_벤처오피스빌딩_울산천곡MH실행(재입찰)_공용부_공용부_1220 두산인프라코어 통합 RD센터-작성" xfId="16781"/>
    <cellStyle name="_사전원가심의1_벤처오피스빌딩_울산천곡MH실행(재입찰)_공용부_공용부_공용부" xfId="16782"/>
    <cellStyle name="_사전원가심의1_벤처오피스빌딩_울산천곡MH실행(재입찰)_공용부_공용부_두산인프라코어 통합 R&amp;D센터" xfId="16783"/>
    <cellStyle name="_사전원가심의1_벤처오피스빌딩_울산천곡MH실행(재입찰)_두산인프라코어 통합 R&amp;D센터" xfId="16784"/>
    <cellStyle name="_사전원가심의1_벤처오피스빌딩_울산천곡MH실행(재입찰)_삼성동I'PARK스포츠센타 보수공사(제출)" xfId="16785"/>
    <cellStyle name="_사전원가심의1_벤처오피스빌딩_울산천곡MH실행(재입찰)_전기공사(추가)" xfId="16786"/>
    <cellStyle name="_사전원가심의1_벤처오피스빌딩_울산천곡MH실행(재입찰)_종로무악 MH공사(실행)" xfId="16787"/>
    <cellStyle name="_사전원가심의1_벤처오피스빌딩_울산천곡동" xfId="16788"/>
    <cellStyle name="_사전원가심의1_벤처오피스빌딩_울산천곡동 2" xfId="16789"/>
    <cellStyle name="_사전원가심의1_벤처오피스빌딩_울산천곡동(0920공내역서)" xfId="16790"/>
    <cellStyle name="_사전원가심의1_벤처오피스빌딩_울산천곡동(0920공내역서) 2" xfId="16791"/>
    <cellStyle name="_사전원가심의1_벤처오피스빌딩_울산천곡동(0920공내역서)_1220 두산인프라코어 통합 RD센터-작성" xfId="16792"/>
    <cellStyle name="_사전원가심의1_벤처오피스빌딩_울산천곡동(0920공내역서)_경희대치과대학" xfId="16793"/>
    <cellStyle name="_사전원가심의1_벤처오피스빌딩_울산천곡동(0920공내역서)_경희대치과대학 2" xfId="16794"/>
    <cellStyle name="_사전원가심의1_벤처오피스빌딩_울산천곡동(0920공내역서)_경희대치과대학_1220 두산인프라코어 통합 RD센터-작성" xfId="16795"/>
    <cellStyle name="_사전원가심의1_벤처오피스빌딩_울산천곡동(0920공내역서)_경희대치과대학_공용부" xfId="16796"/>
    <cellStyle name="_사전원가심의1_벤처오피스빌딩_울산천곡동(0920공내역서)_경희대치과대학_공용부_공용부" xfId="16797"/>
    <cellStyle name="_사전원가심의1_벤처오피스빌딩_울산천곡동(0920공내역서)_경희대치과대학_공용부_공용부 2" xfId="16798"/>
    <cellStyle name="_사전원가심의1_벤처오피스빌딩_울산천곡동(0920공내역서)_경희대치과대학_공용부_공용부_1220 두산인프라코어 통합 RD센터-작성" xfId="16799"/>
    <cellStyle name="_사전원가심의1_벤처오피스빌딩_울산천곡동(0920공내역서)_경희대치과대학_공용부_공용부_공용부" xfId="16800"/>
    <cellStyle name="_사전원가심의1_벤처오피스빌딩_울산천곡동(0920공내역서)_경희대치과대학_공용부_공용부_두산인프라코어 통합 R&amp;D센터" xfId="16801"/>
    <cellStyle name="_사전원가심의1_벤처오피스빌딩_울산천곡동(0920공내역서)_경희대치과대학_두산인프라코어 통합 R&amp;D센터" xfId="16802"/>
    <cellStyle name="_사전원가심의1_벤처오피스빌딩_울산천곡동(0920공내역서)_경희대치과대학_삼성동I'PARK스포츠센타 보수공사(제출)" xfId="16803"/>
    <cellStyle name="_사전원가심의1_벤처오피스빌딩_울산천곡동(0920공내역서)_경희대치과대학_전기공사(추가)" xfId="16804"/>
    <cellStyle name="_사전원가심의1_벤처오피스빌딩_울산천곡동(0920공내역서)_경희대치과대학_종로무악 MH공사(실행)" xfId="16805"/>
    <cellStyle name="_사전원가심의1_벤처오피스빌딩_울산천곡동(0920공내역서)_공내역서" xfId="16806"/>
    <cellStyle name="_사전원가심의1_벤처오피스빌딩_울산천곡동(0920공내역서)_공내역서 2" xfId="16807"/>
    <cellStyle name="_사전원가심의1_벤처오피스빌딩_울산천곡동(0920공내역서)_공내역서_1220 두산인프라코어 통합 RD센터-작성" xfId="16808"/>
    <cellStyle name="_사전원가심의1_벤처오피스빌딩_울산천곡동(0920공내역서)_공내역서_경희대치과대학" xfId="16809"/>
    <cellStyle name="_사전원가심의1_벤처오피스빌딩_울산천곡동(0920공내역서)_공내역서_경희대치과대학 2" xfId="16810"/>
    <cellStyle name="_사전원가심의1_벤처오피스빌딩_울산천곡동(0920공내역서)_공내역서_경희대치과대학_1220 두산인프라코어 통합 RD센터-작성" xfId="16811"/>
    <cellStyle name="_사전원가심의1_벤처오피스빌딩_울산천곡동(0920공내역서)_공내역서_경희대치과대학_공용부" xfId="16812"/>
    <cellStyle name="_사전원가심의1_벤처오피스빌딩_울산천곡동(0920공내역서)_공내역서_경희대치과대학_공용부_공용부" xfId="16813"/>
    <cellStyle name="_사전원가심의1_벤처오피스빌딩_울산천곡동(0920공내역서)_공내역서_경희대치과대학_공용부_공용부 2" xfId="16814"/>
    <cellStyle name="_사전원가심의1_벤처오피스빌딩_울산천곡동(0920공내역서)_공내역서_경희대치과대학_공용부_공용부_1220 두산인프라코어 통합 RD센터-작성" xfId="16815"/>
    <cellStyle name="_사전원가심의1_벤처오피스빌딩_울산천곡동(0920공내역서)_공내역서_경희대치과대학_공용부_공용부_공용부" xfId="16816"/>
    <cellStyle name="_사전원가심의1_벤처오피스빌딩_울산천곡동(0920공내역서)_공내역서_경희대치과대학_공용부_공용부_두산인프라코어 통합 R&amp;D센터" xfId="16817"/>
    <cellStyle name="_사전원가심의1_벤처오피스빌딩_울산천곡동(0920공내역서)_공내역서_경희대치과대학_두산인프라코어 통합 R&amp;D센터" xfId="16818"/>
    <cellStyle name="_사전원가심의1_벤처오피스빌딩_울산천곡동(0920공내역서)_공내역서_경희대치과대학_삼성동I'PARK스포츠센타 보수공사(제출)" xfId="16819"/>
    <cellStyle name="_사전원가심의1_벤처오피스빌딩_울산천곡동(0920공내역서)_공내역서_경희대치과대학_전기공사(추가)" xfId="16820"/>
    <cellStyle name="_사전원가심의1_벤처오피스빌딩_울산천곡동(0920공내역서)_공내역서_경희대치과대학_종로무악 MH공사(실행)" xfId="16821"/>
    <cellStyle name="_사전원가심의1_벤처오피스빌딩_울산천곡동(0920공내역서)_공내역서_공용부" xfId="16822"/>
    <cellStyle name="_사전원가심의1_벤처오피스빌딩_울산천곡동(0920공내역서)_공내역서_공용부_공용부" xfId="16823"/>
    <cellStyle name="_사전원가심의1_벤처오피스빌딩_울산천곡동(0920공내역서)_공내역서_공용부_공용부 2" xfId="16824"/>
    <cellStyle name="_사전원가심의1_벤처오피스빌딩_울산천곡동(0920공내역서)_공내역서_공용부_공용부_1220 두산인프라코어 통합 RD센터-작성" xfId="16825"/>
    <cellStyle name="_사전원가심의1_벤처오피스빌딩_울산천곡동(0920공내역서)_공내역서_공용부_공용부_공용부" xfId="16826"/>
    <cellStyle name="_사전원가심의1_벤처오피스빌딩_울산천곡동(0920공내역서)_공내역서_공용부_공용부_두산인프라코어 통합 R&amp;D센터" xfId="16827"/>
    <cellStyle name="_사전원가심의1_벤처오피스빌딩_울산천곡동(0920공내역서)_공내역서_두산인프라코어 통합 R&amp;D센터" xfId="16828"/>
    <cellStyle name="_사전원가심의1_벤처오피스빌딩_울산천곡동(0920공내역서)_공내역서_삼성동I'PARK스포츠센타 보수공사(제출)" xfId="16829"/>
    <cellStyle name="_사전원가심의1_벤처오피스빌딩_울산천곡동(0920공내역서)_공내역서_삼척건지지구" xfId="16830"/>
    <cellStyle name="_사전원가심의1_벤처오피스빌딩_울산천곡동(0920공내역서)_공내역서_삼척건지지구 2" xfId="16831"/>
    <cellStyle name="_사전원가심의1_벤처오피스빌딩_울산천곡동(0920공내역서)_공내역서_삼척건지지구_1220 두산인프라코어 통합 RD센터-작성" xfId="16832"/>
    <cellStyle name="_사전원가심의1_벤처오피스빌딩_울산천곡동(0920공내역서)_공내역서_삼척건지지구_두산인프라코어 통합 R&amp;D센터" xfId="16833"/>
    <cellStyle name="_사전원가심의1_벤처오피스빌딩_울산천곡동(0920공내역서)_공내역서_울산천곡MH실행(재입찰)" xfId="16834"/>
    <cellStyle name="_사전원가심의1_벤처오피스빌딩_울산천곡동(0920공내역서)_공내역서_울산천곡MH실행(재입찰) 2" xfId="16835"/>
    <cellStyle name="_사전원가심의1_벤처오피스빌딩_울산천곡동(0920공내역서)_공내역서_울산천곡MH실행(재입찰)_1220 두산인프라코어 통합 RD센터-작성" xfId="16836"/>
    <cellStyle name="_사전원가심의1_벤처오피스빌딩_울산천곡동(0920공내역서)_공내역서_울산천곡MH실행(재입찰)_공용부" xfId="16837"/>
    <cellStyle name="_사전원가심의1_벤처오피스빌딩_울산천곡동(0920공내역서)_공내역서_울산천곡MH실행(재입찰)_공용부_공용부" xfId="16838"/>
    <cellStyle name="_사전원가심의1_벤처오피스빌딩_울산천곡동(0920공내역서)_공내역서_울산천곡MH실행(재입찰)_공용부_공용부 2" xfId="16839"/>
    <cellStyle name="_사전원가심의1_벤처오피스빌딩_울산천곡동(0920공내역서)_공내역서_울산천곡MH실행(재입찰)_공용부_공용부_1220 두산인프라코어 통합 RD센터-작성" xfId="16840"/>
    <cellStyle name="_사전원가심의1_벤처오피스빌딩_울산천곡동(0920공내역서)_공내역서_울산천곡MH실행(재입찰)_공용부_공용부_공용부" xfId="16841"/>
    <cellStyle name="_사전원가심의1_벤처오피스빌딩_울산천곡동(0920공내역서)_공내역서_울산천곡MH실행(재입찰)_공용부_공용부_두산인프라코어 통합 R&amp;D센터" xfId="16842"/>
    <cellStyle name="_사전원가심의1_벤처오피스빌딩_울산천곡동(0920공내역서)_공내역서_울산천곡MH실행(재입찰)_두산인프라코어 통합 R&amp;D센터" xfId="16843"/>
    <cellStyle name="_사전원가심의1_벤처오피스빌딩_울산천곡동(0920공내역서)_공내역서_울산천곡MH실행(재입찰)_삼성동I'PARK스포츠센타 보수공사(제출)" xfId="16844"/>
    <cellStyle name="_사전원가심의1_벤처오피스빌딩_울산천곡동(0920공내역서)_공내역서_울산천곡MH실행(재입찰)_전기공사(추가)" xfId="16845"/>
    <cellStyle name="_사전원가심의1_벤처오피스빌딩_울산천곡동(0920공내역서)_공내역서_울산천곡MH실행(재입찰)_종로무악 MH공사(실행)" xfId="16846"/>
    <cellStyle name="_사전원가심의1_벤처오피스빌딩_울산천곡동(0920공내역서)_공내역서_울산천곡설계비" xfId="16847"/>
    <cellStyle name="_사전원가심의1_벤처오피스빌딩_울산천곡동(0920공내역서)_공내역서_울산천곡설계비 2" xfId="16848"/>
    <cellStyle name="_사전원가심의1_벤처오피스빌딩_울산천곡동(0920공내역서)_공내역서_울산천곡설계비_1220 두산인프라코어 통합 RD센터-작성" xfId="16849"/>
    <cellStyle name="_사전원가심의1_벤처오피스빌딩_울산천곡동(0920공내역서)_공내역서_울산천곡설계비_공용부" xfId="16850"/>
    <cellStyle name="_사전원가심의1_벤처오피스빌딩_울산천곡동(0920공내역서)_공내역서_울산천곡설계비_공용부_공용부" xfId="16851"/>
    <cellStyle name="_사전원가심의1_벤처오피스빌딩_울산천곡동(0920공내역서)_공내역서_울산천곡설계비_공용부_공용부 2" xfId="16852"/>
    <cellStyle name="_사전원가심의1_벤처오피스빌딩_울산천곡동(0920공내역서)_공내역서_울산천곡설계비_공용부_공용부_1220 두산인프라코어 통합 RD센터-작성" xfId="16853"/>
    <cellStyle name="_사전원가심의1_벤처오피스빌딩_울산천곡동(0920공내역서)_공내역서_울산천곡설계비_공용부_공용부_공용부" xfId="16854"/>
    <cellStyle name="_사전원가심의1_벤처오피스빌딩_울산천곡동(0920공내역서)_공내역서_울산천곡설계비_공용부_공용부_두산인프라코어 통합 R&amp;D센터" xfId="16855"/>
    <cellStyle name="_사전원가심의1_벤처오피스빌딩_울산천곡동(0920공내역서)_공내역서_울산천곡설계비_두산인프라코어 통합 R&amp;D센터" xfId="16856"/>
    <cellStyle name="_사전원가심의1_벤처오피스빌딩_울산천곡동(0920공내역서)_공내역서_울산천곡설계비_삼성동I'PARK스포츠센타 보수공사(제출)" xfId="16857"/>
    <cellStyle name="_사전원가심의1_벤처오피스빌딩_울산천곡동(0920공내역서)_공내역서_울산천곡설계비_전기공사(추가)" xfId="16858"/>
    <cellStyle name="_사전원가심의1_벤처오피스빌딩_울산천곡동(0920공내역서)_공내역서_울산천곡설계비_종로무악 MH공사(실행)" xfId="16859"/>
    <cellStyle name="_사전원가심의1_벤처오피스빌딩_울산천곡동(0920공내역서)_공내역서_전기공사(추가)" xfId="16860"/>
    <cellStyle name="_사전원가심의1_벤처오피스빌딩_울산천곡동(0920공내역서)_공내역서_종로무악 MH공사(실행)" xfId="16861"/>
    <cellStyle name="_사전원가심의1_벤처오피스빌딩_울산천곡동(0920공내역서)_공용부" xfId="16862"/>
    <cellStyle name="_사전원가심의1_벤처오피스빌딩_울산천곡동(0920공내역서)_공용부_공용부" xfId="16863"/>
    <cellStyle name="_사전원가심의1_벤처오피스빌딩_울산천곡동(0920공내역서)_공용부_공용부 2" xfId="16864"/>
    <cellStyle name="_사전원가심의1_벤처오피스빌딩_울산천곡동(0920공내역서)_공용부_공용부_1220 두산인프라코어 통합 RD센터-작성" xfId="16865"/>
    <cellStyle name="_사전원가심의1_벤처오피스빌딩_울산천곡동(0920공내역서)_공용부_공용부_공용부" xfId="16866"/>
    <cellStyle name="_사전원가심의1_벤처오피스빌딩_울산천곡동(0920공내역서)_공용부_공용부_두산인프라코어 통합 R&amp;D센터" xfId="16867"/>
    <cellStyle name="_사전원가심의1_벤처오피스빌딩_울산천곡동(0920공내역서)_두산인프라코어 통합 R&amp;D센터" xfId="16868"/>
    <cellStyle name="_사전원가심의1_벤처오피스빌딩_울산천곡동(0920공내역서)_삼성동I'PARK스포츠센타 보수공사(제출)" xfId="16869"/>
    <cellStyle name="_사전원가심의1_벤처오피스빌딩_울산천곡동(0920공내역서)_삼척건지지구" xfId="16870"/>
    <cellStyle name="_사전원가심의1_벤처오피스빌딩_울산천곡동(0920공내역서)_삼척건지지구 2" xfId="16871"/>
    <cellStyle name="_사전원가심의1_벤처오피스빌딩_울산천곡동(0920공내역서)_삼척건지지구_1220 두산인프라코어 통합 RD센터-작성" xfId="16872"/>
    <cellStyle name="_사전원가심의1_벤처오피스빌딩_울산천곡동(0920공내역서)_삼척건지지구_두산인프라코어 통합 R&amp;D센터" xfId="16873"/>
    <cellStyle name="_사전원가심의1_벤처오피스빌딩_울산천곡동(0920공내역서)_울산천곡MH실행(재입찰)" xfId="16874"/>
    <cellStyle name="_사전원가심의1_벤처오피스빌딩_울산천곡동(0920공내역서)_울산천곡MH실행(재입찰) 2" xfId="16875"/>
    <cellStyle name="_사전원가심의1_벤처오피스빌딩_울산천곡동(0920공내역서)_울산천곡MH실행(재입찰)_1220 두산인프라코어 통합 RD센터-작성" xfId="16876"/>
    <cellStyle name="_사전원가심의1_벤처오피스빌딩_울산천곡동(0920공내역서)_울산천곡MH실행(재입찰)_공용부" xfId="16877"/>
    <cellStyle name="_사전원가심의1_벤처오피스빌딩_울산천곡동(0920공내역서)_울산천곡MH실행(재입찰)_공용부_공용부" xfId="16878"/>
    <cellStyle name="_사전원가심의1_벤처오피스빌딩_울산천곡동(0920공내역서)_울산천곡MH실행(재입찰)_공용부_공용부 2" xfId="16879"/>
    <cellStyle name="_사전원가심의1_벤처오피스빌딩_울산천곡동(0920공내역서)_울산천곡MH실행(재입찰)_공용부_공용부_1220 두산인프라코어 통합 RD센터-작성" xfId="16880"/>
    <cellStyle name="_사전원가심의1_벤처오피스빌딩_울산천곡동(0920공내역서)_울산천곡MH실행(재입찰)_공용부_공용부_공용부" xfId="16881"/>
    <cellStyle name="_사전원가심의1_벤처오피스빌딩_울산천곡동(0920공내역서)_울산천곡MH실행(재입찰)_공용부_공용부_두산인프라코어 통합 R&amp;D센터" xfId="16882"/>
    <cellStyle name="_사전원가심의1_벤처오피스빌딩_울산천곡동(0920공내역서)_울산천곡MH실행(재입찰)_두산인프라코어 통합 R&amp;D센터" xfId="16883"/>
    <cellStyle name="_사전원가심의1_벤처오피스빌딩_울산천곡동(0920공내역서)_울산천곡MH실행(재입찰)_삼성동I'PARK스포츠센타 보수공사(제출)" xfId="16884"/>
    <cellStyle name="_사전원가심의1_벤처오피스빌딩_울산천곡동(0920공내역서)_울산천곡MH실행(재입찰)_전기공사(추가)" xfId="16885"/>
    <cellStyle name="_사전원가심의1_벤처오피스빌딩_울산천곡동(0920공내역서)_울산천곡MH실행(재입찰)_종로무악 MH공사(실행)" xfId="16886"/>
    <cellStyle name="_사전원가심의1_벤처오피스빌딩_울산천곡동(0920공내역서)_울산천곡설계비" xfId="16887"/>
    <cellStyle name="_사전원가심의1_벤처오피스빌딩_울산천곡동(0920공내역서)_울산천곡설계비 2" xfId="16888"/>
    <cellStyle name="_사전원가심의1_벤처오피스빌딩_울산천곡동(0920공내역서)_울산천곡설계비_1220 두산인프라코어 통합 RD센터-작성" xfId="16889"/>
    <cellStyle name="_사전원가심의1_벤처오피스빌딩_울산천곡동(0920공내역서)_울산천곡설계비_공용부" xfId="16890"/>
    <cellStyle name="_사전원가심의1_벤처오피스빌딩_울산천곡동(0920공내역서)_울산천곡설계비_공용부_공용부" xfId="16891"/>
    <cellStyle name="_사전원가심의1_벤처오피스빌딩_울산천곡동(0920공내역서)_울산천곡설계비_공용부_공용부 2" xfId="16892"/>
    <cellStyle name="_사전원가심의1_벤처오피스빌딩_울산천곡동(0920공내역서)_울산천곡설계비_공용부_공용부_1220 두산인프라코어 통합 RD센터-작성" xfId="16893"/>
    <cellStyle name="_사전원가심의1_벤처오피스빌딩_울산천곡동(0920공내역서)_울산천곡설계비_공용부_공용부_공용부" xfId="16894"/>
    <cellStyle name="_사전원가심의1_벤처오피스빌딩_울산천곡동(0920공내역서)_울산천곡설계비_공용부_공용부_두산인프라코어 통합 R&amp;D센터" xfId="16895"/>
    <cellStyle name="_사전원가심의1_벤처오피스빌딩_울산천곡동(0920공내역서)_울산천곡설계비_두산인프라코어 통합 R&amp;D센터" xfId="16896"/>
    <cellStyle name="_사전원가심의1_벤처오피스빌딩_울산천곡동(0920공내역서)_울산천곡설계비_삼성동I'PARK스포츠센타 보수공사(제출)" xfId="16897"/>
    <cellStyle name="_사전원가심의1_벤처오피스빌딩_울산천곡동(0920공내역서)_울산천곡설계비_전기공사(추가)" xfId="16898"/>
    <cellStyle name="_사전원가심의1_벤처오피스빌딩_울산천곡동(0920공내역서)_울산천곡설계비_종로무악 MH공사(실행)" xfId="16899"/>
    <cellStyle name="_사전원가심의1_벤처오피스빌딩_울산천곡동(0920공내역서)_전기공사(추가)" xfId="16900"/>
    <cellStyle name="_사전원가심의1_벤처오피스빌딩_울산천곡동(0920공내역서)_종로무악 MH공사(실행)" xfId="16901"/>
    <cellStyle name="_사전원가심의1_벤처오피스빌딩_울산천곡동(도면변경0916)예가송부" xfId="16902"/>
    <cellStyle name="_사전원가심의1_벤처오피스빌딩_울산천곡동(도면변경0916)예가송부 2" xfId="16903"/>
    <cellStyle name="_사전원가심의1_벤처오피스빌딩_울산천곡동(도면변경0916)예가송부_1220 두산인프라코어 통합 RD센터-작성" xfId="16904"/>
    <cellStyle name="_사전원가심의1_벤처오피스빌딩_울산천곡동(도면변경0916)예가송부_경희대치과대학" xfId="16905"/>
    <cellStyle name="_사전원가심의1_벤처오피스빌딩_울산천곡동(도면변경0916)예가송부_경희대치과대학 2" xfId="16906"/>
    <cellStyle name="_사전원가심의1_벤처오피스빌딩_울산천곡동(도면변경0916)예가송부_경희대치과대학_1220 두산인프라코어 통합 RD센터-작성" xfId="16907"/>
    <cellStyle name="_사전원가심의1_벤처오피스빌딩_울산천곡동(도면변경0916)예가송부_경희대치과대학_공용부" xfId="16908"/>
    <cellStyle name="_사전원가심의1_벤처오피스빌딩_울산천곡동(도면변경0916)예가송부_경희대치과대학_공용부_공용부" xfId="16909"/>
    <cellStyle name="_사전원가심의1_벤처오피스빌딩_울산천곡동(도면변경0916)예가송부_경희대치과대학_공용부_공용부 2" xfId="16910"/>
    <cellStyle name="_사전원가심의1_벤처오피스빌딩_울산천곡동(도면변경0916)예가송부_경희대치과대학_공용부_공용부_1220 두산인프라코어 통합 RD센터-작성" xfId="16911"/>
    <cellStyle name="_사전원가심의1_벤처오피스빌딩_울산천곡동(도면변경0916)예가송부_경희대치과대학_공용부_공용부_공용부" xfId="16912"/>
    <cellStyle name="_사전원가심의1_벤처오피스빌딩_울산천곡동(도면변경0916)예가송부_경희대치과대학_공용부_공용부_두산인프라코어 통합 R&amp;D센터" xfId="16913"/>
    <cellStyle name="_사전원가심의1_벤처오피스빌딩_울산천곡동(도면변경0916)예가송부_경희대치과대학_두산인프라코어 통합 R&amp;D센터" xfId="16914"/>
    <cellStyle name="_사전원가심의1_벤처오피스빌딩_울산천곡동(도면변경0916)예가송부_경희대치과대학_삼성동I'PARK스포츠센타 보수공사(제출)" xfId="16915"/>
    <cellStyle name="_사전원가심의1_벤처오피스빌딩_울산천곡동(도면변경0916)예가송부_경희대치과대학_전기공사(추가)" xfId="16916"/>
    <cellStyle name="_사전원가심의1_벤처오피스빌딩_울산천곡동(도면변경0916)예가송부_경희대치과대학_종로무악 MH공사(실행)" xfId="16917"/>
    <cellStyle name="_사전원가심의1_벤처오피스빌딩_울산천곡동(도면변경0916)예가송부_공내역서" xfId="16918"/>
    <cellStyle name="_사전원가심의1_벤처오피스빌딩_울산천곡동(도면변경0916)예가송부_공내역서 2" xfId="16919"/>
    <cellStyle name="_사전원가심의1_벤처오피스빌딩_울산천곡동(도면변경0916)예가송부_공내역서_1220 두산인프라코어 통합 RD센터-작성" xfId="16920"/>
    <cellStyle name="_사전원가심의1_벤처오피스빌딩_울산천곡동(도면변경0916)예가송부_공내역서_경희대치과대학" xfId="16921"/>
    <cellStyle name="_사전원가심의1_벤처오피스빌딩_울산천곡동(도면변경0916)예가송부_공내역서_경희대치과대학 2" xfId="16922"/>
    <cellStyle name="_사전원가심의1_벤처오피스빌딩_울산천곡동(도면변경0916)예가송부_공내역서_경희대치과대학_1220 두산인프라코어 통합 RD센터-작성" xfId="16923"/>
    <cellStyle name="_사전원가심의1_벤처오피스빌딩_울산천곡동(도면변경0916)예가송부_공내역서_경희대치과대학_공용부" xfId="16924"/>
    <cellStyle name="_사전원가심의1_벤처오피스빌딩_울산천곡동(도면변경0916)예가송부_공내역서_경희대치과대학_공용부_공용부" xfId="16925"/>
    <cellStyle name="_사전원가심의1_벤처오피스빌딩_울산천곡동(도면변경0916)예가송부_공내역서_경희대치과대학_공용부_공용부 2" xfId="16926"/>
    <cellStyle name="_사전원가심의1_벤처오피스빌딩_울산천곡동(도면변경0916)예가송부_공내역서_경희대치과대학_공용부_공용부_1220 두산인프라코어 통합 RD센터-작성" xfId="16927"/>
    <cellStyle name="_사전원가심의1_벤처오피스빌딩_울산천곡동(도면변경0916)예가송부_공내역서_경희대치과대학_공용부_공용부_공용부" xfId="16928"/>
    <cellStyle name="_사전원가심의1_벤처오피스빌딩_울산천곡동(도면변경0916)예가송부_공내역서_경희대치과대학_공용부_공용부_두산인프라코어 통합 R&amp;D센터" xfId="16929"/>
    <cellStyle name="_사전원가심의1_벤처오피스빌딩_울산천곡동(도면변경0916)예가송부_공내역서_경희대치과대학_두산인프라코어 통합 R&amp;D센터" xfId="16930"/>
    <cellStyle name="_사전원가심의1_벤처오피스빌딩_울산천곡동(도면변경0916)예가송부_공내역서_경희대치과대학_삼성동I'PARK스포츠센타 보수공사(제출)" xfId="16931"/>
    <cellStyle name="_사전원가심의1_벤처오피스빌딩_울산천곡동(도면변경0916)예가송부_공내역서_경희대치과대학_전기공사(추가)" xfId="16932"/>
    <cellStyle name="_사전원가심의1_벤처오피스빌딩_울산천곡동(도면변경0916)예가송부_공내역서_경희대치과대학_종로무악 MH공사(실행)" xfId="16933"/>
    <cellStyle name="_사전원가심의1_벤처오피스빌딩_울산천곡동(도면변경0916)예가송부_공내역서_공용부" xfId="16934"/>
    <cellStyle name="_사전원가심의1_벤처오피스빌딩_울산천곡동(도면변경0916)예가송부_공내역서_공용부_공용부" xfId="16935"/>
    <cellStyle name="_사전원가심의1_벤처오피스빌딩_울산천곡동(도면변경0916)예가송부_공내역서_공용부_공용부 2" xfId="16936"/>
    <cellStyle name="_사전원가심의1_벤처오피스빌딩_울산천곡동(도면변경0916)예가송부_공내역서_공용부_공용부_1220 두산인프라코어 통합 RD센터-작성" xfId="16937"/>
    <cellStyle name="_사전원가심의1_벤처오피스빌딩_울산천곡동(도면변경0916)예가송부_공내역서_공용부_공용부_공용부" xfId="16938"/>
    <cellStyle name="_사전원가심의1_벤처오피스빌딩_울산천곡동(도면변경0916)예가송부_공내역서_공용부_공용부_두산인프라코어 통합 R&amp;D센터" xfId="16939"/>
    <cellStyle name="_사전원가심의1_벤처오피스빌딩_울산천곡동(도면변경0916)예가송부_공내역서_두산인프라코어 통합 R&amp;D센터" xfId="16940"/>
    <cellStyle name="_사전원가심의1_벤처오피스빌딩_울산천곡동(도면변경0916)예가송부_공내역서_삼성동I'PARK스포츠센타 보수공사(제출)" xfId="16941"/>
    <cellStyle name="_사전원가심의1_벤처오피스빌딩_울산천곡동(도면변경0916)예가송부_공내역서_삼척건지지구" xfId="16942"/>
    <cellStyle name="_사전원가심의1_벤처오피스빌딩_울산천곡동(도면변경0916)예가송부_공내역서_삼척건지지구 2" xfId="16943"/>
    <cellStyle name="_사전원가심의1_벤처오피스빌딩_울산천곡동(도면변경0916)예가송부_공내역서_삼척건지지구_1220 두산인프라코어 통합 RD센터-작성" xfId="16944"/>
    <cellStyle name="_사전원가심의1_벤처오피스빌딩_울산천곡동(도면변경0916)예가송부_공내역서_삼척건지지구_두산인프라코어 통합 R&amp;D센터" xfId="16945"/>
    <cellStyle name="_사전원가심의1_벤처오피스빌딩_울산천곡동(도면변경0916)예가송부_공내역서_울산천곡MH실행(재입찰)" xfId="16946"/>
    <cellStyle name="_사전원가심의1_벤처오피스빌딩_울산천곡동(도면변경0916)예가송부_공내역서_울산천곡MH실행(재입찰) 2" xfId="16947"/>
    <cellStyle name="_사전원가심의1_벤처오피스빌딩_울산천곡동(도면변경0916)예가송부_공내역서_울산천곡MH실행(재입찰)_1220 두산인프라코어 통합 RD센터-작성" xfId="16948"/>
    <cellStyle name="_사전원가심의1_벤처오피스빌딩_울산천곡동(도면변경0916)예가송부_공내역서_울산천곡MH실행(재입찰)_공용부" xfId="16949"/>
    <cellStyle name="_사전원가심의1_벤처오피스빌딩_울산천곡동(도면변경0916)예가송부_공내역서_울산천곡MH실행(재입찰)_공용부_공용부" xfId="16950"/>
    <cellStyle name="_사전원가심의1_벤처오피스빌딩_울산천곡동(도면변경0916)예가송부_공내역서_울산천곡MH실행(재입찰)_공용부_공용부 2" xfId="16951"/>
    <cellStyle name="_사전원가심의1_벤처오피스빌딩_울산천곡동(도면변경0916)예가송부_공내역서_울산천곡MH실행(재입찰)_공용부_공용부_1220 두산인프라코어 통합 RD센터-작성" xfId="16952"/>
    <cellStyle name="_사전원가심의1_벤처오피스빌딩_울산천곡동(도면변경0916)예가송부_공내역서_울산천곡MH실행(재입찰)_공용부_공용부_공용부" xfId="16953"/>
    <cellStyle name="_사전원가심의1_벤처오피스빌딩_울산천곡동(도면변경0916)예가송부_공내역서_울산천곡MH실행(재입찰)_공용부_공용부_두산인프라코어 통합 R&amp;D센터" xfId="16954"/>
    <cellStyle name="_사전원가심의1_벤처오피스빌딩_울산천곡동(도면변경0916)예가송부_공내역서_울산천곡MH실행(재입찰)_두산인프라코어 통합 R&amp;D센터" xfId="16955"/>
    <cellStyle name="_사전원가심의1_벤처오피스빌딩_울산천곡동(도면변경0916)예가송부_공내역서_울산천곡MH실행(재입찰)_삼성동I'PARK스포츠센타 보수공사(제출)" xfId="16956"/>
    <cellStyle name="_사전원가심의1_벤처오피스빌딩_울산천곡동(도면변경0916)예가송부_공내역서_울산천곡MH실행(재입찰)_전기공사(추가)" xfId="16957"/>
    <cellStyle name="_사전원가심의1_벤처오피스빌딩_울산천곡동(도면변경0916)예가송부_공내역서_울산천곡MH실행(재입찰)_종로무악 MH공사(실행)" xfId="16958"/>
    <cellStyle name="_사전원가심의1_벤처오피스빌딩_울산천곡동(도면변경0916)예가송부_공내역서_울산천곡설계비" xfId="16959"/>
    <cellStyle name="_사전원가심의1_벤처오피스빌딩_울산천곡동(도면변경0916)예가송부_공내역서_울산천곡설계비 2" xfId="16960"/>
    <cellStyle name="_사전원가심의1_벤처오피스빌딩_울산천곡동(도면변경0916)예가송부_공내역서_울산천곡설계비_1220 두산인프라코어 통합 RD센터-작성" xfId="16961"/>
    <cellStyle name="_사전원가심의1_벤처오피스빌딩_울산천곡동(도면변경0916)예가송부_공내역서_울산천곡설계비_공용부" xfId="16962"/>
    <cellStyle name="_사전원가심의1_벤처오피스빌딩_울산천곡동(도면변경0916)예가송부_공내역서_울산천곡설계비_공용부_공용부" xfId="16963"/>
    <cellStyle name="_사전원가심의1_벤처오피스빌딩_울산천곡동(도면변경0916)예가송부_공내역서_울산천곡설계비_공용부_공용부 2" xfId="16964"/>
    <cellStyle name="_사전원가심의1_벤처오피스빌딩_울산천곡동(도면변경0916)예가송부_공내역서_울산천곡설계비_공용부_공용부_1220 두산인프라코어 통합 RD센터-작성" xfId="16965"/>
    <cellStyle name="_사전원가심의1_벤처오피스빌딩_울산천곡동(도면변경0916)예가송부_공내역서_울산천곡설계비_공용부_공용부_공용부" xfId="16966"/>
    <cellStyle name="_사전원가심의1_벤처오피스빌딩_울산천곡동(도면변경0916)예가송부_공내역서_울산천곡설계비_공용부_공용부_두산인프라코어 통합 R&amp;D센터" xfId="16967"/>
    <cellStyle name="_사전원가심의1_벤처오피스빌딩_울산천곡동(도면변경0916)예가송부_공내역서_울산천곡설계비_두산인프라코어 통합 R&amp;D센터" xfId="16968"/>
    <cellStyle name="_사전원가심의1_벤처오피스빌딩_울산천곡동(도면변경0916)예가송부_공내역서_울산천곡설계비_삼성동I'PARK스포츠센타 보수공사(제출)" xfId="16969"/>
    <cellStyle name="_사전원가심의1_벤처오피스빌딩_울산천곡동(도면변경0916)예가송부_공내역서_울산천곡설계비_전기공사(추가)" xfId="16970"/>
    <cellStyle name="_사전원가심의1_벤처오피스빌딩_울산천곡동(도면변경0916)예가송부_공내역서_울산천곡설계비_종로무악 MH공사(실행)" xfId="16971"/>
    <cellStyle name="_사전원가심의1_벤처오피스빌딩_울산천곡동(도면변경0916)예가송부_공내역서_전기공사(추가)" xfId="16972"/>
    <cellStyle name="_사전원가심의1_벤처오피스빌딩_울산천곡동(도면변경0916)예가송부_공내역서_종로무악 MH공사(실행)" xfId="16973"/>
    <cellStyle name="_사전원가심의1_벤처오피스빌딩_울산천곡동(도면변경0916)예가송부_공용부" xfId="16974"/>
    <cellStyle name="_사전원가심의1_벤처오피스빌딩_울산천곡동(도면변경0916)예가송부_공용부_공용부" xfId="16975"/>
    <cellStyle name="_사전원가심의1_벤처오피스빌딩_울산천곡동(도면변경0916)예가송부_공용부_공용부 2" xfId="16976"/>
    <cellStyle name="_사전원가심의1_벤처오피스빌딩_울산천곡동(도면변경0916)예가송부_공용부_공용부_1220 두산인프라코어 통합 RD센터-작성" xfId="16977"/>
    <cellStyle name="_사전원가심의1_벤처오피스빌딩_울산천곡동(도면변경0916)예가송부_공용부_공용부_공용부" xfId="16978"/>
    <cellStyle name="_사전원가심의1_벤처오피스빌딩_울산천곡동(도면변경0916)예가송부_공용부_공용부_두산인프라코어 통합 R&amp;D센터" xfId="16979"/>
    <cellStyle name="_사전원가심의1_벤처오피스빌딩_울산천곡동(도면변경0916)예가송부_두산인프라코어 통합 R&amp;D센터" xfId="16980"/>
    <cellStyle name="_사전원가심의1_벤처오피스빌딩_울산천곡동(도면변경0916)예가송부_삼성동I'PARK스포츠센타 보수공사(제출)" xfId="16981"/>
    <cellStyle name="_사전원가심의1_벤처오피스빌딩_울산천곡동(도면변경0916)예가송부_삼척건지지구" xfId="16982"/>
    <cellStyle name="_사전원가심의1_벤처오피스빌딩_울산천곡동(도면변경0916)예가송부_삼척건지지구 2" xfId="16983"/>
    <cellStyle name="_사전원가심의1_벤처오피스빌딩_울산천곡동(도면변경0916)예가송부_삼척건지지구_1220 두산인프라코어 통합 RD센터-작성" xfId="16984"/>
    <cellStyle name="_사전원가심의1_벤처오피스빌딩_울산천곡동(도면변경0916)예가송부_삼척건지지구_두산인프라코어 통합 R&amp;D센터" xfId="16985"/>
    <cellStyle name="_사전원가심의1_벤처오피스빌딩_울산천곡동(도면변경0916)예가송부_울산천곡MH실행(재입찰)" xfId="16986"/>
    <cellStyle name="_사전원가심의1_벤처오피스빌딩_울산천곡동(도면변경0916)예가송부_울산천곡MH실행(재입찰) 2" xfId="16987"/>
    <cellStyle name="_사전원가심의1_벤처오피스빌딩_울산천곡동(도면변경0916)예가송부_울산천곡MH실행(재입찰)_1220 두산인프라코어 통합 RD센터-작성" xfId="16988"/>
    <cellStyle name="_사전원가심의1_벤처오피스빌딩_울산천곡동(도면변경0916)예가송부_울산천곡MH실행(재입찰)_공용부" xfId="16989"/>
    <cellStyle name="_사전원가심의1_벤처오피스빌딩_울산천곡동(도면변경0916)예가송부_울산천곡MH실행(재입찰)_공용부_공용부" xfId="16990"/>
    <cellStyle name="_사전원가심의1_벤처오피스빌딩_울산천곡동(도면변경0916)예가송부_울산천곡MH실행(재입찰)_공용부_공용부 2" xfId="16991"/>
    <cellStyle name="_사전원가심의1_벤처오피스빌딩_울산천곡동(도면변경0916)예가송부_울산천곡MH실행(재입찰)_공용부_공용부_1220 두산인프라코어 통합 RD센터-작성" xfId="16992"/>
    <cellStyle name="_사전원가심의1_벤처오피스빌딩_울산천곡동(도면변경0916)예가송부_울산천곡MH실행(재입찰)_공용부_공용부_공용부" xfId="16993"/>
    <cellStyle name="_사전원가심의1_벤처오피스빌딩_울산천곡동(도면변경0916)예가송부_울산천곡MH실행(재입찰)_공용부_공용부_두산인프라코어 통합 R&amp;D센터" xfId="16994"/>
    <cellStyle name="_사전원가심의1_벤처오피스빌딩_울산천곡동(도면변경0916)예가송부_울산천곡MH실행(재입찰)_두산인프라코어 통합 R&amp;D센터" xfId="16995"/>
    <cellStyle name="_사전원가심의1_벤처오피스빌딩_울산천곡동(도면변경0916)예가송부_울산천곡MH실행(재입찰)_삼성동I'PARK스포츠센타 보수공사(제출)" xfId="16996"/>
    <cellStyle name="_사전원가심의1_벤처오피스빌딩_울산천곡동(도면변경0916)예가송부_울산천곡MH실행(재입찰)_전기공사(추가)" xfId="16997"/>
    <cellStyle name="_사전원가심의1_벤처오피스빌딩_울산천곡동(도면변경0916)예가송부_울산천곡MH실행(재입찰)_종로무악 MH공사(실행)" xfId="16998"/>
    <cellStyle name="_사전원가심의1_벤처오피스빌딩_울산천곡동(도면변경0916)예가송부_울산천곡설계비" xfId="16999"/>
    <cellStyle name="_사전원가심의1_벤처오피스빌딩_울산천곡동(도면변경0916)예가송부_울산천곡설계비 2" xfId="17000"/>
    <cellStyle name="_사전원가심의1_벤처오피스빌딩_울산천곡동(도면변경0916)예가송부_울산천곡설계비_1220 두산인프라코어 통합 RD센터-작성" xfId="17001"/>
    <cellStyle name="_사전원가심의1_벤처오피스빌딩_울산천곡동(도면변경0916)예가송부_울산천곡설계비_공용부" xfId="17002"/>
    <cellStyle name="_사전원가심의1_벤처오피스빌딩_울산천곡동(도면변경0916)예가송부_울산천곡설계비_공용부_공용부" xfId="17003"/>
    <cellStyle name="_사전원가심의1_벤처오피스빌딩_울산천곡동(도면변경0916)예가송부_울산천곡설계비_공용부_공용부 2" xfId="17004"/>
    <cellStyle name="_사전원가심의1_벤처오피스빌딩_울산천곡동(도면변경0916)예가송부_울산천곡설계비_공용부_공용부_1220 두산인프라코어 통합 RD센터-작성" xfId="17005"/>
    <cellStyle name="_사전원가심의1_벤처오피스빌딩_울산천곡동(도면변경0916)예가송부_울산천곡설계비_공용부_공용부_공용부" xfId="17006"/>
    <cellStyle name="_사전원가심의1_벤처오피스빌딩_울산천곡동(도면변경0916)예가송부_울산천곡설계비_공용부_공용부_두산인프라코어 통합 R&amp;D센터" xfId="17007"/>
    <cellStyle name="_사전원가심의1_벤처오피스빌딩_울산천곡동(도면변경0916)예가송부_울산천곡설계비_두산인프라코어 통합 R&amp;D센터" xfId="17008"/>
    <cellStyle name="_사전원가심의1_벤처오피스빌딩_울산천곡동(도면변경0916)예가송부_울산천곡설계비_삼성동I'PARK스포츠센타 보수공사(제출)" xfId="17009"/>
    <cellStyle name="_사전원가심의1_벤처오피스빌딩_울산천곡동(도면변경0916)예가송부_울산천곡설계비_전기공사(추가)" xfId="17010"/>
    <cellStyle name="_사전원가심의1_벤처오피스빌딩_울산천곡동(도면변경0916)예가송부_울산천곡설계비_종로무악 MH공사(실행)" xfId="17011"/>
    <cellStyle name="_사전원가심의1_벤처오피스빌딩_울산천곡동(도면변경0916)예가송부_전기공사(추가)" xfId="17012"/>
    <cellStyle name="_사전원가심의1_벤처오피스빌딩_울산천곡동(도면변경0916)예가송부_종로무악 MH공사(실행)" xfId="17013"/>
    <cellStyle name="_사전원가심의1_벤처오피스빌딩_울산천곡동_1220 두산인프라코어 통합 RD센터-작성" xfId="17014"/>
    <cellStyle name="_사전원가심의1_벤처오피스빌딩_울산천곡동_경희대치과대학" xfId="17015"/>
    <cellStyle name="_사전원가심의1_벤처오피스빌딩_울산천곡동_경희대치과대학 2" xfId="17016"/>
    <cellStyle name="_사전원가심의1_벤처오피스빌딩_울산천곡동_경희대치과대학_1220 두산인프라코어 통합 RD센터-작성" xfId="17017"/>
    <cellStyle name="_사전원가심의1_벤처오피스빌딩_울산천곡동_경희대치과대학_공용부" xfId="17018"/>
    <cellStyle name="_사전원가심의1_벤처오피스빌딩_울산천곡동_경희대치과대학_공용부_공용부" xfId="17019"/>
    <cellStyle name="_사전원가심의1_벤처오피스빌딩_울산천곡동_경희대치과대학_공용부_공용부 2" xfId="17020"/>
    <cellStyle name="_사전원가심의1_벤처오피스빌딩_울산천곡동_경희대치과대학_공용부_공용부_1220 두산인프라코어 통합 RD센터-작성" xfId="17021"/>
    <cellStyle name="_사전원가심의1_벤처오피스빌딩_울산천곡동_경희대치과대학_공용부_공용부_공용부" xfId="17022"/>
    <cellStyle name="_사전원가심의1_벤처오피스빌딩_울산천곡동_경희대치과대학_공용부_공용부_두산인프라코어 통합 R&amp;D센터" xfId="17023"/>
    <cellStyle name="_사전원가심의1_벤처오피스빌딩_울산천곡동_경희대치과대학_두산인프라코어 통합 R&amp;D센터" xfId="17024"/>
    <cellStyle name="_사전원가심의1_벤처오피스빌딩_울산천곡동_경희대치과대학_삼성동I'PARK스포츠센타 보수공사(제출)" xfId="17025"/>
    <cellStyle name="_사전원가심의1_벤처오피스빌딩_울산천곡동_경희대치과대학_전기공사(추가)" xfId="17026"/>
    <cellStyle name="_사전원가심의1_벤처오피스빌딩_울산천곡동_경희대치과대학_종로무악 MH공사(실행)" xfId="17027"/>
    <cellStyle name="_사전원가심의1_벤처오피스빌딩_울산천곡동_공내역서" xfId="17028"/>
    <cellStyle name="_사전원가심의1_벤처오피스빌딩_울산천곡동_공내역서 2" xfId="17029"/>
    <cellStyle name="_사전원가심의1_벤처오피스빌딩_울산천곡동_공내역서_1220 두산인프라코어 통합 RD센터-작성" xfId="17030"/>
    <cellStyle name="_사전원가심의1_벤처오피스빌딩_울산천곡동_공내역서_경희대치과대학" xfId="17031"/>
    <cellStyle name="_사전원가심의1_벤처오피스빌딩_울산천곡동_공내역서_경희대치과대학 2" xfId="17032"/>
    <cellStyle name="_사전원가심의1_벤처오피스빌딩_울산천곡동_공내역서_경희대치과대학_1220 두산인프라코어 통합 RD센터-작성" xfId="17033"/>
    <cellStyle name="_사전원가심의1_벤처오피스빌딩_울산천곡동_공내역서_경희대치과대학_공용부" xfId="17034"/>
    <cellStyle name="_사전원가심의1_벤처오피스빌딩_울산천곡동_공내역서_경희대치과대학_공용부_공용부" xfId="17035"/>
    <cellStyle name="_사전원가심의1_벤처오피스빌딩_울산천곡동_공내역서_경희대치과대학_공용부_공용부 2" xfId="17036"/>
    <cellStyle name="_사전원가심의1_벤처오피스빌딩_울산천곡동_공내역서_경희대치과대학_공용부_공용부_1220 두산인프라코어 통합 RD센터-작성" xfId="17037"/>
    <cellStyle name="_사전원가심의1_벤처오피스빌딩_울산천곡동_공내역서_경희대치과대학_공용부_공용부_공용부" xfId="17038"/>
    <cellStyle name="_사전원가심의1_벤처오피스빌딩_울산천곡동_공내역서_경희대치과대학_공용부_공용부_두산인프라코어 통합 R&amp;D센터" xfId="17039"/>
    <cellStyle name="_사전원가심의1_벤처오피스빌딩_울산천곡동_공내역서_경희대치과대학_두산인프라코어 통합 R&amp;D센터" xfId="17040"/>
    <cellStyle name="_사전원가심의1_벤처오피스빌딩_울산천곡동_공내역서_경희대치과대학_삼성동I'PARK스포츠센타 보수공사(제출)" xfId="17041"/>
    <cellStyle name="_사전원가심의1_벤처오피스빌딩_울산천곡동_공내역서_경희대치과대학_전기공사(추가)" xfId="17042"/>
    <cellStyle name="_사전원가심의1_벤처오피스빌딩_울산천곡동_공내역서_경희대치과대학_종로무악 MH공사(실행)" xfId="17043"/>
    <cellStyle name="_사전원가심의1_벤처오피스빌딩_울산천곡동_공내역서_공용부" xfId="17044"/>
    <cellStyle name="_사전원가심의1_벤처오피스빌딩_울산천곡동_공내역서_공용부_공용부" xfId="17045"/>
    <cellStyle name="_사전원가심의1_벤처오피스빌딩_울산천곡동_공내역서_공용부_공용부 2" xfId="17046"/>
    <cellStyle name="_사전원가심의1_벤처오피스빌딩_울산천곡동_공내역서_공용부_공용부_1220 두산인프라코어 통합 RD센터-작성" xfId="17047"/>
    <cellStyle name="_사전원가심의1_벤처오피스빌딩_울산천곡동_공내역서_공용부_공용부_공용부" xfId="17048"/>
    <cellStyle name="_사전원가심의1_벤처오피스빌딩_울산천곡동_공내역서_공용부_공용부_두산인프라코어 통합 R&amp;D센터" xfId="17049"/>
    <cellStyle name="_사전원가심의1_벤처오피스빌딩_울산천곡동_공내역서_두산인프라코어 통합 R&amp;D센터" xfId="17050"/>
    <cellStyle name="_사전원가심의1_벤처오피스빌딩_울산천곡동_공내역서_삼성동I'PARK스포츠센타 보수공사(제출)" xfId="17051"/>
    <cellStyle name="_사전원가심의1_벤처오피스빌딩_울산천곡동_공내역서_삼척건지지구" xfId="17052"/>
    <cellStyle name="_사전원가심의1_벤처오피스빌딩_울산천곡동_공내역서_삼척건지지구 2" xfId="17053"/>
    <cellStyle name="_사전원가심의1_벤처오피스빌딩_울산천곡동_공내역서_삼척건지지구_1220 두산인프라코어 통합 RD센터-작성" xfId="17054"/>
    <cellStyle name="_사전원가심의1_벤처오피스빌딩_울산천곡동_공내역서_삼척건지지구_두산인프라코어 통합 R&amp;D센터" xfId="17055"/>
    <cellStyle name="_사전원가심의1_벤처오피스빌딩_울산천곡동_공내역서_울산천곡MH실행(재입찰)" xfId="17056"/>
    <cellStyle name="_사전원가심의1_벤처오피스빌딩_울산천곡동_공내역서_울산천곡MH실행(재입찰) 2" xfId="17057"/>
    <cellStyle name="_사전원가심의1_벤처오피스빌딩_울산천곡동_공내역서_울산천곡MH실행(재입찰)_1220 두산인프라코어 통합 RD센터-작성" xfId="17058"/>
    <cellStyle name="_사전원가심의1_벤처오피스빌딩_울산천곡동_공내역서_울산천곡MH실행(재입찰)_공용부" xfId="17059"/>
    <cellStyle name="_사전원가심의1_벤처오피스빌딩_울산천곡동_공내역서_울산천곡MH실행(재입찰)_공용부_공용부" xfId="17060"/>
    <cellStyle name="_사전원가심의1_벤처오피스빌딩_울산천곡동_공내역서_울산천곡MH실행(재입찰)_공용부_공용부 2" xfId="17061"/>
    <cellStyle name="_사전원가심의1_벤처오피스빌딩_울산천곡동_공내역서_울산천곡MH실행(재입찰)_공용부_공용부_1220 두산인프라코어 통합 RD센터-작성" xfId="17062"/>
    <cellStyle name="_사전원가심의1_벤처오피스빌딩_울산천곡동_공내역서_울산천곡MH실행(재입찰)_공용부_공용부_공용부" xfId="17063"/>
    <cellStyle name="_사전원가심의1_벤처오피스빌딩_울산천곡동_공내역서_울산천곡MH실행(재입찰)_공용부_공용부_두산인프라코어 통합 R&amp;D센터" xfId="17064"/>
    <cellStyle name="_사전원가심의1_벤처오피스빌딩_울산천곡동_공내역서_울산천곡MH실행(재입찰)_두산인프라코어 통합 R&amp;D센터" xfId="17065"/>
    <cellStyle name="_사전원가심의1_벤처오피스빌딩_울산천곡동_공내역서_울산천곡MH실행(재입찰)_삼성동I'PARK스포츠센타 보수공사(제출)" xfId="17066"/>
    <cellStyle name="_사전원가심의1_벤처오피스빌딩_울산천곡동_공내역서_울산천곡MH실행(재입찰)_전기공사(추가)" xfId="17067"/>
    <cellStyle name="_사전원가심의1_벤처오피스빌딩_울산천곡동_공내역서_울산천곡MH실행(재입찰)_종로무악 MH공사(실행)" xfId="17068"/>
    <cellStyle name="_사전원가심의1_벤처오피스빌딩_울산천곡동_공내역서_울산천곡설계비" xfId="17069"/>
    <cellStyle name="_사전원가심의1_벤처오피스빌딩_울산천곡동_공내역서_울산천곡설계비 2" xfId="17070"/>
    <cellStyle name="_사전원가심의1_벤처오피스빌딩_울산천곡동_공내역서_울산천곡설계비_1220 두산인프라코어 통합 RD센터-작성" xfId="17071"/>
    <cellStyle name="_사전원가심의1_벤처오피스빌딩_울산천곡동_공내역서_울산천곡설계비_공용부" xfId="17072"/>
    <cellStyle name="_사전원가심의1_벤처오피스빌딩_울산천곡동_공내역서_울산천곡설계비_공용부_공용부" xfId="17073"/>
    <cellStyle name="_사전원가심의1_벤처오피스빌딩_울산천곡동_공내역서_울산천곡설계비_공용부_공용부 2" xfId="17074"/>
    <cellStyle name="_사전원가심의1_벤처오피스빌딩_울산천곡동_공내역서_울산천곡설계비_공용부_공용부_1220 두산인프라코어 통합 RD센터-작성" xfId="17075"/>
    <cellStyle name="_사전원가심의1_벤처오피스빌딩_울산천곡동_공내역서_울산천곡설계비_공용부_공용부_공용부" xfId="17076"/>
    <cellStyle name="_사전원가심의1_벤처오피스빌딩_울산천곡동_공내역서_울산천곡설계비_공용부_공용부_두산인프라코어 통합 R&amp;D센터" xfId="17077"/>
    <cellStyle name="_사전원가심의1_벤처오피스빌딩_울산천곡동_공내역서_울산천곡설계비_두산인프라코어 통합 R&amp;D센터" xfId="17078"/>
    <cellStyle name="_사전원가심의1_벤처오피스빌딩_울산천곡동_공내역서_울산천곡설계비_삼성동I'PARK스포츠센타 보수공사(제출)" xfId="17079"/>
    <cellStyle name="_사전원가심의1_벤처오피스빌딩_울산천곡동_공내역서_울산천곡설계비_전기공사(추가)" xfId="17080"/>
    <cellStyle name="_사전원가심의1_벤처오피스빌딩_울산천곡동_공내역서_울산천곡설계비_종로무악 MH공사(실행)" xfId="17081"/>
    <cellStyle name="_사전원가심의1_벤처오피스빌딩_울산천곡동_공내역서_전기공사(추가)" xfId="17082"/>
    <cellStyle name="_사전원가심의1_벤처오피스빌딩_울산천곡동_공내역서_종로무악 MH공사(실행)" xfId="17083"/>
    <cellStyle name="_사전원가심의1_벤처오피스빌딩_울산천곡동_공용부" xfId="17084"/>
    <cellStyle name="_사전원가심의1_벤처오피스빌딩_울산천곡동_공용부_공용부" xfId="17085"/>
    <cellStyle name="_사전원가심의1_벤처오피스빌딩_울산천곡동_공용부_공용부 2" xfId="17086"/>
    <cellStyle name="_사전원가심의1_벤처오피스빌딩_울산천곡동_공용부_공용부_1220 두산인프라코어 통합 RD센터-작성" xfId="17087"/>
    <cellStyle name="_사전원가심의1_벤처오피스빌딩_울산천곡동_공용부_공용부_공용부" xfId="17088"/>
    <cellStyle name="_사전원가심의1_벤처오피스빌딩_울산천곡동_공용부_공용부_두산인프라코어 통합 R&amp;D센터" xfId="17089"/>
    <cellStyle name="_사전원가심의1_벤처오피스빌딩_울산천곡동_두산인프라코어 통합 R&amp;D센터" xfId="17090"/>
    <cellStyle name="_사전원가심의1_벤처오피스빌딩_울산천곡동_삼성동I'PARK스포츠센타 보수공사(제출)" xfId="17091"/>
    <cellStyle name="_사전원가심의1_벤처오피스빌딩_울산천곡동_삼척건지지구" xfId="17092"/>
    <cellStyle name="_사전원가심의1_벤처오피스빌딩_울산천곡동_삼척건지지구 2" xfId="17093"/>
    <cellStyle name="_사전원가심의1_벤처오피스빌딩_울산천곡동_삼척건지지구_1220 두산인프라코어 통합 RD센터-작성" xfId="17094"/>
    <cellStyle name="_사전원가심의1_벤처오피스빌딩_울산천곡동_삼척건지지구_두산인프라코어 통합 R&amp;D센터" xfId="17095"/>
    <cellStyle name="_사전원가심의1_벤처오피스빌딩_울산천곡동_울산천곡MH실행(재입찰)" xfId="17096"/>
    <cellStyle name="_사전원가심의1_벤처오피스빌딩_울산천곡동_울산천곡MH실행(재입찰) 2" xfId="17097"/>
    <cellStyle name="_사전원가심의1_벤처오피스빌딩_울산천곡동_울산천곡MH실행(재입찰)_1220 두산인프라코어 통합 RD센터-작성" xfId="17098"/>
    <cellStyle name="_사전원가심의1_벤처오피스빌딩_울산천곡동_울산천곡MH실행(재입찰)_공용부" xfId="17099"/>
    <cellStyle name="_사전원가심의1_벤처오피스빌딩_울산천곡동_울산천곡MH실행(재입찰)_공용부_공용부" xfId="17100"/>
    <cellStyle name="_사전원가심의1_벤처오피스빌딩_울산천곡동_울산천곡MH실행(재입찰)_공용부_공용부 2" xfId="17101"/>
    <cellStyle name="_사전원가심의1_벤처오피스빌딩_울산천곡동_울산천곡MH실행(재입찰)_공용부_공용부_1220 두산인프라코어 통합 RD센터-작성" xfId="17102"/>
    <cellStyle name="_사전원가심의1_벤처오피스빌딩_울산천곡동_울산천곡MH실행(재입찰)_공용부_공용부_공용부" xfId="17103"/>
    <cellStyle name="_사전원가심의1_벤처오피스빌딩_울산천곡동_울산천곡MH실행(재입찰)_공용부_공용부_두산인프라코어 통합 R&amp;D센터" xfId="17104"/>
    <cellStyle name="_사전원가심의1_벤처오피스빌딩_울산천곡동_울산천곡MH실행(재입찰)_두산인프라코어 통합 R&amp;D센터" xfId="17105"/>
    <cellStyle name="_사전원가심의1_벤처오피스빌딩_울산천곡동_울산천곡MH실행(재입찰)_삼성동I'PARK스포츠센타 보수공사(제출)" xfId="17106"/>
    <cellStyle name="_사전원가심의1_벤처오피스빌딩_울산천곡동_울산천곡MH실행(재입찰)_전기공사(추가)" xfId="17107"/>
    <cellStyle name="_사전원가심의1_벤처오피스빌딩_울산천곡동_울산천곡MH실행(재입찰)_종로무악 MH공사(실행)" xfId="17108"/>
    <cellStyle name="_사전원가심의1_벤처오피스빌딩_울산천곡동_울산천곡설계비" xfId="17109"/>
    <cellStyle name="_사전원가심의1_벤처오피스빌딩_울산천곡동_울산천곡설계비 2" xfId="17110"/>
    <cellStyle name="_사전원가심의1_벤처오피스빌딩_울산천곡동_울산천곡설계비_1220 두산인프라코어 통합 RD센터-작성" xfId="17111"/>
    <cellStyle name="_사전원가심의1_벤처오피스빌딩_울산천곡동_울산천곡설계비_공용부" xfId="17112"/>
    <cellStyle name="_사전원가심의1_벤처오피스빌딩_울산천곡동_울산천곡설계비_공용부_공용부" xfId="17113"/>
    <cellStyle name="_사전원가심의1_벤처오피스빌딩_울산천곡동_울산천곡설계비_공용부_공용부 2" xfId="17114"/>
    <cellStyle name="_사전원가심의1_벤처오피스빌딩_울산천곡동_울산천곡설계비_공용부_공용부_1220 두산인프라코어 통합 RD센터-작성" xfId="17115"/>
    <cellStyle name="_사전원가심의1_벤처오피스빌딩_울산천곡동_울산천곡설계비_공용부_공용부_공용부" xfId="17116"/>
    <cellStyle name="_사전원가심의1_벤처오피스빌딩_울산천곡동_울산천곡설계비_공용부_공용부_두산인프라코어 통합 R&amp;D센터" xfId="17117"/>
    <cellStyle name="_사전원가심의1_벤처오피스빌딩_울산천곡동_울산천곡설계비_두산인프라코어 통합 R&amp;D센터" xfId="17118"/>
    <cellStyle name="_사전원가심의1_벤처오피스빌딩_울산천곡동_울산천곡설계비_삼성동I'PARK스포츠센타 보수공사(제출)" xfId="17119"/>
    <cellStyle name="_사전원가심의1_벤처오피스빌딩_울산천곡동_울산천곡설계비_전기공사(추가)" xfId="17120"/>
    <cellStyle name="_사전원가심의1_벤처오피스빌딩_울산천곡동_울산천곡설계비_종로무악 MH공사(실행)" xfId="17121"/>
    <cellStyle name="_사전원가심의1_벤처오피스빌딩_울산천곡동_전기공사(추가)" xfId="17122"/>
    <cellStyle name="_사전원가심의1_벤처오피스빌딩_울산천곡동_종로무악 MH공사(실행)" xfId="17123"/>
    <cellStyle name="_사전원가심의1_벤처오피스빌딩_울산천곡설계비" xfId="17124"/>
    <cellStyle name="_사전원가심의1_벤처오피스빌딩_울산천곡설계비 2" xfId="17125"/>
    <cellStyle name="_사전원가심의1_벤처오피스빌딩_울산천곡설계비_1220 두산인프라코어 통합 RD센터-작성" xfId="17126"/>
    <cellStyle name="_사전원가심의1_벤처오피스빌딩_울산천곡설계비_공용부" xfId="17127"/>
    <cellStyle name="_사전원가심의1_벤처오피스빌딩_울산천곡설계비_공용부_공용부" xfId="17128"/>
    <cellStyle name="_사전원가심의1_벤처오피스빌딩_울산천곡설계비_공용부_공용부 2" xfId="17129"/>
    <cellStyle name="_사전원가심의1_벤처오피스빌딩_울산천곡설계비_공용부_공용부_1220 두산인프라코어 통합 RD센터-작성" xfId="17130"/>
    <cellStyle name="_사전원가심의1_벤처오피스빌딩_울산천곡설계비_공용부_공용부_공용부" xfId="17131"/>
    <cellStyle name="_사전원가심의1_벤처오피스빌딩_울산천곡설계비_공용부_공용부_두산인프라코어 통합 R&amp;D센터" xfId="17132"/>
    <cellStyle name="_사전원가심의1_벤처오피스빌딩_울산천곡설계비_두산인프라코어 통합 R&amp;D센터" xfId="17133"/>
    <cellStyle name="_사전원가심의1_벤처오피스빌딩_울산천곡설계비_삼성동I'PARK스포츠센타 보수공사(제출)" xfId="17134"/>
    <cellStyle name="_사전원가심의1_벤처오피스빌딩_울산천곡설계비_전기공사(추가)" xfId="17135"/>
    <cellStyle name="_사전원가심의1_벤처오피스빌딩_울산천곡설계비_종로무악 MH공사(실행)" xfId="17136"/>
    <cellStyle name="_사전원가심의1_벤처오피스빌딩_전기공사(추가)" xfId="17137"/>
    <cellStyle name="_사전원가심의1_벤처오피스빌딩_종로무악 MH공사(실행)" xfId="17138"/>
    <cellStyle name="_사전원가심의1_벤처오피스빌딩_창동현대홈시티" xfId="17139"/>
    <cellStyle name="_사전원가심의1_벤처오피스빌딩_창동현대홈시티 2" xfId="17140"/>
    <cellStyle name="_사전원가심의1_벤처오피스빌딩_창동현대홈시티_1220 두산인프라코어 통합 RD센터-작성" xfId="17141"/>
    <cellStyle name="_사전원가심의1_벤처오피스빌딩_창동현대홈시티_경희대치과대학" xfId="17142"/>
    <cellStyle name="_사전원가심의1_벤처오피스빌딩_창동현대홈시티_경희대치과대학 2" xfId="17143"/>
    <cellStyle name="_사전원가심의1_벤처오피스빌딩_창동현대홈시티_경희대치과대학_1220 두산인프라코어 통합 RD센터-작성" xfId="17144"/>
    <cellStyle name="_사전원가심의1_벤처오피스빌딩_창동현대홈시티_경희대치과대학_공용부" xfId="17145"/>
    <cellStyle name="_사전원가심의1_벤처오피스빌딩_창동현대홈시티_경희대치과대학_공용부_공용부" xfId="17146"/>
    <cellStyle name="_사전원가심의1_벤처오피스빌딩_창동현대홈시티_경희대치과대학_공용부_공용부 2" xfId="17147"/>
    <cellStyle name="_사전원가심의1_벤처오피스빌딩_창동현대홈시티_경희대치과대학_공용부_공용부_1220 두산인프라코어 통합 RD센터-작성" xfId="17148"/>
    <cellStyle name="_사전원가심의1_벤처오피스빌딩_창동현대홈시티_경희대치과대학_공용부_공용부_공용부" xfId="17149"/>
    <cellStyle name="_사전원가심의1_벤처오피스빌딩_창동현대홈시티_경희대치과대학_공용부_공용부_두산인프라코어 통합 R&amp;D센터" xfId="17150"/>
    <cellStyle name="_사전원가심의1_벤처오피스빌딩_창동현대홈시티_경희대치과대학_두산인프라코어 통합 R&amp;D센터" xfId="17151"/>
    <cellStyle name="_사전원가심의1_벤처오피스빌딩_창동현대홈시티_경희대치과대학_삼성동I'PARK스포츠센타 보수공사(제출)" xfId="17152"/>
    <cellStyle name="_사전원가심의1_벤처오피스빌딩_창동현대홈시티_경희대치과대학_전기공사(추가)" xfId="17153"/>
    <cellStyle name="_사전원가심의1_벤처오피스빌딩_창동현대홈시티_경희대치과대학_종로무악 MH공사(실행)" xfId="17154"/>
    <cellStyle name="_사전원가심의1_벤처오피스빌딩_창동현대홈시티_공용부" xfId="17155"/>
    <cellStyle name="_사전원가심의1_벤처오피스빌딩_창동현대홈시티_공용부_공용부" xfId="17156"/>
    <cellStyle name="_사전원가심의1_벤처오피스빌딩_창동현대홈시티_공용부_공용부 2" xfId="17157"/>
    <cellStyle name="_사전원가심의1_벤처오피스빌딩_창동현대홈시티_공용부_공용부_1220 두산인프라코어 통합 RD센터-작성" xfId="17158"/>
    <cellStyle name="_사전원가심의1_벤처오피스빌딩_창동현대홈시티_공용부_공용부_공용부" xfId="17159"/>
    <cellStyle name="_사전원가심의1_벤처오피스빌딩_창동현대홈시티_공용부_공용부_두산인프라코어 통합 R&amp;D센터" xfId="17160"/>
    <cellStyle name="_사전원가심의1_벤처오피스빌딩_창동현대홈시티_두산인프라코어 통합 R&amp;D센터" xfId="17161"/>
    <cellStyle name="_사전원가심의1_벤처오피스빌딩_창동현대홈시티_삼성동I'PARK스포츠센타 보수공사(제출)" xfId="17162"/>
    <cellStyle name="_사전원가심의1_벤처오피스빌딩_창동현대홈시티_삼척건지지구" xfId="17163"/>
    <cellStyle name="_사전원가심의1_벤처오피스빌딩_창동현대홈시티_삼척건지지구 2" xfId="17164"/>
    <cellStyle name="_사전원가심의1_벤처오피스빌딩_창동현대홈시티_삼척건지지구_1220 두산인프라코어 통합 RD센터-작성" xfId="17165"/>
    <cellStyle name="_사전원가심의1_벤처오피스빌딩_창동현대홈시티_삼척건지지구_두산인프라코어 통합 R&amp;D센터" xfId="17166"/>
    <cellStyle name="_사전원가심의1_벤처오피스빌딩_창동현대홈시티_울산천곡MH실행(재입찰)" xfId="17167"/>
    <cellStyle name="_사전원가심의1_벤처오피스빌딩_창동현대홈시티_울산천곡MH실행(재입찰) 2" xfId="17168"/>
    <cellStyle name="_사전원가심의1_벤처오피스빌딩_창동현대홈시티_울산천곡MH실행(재입찰)_1220 두산인프라코어 통합 RD센터-작성" xfId="17169"/>
    <cellStyle name="_사전원가심의1_벤처오피스빌딩_창동현대홈시티_울산천곡MH실행(재입찰)_공용부" xfId="17170"/>
    <cellStyle name="_사전원가심의1_벤처오피스빌딩_창동현대홈시티_울산천곡MH실행(재입찰)_공용부_공용부" xfId="17171"/>
    <cellStyle name="_사전원가심의1_벤처오피스빌딩_창동현대홈시티_울산천곡MH실행(재입찰)_공용부_공용부 2" xfId="17172"/>
    <cellStyle name="_사전원가심의1_벤처오피스빌딩_창동현대홈시티_울산천곡MH실행(재입찰)_공용부_공용부_1220 두산인프라코어 통합 RD센터-작성" xfId="17173"/>
    <cellStyle name="_사전원가심의1_벤처오피스빌딩_창동현대홈시티_울산천곡MH실행(재입찰)_공용부_공용부_공용부" xfId="17174"/>
    <cellStyle name="_사전원가심의1_벤처오피스빌딩_창동현대홈시티_울산천곡MH실행(재입찰)_공용부_공용부_두산인프라코어 통합 R&amp;D센터" xfId="17175"/>
    <cellStyle name="_사전원가심의1_벤처오피스빌딩_창동현대홈시티_울산천곡MH실행(재입찰)_두산인프라코어 통합 R&amp;D센터" xfId="17176"/>
    <cellStyle name="_사전원가심의1_벤처오피스빌딩_창동현대홈시티_울산천곡MH실행(재입찰)_삼성동I'PARK스포츠센타 보수공사(제출)" xfId="17177"/>
    <cellStyle name="_사전원가심의1_벤처오피스빌딩_창동현대홈시티_울산천곡MH실행(재입찰)_전기공사(추가)" xfId="17178"/>
    <cellStyle name="_사전원가심의1_벤처오피스빌딩_창동현대홈시티_울산천곡MH실행(재입찰)_종로무악 MH공사(실행)" xfId="17179"/>
    <cellStyle name="_사전원가심의1_벤처오피스빌딩_창동현대홈시티_울산천곡설계비" xfId="17180"/>
    <cellStyle name="_사전원가심의1_벤처오피스빌딩_창동현대홈시티_울산천곡설계비 2" xfId="17181"/>
    <cellStyle name="_사전원가심의1_벤처오피스빌딩_창동현대홈시티_울산천곡설계비_1220 두산인프라코어 통합 RD센터-작성" xfId="17182"/>
    <cellStyle name="_사전원가심의1_벤처오피스빌딩_창동현대홈시티_울산천곡설계비_공용부" xfId="17183"/>
    <cellStyle name="_사전원가심의1_벤처오피스빌딩_창동현대홈시티_울산천곡설계비_공용부_공용부" xfId="17184"/>
    <cellStyle name="_사전원가심의1_벤처오피스빌딩_창동현대홈시티_울산천곡설계비_공용부_공용부 2" xfId="17185"/>
    <cellStyle name="_사전원가심의1_벤처오피스빌딩_창동현대홈시티_울산천곡설계비_공용부_공용부_1220 두산인프라코어 통합 RD센터-작성" xfId="17186"/>
    <cellStyle name="_사전원가심의1_벤처오피스빌딩_창동현대홈시티_울산천곡설계비_공용부_공용부_공용부" xfId="17187"/>
    <cellStyle name="_사전원가심의1_벤처오피스빌딩_창동현대홈시티_울산천곡설계비_공용부_공용부_두산인프라코어 통합 R&amp;D센터" xfId="17188"/>
    <cellStyle name="_사전원가심의1_벤처오피스빌딩_창동현대홈시티_울산천곡설계비_두산인프라코어 통합 R&amp;D센터" xfId="17189"/>
    <cellStyle name="_사전원가심의1_벤처오피스빌딩_창동현대홈시티_울산천곡설계비_삼성동I'PARK스포츠센타 보수공사(제출)" xfId="17190"/>
    <cellStyle name="_사전원가심의1_벤처오피스빌딩_창동현대홈시티_울산천곡설계비_전기공사(추가)" xfId="17191"/>
    <cellStyle name="_사전원가심의1_벤처오피스빌딩_창동현대홈시티_울산천곡설계비_종로무악 MH공사(실행)" xfId="17192"/>
    <cellStyle name="_사전원가심의1_벤처오피스빌딩_창동현대홈시티_전기공사(추가)" xfId="17193"/>
    <cellStyle name="_사전원가심의1_벤처오피스빌딩_창동현대홈시티_종로무악 MH공사(실행)" xfId="17194"/>
    <cellStyle name="_사전원가심의1_벤처오피스빌딩_천안용곡1" xfId="17195"/>
    <cellStyle name="_사전원가심의1_벤처오피스빌딩_천안용곡1 2" xfId="17196"/>
    <cellStyle name="_사전원가심의1_벤처오피스빌딩_천안용곡1_1220 두산인프라코어 통합 RD센터-작성" xfId="17197"/>
    <cellStyle name="_사전원가심의1_벤처오피스빌딩_천안용곡1_경희대치과대학" xfId="17198"/>
    <cellStyle name="_사전원가심의1_벤처오피스빌딩_천안용곡1_경희대치과대학 2" xfId="17199"/>
    <cellStyle name="_사전원가심의1_벤처오피스빌딩_천안용곡1_경희대치과대학_1220 두산인프라코어 통합 RD센터-작성" xfId="17200"/>
    <cellStyle name="_사전원가심의1_벤처오피스빌딩_천안용곡1_경희대치과대학_공용부" xfId="17201"/>
    <cellStyle name="_사전원가심의1_벤처오피스빌딩_천안용곡1_경희대치과대학_공용부_공용부" xfId="17202"/>
    <cellStyle name="_사전원가심의1_벤처오피스빌딩_천안용곡1_경희대치과대학_공용부_공용부 2" xfId="17203"/>
    <cellStyle name="_사전원가심의1_벤처오피스빌딩_천안용곡1_경희대치과대학_공용부_공용부_1220 두산인프라코어 통합 RD센터-작성" xfId="17204"/>
    <cellStyle name="_사전원가심의1_벤처오피스빌딩_천안용곡1_경희대치과대학_공용부_공용부_공용부" xfId="17205"/>
    <cellStyle name="_사전원가심의1_벤처오피스빌딩_천안용곡1_경희대치과대학_공용부_공용부_두산인프라코어 통합 R&amp;D센터" xfId="17206"/>
    <cellStyle name="_사전원가심의1_벤처오피스빌딩_천안용곡1_경희대치과대학_두산인프라코어 통합 R&amp;D센터" xfId="17207"/>
    <cellStyle name="_사전원가심의1_벤처오피스빌딩_천안용곡1_경희대치과대학_삼성동I'PARK스포츠센타 보수공사(제출)" xfId="17208"/>
    <cellStyle name="_사전원가심의1_벤처오피스빌딩_천안용곡1_경희대치과대학_전기공사(추가)" xfId="17209"/>
    <cellStyle name="_사전원가심의1_벤처오피스빌딩_천안용곡1_경희대치과대학_종로무악 MH공사(실행)" xfId="17210"/>
    <cellStyle name="_사전원가심의1_벤처오피스빌딩_천안용곡1_공내역서" xfId="17211"/>
    <cellStyle name="_사전원가심의1_벤처오피스빌딩_천안용곡1_공내역서 2" xfId="17212"/>
    <cellStyle name="_사전원가심의1_벤처오피스빌딩_천안용곡1_공내역서_1220 두산인프라코어 통합 RD센터-작성" xfId="17213"/>
    <cellStyle name="_사전원가심의1_벤처오피스빌딩_천안용곡1_공내역서_경희대치과대학" xfId="17214"/>
    <cellStyle name="_사전원가심의1_벤처오피스빌딩_천안용곡1_공내역서_경희대치과대학 2" xfId="17215"/>
    <cellStyle name="_사전원가심의1_벤처오피스빌딩_천안용곡1_공내역서_경희대치과대학_1220 두산인프라코어 통합 RD센터-작성" xfId="17216"/>
    <cellStyle name="_사전원가심의1_벤처오피스빌딩_천안용곡1_공내역서_경희대치과대학_공용부" xfId="17217"/>
    <cellStyle name="_사전원가심의1_벤처오피스빌딩_천안용곡1_공내역서_경희대치과대학_공용부_공용부" xfId="17218"/>
    <cellStyle name="_사전원가심의1_벤처오피스빌딩_천안용곡1_공내역서_경희대치과대학_공용부_공용부 2" xfId="17219"/>
    <cellStyle name="_사전원가심의1_벤처오피스빌딩_천안용곡1_공내역서_경희대치과대학_공용부_공용부_1220 두산인프라코어 통합 RD센터-작성" xfId="17220"/>
    <cellStyle name="_사전원가심의1_벤처오피스빌딩_천안용곡1_공내역서_경희대치과대학_공용부_공용부_공용부" xfId="17221"/>
    <cellStyle name="_사전원가심의1_벤처오피스빌딩_천안용곡1_공내역서_경희대치과대학_공용부_공용부_두산인프라코어 통합 R&amp;D센터" xfId="17222"/>
    <cellStyle name="_사전원가심의1_벤처오피스빌딩_천안용곡1_공내역서_경희대치과대학_두산인프라코어 통합 R&amp;D센터" xfId="17223"/>
    <cellStyle name="_사전원가심의1_벤처오피스빌딩_천안용곡1_공내역서_경희대치과대학_삼성동I'PARK스포츠센타 보수공사(제출)" xfId="17224"/>
    <cellStyle name="_사전원가심의1_벤처오피스빌딩_천안용곡1_공내역서_경희대치과대학_전기공사(추가)" xfId="17225"/>
    <cellStyle name="_사전원가심의1_벤처오피스빌딩_천안용곡1_공내역서_경희대치과대학_종로무악 MH공사(실행)" xfId="17226"/>
    <cellStyle name="_사전원가심의1_벤처오피스빌딩_천안용곡1_공내역서_공용부" xfId="17227"/>
    <cellStyle name="_사전원가심의1_벤처오피스빌딩_천안용곡1_공내역서_공용부_공용부" xfId="17228"/>
    <cellStyle name="_사전원가심의1_벤처오피스빌딩_천안용곡1_공내역서_공용부_공용부 2" xfId="17229"/>
    <cellStyle name="_사전원가심의1_벤처오피스빌딩_천안용곡1_공내역서_공용부_공용부_1220 두산인프라코어 통합 RD센터-작성" xfId="17230"/>
    <cellStyle name="_사전원가심의1_벤처오피스빌딩_천안용곡1_공내역서_공용부_공용부_공용부" xfId="17231"/>
    <cellStyle name="_사전원가심의1_벤처오피스빌딩_천안용곡1_공내역서_공용부_공용부_두산인프라코어 통합 R&amp;D센터" xfId="17232"/>
    <cellStyle name="_사전원가심의1_벤처오피스빌딩_천안용곡1_공내역서_두산인프라코어 통합 R&amp;D센터" xfId="17233"/>
    <cellStyle name="_사전원가심의1_벤처오피스빌딩_천안용곡1_공내역서_삼성동I'PARK스포츠센타 보수공사(제출)" xfId="17234"/>
    <cellStyle name="_사전원가심의1_벤처오피스빌딩_천안용곡1_공내역서_삼척건지지구" xfId="17235"/>
    <cellStyle name="_사전원가심의1_벤처오피스빌딩_천안용곡1_공내역서_삼척건지지구 2" xfId="17236"/>
    <cellStyle name="_사전원가심의1_벤처오피스빌딩_천안용곡1_공내역서_삼척건지지구_1220 두산인프라코어 통합 RD센터-작성" xfId="17237"/>
    <cellStyle name="_사전원가심의1_벤처오피스빌딩_천안용곡1_공내역서_삼척건지지구_두산인프라코어 통합 R&amp;D센터" xfId="17238"/>
    <cellStyle name="_사전원가심의1_벤처오피스빌딩_천안용곡1_공내역서_울산천곡MH실행(재입찰)" xfId="17239"/>
    <cellStyle name="_사전원가심의1_벤처오피스빌딩_천안용곡1_공내역서_울산천곡MH실행(재입찰) 2" xfId="17240"/>
    <cellStyle name="_사전원가심의1_벤처오피스빌딩_천안용곡1_공내역서_울산천곡MH실행(재입찰)_1220 두산인프라코어 통합 RD센터-작성" xfId="17241"/>
    <cellStyle name="_사전원가심의1_벤처오피스빌딩_천안용곡1_공내역서_울산천곡MH실행(재입찰)_공용부" xfId="17242"/>
    <cellStyle name="_사전원가심의1_벤처오피스빌딩_천안용곡1_공내역서_울산천곡MH실행(재입찰)_공용부_공용부" xfId="17243"/>
    <cellStyle name="_사전원가심의1_벤처오피스빌딩_천안용곡1_공내역서_울산천곡MH실행(재입찰)_공용부_공용부 2" xfId="17244"/>
    <cellStyle name="_사전원가심의1_벤처오피스빌딩_천안용곡1_공내역서_울산천곡MH실행(재입찰)_공용부_공용부_1220 두산인프라코어 통합 RD센터-작성" xfId="17245"/>
    <cellStyle name="_사전원가심의1_벤처오피스빌딩_천안용곡1_공내역서_울산천곡MH실행(재입찰)_공용부_공용부_공용부" xfId="17246"/>
    <cellStyle name="_사전원가심의1_벤처오피스빌딩_천안용곡1_공내역서_울산천곡MH실행(재입찰)_공용부_공용부_두산인프라코어 통합 R&amp;D센터" xfId="17247"/>
    <cellStyle name="_사전원가심의1_벤처오피스빌딩_천안용곡1_공내역서_울산천곡MH실행(재입찰)_두산인프라코어 통합 R&amp;D센터" xfId="17248"/>
    <cellStyle name="_사전원가심의1_벤처오피스빌딩_천안용곡1_공내역서_울산천곡MH실행(재입찰)_삼성동I'PARK스포츠센타 보수공사(제출)" xfId="17249"/>
    <cellStyle name="_사전원가심의1_벤처오피스빌딩_천안용곡1_공내역서_울산천곡MH실행(재입찰)_전기공사(추가)" xfId="17250"/>
    <cellStyle name="_사전원가심의1_벤처오피스빌딩_천안용곡1_공내역서_울산천곡MH실행(재입찰)_종로무악 MH공사(실행)" xfId="17251"/>
    <cellStyle name="_사전원가심의1_벤처오피스빌딩_천안용곡1_공내역서_울산천곡설계비" xfId="17252"/>
    <cellStyle name="_사전원가심의1_벤처오피스빌딩_천안용곡1_공내역서_울산천곡설계비 2" xfId="17253"/>
    <cellStyle name="_사전원가심의1_벤처오피스빌딩_천안용곡1_공내역서_울산천곡설계비_1220 두산인프라코어 통합 RD센터-작성" xfId="17254"/>
    <cellStyle name="_사전원가심의1_벤처오피스빌딩_천안용곡1_공내역서_울산천곡설계비_공용부" xfId="17255"/>
    <cellStyle name="_사전원가심의1_벤처오피스빌딩_천안용곡1_공내역서_울산천곡설계비_공용부_공용부" xfId="17256"/>
    <cellStyle name="_사전원가심의1_벤처오피스빌딩_천안용곡1_공내역서_울산천곡설계비_공용부_공용부 2" xfId="17257"/>
    <cellStyle name="_사전원가심의1_벤처오피스빌딩_천안용곡1_공내역서_울산천곡설계비_공용부_공용부_1220 두산인프라코어 통합 RD센터-작성" xfId="17258"/>
    <cellStyle name="_사전원가심의1_벤처오피스빌딩_천안용곡1_공내역서_울산천곡설계비_공용부_공용부_공용부" xfId="17259"/>
    <cellStyle name="_사전원가심의1_벤처오피스빌딩_천안용곡1_공내역서_울산천곡설계비_공용부_공용부_두산인프라코어 통합 R&amp;D센터" xfId="17260"/>
    <cellStyle name="_사전원가심의1_벤처오피스빌딩_천안용곡1_공내역서_울산천곡설계비_두산인프라코어 통합 R&amp;D센터" xfId="17261"/>
    <cellStyle name="_사전원가심의1_벤처오피스빌딩_천안용곡1_공내역서_울산천곡설계비_삼성동I'PARK스포츠센타 보수공사(제출)" xfId="17262"/>
    <cellStyle name="_사전원가심의1_벤처오피스빌딩_천안용곡1_공내역서_울산천곡설계비_전기공사(추가)" xfId="17263"/>
    <cellStyle name="_사전원가심의1_벤처오피스빌딩_천안용곡1_공내역서_울산천곡설계비_종로무악 MH공사(실행)" xfId="17264"/>
    <cellStyle name="_사전원가심의1_벤처오피스빌딩_천안용곡1_공내역서_전기공사(추가)" xfId="17265"/>
    <cellStyle name="_사전원가심의1_벤처오피스빌딩_천안용곡1_공내역서_종로무악 MH공사(실행)" xfId="17266"/>
    <cellStyle name="_사전원가심의1_벤처오피스빌딩_천안용곡1_공용부" xfId="17267"/>
    <cellStyle name="_사전원가심의1_벤처오피스빌딩_천안용곡1_공용부_공용부" xfId="17268"/>
    <cellStyle name="_사전원가심의1_벤처오피스빌딩_천안용곡1_공용부_공용부 2" xfId="17269"/>
    <cellStyle name="_사전원가심의1_벤처오피스빌딩_천안용곡1_공용부_공용부_1220 두산인프라코어 통합 RD센터-작성" xfId="17270"/>
    <cellStyle name="_사전원가심의1_벤처오피스빌딩_천안용곡1_공용부_공용부_공용부" xfId="17271"/>
    <cellStyle name="_사전원가심의1_벤처오피스빌딩_천안용곡1_공용부_공용부_두산인프라코어 통합 R&amp;D센터" xfId="17272"/>
    <cellStyle name="_사전원가심의1_벤처오피스빌딩_천안용곡1_두산인프라코어 통합 R&amp;D센터" xfId="17273"/>
    <cellStyle name="_사전원가심의1_벤처오피스빌딩_천안용곡1_삼성대구수성구(0727)최종제출메일용" xfId="21444"/>
    <cellStyle name="_사전원가심의1_벤처오피스빌딩_천안용곡1_삼성동I'PARK스포츠센타 보수공사(제출)" xfId="17274"/>
    <cellStyle name="_사전원가심의1_벤처오피스빌딩_천안용곡1_삼척건지지구" xfId="17275"/>
    <cellStyle name="_사전원가심의1_벤처오피스빌딩_천안용곡1_삼척건지지구 2" xfId="17276"/>
    <cellStyle name="_사전원가심의1_벤처오피스빌딩_천안용곡1_삼척건지지구_1220 두산인프라코어 통합 RD센터-작성" xfId="17277"/>
    <cellStyle name="_사전원가심의1_벤처오피스빌딩_천안용곡1_삼척건지지구_두산인프라코어 통합 R&amp;D센터" xfId="17278"/>
    <cellStyle name="_사전원가심의1_벤처오피스빌딩_천안용곡1_아산포스코-정산서류7.8" xfId="21445"/>
    <cellStyle name="_사전원가심의1_벤처오피스빌딩_천안용곡1_아산포스코-정산서류7.8_삼성대구수성구(0727)최종제출메일용" xfId="21446"/>
    <cellStyle name="_사전원가심의1_벤처오피스빌딩_천안용곡1_아산포스코-정산서류7.8_아산포스코-정산서류(040710)" xfId="21447"/>
    <cellStyle name="_사전원가심의1_벤처오피스빌딩_천안용곡1_아산포스코-정산서류7.8_아산포스코-정산서류(040710)_삼성대구수성구(0727)최종제출메일용" xfId="21448"/>
    <cellStyle name="_사전원가심의1_벤처오피스빌딩_천안용곡1_아산포스코-정산서류7.8_아산포스코-정산서류(040710)물량산출" xfId="21449"/>
    <cellStyle name="_사전원가심의1_벤처오피스빌딩_천안용곡1_아산포스코-정산서류7.8_아산포스코-정산서류(040710)물량산출_삼성대구수성구(0727)최종제출메일용" xfId="21450"/>
    <cellStyle name="_사전원가심의1_벤처오피스빌딩_천안용곡1_울산천곡MH실행(재입찰)" xfId="17279"/>
    <cellStyle name="_사전원가심의1_벤처오피스빌딩_천안용곡1_울산천곡MH실행(재입찰) 2" xfId="17280"/>
    <cellStyle name="_사전원가심의1_벤처오피스빌딩_천안용곡1_울산천곡MH실행(재입찰)_1220 두산인프라코어 통합 RD센터-작성" xfId="17281"/>
    <cellStyle name="_사전원가심의1_벤처오피스빌딩_천안용곡1_울산천곡MH실행(재입찰)_공용부" xfId="17282"/>
    <cellStyle name="_사전원가심의1_벤처오피스빌딩_천안용곡1_울산천곡MH실행(재입찰)_공용부_공용부" xfId="17283"/>
    <cellStyle name="_사전원가심의1_벤처오피스빌딩_천안용곡1_울산천곡MH실행(재입찰)_공용부_공용부 2" xfId="17284"/>
    <cellStyle name="_사전원가심의1_벤처오피스빌딩_천안용곡1_울산천곡MH실행(재입찰)_공용부_공용부_1220 두산인프라코어 통합 RD센터-작성" xfId="17285"/>
    <cellStyle name="_사전원가심의1_벤처오피스빌딩_천안용곡1_울산천곡MH실행(재입찰)_공용부_공용부_공용부" xfId="17286"/>
    <cellStyle name="_사전원가심의1_벤처오피스빌딩_천안용곡1_울산천곡MH실행(재입찰)_공용부_공용부_두산인프라코어 통합 R&amp;D센터" xfId="17287"/>
    <cellStyle name="_사전원가심의1_벤처오피스빌딩_천안용곡1_울산천곡MH실행(재입찰)_두산인프라코어 통합 R&amp;D센터" xfId="17288"/>
    <cellStyle name="_사전원가심의1_벤처오피스빌딩_천안용곡1_울산천곡MH실행(재입찰)_삼성동I'PARK스포츠센타 보수공사(제출)" xfId="17289"/>
    <cellStyle name="_사전원가심의1_벤처오피스빌딩_천안용곡1_울산천곡MH실행(재입찰)_전기공사(추가)" xfId="17290"/>
    <cellStyle name="_사전원가심의1_벤처오피스빌딩_천안용곡1_울산천곡MH실행(재입찰)_종로무악 MH공사(실행)" xfId="17291"/>
    <cellStyle name="_사전원가심의1_벤처오피스빌딩_천안용곡1_울산천곡설계비" xfId="17292"/>
    <cellStyle name="_사전원가심의1_벤처오피스빌딩_천안용곡1_울산천곡설계비 2" xfId="17293"/>
    <cellStyle name="_사전원가심의1_벤처오피스빌딩_천안용곡1_울산천곡설계비_1220 두산인프라코어 통합 RD센터-작성" xfId="17294"/>
    <cellStyle name="_사전원가심의1_벤처오피스빌딩_천안용곡1_울산천곡설계비_공용부" xfId="17295"/>
    <cellStyle name="_사전원가심의1_벤처오피스빌딩_천안용곡1_울산천곡설계비_공용부_공용부" xfId="17296"/>
    <cellStyle name="_사전원가심의1_벤처오피스빌딩_천안용곡1_울산천곡설계비_공용부_공용부 2" xfId="17297"/>
    <cellStyle name="_사전원가심의1_벤처오피스빌딩_천안용곡1_울산천곡설계비_공용부_공용부_1220 두산인프라코어 통합 RD센터-작성" xfId="17298"/>
    <cellStyle name="_사전원가심의1_벤처오피스빌딩_천안용곡1_울산천곡설계비_공용부_공용부_공용부" xfId="17299"/>
    <cellStyle name="_사전원가심의1_벤처오피스빌딩_천안용곡1_울산천곡설계비_공용부_공용부_두산인프라코어 통합 R&amp;D센터" xfId="17300"/>
    <cellStyle name="_사전원가심의1_벤처오피스빌딩_천안용곡1_울산천곡설계비_두산인프라코어 통합 R&amp;D센터" xfId="17301"/>
    <cellStyle name="_사전원가심의1_벤처오피스빌딩_천안용곡1_울산천곡설계비_삼성동I'PARK스포츠센타 보수공사(제출)" xfId="17302"/>
    <cellStyle name="_사전원가심의1_벤처오피스빌딩_천안용곡1_울산천곡설계비_전기공사(추가)" xfId="17303"/>
    <cellStyle name="_사전원가심의1_벤처오피스빌딩_천안용곡1_울산천곡설계비_종로무악 MH공사(실행)" xfId="17304"/>
    <cellStyle name="_사전원가심의1_벤처오피스빌딩_천안용곡1_전기공사(추가)" xfId="17305"/>
    <cellStyle name="_사전원가심의1_벤처오피스빌딩_천안용곡1_종로무악 MH공사(실행)" xfId="17306"/>
    <cellStyle name="_사전원가심의1_벤처오피스빌딩_천안용곡1_포스코수정0424" xfId="21451"/>
    <cellStyle name="_사전원가심의1_벤처오피스빌딩_천안용곡1_포스코수정0424_삼성대구수성구(0727)최종제출메일용" xfId="21452"/>
    <cellStyle name="_사전원가심의1_벤처오피스빌딩_천안용곡1_포스코수정0424_아산포스코-정산서류7.8" xfId="21453"/>
    <cellStyle name="_사전원가심의1_벤처오피스빌딩_천안용곡1_포스코수정0424_아산포스코-정산서류7.8_삼성대구수성구(0727)최종제출메일용" xfId="21454"/>
    <cellStyle name="_사전원가심의1_벤처오피스빌딩_천안용곡1_포스코수정0424_아산포스코-정산서류7.8_아산포스코-정산서류(040710)" xfId="21455"/>
    <cellStyle name="_사전원가심의1_벤처오피스빌딩_천안용곡1_포스코수정0424_아산포스코-정산서류7.8_아산포스코-정산서류(040710)_삼성대구수성구(0727)최종제출메일용" xfId="21456"/>
    <cellStyle name="_사전원가심의1_벤처오피스빌딩_천안용곡1_포스코수정0424_아산포스코-정산서류7.8_아산포스코-정산서류(040710)물량산출" xfId="21457"/>
    <cellStyle name="_사전원가심의1_벤처오피스빌딩_천안용곡1_포스코수정0424_아산포스코-정산서류7.8_아산포스코-정산서류(040710)물량산출_삼성대구수성구(0727)최종제출메일용" xfId="21458"/>
    <cellStyle name="_사전원가심의1_벤처오피스빌딩_천안용곡1_포스코수정0424_포스코수정0424" xfId="21459"/>
    <cellStyle name="_사전원가심의1_벤처오피스빌딩_천안용곡1_포스코수정0424_포스코수정0424_삼성대구수성구(0727)최종제출메일용" xfId="21460"/>
    <cellStyle name="_사전원가심의1_벤처오피스빌딩_천안용곡1_포스코수정0424_포스코수정0424_아산포스코-정산서류7.8" xfId="21461"/>
    <cellStyle name="_사전원가심의1_벤처오피스빌딩_천안용곡1_포스코수정0424_포스코수정0424_아산포스코-정산서류7.8_삼성대구수성구(0727)최종제출메일용" xfId="21462"/>
    <cellStyle name="_사전원가심의1_벤처오피스빌딩_천안용곡1_포스코수정0424_포스코수정0424_아산포스코-정산서류7.8_아산포스코-정산서류(040710)" xfId="21463"/>
    <cellStyle name="_사전원가심의1_벤처오피스빌딩_천안용곡1_포스코수정0424_포스코수정0424_아산포스코-정산서류7.8_아산포스코-정산서류(040710)_삼성대구수성구(0727)최종제출메일용" xfId="21464"/>
    <cellStyle name="_사전원가심의1_벤처오피스빌딩_천안용곡1_포스코수정0424_포스코수정0424_아산포스코-정산서류7.8_아산포스코-정산서류(040710)물량산출" xfId="21465"/>
    <cellStyle name="_사전원가심의1_벤처오피스빌딩_천안용곡1_포스코수정0424_포스코수정0424_아산포스코-정산서류7.8_아산포스코-정산서류(040710)물량산출_삼성대구수성구(0727)최종제출메일용" xfId="21466"/>
    <cellStyle name="_사전원가심의1_벤처오피스빌딩_충주연수MH0308" xfId="17307"/>
    <cellStyle name="_사전원가심의1_벤처오피스빌딩_충주연수MH0308 2" xfId="17308"/>
    <cellStyle name="_사전원가심의1_벤처오피스빌딩_충주연수MH0308_1220 두산인프라코어 통합 RD센터-작성" xfId="17309"/>
    <cellStyle name="_사전원가심의1_벤처오피스빌딩_충주연수MH0308_경희대치과대학" xfId="17310"/>
    <cellStyle name="_사전원가심의1_벤처오피스빌딩_충주연수MH0308_경희대치과대학 2" xfId="17311"/>
    <cellStyle name="_사전원가심의1_벤처오피스빌딩_충주연수MH0308_경희대치과대학_1220 두산인프라코어 통합 RD센터-작성" xfId="17312"/>
    <cellStyle name="_사전원가심의1_벤처오피스빌딩_충주연수MH0308_경희대치과대학_공용부" xfId="17313"/>
    <cellStyle name="_사전원가심의1_벤처오피스빌딩_충주연수MH0308_경희대치과대학_공용부_공용부" xfId="17314"/>
    <cellStyle name="_사전원가심의1_벤처오피스빌딩_충주연수MH0308_경희대치과대학_공용부_공용부 2" xfId="17315"/>
    <cellStyle name="_사전원가심의1_벤처오피스빌딩_충주연수MH0308_경희대치과대학_공용부_공용부_1220 두산인프라코어 통합 RD센터-작성" xfId="17316"/>
    <cellStyle name="_사전원가심의1_벤처오피스빌딩_충주연수MH0308_경희대치과대학_공용부_공용부_공용부" xfId="17317"/>
    <cellStyle name="_사전원가심의1_벤처오피스빌딩_충주연수MH0308_경희대치과대학_공용부_공용부_두산인프라코어 통합 R&amp;D센터" xfId="17318"/>
    <cellStyle name="_사전원가심의1_벤처오피스빌딩_충주연수MH0308_경희대치과대학_두산인프라코어 통합 R&amp;D센터" xfId="17319"/>
    <cellStyle name="_사전원가심의1_벤처오피스빌딩_충주연수MH0308_경희대치과대학_삼성동I'PARK스포츠센타 보수공사(제출)" xfId="17320"/>
    <cellStyle name="_사전원가심의1_벤처오피스빌딩_충주연수MH0308_경희대치과대학_전기공사(추가)" xfId="17321"/>
    <cellStyle name="_사전원가심의1_벤처오피스빌딩_충주연수MH0308_경희대치과대학_종로무악 MH공사(실행)" xfId="17322"/>
    <cellStyle name="_사전원가심의1_벤처오피스빌딩_충주연수MH0308_공내역서" xfId="17323"/>
    <cellStyle name="_사전원가심의1_벤처오피스빌딩_충주연수MH0308_공내역서 2" xfId="17324"/>
    <cellStyle name="_사전원가심의1_벤처오피스빌딩_충주연수MH0308_공내역서_1220 두산인프라코어 통합 RD센터-작성" xfId="17325"/>
    <cellStyle name="_사전원가심의1_벤처오피스빌딩_충주연수MH0308_공내역서_경희대치과대학" xfId="17326"/>
    <cellStyle name="_사전원가심의1_벤처오피스빌딩_충주연수MH0308_공내역서_경희대치과대학 2" xfId="17327"/>
    <cellStyle name="_사전원가심의1_벤처오피스빌딩_충주연수MH0308_공내역서_경희대치과대학_1220 두산인프라코어 통합 RD센터-작성" xfId="17328"/>
    <cellStyle name="_사전원가심의1_벤처오피스빌딩_충주연수MH0308_공내역서_경희대치과대학_공용부" xfId="17329"/>
    <cellStyle name="_사전원가심의1_벤처오피스빌딩_충주연수MH0308_공내역서_경희대치과대학_공용부_공용부" xfId="17330"/>
    <cellStyle name="_사전원가심의1_벤처오피스빌딩_충주연수MH0308_공내역서_경희대치과대학_공용부_공용부 2" xfId="17331"/>
    <cellStyle name="_사전원가심의1_벤처오피스빌딩_충주연수MH0308_공내역서_경희대치과대학_공용부_공용부_1220 두산인프라코어 통합 RD센터-작성" xfId="17332"/>
    <cellStyle name="_사전원가심의1_벤처오피스빌딩_충주연수MH0308_공내역서_경희대치과대학_공용부_공용부_공용부" xfId="17333"/>
    <cellStyle name="_사전원가심의1_벤처오피스빌딩_충주연수MH0308_공내역서_경희대치과대학_공용부_공용부_두산인프라코어 통합 R&amp;D센터" xfId="17334"/>
    <cellStyle name="_사전원가심의1_벤처오피스빌딩_충주연수MH0308_공내역서_경희대치과대학_두산인프라코어 통합 R&amp;D센터" xfId="17335"/>
    <cellStyle name="_사전원가심의1_벤처오피스빌딩_충주연수MH0308_공내역서_경희대치과대학_삼성동I'PARK스포츠센타 보수공사(제출)" xfId="17336"/>
    <cellStyle name="_사전원가심의1_벤처오피스빌딩_충주연수MH0308_공내역서_경희대치과대학_전기공사(추가)" xfId="17337"/>
    <cellStyle name="_사전원가심의1_벤처오피스빌딩_충주연수MH0308_공내역서_경희대치과대학_종로무악 MH공사(실행)" xfId="17338"/>
    <cellStyle name="_사전원가심의1_벤처오피스빌딩_충주연수MH0308_공내역서_공용부" xfId="17339"/>
    <cellStyle name="_사전원가심의1_벤처오피스빌딩_충주연수MH0308_공내역서_공용부_공용부" xfId="17340"/>
    <cellStyle name="_사전원가심의1_벤처오피스빌딩_충주연수MH0308_공내역서_공용부_공용부 2" xfId="17341"/>
    <cellStyle name="_사전원가심의1_벤처오피스빌딩_충주연수MH0308_공내역서_공용부_공용부_1220 두산인프라코어 통합 RD센터-작성" xfId="17342"/>
    <cellStyle name="_사전원가심의1_벤처오피스빌딩_충주연수MH0308_공내역서_공용부_공용부_공용부" xfId="17343"/>
    <cellStyle name="_사전원가심의1_벤처오피스빌딩_충주연수MH0308_공내역서_공용부_공용부_두산인프라코어 통합 R&amp;D센터" xfId="17344"/>
    <cellStyle name="_사전원가심의1_벤처오피스빌딩_충주연수MH0308_공내역서_두산인프라코어 통합 R&amp;D센터" xfId="17345"/>
    <cellStyle name="_사전원가심의1_벤처오피스빌딩_충주연수MH0308_공내역서_삼성동I'PARK스포츠센타 보수공사(제출)" xfId="17346"/>
    <cellStyle name="_사전원가심의1_벤처오피스빌딩_충주연수MH0308_공내역서_삼척건지지구" xfId="17347"/>
    <cellStyle name="_사전원가심의1_벤처오피스빌딩_충주연수MH0308_공내역서_삼척건지지구 2" xfId="17348"/>
    <cellStyle name="_사전원가심의1_벤처오피스빌딩_충주연수MH0308_공내역서_삼척건지지구_1220 두산인프라코어 통합 RD센터-작성" xfId="17349"/>
    <cellStyle name="_사전원가심의1_벤처오피스빌딩_충주연수MH0308_공내역서_삼척건지지구_두산인프라코어 통합 R&amp;D센터" xfId="17350"/>
    <cellStyle name="_사전원가심의1_벤처오피스빌딩_충주연수MH0308_공내역서_울산천곡MH실행(재입찰)" xfId="17351"/>
    <cellStyle name="_사전원가심의1_벤처오피스빌딩_충주연수MH0308_공내역서_울산천곡MH실행(재입찰) 2" xfId="17352"/>
    <cellStyle name="_사전원가심의1_벤처오피스빌딩_충주연수MH0308_공내역서_울산천곡MH실행(재입찰)_1220 두산인프라코어 통합 RD센터-작성" xfId="17353"/>
    <cellStyle name="_사전원가심의1_벤처오피스빌딩_충주연수MH0308_공내역서_울산천곡MH실행(재입찰)_공용부" xfId="17354"/>
    <cellStyle name="_사전원가심의1_벤처오피스빌딩_충주연수MH0308_공내역서_울산천곡MH실행(재입찰)_공용부_공용부" xfId="17355"/>
    <cellStyle name="_사전원가심의1_벤처오피스빌딩_충주연수MH0308_공내역서_울산천곡MH실행(재입찰)_공용부_공용부 2" xfId="17356"/>
    <cellStyle name="_사전원가심의1_벤처오피스빌딩_충주연수MH0308_공내역서_울산천곡MH실행(재입찰)_공용부_공용부_1220 두산인프라코어 통합 RD센터-작성" xfId="17357"/>
    <cellStyle name="_사전원가심의1_벤처오피스빌딩_충주연수MH0308_공내역서_울산천곡MH실행(재입찰)_공용부_공용부_공용부" xfId="17358"/>
    <cellStyle name="_사전원가심의1_벤처오피스빌딩_충주연수MH0308_공내역서_울산천곡MH실행(재입찰)_공용부_공용부_두산인프라코어 통합 R&amp;D센터" xfId="17359"/>
    <cellStyle name="_사전원가심의1_벤처오피스빌딩_충주연수MH0308_공내역서_울산천곡MH실행(재입찰)_두산인프라코어 통합 R&amp;D센터" xfId="17360"/>
    <cellStyle name="_사전원가심의1_벤처오피스빌딩_충주연수MH0308_공내역서_울산천곡MH실행(재입찰)_삼성동I'PARK스포츠센타 보수공사(제출)" xfId="17361"/>
    <cellStyle name="_사전원가심의1_벤처오피스빌딩_충주연수MH0308_공내역서_울산천곡MH실행(재입찰)_전기공사(추가)" xfId="17362"/>
    <cellStyle name="_사전원가심의1_벤처오피스빌딩_충주연수MH0308_공내역서_울산천곡MH실행(재입찰)_종로무악 MH공사(실행)" xfId="17363"/>
    <cellStyle name="_사전원가심의1_벤처오피스빌딩_충주연수MH0308_공내역서_울산천곡설계비" xfId="17364"/>
    <cellStyle name="_사전원가심의1_벤처오피스빌딩_충주연수MH0308_공내역서_울산천곡설계비 2" xfId="17365"/>
    <cellStyle name="_사전원가심의1_벤처오피스빌딩_충주연수MH0308_공내역서_울산천곡설계비_1220 두산인프라코어 통합 RD센터-작성" xfId="17366"/>
    <cellStyle name="_사전원가심의1_벤처오피스빌딩_충주연수MH0308_공내역서_울산천곡설계비_공용부" xfId="17367"/>
    <cellStyle name="_사전원가심의1_벤처오피스빌딩_충주연수MH0308_공내역서_울산천곡설계비_공용부_공용부" xfId="17368"/>
    <cellStyle name="_사전원가심의1_벤처오피스빌딩_충주연수MH0308_공내역서_울산천곡설계비_공용부_공용부 2" xfId="17369"/>
    <cellStyle name="_사전원가심의1_벤처오피스빌딩_충주연수MH0308_공내역서_울산천곡설계비_공용부_공용부_1220 두산인프라코어 통합 RD센터-작성" xfId="17370"/>
    <cellStyle name="_사전원가심의1_벤처오피스빌딩_충주연수MH0308_공내역서_울산천곡설계비_공용부_공용부_공용부" xfId="17371"/>
    <cellStyle name="_사전원가심의1_벤처오피스빌딩_충주연수MH0308_공내역서_울산천곡설계비_공용부_공용부_두산인프라코어 통합 R&amp;D센터" xfId="17372"/>
    <cellStyle name="_사전원가심의1_벤처오피스빌딩_충주연수MH0308_공내역서_울산천곡설계비_두산인프라코어 통합 R&amp;D센터" xfId="17373"/>
    <cellStyle name="_사전원가심의1_벤처오피스빌딩_충주연수MH0308_공내역서_울산천곡설계비_삼성동I'PARK스포츠센타 보수공사(제출)" xfId="17374"/>
    <cellStyle name="_사전원가심의1_벤처오피스빌딩_충주연수MH0308_공내역서_울산천곡설계비_전기공사(추가)" xfId="17375"/>
    <cellStyle name="_사전원가심의1_벤처오피스빌딩_충주연수MH0308_공내역서_울산천곡설계비_종로무악 MH공사(실행)" xfId="17376"/>
    <cellStyle name="_사전원가심의1_벤처오피스빌딩_충주연수MH0308_공내역서_전기공사(추가)" xfId="17377"/>
    <cellStyle name="_사전원가심의1_벤처오피스빌딩_충주연수MH0308_공내역서_종로무악 MH공사(실행)" xfId="17378"/>
    <cellStyle name="_사전원가심의1_벤처오피스빌딩_충주연수MH0308_공용부" xfId="17379"/>
    <cellStyle name="_사전원가심의1_벤처오피스빌딩_충주연수MH0308_공용부_공용부" xfId="17380"/>
    <cellStyle name="_사전원가심의1_벤처오피스빌딩_충주연수MH0308_공용부_공용부 2" xfId="17381"/>
    <cellStyle name="_사전원가심의1_벤처오피스빌딩_충주연수MH0308_공용부_공용부_1220 두산인프라코어 통합 RD센터-작성" xfId="17382"/>
    <cellStyle name="_사전원가심의1_벤처오피스빌딩_충주연수MH0308_공용부_공용부_공용부" xfId="17383"/>
    <cellStyle name="_사전원가심의1_벤처오피스빌딩_충주연수MH0308_공용부_공용부_두산인프라코어 통합 R&amp;D센터" xfId="17384"/>
    <cellStyle name="_사전원가심의1_벤처오피스빌딩_충주연수MH0308_두산인프라코어 통합 R&amp;D센터" xfId="17385"/>
    <cellStyle name="_사전원가심의1_벤처오피스빌딩_충주연수MH0308_삼성대구수성구(0727)최종제출메일용" xfId="21467"/>
    <cellStyle name="_사전원가심의1_벤처오피스빌딩_충주연수MH0308_삼성동I'PARK스포츠센타 보수공사(제출)" xfId="17386"/>
    <cellStyle name="_사전원가심의1_벤처오피스빌딩_충주연수MH0308_삼척건지지구" xfId="17387"/>
    <cellStyle name="_사전원가심의1_벤처오피스빌딩_충주연수MH0308_삼척건지지구 2" xfId="17388"/>
    <cellStyle name="_사전원가심의1_벤처오피스빌딩_충주연수MH0308_삼척건지지구_1220 두산인프라코어 통합 RD센터-작성" xfId="17389"/>
    <cellStyle name="_사전원가심의1_벤처오피스빌딩_충주연수MH0308_삼척건지지구_두산인프라코어 통합 R&amp;D센터" xfId="17390"/>
    <cellStyle name="_사전원가심의1_벤처오피스빌딩_충주연수MH0308_아산포스코-정산서류7.8" xfId="21468"/>
    <cellStyle name="_사전원가심의1_벤처오피스빌딩_충주연수MH0308_아산포스코-정산서류7.8_삼성대구수성구(0727)최종제출메일용" xfId="21469"/>
    <cellStyle name="_사전원가심의1_벤처오피스빌딩_충주연수MH0308_아산포스코-정산서류7.8_아산포스코-정산서류(040710)" xfId="21470"/>
    <cellStyle name="_사전원가심의1_벤처오피스빌딩_충주연수MH0308_아산포스코-정산서류7.8_아산포스코-정산서류(040710)_삼성대구수성구(0727)최종제출메일용" xfId="21471"/>
    <cellStyle name="_사전원가심의1_벤처오피스빌딩_충주연수MH0308_아산포스코-정산서류7.8_아산포스코-정산서류(040710)물량산출" xfId="21472"/>
    <cellStyle name="_사전원가심의1_벤처오피스빌딩_충주연수MH0308_아산포스코-정산서류7.8_아산포스코-정산서류(040710)물량산출_삼성대구수성구(0727)최종제출메일용" xfId="21473"/>
    <cellStyle name="_사전원가심의1_벤처오피스빌딩_충주연수MH0308_울산천곡MH실행(재입찰)" xfId="17391"/>
    <cellStyle name="_사전원가심의1_벤처오피스빌딩_충주연수MH0308_울산천곡MH실행(재입찰) 2" xfId="17392"/>
    <cellStyle name="_사전원가심의1_벤처오피스빌딩_충주연수MH0308_울산천곡MH실행(재입찰)_1220 두산인프라코어 통합 RD센터-작성" xfId="17393"/>
    <cellStyle name="_사전원가심의1_벤처오피스빌딩_충주연수MH0308_울산천곡MH실행(재입찰)_공용부" xfId="17394"/>
    <cellStyle name="_사전원가심의1_벤처오피스빌딩_충주연수MH0308_울산천곡MH실행(재입찰)_공용부_공용부" xfId="17395"/>
    <cellStyle name="_사전원가심의1_벤처오피스빌딩_충주연수MH0308_울산천곡MH실행(재입찰)_공용부_공용부 2" xfId="17396"/>
    <cellStyle name="_사전원가심의1_벤처오피스빌딩_충주연수MH0308_울산천곡MH실행(재입찰)_공용부_공용부_1220 두산인프라코어 통합 RD센터-작성" xfId="17397"/>
    <cellStyle name="_사전원가심의1_벤처오피스빌딩_충주연수MH0308_울산천곡MH실행(재입찰)_공용부_공용부_공용부" xfId="17398"/>
    <cellStyle name="_사전원가심의1_벤처오피스빌딩_충주연수MH0308_울산천곡MH실행(재입찰)_공용부_공용부_두산인프라코어 통합 R&amp;D센터" xfId="17399"/>
    <cellStyle name="_사전원가심의1_벤처오피스빌딩_충주연수MH0308_울산천곡MH실행(재입찰)_두산인프라코어 통합 R&amp;D센터" xfId="17400"/>
    <cellStyle name="_사전원가심의1_벤처오피스빌딩_충주연수MH0308_울산천곡MH실행(재입찰)_삼성동I'PARK스포츠센타 보수공사(제출)" xfId="17401"/>
    <cellStyle name="_사전원가심의1_벤처오피스빌딩_충주연수MH0308_울산천곡MH실행(재입찰)_전기공사(추가)" xfId="17402"/>
    <cellStyle name="_사전원가심의1_벤처오피스빌딩_충주연수MH0308_울산천곡MH실행(재입찰)_종로무악 MH공사(실행)" xfId="17403"/>
    <cellStyle name="_사전원가심의1_벤처오피스빌딩_충주연수MH0308_울산천곡설계비" xfId="17404"/>
    <cellStyle name="_사전원가심의1_벤처오피스빌딩_충주연수MH0308_울산천곡설계비 2" xfId="17405"/>
    <cellStyle name="_사전원가심의1_벤처오피스빌딩_충주연수MH0308_울산천곡설계비_1220 두산인프라코어 통합 RD센터-작성" xfId="17406"/>
    <cellStyle name="_사전원가심의1_벤처오피스빌딩_충주연수MH0308_울산천곡설계비_공용부" xfId="17407"/>
    <cellStyle name="_사전원가심의1_벤처오피스빌딩_충주연수MH0308_울산천곡설계비_공용부_공용부" xfId="17408"/>
    <cellStyle name="_사전원가심의1_벤처오피스빌딩_충주연수MH0308_울산천곡설계비_공용부_공용부 2" xfId="17409"/>
    <cellStyle name="_사전원가심의1_벤처오피스빌딩_충주연수MH0308_울산천곡설계비_공용부_공용부_1220 두산인프라코어 통합 RD센터-작성" xfId="17410"/>
    <cellStyle name="_사전원가심의1_벤처오피스빌딩_충주연수MH0308_울산천곡설계비_공용부_공용부_공용부" xfId="17411"/>
    <cellStyle name="_사전원가심의1_벤처오피스빌딩_충주연수MH0308_울산천곡설계비_공용부_공용부_두산인프라코어 통합 R&amp;D센터" xfId="17412"/>
    <cellStyle name="_사전원가심의1_벤처오피스빌딩_충주연수MH0308_울산천곡설계비_두산인프라코어 통합 R&amp;D센터" xfId="17413"/>
    <cellStyle name="_사전원가심의1_벤처오피스빌딩_충주연수MH0308_울산천곡설계비_삼성동I'PARK스포츠센타 보수공사(제출)" xfId="17414"/>
    <cellStyle name="_사전원가심의1_벤처오피스빌딩_충주연수MH0308_울산천곡설계비_전기공사(추가)" xfId="17415"/>
    <cellStyle name="_사전원가심의1_벤처오피스빌딩_충주연수MH0308_울산천곡설계비_종로무악 MH공사(실행)" xfId="17416"/>
    <cellStyle name="_사전원가심의1_벤처오피스빌딩_충주연수MH0308_전기공사(추가)" xfId="17417"/>
    <cellStyle name="_사전원가심의1_벤처오피스빌딩_충주연수MH0308_종로무악 MH공사(실행)" xfId="17418"/>
    <cellStyle name="_사전원가심의1_벤처오피스빌딩_충주연수MH0308_포스코수정0424" xfId="21474"/>
    <cellStyle name="_사전원가심의1_벤처오피스빌딩_충주연수MH0308_포스코수정0424_삼성대구수성구(0727)최종제출메일용" xfId="21475"/>
    <cellStyle name="_사전원가심의1_벤처오피스빌딩_충주연수MH0308_포스코수정0424_아산포스코-정산서류7.8" xfId="21476"/>
    <cellStyle name="_사전원가심의1_벤처오피스빌딩_충주연수MH0308_포스코수정0424_아산포스코-정산서류7.8_삼성대구수성구(0727)최종제출메일용" xfId="21477"/>
    <cellStyle name="_사전원가심의1_벤처오피스빌딩_충주연수MH0308_포스코수정0424_아산포스코-정산서류7.8_아산포스코-정산서류(040710)" xfId="21478"/>
    <cellStyle name="_사전원가심의1_벤처오피스빌딩_충주연수MH0308_포스코수정0424_아산포스코-정산서류7.8_아산포스코-정산서류(040710)_삼성대구수성구(0727)최종제출메일용" xfId="21479"/>
    <cellStyle name="_사전원가심의1_벤처오피스빌딩_충주연수MH0308_포스코수정0424_아산포스코-정산서류7.8_아산포스코-정산서류(040710)물량산출" xfId="21480"/>
    <cellStyle name="_사전원가심의1_벤처오피스빌딩_충주연수MH0308_포스코수정0424_아산포스코-정산서류7.8_아산포스코-정산서류(040710)물량산출_삼성대구수성구(0727)최종제출메일용" xfId="21481"/>
    <cellStyle name="_사전원가심의1_벤처오피스빌딩_충주연수MH0308_포스코수정0424_포스코수정0424" xfId="21482"/>
    <cellStyle name="_사전원가심의1_벤처오피스빌딩_충주연수MH0308_포스코수정0424_포스코수정0424_삼성대구수성구(0727)최종제출메일용" xfId="21483"/>
    <cellStyle name="_사전원가심의1_벤처오피스빌딩_충주연수MH0308_포스코수정0424_포스코수정0424_아산포스코-정산서류7.8" xfId="21484"/>
    <cellStyle name="_사전원가심의1_벤처오피스빌딩_충주연수MH0308_포스코수정0424_포스코수정0424_아산포스코-정산서류7.8_삼성대구수성구(0727)최종제출메일용" xfId="21485"/>
    <cellStyle name="_사전원가심의1_벤처오피스빌딩_충주연수MH0308_포스코수정0424_포스코수정0424_아산포스코-정산서류7.8_아산포스코-정산서류(040710)" xfId="21486"/>
    <cellStyle name="_사전원가심의1_벤처오피스빌딩_충주연수MH0308_포스코수정0424_포스코수정0424_아산포스코-정산서류7.8_아산포스코-정산서류(040710)_삼성대구수성구(0727)최종제출메일용" xfId="21487"/>
    <cellStyle name="_사전원가심의1_벤처오피스빌딩_충주연수MH0308_포스코수정0424_포스코수정0424_아산포스코-정산서류7.8_아산포스코-정산서류(040710)물량산출" xfId="21488"/>
    <cellStyle name="_사전원가심의1_벤처오피스빌딩_충주연수MH0308_포스코수정0424_포스코수정0424_아산포스코-정산서류7.8_아산포스코-정산서류(040710)물량산출_삼성대구수성구(0727)최종제출메일용" xfId="21489"/>
    <cellStyle name="_사전원가심의1_벤처오피스빌딩_포스코수정0424" xfId="21490"/>
    <cellStyle name="_사전원가심의1_벤처오피스빌딩_포스코수정0424_삼성대구수성구(0727)최종제출메일용" xfId="21491"/>
    <cellStyle name="_사전원가심의1_벤처오피스빌딩_포스코수정0424_아산포스코-정산서류7.8" xfId="21492"/>
    <cellStyle name="_사전원가심의1_벤처오피스빌딩_포스코수정0424_아산포스코-정산서류7.8_삼성대구수성구(0727)최종제출메일용" xfId="21493"/>
    <cellStyle name="_사전원가심의1_벤처오피스빌딩_포스코수정0424_아산포스코-정산서류7.8_아산포스코-정산서류(040710)" xfId="21494"/>
    <cellStyle name="_사전원가심의1_벤처오피스빌딩_포스코수정0424_아산포스코-정산서류7.8_아산포스코-정산서류(040710)_삼성대구수성구(0727)최종제출메일용" xfId="21495"/>
    <cellStyle name="_사전원가심의1_벤처오피스빌딩_포스코수정0424_아산포스코-정산서류7.8_아산포스코-정산서류(040710)물량산출" xfId="21496"/>
    <cellStyle name="_사전원가심의1_벤처오피스빌딩_포스코수정0424_아산포스코-정산서류7.8_아산포스코-정산서류(040710)물량산출_삼성대구수성구(0727)최종제출메일용" xfId="21497"/>
    <cellStyle name="_사전원가심의1_벤처오피스빌딩_포스코수정0424_포스코수정0424" xfId="21498"/>
    <cellStyle name="_사전원가심의1_벤처오피스빌딩_포스코수정0424_포스코수정0424_삼성대구수성구(0727)최종제출메일용" xfId="21499"/>
    <cellStyle name="_사전원가심의1_벤처오피스빌딩_포스코수정0424_포스코수정0424_아산포스코-정산서류7.8" xfId="21500"/>
    <cellStyle name="_사전원가심의1_벤처오피스빌딩_포스코수정0424_포스코수정0424_아산포스코-정산서류7.8_삼성대구수성구(0727)최종제출메일용" xfId="21501"/>
    <cellStyle name="_사전원가심의1_벤처오피스빌딩_포스코수정0424_포스코수정0424_아산포스코-정산서류7.8_아산포스코-정산서류(040710)" xfId="21502"/>
    <cellStyle name="_사전원가심의1_벤처오피스빌딩_포스코수정0424_포스코수정0424_아산포스코-정산서류7.8_아산포스코-정산서류(040710)_삼성대구수성구(0727)최종제출메일용" xfId="21503"/>
    <cellStyle name="_사전원가심의1_벤처오피스빌딩_포스코수정0424_포스코수정0424_아산포스코-정산서류7.8_아산포스코-정산서류(040710)물량산출" xfId="21504"/>
    <cellStyle name="_사전원가심의1_벤처오피스빌딩_포스코수정0424_포스코수정0424_아산포스코-정산서류7.8_아산포스코-정산서류(040710)물량산출_삼성대구수성구(0727)최종제출메일용" xfId="21505"/>
    <cellStyle name="_사전원가심의1_삼성대구수성구(0727)최종제출메일용" xfId="21506"/>
    <cellStyle name="_사전원가심의1_삼성동I'PARK스포츠센타 보수공사(제출)" xfId="17419"/>
    <cellStyle name="_사전원가심의1_삼척건지지구" xfId="17420"/>
    <cellStyle name="_사전원가심의1_삼척건지지구 2" xfId="17421"/>
    <cellStyle name="_사전원가심의1_삼척건지지구_1220 두산인프라코어 통합 RD센터-작성" xfId="17422"/>
    <cellStyle name="_사전원가심의1_삼척건지지구_두산인프라코어 통합 R&amp;D센터" xfId="17423"/>
    <cellStyle name="_사전원가심의1_실행" xfId="17424"/>
    <cellStyle name="_사전원가심의1_실행 2" xfId="17425"/>
    <cellStyle name="_사전원가심의1_실행_1220 두산인프라코어 통합 RD센터-작성" xfId="17426"/>
    <cellStyle name="_사전원가심의1_실행_경희대치과대학" xfId="17427"/>
    <cellStyle name="_사전원가심의1_실행_경희대치과대학 2" xfId="17428"/>
    <cellStyle name="_사전원가심의1_실행_경희대치과대학_1220 두산인프라코어 통합 RD센터-작성" xfId="17429"/>
    <cellStyle name="_사전원가심의1_실행_경희대치과대학_공용부" xfId="17430"/>
    <cellStyle name="_사전원가심의1_실행_경희대치과대학_공용부_공용부" xfId="17431"/>
    <cellStyle name="_사전원가심의1_실행_경희대치과대학_공용부_공용부 2" xfId="17432"/>
    <cellStyle name="_사전원가심의1_실행_경희대치과대학_공용부_공용부_1220 두산인프라코어 통합 RD센터-작성" xfId="17433"/>
    <cellStyle name="_사전원가심의1_실행_경희대치과대학_공용부_공용부_공용부" xfId="17434"/>
    <cellStyle name="_사전원가심의1_실행_경희대치과대학_공용부_공용부_두산인프라코어 통합 R&amp;D센터" xfId="17435"/>
    <cellStyle name="_사전원가심의1_실행_경희대치과대학_두산인프라코어 통합 R&amp;D센터" xfId="17436"/>
    <cellStyle name="_사전원가심의1_실행_경희대치과대학_삼성동I'PARK스포츠센타 보수공사(제출)" xfId="17437"/>
    <cellStyle name="_사전원가심의1_실행_경희대치과대학_전기공사(추가)" xfId="17438"/>
    <cellStyle name="_사전원가심의1_실행_경희대치과대학_종로무악 MH공사(실행)" xfId="17439"/>
    <cellStyle name="_사전원가심의1_실행_공용부" xfId="17440"/>
    <cellStyle name="_사전원가심의1_실행_공용부_공용부" xfId="17441"/>
    <cellStyle name="_사전원가심의1_실행_공용부_공용부 2" xfId="17442"/>
    <cellStyle name="_사전원가심의1_실행_공용부_공용부_1220 두산인프라코어 통합 RD센터-작성" xfId="17443"/>
    <cellStyle name="_사전원가심의1_실행_공용부_공용부_공용부" xfId="17444"/>
    <cellStyle name="_사전원가심의1_실행_공용부_공용부_두산인프라코어 통합 R&amp;D센터" xfId="17445"/>
    <cellStyle name="_사전원가심의1_실행_두산인프라코어 통합 R&amp;D센터" xfId="17446"/>
    <cellStyle name="_사전원가심의1_실행_삼성동I'PARK스포츠센타 보수공사(제출)" xfId="17447"/>
    <cellStyle name="_사전원가심의1_실행_삼척건지지구" xfId="17448"/>
    <cellStyle name="_사전원가심의1_실행_삼척건지지구 2" xfId="17449"/>
    <cellStyle name="_사전원가심의1_실행_삼척건지지구_1220 두산인프라코어 통합 RD센터-작성" xfId="17450"/>
    <cellStyle name="_사전원가심의1_실행_삼척건지지구_두산인프라코어 통합 R&amp;D센터" xfId="17451"/>
    <cellStyle name="_사전원가심의1_실행_울산천곡MH실행(재입찰)" xfId="17452"/>
    <cellStyle name="_사전원가심의1_실행_울산천곡MH실행(재입찰) 2" xfId="17453"/>
    <cellStyle name="_사전원가심의1_실행_울산천곡MH실행(재입찰)_1220 두산인프라코어 통합 RD센터-작성" xfId="17454"/>
    <cellStyle name="_사전원가심의1_실행_울산천곡MH실행(재입찰)_공용부" xfId="17455"/>
    <cellStyle name="_사전원가심의1_실행_울산천곡MH실행(재입찰)_공용부_공용부" xfId="17456"/>
    <cellStyle name="_사전원가심의1_실행_울산천곡MH실행(재입찰)_공용부_공용부 2" xfId="17457"/>
    <cellStyle name="_사전원가심의1_실행_울산천곡MH실행(재입찰)_공용부_공용부_1220 두산인프라코어 통합 RD센터-작성" xfId="17458"/>
    <cellStyle name="_사전원가심의1_실행_울산천곡MH실행(재입찰)_공용부_공용부_공용부" xfId="17459"/>
    <cellStyle name="_사전원가심의1_실행_울산천곡MH실행(재입찰)_공용부_공용부_두산인프라코어 통합 R&amp;D센터" xfId="17460"/>
    <cellStyle name="_사전원가심의1_실행_울산천곡MH실행(재입찰)_두산인프라코어 통합 R&amp;D센터" xfId="17461"/>
    <cellStyle name="_사전원가심의1_실행_울산천곡MH실행(재입찰)_삼성동I'PARK스포츠센타 보수공사(제출)" xfId="17462"/>
    <cellStyle name="_사전원가심의1_실행_울산천곡MH실행(재입찰)_전기공사(추가)" xfId="17463"/>
    <cellStyle name="_사전원가심의1_실행_울산천곡MH실행(재입찰)_종로무악 MH공사(실행)" xfId="17464"/>
    <cellStyle name="_사전원가심의1_실행_울산천곡설계비" xfId="17465"/>
    <cellStyle name="_사전원가심의1_실행_울산천곡설계비 2" xfId="17466"/>
    <cellStyle name="_사전원가심의1_실행_울산천곡설계비_1220 두산인프라코어 통합 RD센터-작성" xfId="17467"/>
    <cellStyle name="_사전원가심의1_실행_울산천곡설계비_공용부" xfId="17468"/>
    <cellStyle name="_사전원가심의1_실행_울산천곡설계비_공용부_공용부" xfId="17469"/>
    <cellStyle name="_사전원가심의1_실행_울산천곡설계비_공용부_공용부 2" xfId="17470"/>
    <cellStyle name="_사전원가심의1_실행_울산천곡설계비_공용부_공용부_1220 두산인프라코어 통합 RD센터-작성" xfId="17471"/>
    <cellStyle name="_사전원가심의1_실행_울산천곡설계비_공용부_공용부_공용부" xfId="17472"/>
    <cellStyle name="_사전원가심의1_실행_울산천곡설계비_공용부_공용부_두산인프라코어 통합 R&amp;D센터" xfId="17473"/>
    <cellStyle name="_사전원가심의1_실행_울산천곡설계비_두산인프라코어 통합 R&amp;D센터" xfId="17474"/>
    <cellStyle name="_사전원가심의1_실행_울산천곡설계비_삼성동I'PARK스포츠센타 보수공사(제출)" xfId="17475"/>
    <cellStyle name="_사전원가심의1_실행_울산천곡설계비_전기공사(추가)" xfId="17476"/>
    <cellStyle name="_사전원가심의1_실행_울산천곡설계비_종로무악 MH공사(실행)" xfId="17477"/>
    <cellStyle name="_사전원가심의1_실행_전기공사(추가)" xfId="17478"/>
    <cellStyle name="_사전원가심의1_실행_종로무악 MH공사(실행)" xfId="17479"/>
    <cellStyle name="_사전원가심의1_아산포스코-정산서류7.8" xfId="21507"/>
    <cellStyle name="_사전원가심의1_아산포스코-정산서류7.8_삼성대구수성구(0727)최종제출메일용" xfId="21508"/>
    <cellStyle name="_사전원가심의1_아산포스코-정산서류7.8_아산포스코-정산서류(040710)" xfId="21509"/>
    <cellStyle name="_사전원가심의1_아산포스코-정산서류7.8_아산포스코-정산서류(040710)_삼성대구수성구(0727)최종제출메일용" xfId="21510"/>
    <cellStyle name="_사전원가심의1_아산포스코-정산서류7.8_아산포스코-정산서류(040710)물량산출" xfId="21511"/>
    <cellStyle name="_사전원가심의1_아산포스코-정산서류7.8_아산포스코-정산서류(040710)물량산출_삼성대구수성구(0727)최종제출메일용" xfId="21512"/>
    <cellStyle name="_사전원가심의1_예가" xfId="17480"/>
    <cellStyle name="_사전원가심의1_예가 2" xfId="17481"/>
    <cellStyle name="_사전원가심의1_예가_1220 두산인프라코어 통합 RD센터-작성" xfId="17482"/>
    <cellStyle name="_사전원가심의1_예가_경희대치과대학" xfId="17483"/>
    <cellStyle name="_사전원가심의1_예가_경희대치과대학 2" xfId="17484"/>
    <cellStyle name="_사전원가심의1_예가_경희대치과대학_1220 두산인프라코어 통합 RD센터-작성" xfId="17485"/>
    <cellStyle name="_사전원가심의1_예가_경희대치과대학_공용부" xfId="17486"/>
    <cellStyle name="_사전원가심의1_예가_경희대치과대학_공용부_공용부" xfId="17487"/>
    <cellStyle name="_사전원가심의1_예가_경희대치과대학_공용부_공용부 2" xfId="17488"/>
    <cellStyle name="_사전원가심의1_예가_경희대치과대학_공용부_공용부_1220 두산인프라코어 통합 RD센터-작성" xfId="17489"/>
    <cellStyle name="_사전원가심의1_예가_경희대치과대학_공용부_공용부_공용부" xfId="17490"/>
    <cellStyle name="_사전원가심의1_예가_경희대치과대학_공용부_공용부_두산인프라코어 통합 R&amp;D센터" xfId="17491"/>
    <cellStyle name="_사전원가심의1_예가_경희대치과대학_두산인프라코어 통합 R&amp;D센터" xfId="17492"/>
    <cellStyle name="_사전원가심의1_예가_경희대치과대학_삼성동I'PARK스포츠센타 보수공사(제출)" xfId="17493"/>
    <cellStyle name="_사전원가심의1_예가_경희대치과대학_전기공사(추가)" xfId="17494"/>
    <cellStyle name="_사전원가심의1_예가_경희대치과대학_종로무악 MH공사(실행)" xfId="17495"/>
    <cellStyle name="_사전원가심의1_예가_공용부" xfId="17496"/>
    <cellStyle name="_사전원가심의1_예가_공용부_공용부" xfId="17497"/>
    <cellStyle name="_사전원가심의1_예가_공용부_공용부 2" xfId="17498"/>
    <cellStyle name="_사전원가심의1_예가_공용부_공용부_1220 두산인프라코어 통합 RD센터-작성" xfId="17499"/>
    <cellStyle name="_사전원가심의1_예가_공용부_공용부_공용부" xfId="17500"/>
    <cellStyle name="_사전원가심의1_예가_공용부_공용부_두산인프라코어 통합 R&amp;D센터" xfId="17501"/>
    <cellStyle name="_사전원가심의1_예가_두산인프라코어 통합 R&amp;D센터" xfId="17502"/>
    <cellStyle name="_사전원가심의1_예가_삼성동I'PARK스포츠센타 보수공사(제출)" xfId="17503"/>
    <cellStyle name="_사전원가심의1_예가_삼척건지지구" xfId="17504"/>
    <cellStyle name="_사전원가심의1_예가_삼척건지지구 2" xfId="17505"/>
    <cellStyle name="_사전원가심의1_예가_삼척건지지구_1220 두산인프라코어 통합 RD센터-작성" xfId="17506"/>
    <cellStyle name="_사전원가심의1_예가_삼척건지지구_두산인프라코어 통합 R&amp;D센터" xfId="17507"/>
    <cellStyle name="_사전원가심의1_예가_울산천곡MH실행(재입찰)" xfId="17508"/>
    <cellStyle name="_사전원가심의1_예가_울산천곡MH실행(재입찰) 2" xfId="17509"/>
    <cellStyle name="_사전원가심의1_예가_울산천곡MH실행(재입찰)_1220 두산인프라코어 통합 RD센터-작성" xfId="17510"/>
    <cellStyle name="_사전원가심의1_예가_울산천곡MH실행(재입찰)_공용부" xfId="17511"/>
    <cellStyle name="_사전원가심의1_예가_울산천곡MH실행(재입찰)_공용부_공용부" xfId="17512"/>
    <cellStyle name="_사전원가심의1_예가_울산천곡MH실행(재입찰)_공용부_공용부 2" xfId="17513"/>
    <cellStyle name="_사전원가심의1_예가_울산천곡MH실행(재입찰)_공용부_공용부_1220 두산인프라코어 통합 RD센터-작성" xfId="17514"/>
    <cellStyle name="_사전원가심의1_예가_울산천곡MH실행(재입찰)_공용부_공용부_공용부" xfId="17515"/>
    <cellStyle name="_사전원가심의1_예가_울산천곡MH실행(재입찰)_공용부_공용부_두산인프라코어 통합 R&amp;D센터" xfId="17516"/>
    <cellStyle name="_사전원가심의1_예가_울산천곡MH실행(재입찰)_두산인프라코어 통합 R&amp;D센터" xfId="17517"/>
    <cellStyle name="_사전원가심의1_예가_울산천곡MH실행(재입찰)_삼성동I'PARK스포츠센타 보수공사(제출)" xfId="17518"/>
    <cellStyle name="_사전원가심의1_예가_울산천곡MH실행(재입찰)_전기공사(추가)" xfId="17519"/>
    <cellStyle name="_사전원가심의1_예가_울산천곡MH실행(재입찰)_종로무악 MH공사(실행)" xfId="17520"/>
    <cellStyle name="_사전원가심의1_예가_울산천곡설계비" xfId="17521"/>
    <cellStyle name="_사전원가심의1_예가_울산천곡설계비 2" xfId="17522"/>
    <cellStyle name="_사전원가심의1_예가_울산천곡설계비_1220 두산인프라코어 통합 RD센터-작성" xfId="17523"/>
    <cellStyle name="_사전원가심의1_예가_울산천곡설계비_공용부" xfId="17524"/>
    <cellStyle name="_사전원가심의1_예가_울산천곡설계비_공용부_공용부" xfId="17525"/>
    <cellStyle name="_사전원가심의1_예가_울산천곡설계비_공용부_공용부 2" xfId="17526"/>
    <cellStyle name="_사전원가심의1_예가_울산천곡설계비_공용부_공용부_1220 두산인프라코어 통합 RD센터-작성" xfId="17527"/>
    <cellStyle name="_사전원가심의1_예가_울산천곡설계비_공용부_공용부_공용부" xfId="17528"/>
    <cellStyle name="_사전원가심의1_예가_울산천곡설계비_공용부_공용부_두산인프라코어 통합 R&amp;D센터" xfId="17529"/>
    <cellStyle name="_사전원가심의1_예가_울산천곡설계비_두산인프라코어 통합 R&amp;D센터" xfId="17530"/>
    <cellStyle name="_사전원가심의1_예가_울산천곡설계비_삼성동I'PARK스포츠센타 보수공사(제출)" xfId="17531"/>
    <cellStyle name="_사전원가심의1_예가_울산천곡설계비_전기공사(추가)" xfId="17532"/>
    <cellStyle name="_사전원가심의1_예가_울산천곡설계비_종로무악 MH공사(실행)" xfId="17533"/>
    <cellStyle name="_사전원가심의1_예가_전기공사(추가)" xfId="17534"/>
    <cellStyle name="_사전원가심의1_예가_종로무악 MH공사(실행)" xfId="17535"/>
    <cellStyle name="_사전원가심의1_울산천곡MH실행(재입찰)" xfId="17536"/>
    <cellStyle name="_사전원가심의1_울산천곡MH실행(재입찰) 2" xfId="17537"/>
    <cellStyle name="_사전원가심의1_울산천곡MH실행(재입찰)_1220 두산인프라코어 통합 RD센터-작성" xfId="17538"/>
    <cellStyle name="_사전원가심의1_울산천곡MH실행(재입찰)_공용부" xfId="17539"/>
    <cellStyle name="_사전원가심의1_울산천곡MH실행(재입찰)_공용부_공용부" xfId="17540"/>
    <cellStyle name="_사전원가심의1_울산천곡MH실행(재입찰)_공용부_공용부 2" xfId="17541"/>
    <cellStyle name="_사전원가심의1_울산천곡MH실행(재입찰)_공용부_공용부_1220 두산인프라코어 통합 RD센터-작성" xfId="17542"/>
    <cellStyle name="_사전원가심의1_울산천곡MH실행(재입찰)_공용부_공용부_공용부" xfId="17543"/>
    <cellStyle name="_사전원가심의1_울산천곡MH실행(재입찰)_공용부_공용부_두산인프라코어 통합 R&amp;D센터" xfId="17544"/>
    <cellStyle name="_사전원가심의1_울산천곡MH실행(재입찰)_두산인프라코어 통합 R&amp;D센터" xfId="17545"/>
    <cellStyle name="_사전원가심의1_울산천곡MH실행(재입찰)_삼성동I'PARK스포츠센타 보수공사(제출)" xfId="17546"/>
    <cellStyle name="_사전원가심의1_울산천곡MH실행(재입찰)_전기공사(추가)" xfId="17547"/>
    <cellStyle name="_사전원가심의1_울산천곡MH실행(재입찰)_종로무악 MH공사(실행)" xfId="17548"/>
    <cellStyle name="_사전원가심의1_울산천곡동" xfId="17549"/>
    <cellStyle name="_사전원가심의1_울산천곡동 2" xfId="17550"/>
    <cellStyle name="_사전원가심의1_울산천곡동(0920공내역서)" xfId="17551"/>
    <cellStyle name="_사전원가심의1_울산천곡동(0920공내역서) 2" xfId="17552"/>
    <cellStyle name="_사전원가심의1_울산천곡동(0920공내역서)_1220 두산인프라코어 통합 RD센터-작성" xfId="17553"/>
    <cellStyle name="_사전원가심의1_울산천곡동(0920공내역서)_경희대치과대학" xfId="17554"/>
    <cellStyle name="_사전원가심의1_울산천곡동(0920공내역서)_경희대치과대학 2" xfId="17555"/>
    <cellStyle name="_사전원가심의1_울산천곡동(0920공내역서)_경희대치과대학_1220 두산인프라코어 통합 RD센터-작성" xfId="17556"/>
    <cellStyle name="_사전원가심의1_울산천곡동(0920공내역서)_경희대치과대학_공용부" xfId="17557"/>
    <cellStyle name="_사전원가심의1_울산천곡동(0920공내역서)_경희대치과대학_공용부_공용부" xfId="17558"/>
    <cellStyle name="_사전원가심의1_울산천곡동(0920공내역서)_경희대치과대학_공용부_공용부 2" xfId="17559"/>
    <cellStyle name="_사전원가심의1_울산천곡동(0920공내역서)_경희대치과대학_공용부_공용부_1220 두산인프라코어 통합 RD센터-작성" xfId="17560"/>
    <cellStyle name="_사전원가심의1_울산천곡동(0920공내역서)_경희대치과대학_공용부_공용부_공용부" xfId="17561"/>
    <cellStyle name="_사전원가심의1_울산천곡동(0920공내역서)_경희대치과대학_공용부_공용부_두산인프라코어 통합 R&amp;D센터" xfId="17562"/>
    <cellStyle name="_사전원가심의1_울산천곡동(0920공내역서)_경희대치과대학_두산인프라코어 통합 R&amp;D센터" xfId="17563"/>
    <cellStyle name="_사전원가심의1_울산천곡동(0920공내역서)_경희대치과대학_삼성동I'PARK스포츠센타 보수공사(제출)" xfId="17564"/>
    <cellStyle name="_사전원가심의1_울산천곡동(0920공내역서)_경희대치과대학_전기공사(추가)" xfId="17565"/>
    <cellStyle name="_사전원가심의1_울산천곡동(0920공내역서)_경희대치과대학_종로무악 MH공사(실행)" xfId="17566"/>
    <cellStyle name="_사전원가심의1_울산천곡동(0920공내역서)_공내역서" xfId="17567"/>
    <cellStyle name="_사전원가심의1_울산천곡동(0920공내역서)_공내역서 2" xfId="17568"/>
    <cellStyle name="_사전원가심의1_울산천곡동(0920공내역서)_공내역서_1220 두산인프라코어 통합 RD센터-작성" xfId="17569"/>
    <cellStyle name="_사전원가심의1_울산천곡동(0920공내역서)_공내역서_경희대치과대학" xfId="17570"/>
    <cellStyle name="_사전원가심의1_울산천곡동(0920공내역서)_공내역서_경희대치과대학 2" xfId="17571"/>
    <cellStyle name="_사전원가심의1_울산천곡동(0920공내역서)_공내역서_경희대치과대학_1220 두산인프라코어 통합 RD센터-작성" xfId="17572"/>
    <cellStyle name="_사전원가심의1_울산천곡동(0920공내역서)_공내역서_경희대치과대학_공용부" xfId="17573"/>
    <cellStyle name="_사전원가심의1_울산천곡동(0920공내역서)_공내역서_경희대치과대학_공용부_공용부" xfId="17574"/>
    <cellStyle name="_사전원가심의1_울산천곡동(0920공내역서)_공내역서_경희대치과대학_공용부_공용부 2" xfId="17575"/>
    <cellStyle name="_사전원가심의1_울산천곡동(0920공내역서)_공내역서_경희대치과대학_공용부_공용부_1220 두산인프라코어 통합 RD센터-작성" xfId="17576"/>
    <cellStyle name="_사전원가심의1_울산천곡동(0920공내역서)_공내역서_경희대치과대학_공용부_공용부_공용부" xfId="17577"/>
    <cellStyle name="_사전원가심의1_울산천곡동(0920공내역서)_공내역서_경희대치과대학_공용부_공용부_두산인프라코어 통합 R&amp;D센터" xfId="17578"/>
    <cellStyle name="_사전원가심의1_울산천곡동(0920공내역서)_공내역서_경희대치과대학_두산인프라코어 통합 R&amp;D센터" xfId="17579"/>
    <cellStyle name="_사전원가심의1_울산천곡동(0920공내역서)_공내역서_경희대치과대학_삼성동I'PARK스포츠센타 보수공사(제출)" xfId="17580"/>
    <cellStyle name="_사전원가심의1_울산천곡동(0920공내역서)_공내역서_경희대치과대학_전기공사(추가)" xfId="17581"/>
    <cellStyle name="_사전원가심의1_울산천곡동(0920공내역서)_공내역서_경희대치과대학_종로무악 MH공사(실행)" xfId="17582"/>
    <cellStyle name="_사전원가심의1_울산천곡동(0920공내역서)_공내역서_공용부" xfId="17583"/>
    <cellStyle name="_사전원가심의1_울산천곡동(0920공내역서)_공내역서_공용부_공용부" xfId="17584"/>
    <cellStyle name="_사전원가심의1_울산천곡동(0920공내역서)_공내역서_공용부_공용부 2" xfId="17585"/>
    <cellStyle name="_사전원가심의1_울산천곡동(0920공내역서)_공내역서_공용부_공용부_1220 두산인프라코어 통합 RD센터-작성" xfId="17586"/>
    <cellStyle name="_사전원가심의1_울산천곡동(0920공내역서)_공내역서_공용부_공용부_공용부" xfId="17587"/>
    <cellStyle name="_사전원가심의1_울산천곡동(0920공내역서)_공내역서_공용부_공용부_두산인프라코어 통합 R&amp;D센터" xfId="17588"/>
    <cellStyle name="_사전원가심의1_울산천곡동(0920공내역서)_공내역서_두산인프라코어 통합 R&amp;D센터" xfId="17589"/>
    <cellStyle name="_사전원가심의1_울산천곡동(0920공내역서)_공내역서_삼성동I'PARK스포츠센타 보수공사(제출)" xfId="17590"/>
    <cellStyle name="_사전원가심의1_울산천곡동(0920공내역서)_공내역서_삼척건지지구" xfId="17591"/>
    <cellStyle name="_사전원가심의1_울산천곡동(0920공내역서)_공내역서_삼척건지지구 2" xfId="17592"/>
    <cellStyle name="_사전원가심의1_울산천곡동(0920공내역서)_공내역서_삼척건지지구_1220 두산인프라코어 통합 RD센터-작성" xfId="17593"/>
    <cellStyle name="_사전원가심의1_울산천곡동(0920공내역서)_공내역서_삼척건지지구_두산인프라코어 통합 R&amp;D센터" xfId="17594"/>
    <cellStyle name="_사전원가심의1_울산천곡동(0920공내역서)_공내역서_울산천곡MH실행(재입찰)" xfId="17595"/>
    <cellStyle name="_사전원가심의1_울산천곡동(0920공내역서)_공내역서_울산천곡MH실행(재입찰) 2" xfId="17596"/>
    <cellStyle name="_사전원가심의1_울산천곡동(0920공내역서)_공내역서_울산천곡MH실행(재입찰)_1220 두산인프라코어 통합 RD센터-작성" xfId="17597"/>
    <cellStyle name="_사전원가심의1_울산천곡동(0920공내역서)_공내역서_울산천곡MH실행(재입찰)_공용부" xfId="17598"/>
    <cellStyle name="_사전원가심의1_울산천곡동(0920공내역서)_공내역서_울산천곡MH실행(재입찰)_공용부_공용부" xfId="17599"/>
    <cellStyle name="_사전원가심의1_울산천곡동(0920공내역서)_공내역서_울산천곡MH실행(재입찰)_공용부_공용부 2" xfId="17600"/>
    <cellStyle name="_사전원가심의1_울산천곡동(0920공내역서)_공내역서_울산천곡MH실행(재입찰)_공용부_공용부_1220 두산인프라코어 통합 RD센터-작성" xfId="17601"/>
    <cellStyle name="_사전원가심의1_울산천곡동(0920공내역서)_공내역서_울산천곡MH실행(재입찰)_공용부_공용부_공용부" xfId="17602"/>
    <cellStyle name="_사전원가심의1_울산천곡동(0920공내역서)_공내역서_울산천곡MH실행(재입찰)_공용부_공용부_두산인프라코어 통합 R&amp;D센터" xfId="17603"/>
    <cellStyle name="_사전원가심의1_울산천곡동(0920공내역서)_공내역서_울산천곡MH실행(재입찰)_두산인프라코어 통합 R&amp;D센터" xfId="17604"/>
    <cellStyle name="_사전원가심의1_울산천곡동(0920공내역서)_공내역서_울산천곡MH실행(재입찰)_삼성동I'PARK스포츠센타 보수공사(제출)" xfId="17605"/>
    <cellStyle name="_사전원가심의1_울산천곡동(0920공내역서)_공내역서_울산천곡MH실행(재입찰)_전기공사(추가)" xfId="17606"/>
    <cellStyle name="_사전원가심의1_울산천곡동(0920공내역서)_공내역서_울산천곡MH실행(재입찰)_종로무악 MH공사(실행)" xfId="17607"/>
    <cellStyle name="_사전원가심의1_울산천곡동(0920공내역서)_공내역서_울산천곡설계비" xfId="17608"/>
    <cellStyle name="_사전원가심의1_울산천곡동(0920공내역서)_공내역서_울산천곡설계비 2" xfId="17609"/>
    <cellStyle name="_사전원가심의1_울산천곡동(0920공내역서)_공내역서_울산천곡설계비_1220 두산인프라코어 통합 RD센터-작성" xfId="17610"/>
    <cellStyle name="_사전원가심의1_울산천곡동(0920공내역서)_공내역서_울산천곡설계비_공용부" xfId="17611"/>
    <cellStyle name="_사전원가심의1_울산천곡동(0920공내역서)_공내역서_울산천곡설계비_공용부_공용부" xfId="17612"/>
    <cellStyle name="_사전원가심의1_울산천곡동(0920공내역서)_공내역서_울산천곡설계비_공용부_공용부 2" xfId="17613"/>
    <cellStyle name="_사전원가심의1_울산천곡동(0920공내역서)_공내역서_울산천곡설계비_공용부_공용부_1220 두산인프라코어 통합 RD센터-작성" xfId="17614"/>
    <cellStyle name="_사전원가심의1_울산천곡동(0920공내역서)_공내역서_울산천곡설계비_공용부_공용부_공용부" xfId="17615"/>
    <cellStyle name="_사전원가심의1_울산천곡동(0920공내역서)_공내역서_울산천곡설계비_공용부_공용부_두산인프라코어 통합 R&amp;D센터" xfId="17616"/>
    <cellStyle name="_사전원가심의1_울산천곡동(0920공내역서)_공내역서_울산천곡설계비_두산인프라코어 통합 R&amp;D센터" xfId="17617"/>
    <cellStyle name="_사전원가심의1_울산천곡동(0920공내역서)_공내역서_울산천곡설계비_삼성동I'PARK스포츠센타 보수공사(제출)" xfId="17618"/>
    <cellStyle name="_사전원가심의1_울산천곡동(0920공내역서)_공내역서_울산천곡설계비_전기공사(추가)" xfId="17619"/>
    <cellStyle name="_사전원가심의1_울산천곡동(0920공내역서)_공내역서_울산천곡설계비_종로무악 MH공사(실행)" xfId="17620"/>
    <cellStyle name="_사전원가심의1_울산천곡동(0920공내역서)_공내역서_전기공사(추가)" xfId="17621"/>
    <cellStyle name="_사전원가심의1_울산천곡동(0920공내역서)_공내역서_종로무악 MH공사(실행)" xfId="17622"/>
    <cellStyle name="_사전원가심의1_울산천곡동(0920공내역서)_공용부" xfId="17623"/>
    <cellStyle name="_사전원가심의1_울산천곡동(0920공내역서)_공용부_공용부" xfId="17624"/>
    <cellStyle name="_사전원가심의1_울산천곡동(0920공내역서)_공용부_공용부 2" xfId="17625"/>
    <cellStyle name="_사전원가심의1_울산천곡동(0920공내역서)_공용부_공용부_1220 두산인프라코어 통합 RD센터-작성" xfId="17626"/>
    <cellStyle name="_사전원가심의1_울산천곡동(0920공내역서)_공용부_공용부_공용부" xfId="17627"/>
    <cellStyle name="_사전원가심의1_울산천곡동(0920공내역서)_공용부_공용부_두산인프라코어 통합 R&amp;D센터" xfId="17628"/>
    <cellStyle name="_사전원가심의1_울산천곡동(0920공내역서)_두산인프라코어 통합 R&amp;D센터" xfId="17629"/>
    <cellStyle name="_사전원가심의1_울산천곡동(0920공내역서)_삼성동I'PARK스포츠센타 보수공사(제출)" xfId="17630"/>
    <cellStyle name="_사전원가심의1_울산천곡동(0920공내역서)_삼척건지지구" xfId="17631"/>
    <cellStyle name="_사전원가심의1_울산천곡동(0920공내역서)_삼척건지지구 2" xfId="17632"/>
    <cellStyle name="_사전원가심의1_울산천곡동(0920공내역서)_삼척건지지구_1220 두산인프라코어 통합 RD센터-작성" xfId="17633"/>
    <cellStyle name="_사전원가심의1_울산천곡동(0920공내역서)_삼척건지지구_두산인프라코어 통합 R&amp;D센터" xfId="17634"/>
    <cellStyle name="_사전원가심의1_울산천곡동(0920공내역서)_울산천곡MH실행(재입찰)" xfId="17635"/>
    <cellStyle name="_사전원가심의1_울산천곡동(0920공내역서)_울산천곡MH실행(재입찰) 2" xfId="17636"/>
    <cellStyle name="_사전원가심의1_울산천곡동(0920공내역서)_울산천곡MH실행(재입찰)_1220 두산인프라코어 통합 RD센터-작성" xfId="17637"/>
    <cellStyle name="_사전원가심의1_울산천곡동(0920공내역서)_울산천곡MH실행(재입찰)_공용부" xfId="17638"/>
    <cellStyle name="_사전원가심의1_울산천곡동(0920공내역서)_울산천곡MH실행(재입찰)_공용부_공용부" xfId="17639"/>
    <cellStyle name="_사전원가심의1_울산천곡동(0920공내역서)_울산천곡MH실행(재입찰)_공용부_공용부 2" xfId="17640"/>
    <cellStyle name="_사전원가심의1_울산천곡동(0920공내역서)_울산천곡MH실행(재입찰)_공용부_공용부_1220 두산인프라코어 통합 RD센터-작성" xfId="17641"/>
    <cellStyle name="_사전원가심의1_울산천곡동(0920공내역서)_울산천곡MH실행(재입찰)_공용부_공용부_공용부" xfId="17642"/>
    <cellStyle name="_사전원가심의1_울산천곡동(0920공내역서)_울산천곡MH실행(재입찰)_공용부_공용부_두산인프라코어 통합 R&amp;D센터" xfId="17643"/>
    <cellStyle name="_사전원가심의1_울산천곡동(0920공내역서)_울산천곡MH실행(재입찰)_두산인프라코어 통합 R&amp;D센터" xfId="17644"/>
    <cellStyle name="_사전원가심의1_울산천곡동(0920공내역서)_울산천곡MH실행(재입찰)_삼성동I'PARK스포츠센타 보수공사(제출)" xfId="17645"/>
    <cellStyle name="_사전원가심의1_울산천곡동(0920공내역서)_울산천곡MH실행(재입찰)_전기공사(추가)" xfId="17646"/>
    <cellStyle name="_사전원가심의1_울산천곡동(0920공내역서)_울산천곡MH실행(재입찰)_종로무악 MH공사(실행)" xfId="17647"/>
    <cellStyle name="_사전원가심의1_울산천곡동(0920공내역서)_울산천곡설계비" xfId="17648"/>
    <cellStyle name="_사전원가심의1_울산천곡동(0920공내역서)_울산천곡설계비 2" xfId="17649"/>
    <cellStyle name="_사전원가심의1_울산천곡동(0920공내역서)_울산천곡설계비_1220 두산인프라코어 통합 RD센터-작성" xfId="17650"/>
    <cellStyle name="_사전원가심의1_울산천곡동(0920공내역서)_울산천곡설계비_공용부" xfId="17651"/>
    <cellStyle name="_사전원가심의1_울산천곡동(0920공내역서)_울산천곡설계비_공용부_공용부" xfId="17652"/>
    <cellStyle name="_사전원가심의1_울산천곡동(0920공내역서)_울산천곡설계비_공용부_공용부 2" xfId="17653"/>
    <cellStyle name="_사전원가심의1_울산천곡동(0920공내역서)_울산천곡설계비_공용부_공용부_1220 두산인프라코어 통합 RD센터-작성" xfId="17654"/>
    <cellStyle name="_사전원가심의1_울산천곡동(0920공내역서)_울산천곡설계비_공용부_공용부_공용부" xfId="17655"/>
    <cellStyle name="_사전원가심의1_울산천곡동(0920공내역서)_울산천곡설계비_공용부_공용부_두산인프라코어 통합 R&amp;D센터" xfId="17656"/>
    <cellStyle name="_사전원가심의1_울산천곡동(0920공내역서)_울산천곡설계비_두산인프라코어 통합 R&amp;D센터" xfId="17657"/>
    <cellStyle name="_사전원가심의1_울산천곡동(0920공내역서)_울산천곡설계비_삼성동I'PARK스포츠센타 보수공사(제출)" xfId="17658"/>
    <cellStyle name="_사전원가심의1_울산천곡동(0920공내역서)_울산천곡설계비_전기공사(추가)" xfId="17659"/>
    <cellStyle name="_사전원가심의1_울산천곡동(0920공내역서)_울산천곡설계비_종로무악 MH공사(실행)" xfId="17660"/>
    <cellStyle name="_사전원가심의1_울산천곡동(0920공내역서)_전기공사(추가)" xfId="17661"/>
    <cellStyle name="_사전원가심의1_울산천곡동(0920공내역서)_종로무악 MH공사(실행)" xfId="17662"/>
    <cellStyle name="_사전원가심의1_울산천곡동(도면변경0916)예가송부" xfId="17663"/>
    <cellStyle name="_사전원가심의1_울산천곡동(도면변경0916)예가송부 2" xfId="17664"/>
    <cellStyle name="_사전원가심의1_울산천곡동(도면변경0916)예가송부_1220 두산인프라코어 통합 RD센터-작성" xfId="17665"/>
    <cellStyle name="_사전원가심의1_울산천곡동(도면변경0916)예가송부_경희대치과대학" xfId="17666"/>
    <cellStyle name="_사전원가심의1_울산천곡동(도면변경0916)예가송부_경희대치과대학 2" xfId="17667"/>
    <cellStyle name="_사전원가심의1_울산천곡동(도면변경0916)예가송부_경희대치과대학_1220 두산인프라코어 통합 RD센터-작성" xfId="17668"/>
    <cellStyle name="_사전원가심의1_울산천곡동(도면변경0916)예가송부_경희대치과대학_공용부" xfId="17669"/>
    <cellStyle name="_사전원가심의1_울산천곡동(도면변경0916)예가송부_경희대치과대학_공용부_공용부" xfId="17670"/>
    <cellStyle name="_사전원가심의1_울산천곡동(도면변경0916)예가송부_경희대치과대학_공용부_공용부 2" xfId="17671"/>
    <cellStyle name="_사전원가심의1_울산천곡동(도면변경0916)예가송부_경희대치과대학_공용부_공용부_1220 두산인프라코어 통합 RD센터-작성" xfId="17672"/>
    <cellStyle name="_사전원가심의1_울산천곡동(도면변경0916)예가송부_경희대치과대학_공용부_공용부_공용부" xfId="17673"/>
    <cellStyle name="_사전원가심의1_울산천곡동(도면변경0916)예가송부_경희대치과대학_공용부_공용부_두산인프라코어 통합 R&amp;D센터" xfId="17674"/>
    <cellStyle name="_사전원가심의1_울산천곡동(도면변경0916)예가송부_경희대치과대학_두산인프라코어 통합 R&amp;D센터" xfId="17675"/>
    <cellStyle name="_사전원가심의1_울산천곡동(도면변경0916)예가송부_경희대치과대학_삼성동I'PARK스포츠센타 보수공사(제출)" xfId="17676"/>
    <cellStyle name="_사전원가심의1_울산천곡동(도면변경0916)예가송부_경희대치과대학_전기공사(추가)" xfId="17677"/>
    <cellStyle name="_사전원가심의1_울산천곡동(도면변경0916)예가송부_경희대치과대학_종로무악 MH공사(실행)" xfId="17678"/>
    <cellStyle name="_사전원가심의1_울산천곡동(도면변경0916)예가송부_공내역서" xfId="17679"/>
    <cellStyle name="_사전원가심의1_울산천곡동(도면변경0916)예가송부_공내역서 2" xfId="17680"/>
    <cellStyle name="_사전원가심의1_울산천곡동(도면변경0916)예가송부_공내역서_1220 두산인프라코어 통합 RD센터-작성" xfId="17681"/>
    <cellStyle name="_사전원가심의1_울산천곡동(도면변경0916)예가송부_공내역서_경희대치과대학" xfId="17682"/>
    <cellStyle name="_사전원가심의1_울산천곡동(도면변경0916)예가송부_공내역서_경희대치과대학 2" xfId="17683"/>
    <cellStyle name="_사전원가심의1_울산천곡동(도면변경0916)예가송부_공내역서_경희대치과대학_1220 두산인프라코어 통합 RD센터-작성" xfId="17684"/>
    <cellStyle name="_사전원가심의1_울산천곡동(도면변경0916)예가송부_공내역서_경희대치과대학_공용부" xfId="17685"/>
    <cellStyle name="_사전원가심의1_울산천곡동(도면변경0916)예가송부_공내역서_경희대치과대학_공용부_공용부" xfId="17686"/>
    <cellStyle name="_사전원가심의1_울산천곡동(도면변경0916)예가송부_공내역서_경희대치과대학_공용부_공용부 2" xfId="17687"/>
    <cellStyle name="_사전원가심의1_울산천곡동(도면변경0916)예가송부_공내역서_경희대치과대학_공용부_공용부_1220 두산인프라코어 통합 RD센터-작성" xfId="17688"/>
    <cellStyle name="_사전원가심의1_울산천곡동(도면변경0916)예가송부_공내역서_경희대치과대학_공용부_공용부_공용부" xfId="17689"/>
    <cellStyle name="_사전원가심의1_울산천곡동(도면변경0916)예가송부_공내역서_경희대치과대학_공용부_공용부_두산인프라코어 통합 R&amp;D센터" xfId="17690"/>
    <cellStyle name="_사전원가심의1_울산천곡동(도면변경0916)예가송부_공내역서_경희대치과대학_두산인프라코어 통합 R&amp;D센터" xfId="17691"/>
    <cellStyle name="_사전원가심의1_울산천곡동(도면변경0916)예가송부_공내역서_경희대치과대학_삼성동I'PARK스포츠센타 보수공사(제출)" xfId="17692"/>
    <cellStyle name="_사전원가심의1_울산천곡동(도면변경0916)예가송부_공내역서_경희대치과대학_전기공사(추가)" xfId="17693"/>
    <cellStyle name="_사전원가심의1_울산천곡동(도면변경0916)예가송부_공내역서_경희대치과대학_종로무악 MH공사(실행)" xfId="17694"/>
    <cellStyle name="_사전원가심의1_울산천곡동(도면변경0916)예가송부_공내역서_공용부" xfId="17695"/>
    <cellStyle name="_사전원가심의1_울산천곡동(도면변경0916)예가송부_공내역서_공용부_공용부" xfId="17696"/>
    <cellStyle name="_사전원가심의1_울산천곡동(도면변경0916)예가송부_공내역서_공용부_공용부 2" xfId="17697"/>
    <cellStyle name="_사전원가심의1_울산천곡동(도면변경0916)예가송부_공내역서_공용부_공용부_1220 두산인프라코어 통합 RD센터-작성" xfId="17698"/>
    <cellStyle name="_사전원가심의1_울산천곡동(도면변경0916)예가송부_공내역서_공용부_공용부_공용부" xfId="17699"/>
    <cellStyle name="_사전원가심의1_울산천곡동(도면변경0916)예가송부_공내역서_공용부_공용부_두산인프라코어 통합 R&amp;D센터" xfId="17700"/>
    <cellStyle name="_사전원가심의1_울산천곡동(도면변경0916)예가송부_공내역서_두산인프라코어 통합 R&amp;D센터" xfId="17701"/>
    <cellStyle name="_사전원가심의1_울산천곡동(도면변경0916)예가송부_공내역서_삼성동I'PARK스포츠센타 보수공사(제출)" xfId="17702"/>
    <cellStyle name="_사전원가심의1_울산천곡동(도면변경0916)예가송부_공내역서_삼척건지지구" xfId="17703"/>
    <cellStyle name="_사전원가심의1_울산천곡동(도면변경0916)예가송부_공내역서_삼척건지지구 2" xfId="17704"/>
    <cellStyle name="_사전원가심의1_울산천곡동(도면변경0916)예가송부_공내역서_삼척건지지구_1220 두산인프라코어 통합 RD센터-작성" xfId="17705"/>
    <cellStyle name="_사전원가심의1_울산천곡동(도면변경0916)예가송부_공내역서_삼척건지지구_두산인프라코어 통합 R&amp;D센터" xfId="17706"/>
    <cellStyle name="_사전원가심의1_울산천곡동(도면변경0916)예가송부_공내역서_울산천곡MH실행(재입찰)" xfId="17707"/>
    <cellStyle name="_사전원가심의1_울산천곡동(도면변경0916)예가송부_공내역서_울산천곡MH실행(재입찰) 2" xfId="17708"/>
    <cellStyle name="_사전원가심의1_울산천곡동(도면변경0916)예가송부_공내역서_울산천곡MH실행(재입찰)_1220 두산인프라코어 통합 RD센터-작성" xfId="17709"/>
    <cellStyle name="_사전원가심의1_울산천곡동(도면변경0916)예가송부_공내역서_울산천곡MH실행(재입찰)_공용부" xfId="17710"/>
    <cellStyle name="_사전원가심의1_울산천곡동(도면변경0916)예가송부_공내역서_울산천곡MH실행(재입찰)_공용부_공용부" xfId="17711"/>
    <cellStyle name="_사전원가심의1_울산천곡동(도면변경0916)예가송부_공내역서_울산천곡MH실행(재입찰)_공용부_공용부 2" xfId="17712"/>
    <cellStyle name="_사전원가심의1_울산천곡동(도면변경0916)예가송부_공내역서_울산천곡MH실행(재입찰)_공용부_공용부_1220 두산인프라코어 통합 RD센터-작성" xfId="17713"/>
    <cellStyle name="_사전원가심의1_울산천곡동(도면변경0916)예가송부_공내역서_울산천곡MH실행(재입찰)_공용부_공용부_공용부" xfId="17714"/>
    <cellStyle name="_사전원가심의1_울산천곡동(도면변경0916)예가송부_공내역서_울산천곡MH실행(재입찰)_공용부_공용부_두산인프라코어 통합 R&amp;D센터" xfId="17715"/>
    <cellStyle name="_사전원가심의1_울산천곡동(도면변경0916)예가송부_공내역서_울산천곡MH실행(재입찰)_두산인프라코어 통합 R&amp;D센터" xfId="17716"/>
    <cellStyle name="_사전원가심의1_울산천곡동(도면변경0916)예가송부_공내역서_울산천곡MH실행(재입찰)_삼성동I'PARK스포츠센타 보수공사(제출)" xfId="17717"/>
    <cellStyle name="_사전원가심의1_울산천곡동(도면변경0916)예가송부_공내역서_울산천곡MH실행(재입찰)_전기공사(추가)" xfId="17718"/>
    <cellStyle name="_사전원가심의1_울산천곡동(도면변경0916)예가송부_공내역서_울산천곡MH실행(재입찰)_종로무악 MH공사(실행)" xfId="17719"/>
    <cellStyle name="_사전원가심의1_울산천곡동(도면변경0916)예가송부_공내역서_울산천곡설계비" xfId="17720"/>
    <cellStyle name="_사전원가심의1_울산천곡동(도면변경0916)예가송부_공내역서_울산천곡설계비 2" xfId="17721"/>
    <cellStyle name="_사전원가심의1_울산천곡동(도면변경0916)예가송부_공내역서_울산천곡설계비_1220 두산인프라코어 통합 RD센터-작성" xfId="17722"/>
    <cellStyle name="_사전원가심의1_울산천곡동(도면변경0916)예가송부_공내역서_울산천곡설계비_공용부" xfId="17723"/>
    <cellStyle name="_사전원가심의1_울산천곡동(도면변경0916)예가송부_공내역서_울산천곡설계비_공용부_공용부" xfId="17724"/>
    <cellStyle name="_사전원가심의1_울산천곡동(도면변경0916)예가송부_공내역서_울산천곡설계비_공용부_공용부 2" xfId="17725"/>
    <cellStyle name="_사전원가심의1_울산천곡동(도면변경0916)예가송부_공내역서_울산천곡설계비_공용부_공용부_1220 두산인프라코어 통합 RD센터-작성" xfId="17726"/>
    <cellStyle name="_사전원가심의1_울산천곡동(도면변경0916)예가송부_공내역서_울산천곡설계비_공용부_공용부_공용부" xfId="17727"/>
    <cellStyle name="_사전원가심의1_울산천곡동(도면변경0916)예가송부_공내역서_울산천곡설계비_공용부_공용부_두산인프라코어 통합 R&amp;D센터" xfId="17728"/>
    <cellStyle name="_사전원가심의1_울산천곡동(도면변경0916)예가송부_공내역서_울산천곡설계비_두산인프라코어 통합 R&amp;D센터" xfId="17729"/>
    <cellStyle name="_사전원가심의1_울산천곡동(도면변경0916)예가송부_공내역서_울산천곡설계비_삼성동I'PARK스포츠센타 보수공사(제출)" xfId="17730"/>
    <cellStyle name="_사전원가심의1_울산천곡동(도면변경0916)예가송부_공내역서_울산천곡설계비_전기공사(추가)" xfId="17731"/>
    <cellStyle name="_사전원가심의1_울산천곡동(도면변경0916)예가송부_공내역서_울산천곡설계비_종로무악 MH공사(실행)" xfId="17732"/>
    <cellStyle name="_사전원가심의1_울산천곡동(도면변경0916)예가송부_공내역서_전기공사(추가)" xfId="17733"/>
    <cellStyle name="_사전원가심의1_울산천곡동(도면변경0916)예가송부_공내역서_종로무악 MH공사(실행)" xfId="17734"/>
    <cellStyle name="_사전원가심의1_울산천곡동(도면변경0916)예가송부_공용부" xfId="17735"/>
    <cellStyle name="_사전원가심의1_울산천곡동(도면변경0916)예가송부_공용부_공용부" xfId="17736"/>
    <cellStyle name="_사전원가심의1_울산천곡동(도면변경0916)예가송부_공용부_공용부 2" xfId="17737"/>
    <cellStyle name="_사전원가심의1_울산천곡동(도면변경0916)예가송부_공용부_공용부_1220 두산인프라코어 통합 RD센터-작성" xfId="17738"/>
    <cellStyle name="_사전원가심의1_울산천곡동(도면변경0916)예가송부_공용부_공용부_공용부" xfId="17739"/>
    <cellStyle name="_사전원가심의1_울산천곡동(도면변경0916)예가송부_공용부_공용부_두산인프라코어 통합 R&amp;D센터" xfId="17740"/>
    <cellStyle name="_사전원가심의1_울산천곡동(도면변경0916)예가송부_두산인프라코어 통합 R&amp;D센터" xfId="17741"/>
    <cellStyle name="_사전원가심의1_울산천곡동(도면변경0916)예가송부_삼성동I'PARK스포츠센타 보수공사(제출)" xfId="17742"/>
    <cellStyle name="_사전원가심의1_울산천곡동(도면변경0916)예가송부_삼척건지지구" xfId="17743"/>
    <cellStyle name="_사전원가심의1_울산천곡동(도면변경0916)예가송부_삼척건지지구 2" xfId="17744"/>
    <cellStyle name="_사전원가심의1_울산천곡동(도면변경0916)예가송부_삼척건지지구_1220 두산인프라코어 통합 RD센터-작성" xfId="17745"/>
    <cellStyle name="_사전원가심의1_울산천곡동(도면변경0916)예가송부_삼척건지지구_두산인프라코어 통합 R&amp;D센터" xfId="17746"/>
    <cellStyle name="_사전원가심의1_울산천곡동(도면변경0916)예가송부_울산천곡MH실행(재입찰)" xfId="17747"/>
    <cellStyle name="_사전원가심의1_울산천곡동(도면변경0916)예가송부_울산천곡MH실행(재입찰) 2" xfId="17748"/>
    <cellStyle name="_사전원가심의1_울산천곡동(도면변경0916)예가송부_울산천곡MH실행(재입찰)_1220 두산인프라코어 통합 RD센터-작성" xfId="17749"/>
    <cellStyle name="_사전원가심의1_울산천곡동(도면변경0916)예가송부_울산천곡MH실행(재입찰)_공용부" xfId="17750"/>
    <cellStyle name="_사전원가심의1_울산천곡동(도면변경0916)예가송부_울산천곡MH실행(재입찰)_공용부_공용부" xfId="17751"/>
    <cellStyle name="_사전원가심의1_울산천곡동(도면변경0916)예가송부_울산천곡MH실행(재입찰)_공용부_공용부 2" xfId="17752"/>
    <cellStyle name="_사전원가심의1_울산천곡동(도면변경0916)예가송부_울산천곡MH실행(재입찰)_공용부_공용부_1220 두산인프라코어 통합 RD센터-작성" xfId="17753"/>
    <cellStyle name="_사전원가심의1_울산천곡동(도면변경0916)예가송부_울산천곡MH실행(재입찰)_공용부_공용부_공용부" xfId="17754"/>
    <cellStyle name="_사전원가심의1_울산천곡동(도면변경0916)예가송부_울산천곡MH실행(재입찰)_공용부_공용부_두산인프라코어 통합 R&amp;D센터" xfId="17755"/>
    <cellStyle name="_사전원가심의1_울산천곡동(도면변경0916)예가송부_울산천곡MH실행(재입찰)_두산인프라코어 통합 R&amp;D센터" xfId="17756"/>
    <cellStyle name="_사전원가심의1_울산천곡동(도면변경0916)예가송부_울산천곡MH실행(재입찰)_삼성동I'PARK스포츠센타 보수공사(제출)" xfId="17757"/>
    <cellStyle name="_사전원가심의1_울산천곡동(도면변경0916)예가송부_울산천곡MH실행(재입찰)_전기공사(추가)" xfId="17758"/>
    <cellStyle name="_사전원가심의1_울산천곡동(도면변경0916)예가송부_울산천곡MH실행(재입찰)_종로무악 MH공사(실행)" xfId="17759"/>
    <cellStyle name="_사전원가심의1_울산천곡동(도면변경0916)예가송부_울산천곡설계비" xfId="17760"/>
    <cellStyle name="_사전원가심의1_울산천곡동(도면변경0916)예가송부_울산천곡설계비 2" xfId="17761"/>
    <cellStyle name="_사전원가심의1_울산천곡동(도면변경0916)예가송부_울산천곡설계비_1220 두산인프라코어 통합 RD센터-작성" xfId="17762"/>
    <cellStyle name="_사전원가심의1_울산천곡동(도면변경0916)예가송부_울산천곡설계비_공용부" xfId="17763"/>
    <cellStyle name="_사전원가심의1_울산천곡동(도면변경0916)예가송부_울산천곡설계비_공용부_공용부" xfId="17764"/>
    <cellStyle name="_사전원가심의1_울산천곡동(도면변경0916)예가송부_울산천곡설계비_공용부_공용부 2" xfId="17765"/>
    <cellStyle name="_사전원가심의1_울산천곡동(도면변경0916)예가송부_울산천곡설계비_공용부_공용부_1220 두산인프라코어 통합 RD센터-작성" xfId="17766"/>
    <cellStyle name="_사전원가심의1_울산천곡동(도면변경0916)예가송부_울산천곡설계비_공용부_공용부_공용부" xfId="17767"/>
    <cellStyle name="_사전원가심의1_울산천곡동(도면변경0916)예가송부_울산천곡설계비_공용부_공용부_두산인프라코어 통합 R&amp;D센터" xfId="17768"/>
    <cellStyle name="_사전원가심의1_울산천곡동(도면변경0916)예가송부_울산천곡설계비_두산인프라코어 통합 R&amp;D센터" xfId="17769"/>
    <cellStyle name="_사전원가심의1_울산천곡동(도면변경0916)예가송부_울산천곡설계비_삼성동I'PARK스포츠센타 보수공사(제출)" xfId="17770"/>
    <cellStyle name="_사전원가심의1_울산천곡동(도면변경0916)예가송부_울산천곡설계비_전기공사(추가)" xfId="17771"/>
    <cellStyle name="_사전원가심의1_울산천곡동(도면변경0916)예가송부_울산천곡설계비_종로무악 MH공사(실행)" xfId="17772"/>
    <cellStyle name="_사전원가심의1_울산천곡동(도면변경0916)예가송부_전기공사(추가)" xfId="17773"/>
    <cellStyle name="_사전원가심의1_울산천곡동(도면변경0916)예가송부_종로무악 MH공사(실행)" xfId="17774"/>
    <cellStyle name="_사전원가심의1_울산천곡동_1220 두산인프라코어 통합 RD센터-작성" xfId="17775"/>
    <cellStyle name="_사전원가심의1_울산천곡동_경희대치과대학" xfId="17776"/>
    <cellStyle name="_사전원가심의1_울산천곡동_경희대치과대학 2" xfId="17777"/>
    <cellStyle name="_사전원가심의1_울산천곡동_경희대치과대학_1220 두산인프라코어 통합 RD센터-작성" xfId="17778"/>
    <cellStyle name="_사전원가심의1_울산천곡동_경희대치과대학_공용부" xfId="17779"/>
    <cellStyle name="_사전원가심의1_울산천곡동_경희대치과대학_공용부_공용부" xfId="17780"/>
    <cellStyle name="_사전원가심의1_울산천곡동_경희대치과대학_공용부_공용부 2" xfId="17781"/>
    <cellStyle name="_사전원가심의1_울산천곡동_경희대치과대학_공용부_공용부_1220 두산인프라코어 통합 RD센터-작성" xfId="17782"/>
    <cellStyle name="_사전원가심의1_울산천곡동_경희대치과대학_공용부_공용부_공용부" xfId="17783"/>
    <cellStyle name="_사전원가심의1_울산천곡동_경희대치과대학_공용부_공용부_두산인프라코어 통합 R&amp;D센터" xfId="17784"/>
    <cellStyle name="_사전원가심의1_울산천곡동_경희대치과대학_두산인프라코어 통합 R&amp;D센터" xfId="17785"/>
    <cellStyle name="_사전원가심의1_울산천곡동_경희대치과대학_삼성동I'PARK스포츠센타 보수공사(제출)" xfId="17786"/>
    <cellStyle name="_사전원가심의1_울산천곡동_경희대치과대학_전기공사(추가)" xfId="17787"/>
    <cellStyle name="_사전원가심의1_울산천곡동_경희대치과대학_종로무악 MH공사(실행)" xfId="17788"/>
    <cellStyle name="_사전원가심의1_울산천곡동_공내역서" xfId="17789"/>
    <cellStyle name="_사전원가심의1_울산천곡동_공내역서 2" xfId="17790"/>
    <cellStyle name="_사전원가심의1_울산천곡동_공내역서_1220 두산인프라코어 통합 RD센터-작성" xfId="17791"/>
    <cellStyle name="_사전원가심의1_울산천곡동_공내역서_경희대치과대학" xfId="17792"/>
    <cellStyle name="_사전원가심의1_울산천곡동_공내역서_경희대치과대학 2" xfId="17793"/>
    <cellStyle name="_사전원가심의1_울산천곡동_공내역서_경희대치과대학_1220 두산인프라코어 통합 RD센터-작성" xfId="17794"/>
    <cellStyle name="_사전원가심의1_울산천곡동_공내역서_경희대치과대학_공용부" xfId="17795"/>
    <cellStyle name="_사전원가심의1_울산천곡동_공내역서_경희대치과대학_공용부_공용부" xfId="17796"/>
    <cellStyle name="_사전원가심의1_울산천곡동_공내역서_경희대치과대학_공용부_공용부 2" xfId="17797"/>
    <cellStyle name="_사전원가심의1_울산천곡동_공내역서_경희대치과대학_공용부_공용부_1220 두산인프라코어 통합 RD센터-작성" xfId="17798"/>
    <cellStyle name="_사전원가심의1_울산천곡동_공내역서_경희대치과대학_공용부_공용부_공용부" xfId="17799"/>
    <cellStyle name="_사전원가심의1_울산천곡동_공내역서_경희대치과대학_공용부_공용부_두산인프라코어 통합 R&amp;D센터" xfId="17800"/>
    <cellStyle name="_사전원가심의1_울산천곡동_공내역서_경희대치과대학_두산인프라코어 통합 R&amp;D센터" xfId="17801"/>
    <cellStyle name="_사전원가심의1_울산천곡동_공내역서_경희대치과대학_삼성동I'PARK스포츠센타 보수공사(제출)" xfId="17802"/>
    <cellStyle name="_사전원가심의1_울산천곡동_공내역서_경희대치과대학_전기공사(추가)" xfId="17803"/>
    <cellStyle name="_사전원가심의1_울산천곡동_공내역서_경희대치과대학_종로무악 MH공사(실행)" xfId="17804"/>
    <cellStyle name="_사전원가심의1_울산천곡동_공내역서_공용부" xfId="17805"/>
    <cellStyle name="_사전원가심의1_울산천곡동_공내역서_공용부_공용부" xfId="17806"/>
    <cellStyle name="_사전원가심의1_울산천곡동_공내역서_공용부_공용부 2" xfId="17807"/>
    <cellStyle name="_사전원가심의1_울산천곡동_공내역서_공용부_공용부_1220 두산인프라코어 통합 RD센터-작성" xfId="17808"/>
    <cellStyle name="_사전원가심의1_울산천곡동_공내역서_공용부_공용부_공용부" xfId="17809"/>
    <cellStyle name="_사전원가심의1_울산천곡동_공내역서_공용부_공용부_두산인프라코어 통합 R&amp;D센터" xfId="17810"/>
    <cellStyle name="_사전원가심의1_울산천곡동_공내역서_두산인프라코어 통합 R&amp;D센터" xfId="17811"/>
    <cellStyle name="_사전원가심의1_울산천곡동_공내역서_삼성동I'PARK스포츠센타 보수공사(제출)" xfId="17812"/>
    <cellStyle name="_사전원가심의1_울산천곡동_공내역서_삼척건지지구" xfId="17813"/>
    <cellStyle name="_사전원가심의1_울산천곡동_공내역서_삼척건지지구 2" xfId="17814"/>
    <cellStyle name="_사전원가심의1_울산천곡동_공내역서_삼척건지지구_1220 두산인프라코어 통합 RD센터-작성" xfId="17815"/>
    <cellStyle name="_사전원가심의1_울산천곡동_공내역서_삼척건지지구_두산인프라코어 통합 R&amp;D센터" xfId="17816"/>
    <cellStyle name="_사전원가심의1_울산천곡동_공내역서_울산천곡MH실행(재입찰)" xfId="17817"/>
    <cellStyle name="_사전원가심의1_울산천곡동_공내역서_울산천곡MH실행(재입찰) 2" xfId="17818"/>
    <cellStyle name="_사전원가심의1_울산천곡동_공내역서_울산천곡MH실행(재입찰)_1220 두산인프라코어 통합 RD센터-작성" xfId="17819"/>
    <cellStyle name="_사전원가심의1_울산천곡동_공내역서_울산천곡MH실행(재입찰)_공용부" xfId="17820"/>
    <cellStyle name="_사전원가심의1_울산천곡동_공내역서_울산천곡MH실행(재입찰)_공용부_공용부" xfId="17821"/>
    <cellStyle name="_사전원가심의1_울산천곡동_공내역서_울산천곡MH실행(재입찰)_공용부_공용부 2" xfId="17822"/>
    <cellStyle name="_사전원가심의1_울산천곡동_공내역서_울산천곡MH실행(재입찰)_공용부_공용부_1220 두산인프라코어 통합 RD센터-작성" xfId="17823"/>
    <cellStyle name="_사전원가심의1_울산천곡동_공내역서_울산천곡MH실행(재입찰)_공용부_공용부_공용부" xfId="17824"/>
    <cellStyle name="_사전원가심의1_울산천곡동_공내역서_울산천곡MH실행(재입찰)_공용부_공용부_두산인프라코어 통합 R&amp;D센터" xfId="17825"/>
    <cellStyle name="_사전원가심의1_울산천곡동_공내역서_울산천곡MH실행(재입찰)_두산인프라코어 통합 R&amp;D센터" xfId="17826"/>
    <cellStyle name="_사전원가심의1_울산천곡동_공내역서_울산천곡MH실행(재입찰)_삼성동I'PARK스포츠센타 보수공사(제출)" xfId="17827"/>
    <cellStyle name="_사전원가심의1_울산천곡동_공내역서_울산천곡MH실행(재입찰)_전기공사(추가)" xfId="17828"/>
    <cellStyle name="_사전원가심의1_울산천곡동_공내역서_울산천곡MH실행(재입찰)_종로무악 MH공사(실행)" xfId="17829"/>
    <cellStyle name="_사전원가심의1_울산천곡동_공내역서_울산천곡설계비" xfId="17830"/>
    <cellStyle name="_사전원가심의1_울산천곡동_공내역서_울산천곡설계비 2" xfId="17831"/>
    <cellStyle name="_사전원가심의1_울산천곡동_공내역서_울산천곡설계비_1220 두산인프라코어 통합 RD센터-작성" xfId="17832"/>
    <cellStyle name="_사전원가심의1_울산천곡동_공내역서_울산천곡설계비_공용부" xfId="17833"/>
    <cellStyle name="_사전원가심의1_울산천곡동_공내역서_울산천곡설계비_공용부_공용부" xfId="17834"/>
    <cellStyle name="_사전원가심의1_울산천곡동_공내역서_울산천곡설계비_공용부_공용부 2" xfId="17835"/>
    <cellStyle name="_사전원가심의1_울산천곡동_공내역서_울산천곡설계비_공용부_공용부_1220 두산인프라코어 통합 RD센터-작성" xfId="17836"/>
    <cellStyle name="_사전원가심의1_울산천곡동_공내역서_울산천곡설계비_공용부_공용부_공용부" xfId="17837"/>
    <cellStyle name="_사전원가심의1_울산천곡동_공내역서_울산천곡설계비_공용부_공용부_두산인프라코어 통합 R&amp;D센터" xfId="17838"/>
    <cellStyle name="_사전원가심의1_울산천곡동_공내역서_울산천곡설계비_두산인프라코어 통합 R&amp;D센터" xfId="17839"/>
    <cellStyle name="_사전원가심의1_울산천곡동_공내역서_울산천곡설계비_삼성동I'PARK스포츠센타 보수공사(제출)" xfId="17840"/>
    <cellStyle name="_사전원가심의1_울산천곡동_공내역서_울산천곡설계비_전기공사(추가)" xfId="17841"/>
    <cellStyle name="_사전원가심의1_울산천곡동_공내역서_울산천곡설계비_종로무악 MH공사(실행)" xfId="17842"/>
    <cellStyle name="_사전원가심의1_울산천곡동_공내역서_전기공사(추가)" xfId="17843"/>
    <cellStyle name="_사전원가심의1_울산천곡동_공내역서_종로무악 MH공사(실행)" xfId="17844"/>
    <cellStyle name="_사전원가심의1_울산천곡동_공용부" xfId="17845"/>
    <cellStyle name="_사전원가심의1_울산천곡동_공용부_공용부" xfId="17846"/>
    <cellStyle name="_사전원가심의1_울산천곡동_공용부_공용부 2" xfId="17847"/>
    <cellStyle name="_사전원가심의1_울산천곡동_공용부_공용부_1220 두산인프라코어 통합 RD센터-작성" xfId="17848"/>
    <cellStyle name="_사전원가심의1_울산천곡동_공용부_공용부_공용부" xfId="17849"/>
    <cellStyle name="_사전원가심의1_울산천곡동_공용부_공용부_두산인프라코어 통합 R&amp;D센터" xfId="17850"/>
    <cellStyle name="_사전원가심의1_울산천곡동_두산인프라코어 통합 R&amp;D센터" xfId="17851"/>
    <cellStyle name="_사전원가심의1_울산천곡동_삼성동I'PARK스포츠센타 보수공사(제출)" xfId="17852"/>
    <cellStyle name="_사전원가심의1_울산천곡동_삼척건지지구" xfId="17853"/>
    <cellStyle name="_사전원가심의1_울산천곡동_삼척건지지구 2" xfId="17854"/>
    <cellStyle name="_사전원가심의1_울산천곡동_삼척건지지구_1220 두산인프라코어 통합 RD센터-작성" xfId="17855"/>
    <cellStyle name="_사전원가심의1_울산천곡동_삼척건지지구_두산인프라코어 통합 R&amp;D센터" xfId="17856"/>
    <cellStyle name="_사전원가심의1_울산천곡동_울산천곡MH실행(재입찰)" xfId="17857"/>
    <cellStyle name="_사전원가심의1_울산천곡동_울산천곡MH실행(재입찰) 2" xfId="17858"/>
    <cellStyle name="_사전원가심의1_울산천곡동_울산천곡MH실행(재입찰)_1220 두산인프라코어 통합 RD센터-작성" xfId="17859"/>
    <cellStyle name="_사전원가심의1_울산천곡동_울산천곡MH실행(재입찰)_공용부" xfId="17860"/>
    <cellStyle name="_사전원가심의1_울산천곡동_울산천곡MH실행(재입찰)_공용부_공용부" xfId="17861"/>
    <cellStyle name="_사전원가심의1_울산천곡동_울산천곡MH실행(재입찰)_공용부_공용부 2" xfId="17862"/>
    <cellStyle name="_사전원가심의1_울산천곡동_울산천곡MH실행(재입찰)_공용부_공용부_1220 두산인프라코어 통합 RD센터-작성" xfId="17863"/>
    <cellStyle name="_사전원가심의1_울산천곡동_울산천곡MH실행(재입찰)_공용부_공용부_공용부" xfId="17864"/>
    <cellStyle name="_사전원가심의1_울산천곡동_울산천곡MH실행(재입찰)_공용부_공용부_두산인프라코어 통합 R&amp;D센터" xfId="17865"/>
    <cellStyle name="_사전원가심의1_울산천곡동_울산천곡MH실행(재입찰)_두산인프라코어 통합 R&amp;D센터" xfId="17866"/>
    <cellStyle name="_사전원가심의1_울산천곡동_울산천곡MH실행(재입찰)_삼성동I'PARK스포츠센타 보수공사(제출)" xfId="17867"/>
    <cellStyle name="_사전원가심의1_울산천곡동_울산천곡MH실행(재입찰)_전기공사(추가)" xfId="17868"/>
    <cellStyle name="_사전원가심의1_울산천곡동_울산천곡MH실행(재입찰)_종로무악 MH공사(실행)" xfId="17869"/>
    <cellStyle name="_사전원가심의1_울산천곡동_울산천곡설계비" xfId="17870"/>
    <cellStyle name="_사전원가심의1_울산천곡동_울산천곡설계비 2" xfId="17871"/>
    <cellStyle name="_사전원가심의1_울산천곡동_울산천곡설계비_1220 두산인프라코어 통합 RD센터-작성" xfId="17872"/>
    <cellStyle name="_사전원가심의1_울산천곡동_울산천곡설계비_공용부" xfId="17873"/>
    <cellStyle name="_사전원가심의1_울산천곡동_울산천곡설계비_공용부_공용부" xfId="17874"/>
    <cellStyle name="_사전원가심의1_울산천곡동_울산천곡설계비_공용부_공용부 2" xfId="17875"/>
    <cellStyle name="_사전원가심의1_울산천곡동_울산천곡설계비_공용부_공용부_1220 두산인프라코어 통합 RD센터-작성" xfId="17876"/>
    <cellStyle name="_사전원가심의1_울산천곡동_울산천곡설계비_공용부_공용부_공용부" xfId="17877"/>
    <cellStyle name="_사전원가심의1_울산천곡동_울산천곡설계비_공용부_공용부_두산인프라코어 통합 R&amp;D센터" xfId="17878"/>
    <cellStyle name="_사전원가심의1_울산천곡동_울산천곡설계비_두산인프라코어 통합 R&amp;D센터" xfId="17879"/>
    <cellStyle name="_사전원가심의1_울산천곡동_울산천곡설계비_삼성동I'PARK스포츠센타 보수공사(제출)" xfId="17880"/>
    <cellStyle name="_사전원가심의1_울산천곡동_울산천곡설계비_전기공사(추가)" xfId="17881"/>
    <cellStyle name="_사전원가심의1_울산천곡동_울산천곡설계비_종로무악 MH공사(실행)" xfId="17882"/>
    <cellStyle name="_사전원가심의1_울산천곡동_전기공사(추가)" xfId="17883"/>
    <cellStyle name="_사전원가심의1_울산천곡동_종로무악 MH공사(실행)" xfId="17884"/>
    <cellStyle name="_사전원가심의1_울산천곡설계비" xfId="17885"/>
    <cellStyle name="_사전원가심의1_울산천곡설계비 2" xfId="17886"/>
    <cellStyle name="_사전원가심의1_울산천곡설계비_1220 두산인프라코어 통합 RD센터-작성" xfId="17887"/>
    <cellStyle name="_사전원가심의1_울산천곡설계비_공용부" xfId="17888"/>
    <cellStyle name="_사전원가심의1_울산천곡설계비_공용부_공용부" xfId="17889"/>
    <cellStyle name="_사전원가심의1_울산천곡설계비_공용부_공용부 2" xfId="17890"/>
    <cellStyle name="_사전원가심의1_울산천곡설계비_공용부_공용부_1220 두산인프라코어 통합 RD센터-작성" xfId="17891"/>
    <cellStyle name="_사전원가심의1_울산천곡설계비_공용부_공용부_공용부" xfId="17892"/>
    <cellStyle name="_사전원가심의1_울산천곡설계비_공용부_공용부_두산인프라코어 통합 R&amp;D센터" xfId="17893"/>
    <cellStyle name="_사전원가심의1_울산천곡설계비_두산인프라코어 통합 R&amp;D센터" xfId="17894"/>
    <cellStyle name="_사전원가심의1_울산천곡설계비_삼성동I'PARK스포츠센타 보수공사(제출)" xfId="17895"/>
    <cellStyle name="_사전원가심의1_울산천곡설계비_전기공사(추가)" xfId="17896"/>
    <cellStyle name="_사전원가심의1_울산천곡설계비_종로무악 MH공사(실행)" xfId="17897"/>
    <cellStyle name="_사전원가심의1_전기공사(추가)" xfId="17898"/>
    <cellStyle name="_사전원가심의1_종로무악 MH공사(실행)" xfId="17899"/>
    <cellStyle name="_사전원가심의1_창동현대홈시티" xfId="17900"/>
    <cellStyle name="_사전원가심의1_창동현대홈시티 2" xfId="17901"/>
    <cellStyle name="_사전원가심의1_창동현대홈시티_1220 두산인프라코어 통합 RD센터-작성" xfId="17902"/>
    <cellStyle name="_사전원가심의1_창동현대홈시티_경희대치과대학" xfId="17903"/>
    <cellStyle name="_사전원가심의1_창동현대홈시티_경희대치과대학 2" xfId="17904"/>
    <cellStyle name="_사전원가심의1_창동현대홈시티_경희대치과대학_1220 두산인프라코어 통합 RD센터-작성" xfId="17905"/>
    <cellStyle name="_사전원가심의1_창동현대홈시티_경희대치과대학_공용부" xfId="17906"/>
    <cellStyle name="_사전원가심의1_창동현대홈시티_경희대치과대학_공용부_공용부" xfId="17907"/>
    <cellStyle name="_사전원가심의1_창동현대홈시티_경희대치과대학_공용부_공용부 2" xfId="17908"/>
    <cellStyle name="_사전원가심의1_창동현대홈시티_경희대치과대학_공용부_공용부_1220 두산인프라코어 통합 RD센터-작성" xfId="17909"/>
    <cellStyle name="_사전원가심의1_창동현대홈시티_경희대치과대학_공용부_공용부_공용부" xfId="17910"/>
    <cellStyle name="_사전원가심의1_창동현대홈시티_경희대치과대학_공용부_공용부_두산인프라코어 통합 R&amp;D센터" xfId="17911"/>
    <cellStyle name="_사전원가심의1_창동현대홈시티_경희대치과대학_두산인프라코어 통합 R&amp;D센터" xfId="17912"/>
    <cellStyle name="_사전원가심의1_창동현대홈시티_경희대치과대학_삼성동I'PARK스포츠센타 보수공사(제출)" xfId="17913"/>
    <cellStyle name="_사전원가심의1_창동현대홈시티_경희대치과대학_전기공사(추가)" xfId="17914"/>
    <cellStyle name="_사전원가심의1_창동현대홈시티_경희대치과대학_종로무악 MH공사(실행)" xfId="17915"/>
    <cellStyle name="_사전원가심의1_창동현대홈시티_공용부" xfId="17916"/>
    <cellStyle name="_사전원가심의1_창동현대홈시티_공용부_공용부" xfId="17917"/>
    <cellStyle name="_사전원가심의1_창동현대홈시티_공용부_공용부 2" xfId="17918"/>
    <cellStyle name="_사전원가심의1_창동현대홈시티_공용부_공용부_1220 두산인프라코어 통합 RD센터-작성" xfId="17919"/>
    <cellStyle name="_사전원가심의1_창동현대홈시티_공용부_공용부_공용부" xfId="17920"/>
    <cellStyle name="_사전원가심의1_창동현대홈시티_공용부_공용부_두산인프라코어 통합 R&amp;D센터" xfId="17921"/>
    <cellStyle name="_사전원가심의1_창동현대홈시티_두산인프라코어 통합 R&amp;D센터" xfId="17922"/>
    <cellStyle name="_사전원가심의1_창동현대홈시티_삼성동I'PARK스포츠센타 보수공사(제출)" xfId="17923"/>
    <cellStyle name="_사전원가심의1_창동현대홈시티_삼척건지지구" xfId="17924"/>
    <cellStyle name="_사전원가심의1_창동현대홈시티_삼척건지지구 2" xfId="17925"/>
    <cellStyle name="_사전원가심의1_창동현대홈시티_삼척건지지구_1220 두산인프라코어 통합 RD센터-작성" xfId="17926"/>
    <cellStyle name="_사전원가심의1_창동현대홈시티_삼척건지지구_두산인프라코어 통합 R&amp;D센터" xfId="17927"/>
    <cellStyle name="_사전원가심의1_창동현대홈시티_울산천곡MH실행(재입찰)" xfId="17928"/>
    <cellStyle name="_사전원가심의1_창동현대홈시티_울산천곡MH실행(재입찰) 2" xfId="17929"/>
    <cellStyle name="_사전원가심의1_창동현대홈시티_울산천곡MH실행(재입찰)_1220 두산인프라코어 통합 RD센터-작성" xfId="17930"/>
    <cellStyle name="_사전원가심의1_창동현대홈시티_울산천곡MH실행(재입찰)_공용부" xfId="17931"/>
    <cellStyle name="_사전원가심의1_창동현대홈시티_울산천곡MH실행(재입찰)_공용부_공용부" xfId="17932"/>
    <cellStyle name="_사전원가심의1_창동현대홈시티_울산천곡MH실행(재입찰)_공용부_공용부 2" xfId="17933"/>
    <cellStyle name="_사전원가심의1_창동현대홈시티_울산천곡MH실행(재입찰)_공용부_공용부_1220 두산인프라코어 통합 RD센터-작성" xfId="17934"/>
    <cellStyle name="_사전원가심의1_창동현대홈시티_울산천곡MH실행(재입찰)_공용부_공용부_공용부" xfId="17935"/>
    <cellStyle name="_사전원가심의1_창동현대홈시티_울산천곡MH실행(재입찰)_공용부_공용부_두산인프라코어 통합 R&amp;D센터" xfId="17936"/>
    <cellStyle name="_사전원가심의1_창동현대홈시티_울산천곡MH실행(재입찰)_두산인프라코어 통합 R&amp;D센터" xfId="17937"/>
    <cellStyle name="_사전원가심의1_창동현대홈시티_울산천곡MH실행(재입찰)_삼성동I'PARK스포츠센타 보수공사(제출)" xfId="17938"/>
    <cellStyle name="_사전원가심의1_창동현대홈시티_울산천곡MH실행(재입찰)_전기공사(추가)" xfId="17939"/>
    <cellStyle name="_사전원가심의1_창동현대홈시티_울산천곡MH실행(재입찰)_종로무악 MH공사(실행)" xfId="17940"/>
    <cellStyle name="_사전원가심의1_창동현대홈시티_울산천곡설계비" xfId="17941"/>
    <cellStyle name="_사전원가심의1_창동현대홈시티_울산천곡설계비 2" xfId="17942"/>
    <cellStyle name="_사전원가심의1_창동현대홈시티_울산천곡설계비_1220 두산인프라코어 통합 RD센터-작성" xfId="17943"/>
    <cellStyle name="_사전원가심의1_창동현대홈시티_울산천곡설계비_공용부" xfId="17944"/>
    <cellStyle name="_사전원가심의1_창동현대홈시티_울산천곡설계비_공용부_공용부" xfId="17945"/>
    <cellStyle name="_사전원가심의1_창동현대홈시티_울산천곡설계비_공용부_공용부 2" xfId="17946"/>
    <cellStyle name="_사전원가심의1_창동현대홈시티_울산천곡설계비_공용부_공용부_1220 두산인프라코어 통합 RD센터-작성" xfId="17947"/>
    <cellStyle name="_사전원가심의1_창동현대홈시티_울산천곡설계비_공용부_공용부_공용부" xfId="17948"/>
    <cellStyle name="_사전원가심의1_창동현대홈시티_울산천곡설계비_공용부_공용부_두산인프라코어 통합 R&amp;D센터" xfId="17949"/>
    <cellStyle name="_사전원가심의1_창동현대홈시티_울산천곡설계비_두산인프라코어 통합 R&amp;D센터" xfId="17950"/>
    <cellStyle name="_사전원가심의1_창동현대홈시티_울산천곡설계비_삼성동I'PARK스포츠센타 보수공사(제출)" xfId="17951"/>
    <cellStyle name="_사전원가심의1_창동현대홈시티_울산천곡설계비_전기공사(추가)" xfId="17952"/>
    <cellStyle name="_사전원가심의1_창동현대홈시티_울산천곡설계비_종로무악 MH공사(실행)" xfId="17953"/>
    <cellStyle name="_사전원가심의1_창동현대홈시티_전기공사(추가)" xfId="17954"/>
    <cellStyle name="_사전원가심의1_창동현대홈시티_종로무악 MH공사(실행)" xfId="17955"/>
    <cellStyle name="_사전원가심의1_천안용곡1" xfId="17956"/>
    <cellStyle name="_사전원가심의1_천안용곡1 2" xfId="17957"/>
    <cellStyle name="_사전원가심의1_천안용곡1_1220 두산인프라코어 통합 RD센터-작성" xfId="17958"/>
    <cellStyle name="_사전원가심의1_천안용곡1_경희대치과대학" xfId="17959"/>
    <cellStyle name="_사전원가심의1_천안용곡1_경희대치과대학 2" xfId="17960"/>
    <cellStyle name="_사전원가심의1_천안용곡1_경희대치과대학_1220 두산인프라코어 통합 RD센터-작성" xfId="17961"/>
    <cellStyle name="_사전원가심의1_천안용곡1_경희대치과대학_공용부" xfId="17962"/>
    <cellStyle name="_사전원가심의1_천안용곡1_경희대치과대학_공용부_공용부" xfId="17963"/>
    <cellStyle name="_사전원가심의1_천안용곡1_경희대치과대학_공용부_공용부 2" xfId="17964"/>
    <cellStyle name="_사전원가심의1_천안용곡1_경희대치과대학_공용부_공용부_1220 두산인프라코어 통합 RD센터-작성" xfId="17965"/>
    <cellStyle name="_사전원가심의1_천안용곡1_경희대치과대학_공용부_공용부_공용부" xfId="17966"/>
    <cellStyle name="_사전원가심의1_천안용곡1_경희대치과대학_공용부_공용부_두산인프라코어 통합 R&amp;D센터" xfId="17967"/>
    <cellStyle name="_사전원가심의1_천안용곡1_경희대치과대학_두산인프라코어 통합 R&amp;D센터" xfId="17968"/>
    <cellStyle name="_사전원가심의1_천안용곡1_경희대치과대학_삼성동I'PARK스포츠센타 보수공사(제출)" xfId="17969"/>
    <cellStyle name="_사전원가심의1_천안용곡1_경희대치과대학_전기공사(추가)" xfId="17970"/>
    <cellStyle name="_사전원가심의1_천안용곡1_경희대치과대학_종로무악 MH공사(실행)" xfId="17971"/>
    <cellStyle name="_사전원가심의1_천안용곡1_공내역서" xfId="17972"/>
    <cellStyle name="_사전원가심의1_천안용곡1_공내역서 2" xfId="17973"/>
    <cellStyle name="_사전원가심의1_천안용곡1_공내역서_1220 두산인프라코어 통합 RD센터-작성" xfId="17974"/>
    <cellStyle name="_사전원가심의1_천안용곡1_공내역서_경희대치과대학" xfId="17975"/>
    <cellStyle name="_사전원가심의1_천안용곡1_공내역서_경희대치과대학 2" xfId="17976"/>
    <cellStyle name="_사전원가심의1_천안용곡1_공내역서_경희대치과대학_1220 두산인프라코어 통합 RD센터-작성" xfId="17977"/>
    <cellStyle name="_사전원가심의1_천안용곡1_공내역서_경희대치과대학_공용부" xfId="17978"/>
    <cellStyle name="_사전원가심의1_천안용곡1_공내역서_경희대치과대학_공용부_공용부" xfId="17979"/>
    <cellStyle name="_사전원가심의1_천안용곡1_공내역서_경희대치과대학_공용부_공용부 2" xfId="17980"/>
    <cellStyle name="_사전원가심의1_천안용곡1_공내역서_경희대치과대학_공용부_공용부_1220 두산인프라코어 통합 RD센터-작성" xfId="17981"/>
    <cellStyle name="_사전원가심의1_천안용곡1_공내역서_경희대치과대학_공용부_공용부_공용부" xfId="17982"/>
    <cellStyle name="_사전원가심의1_천안용곡1_공내역서_경희대치과대학_공용부_공용부_두산인프라코어 통합 R&amp;D센터" xfId="17983"/>
    <cellStyle name="_사전원가심의1_천안용곡1_공내역서_경희대치과대학_두산인프라코어 통합 R&amp;D센터" xfId="17984"/>
    <cellStyle name="_사전원가심의1_천안용곡1_공내역서_경희대치과대학_삼성동I'PARK스포츠센타 보수공사(제출)" xfId="17985"/>
    <cellStyle name="_사전원가심의1_천안용곡1_공내역서_경희대치과대학_전기공사(추가)" xfId="17986"/>
    <cellStyle name="_사전원가심의1_천안용곡1_공내역서_경희대치과대학_종로무악 MH공사(실행)" xfId="17987"/>
    <cellStyle name="_사전원가심의1_천안용곡1_공내역서_공용부" xfId="17988"/>
    <cellStyle name="_사전원가심의1_천안용곡1_공내역서_공용부_공용부" xfId="17989"/>
    <cellStyle name="_사전원가심의1_천안용곡1_공내역서_공용부_공용부 2" xfId="17990"/>
    <cellStyle name="_사전원가심의1_천안용곡1_공내역서_공용부_공용부_1220 두산인프라코어 통합 RD센터-작성" xfId="17991"/>
    <cellStyle name="_사전원가심의1_천안용곡1_공내역서_공용부_공용부_공용부" xfId="17992"/>
    <cellStyle name="_사전원가심의1_천안용곡1_공내역서_공용부_공용부_두산인프라코어 통합 R&amp;D센터" xfId="17993"/>
    <cellStyle name="_사전원가심의1_천안용곡1_공내역서_두산인프라코어 통합 R&amp;D센터" xfId="17994"/>
    <cellStyle name="_사전원가심의1_천안용곡1_공내역서_삼성동I'PARK스포츠센타 보수공사(제출)" xfId="17995"/>
    <cellStyle name="_사전원가심의1_천안용곡1_공내역서_삼척건지지구" xfId="17996"/>
    <cellStyle name="_사전원가심의1_천안용곡1_공내역서_삼척건지지구 2" xfId="17997"/>
    <cellStyle name="_사전원가심의1_천안용곡1_공내역서_삼척건지지구_1220 두산인프라코어 통합 RD센터-작성" xfId="17998"/>
    <cellStyle name="_사전원가심의1_천안용곡1_공내역서_삼척건지지구_두산인프라코어 통합 R&amp;D센터" xfId="17999"/>
    <cellStyle name="_사전원가심의1_천안용곡1_공내역서_울산천곡MH실행(재입찰)" xfId="18000"/>
    <cellStyle name="_사전원가심의1_천안용곡1_공내역서_울산천곡MH실행(재입찰) 2" xfId="18001"/>
    <cellStyle name="_사전원가심의1_천안용곡1_공내역서_울산천곡MH실행(재입찰)_1220 두산인프라코어 통합 RD센터-작성" xfId="18002"/>
    <cellStyle name="_사전원가심의1_천안용곡1_공내역서_울산천곡MH실행(재입찰)_공용부" xfId="18003"/>
    <cellStyle name="_사전원가심의1_천안용곡1_공내역서_울산천곡MH실행(재입찰)_공용부_공용부" xfId="18004"/>
    <cellStyle name="_사전원가심의1_천안용곡1_공내역서_울산천곡MH실행(재입찰)_공용부_공용부 2" xfId="18005"/>
    <cellStyle name="_사전원가심의1_천안용곡1_공내역서_울산천곡MH실행(재입찰)_공용부_공용부_1220 두산인프라코어 통합 RD센터-작성" xfId="18006"/>
    <cellStyle name="_사전원가심의1_천안용곡1_공내역서_울산천곡MH실행(재입찰)_공용부_공용부_공용부" xfId="18007"/>
    <cellStyle name="_사전원가심의1_천안용곡1_공내역서_울산천곡MH실행(재입찰)_공용부_공용부_두산인프라코어 통합 R&amp;D센터" xfId="18008"/>
    <cellStyle name="_사전원가심의1_천안용곡1_공내역서_울산천곡MH실행(재입찰)_두산인프라코어 통합 R&amp;D센터" xfId="18009"/>
    <cellStyle name="_사전원가심의1_천안용곡1_공내역서_울산천곡MH실행(재입찰)_삼성동I'PARK스포츠센타 보수공사(제출)" xfId="18010"/>
    <cellStyle name="_사전원가심의1_천안용곡1_공내역서_울산천곡MH실행(재입찰)_전기공사(추가)" xfId="18011"/>
    <cellStyle name="_사전원가심의1_천안용곡1_공내역서_울산천곡MH실행(재입찰)_종로무악 MH공사(실행)" xfId="18012"/>
    <cellStyle name="_사전원가심의1_천안용곡1_공내역서_울산천곡설계비" xfId="18013"/>
    <cellStyle name="_사전원가심의1_천안용곡1_공내역서_울산천곡설계비 2" xfId="18014"/>
    <cellStyle name="_사전원가심의1_천안용곡1_공내역서_울산천곡설계비_1220 두산인프라코어 통합 RD센터-작성" xfId="18015"/>
    <cellStyle name="_사전원가심의1_천안용곡1_공내역서_울산천곡설계비_공용부" xfId="18016"/>
    <cellStyle name="_사전원가심의1_천안용곡1_공내역서_울산천곡설계비_공용부_공용부" xfId="18017"/>
    <cellStyle name="_사전원가심의1_천안용곡1_공내역서_울산천곡설계비_공용부_공용부 2" xfId="18018"/>
    <cellStyle name="_사전원가심의1_천안용곡1_공내역서_울산천곡설계비_공용부_공용부_1220 두산인프라코어 통합 RD센터-작성" xfId="18019"/>
    <cellStyle name="_사전원가심의1_천안용곡1_공내역서_울산천곡설계비_공용부_공용부_공용부" xfId="18020"/>
    <cellStyle name="_사전원가심의1_천안용곡1_공내역서_울산천곡설계비_공용부_공용부_두산인프라코어 통합 R&amp;D센터" xfId="18021"/>
    <cellStyle name="_사전원가심의1_천안용곡1_공내역서_울산천곡설계비_두산인프라코어 통합 R&amp;D센터" xfId="18022"/>
    <cellStyle name="_사전원가심의1_천안용곡1_공내역서_울산천곡설계비_삼성동I'PARK스포츠센타 보수공사(제출)" xfId="18023"/>
    <cellStyle name="_사전원가심의1_천안용곡1_공내역서_울산천곡설계비_전기공사(추가)" xfId="18024"/>
    <cellStyle name="_사전원가심의1_천안용곡1_공내역서_울산천곡설계비_종로무악 MH공사(실행)" xfId="18025"/>
    <cellStyle name="_사전원가심의1_천안용곡1_공내역서_전기공사(추가)" xfId="18026"/>
    <cellStyle name="_사전원가심의1_천안용곡1_공내역서_종로무악 MH공사(실행)" xfId="18027"/>
    <cellStyle name="_사전원가심의1_천안용곡1_공용부" xfId="18028"/>
    <cellStyle name="_사전원가심의1_천안용곡1_공용부_공용부" xfId="18029"/>
    <cellStyle name="_사전원가심의1_천안용곡1_공용부_공용부 2" xfId="18030"/>
    <cellStyle name="_사전원가심의1_천안용곡1_공용부_공용부_1220 두산인프라코어 통합 RD센터-작성" xfId="18031"/>
    <cellStyle name="_사전원가심의1_천안용곡1_공용부_공용부_공용부" xfId="18032"/>
    <cellStyle name="_사전원가심의1_천안용곡1_공용부_공용부_두산인프라코어 통합 R&amp;D센터" xfId="18033"/>
    <cellStyle name="_사전원가심의1_천안용곡1_두산인프라코어 통합 R&amp;D센터" xfId="18034"/>
    <cellStyle name="_사전원가심의1_천안용곡1_삼성대구수성구(0727)최종제출메일용" xfId="21513"/>
    <cellStyle name="_사전원가심의1_천안용곡1_삼성동I'PARK스포츠센타 보수공사(제출)" xfId="18035"/>
    <cellStyle name="_사전원가심의1_천안용곡1_삼척건지지구" xfId="18036"/>
    <cellStyle name="_사전원가심의1_천안용곡1_삼척건지지구 2" xfId="18037"/>
    <cellStyle name="_사전원가심의1_천안용곡1_삼척건지지구_1220 두산인프라코어 통합 RD센터-작성" xfId="18038"/>
    <cellStyle name="_사전원가심의1_천안용곡1_삼척건지지구_두산인프라코어 통합 R&amp;D센터" xfId="18039"/>
    <cellStyle name="_사전원가심의1_천안용곡1_아산포스코-정산서류7.8" xfId="21514"/>
    <cellStyle name="_사전원가심의1_천안용곡1_아산포스코-정산서류7.8_삼성대구수성구(0727)최종제출메일용" xfId="21515"/>
    <cellStyle name="_사전원가심의1_천안용곡1_아산포스코-정산서류7.8_아산포스코-정산서류(040710)" xfId="21516"/>
    <cellStyle name="_사전원가심의1_천안용곡1_아산포스코-정산서류7.8_아산포스코-정산서류(040710)_삼성대구수성구(0727)최종제출메일용" xfId="21517"/>
    <cellStyle name="_사전원가심의1_천안용곡1_아산포스코-정산서류7.8_아산포스코-정산서류(040710)물량산출" xfId="21518"/>
    <cellStyle name="_사전원가심의1_천안용곡1_아산포스코-정산서류7.8_아산포스코-정산서류(040710)물량산출_삼성대구수성구(0727)최종제출메일용" xfId="21519"/>
    <cellStyle name="_사전원가심의1_천안용곡1_울산천곡MH실행(재입찰)" xfId="18040"/>
    <cellStyle name="_사전원가심의1_천안용곡1_울산천곡MH실행(재입찰) 2" xfId="18041"/>
    <cellStyle name="_사전원가심의1_천안용곡1_울산천곡MH실행(재입찰)_1220 두산인프라코어 통합 RD센터-작성" xfId="18042"/>
    <cellStyle name="_사전원가심의1_천안용곡1_울산천곡MH실행(재입찰)_공용부" xfId="18043"/>
    <cellStyle name="_사전원가심의1_천안용곡1_울산천곡MH실행(재입찰)_공용부_공용부" xfId="18044"/>
    <cellStyle name="_사전원가심의1_천안용곡1_울산천곡MH실행(재입찰)_공용부_공용부 2" xfId="18045"/>
    <cellStyle name="_사전원가심의1_천안용곡1_울산천곡MH실행(재입찰)_공용부_공용부_1220 두산인프라코어 통합 RD센터-작성" xfId="18046"/>
    <cellStyle name="_사전원가심의1_천안용곡1_울산천곡MH실행(재입찰)_공용부_공용부_공용부" xfId="18047"/>
    <cellStyle name="_사전원가심의1_천안용곡1_울산천곡MH실행(재입찰)_공용부_공용부_두산인프라코어 통합 R&amp;D센터" xfId="18048"/>
    <cellStyle name="_사전원가심의1_천안용곡1_울산천곡MH실행(재입찰)_두산인프라코어 통합 R&amp;D센터" xfId="18049"/>
    <cellStyle name="_사전원가심의1_천안용곡1_울산천곡MH실행(재입찰)_삼성동I'PARK스포츠센타 보수공사(제출)" xfId="18050"/>
    <cellStyle name="_사전원가심의1_천안용곡1_울산천곡MH실행(재입찰)_전기공사(추가)" xfId="18051"/>
    <cellStyle name="_사전원가심의1_천안용곡1_울산천곡MH실행(재입찰)_종로무악 MH공사(실행)" xfId="18052"/>
    <cellStyle name="_사전원가심의1_천안용곡1_울산천곡설계비" xfId="18053"/>
    <cellStyle name="_사전원가심의1_천안용곡1_울산천곡설계비 2" xfId="18054"/>
    <cellStyle name="_사전원가심의1_천안용곡1_울산천곡설계비_1220 두산인프라코어 통합 RD센터-작성" xfId="18055"/>
    <cellStyle name="_사전원가심의1_천안용곡1_울산천곡설계비_공용부" xfId="18056"/>
    <cellStyle name="_사전원가심의1_천안용곡1_울산천곡설계비_공용부_공용부" xfId="18057"/>
    <cellStyle name="_사전원가심의1_천안용곡1_울산천곡설계비_공용부_공용부 2" xfId="18058"/>
    <cellStyle name="_사전원가심의1_천안용곡1_울산천곡설계비_공용부_공용부_1220 두산인프라코어 통합 RD센터-작성" xfId="18059"/>
    <cellStyle name="_사전원가심의1_천안용곡1_울산천곡설계비_공용부_공용부_공용부" xfId="18060"/>
    <cellStyle name="_사전원가심의1_천안용곡1_울산천곡설계비_공용부_공용부_두산인프라코어 통합 R&amp;D센터" xfId="18061"/>
    <cellStyle name="_사전원가심의1_천안용곡1_울산천곡설계비_두산인프라코어 통합 R&amp;D센터" xfId="18062"/>
    <cellStyle name="_사전원가심의1_천안용곡1_울산천곡설계비_삼성동I'PARK스포츠센타 보수공사(제출)" xfId="18063"/>
    <cellStyle name="_사전원가심의1_천안용곡1_울산천곡설계비_전기공사(추가)" xfId="18064"/>
    <cellStyle name="_사전원가심의1_천안용곡1_울산천곡설계비_종로무악 MH공사(실행)" xfId="18065"/>
    <cellStyle name="_사전원가심의1_천안용곡1_전기공사(추가)" xfId="18066"/>
    <cellStyle name="_사전원가심의1_천안용곡1_종로무악 MH공사(실행)" xfId="18067"/>
    <cellStyle name="_사전원가심의1_천안용곡1_포스코수정0424" xfId="21520"/>
    <cellStyle name="_사전원가심의1_천안용곡1_포스코수정0424_삼성대구수성구(0727)최종제출메일용" xfId="21521"/>
    <cellStyle name="_사전원가심의1_천안용곡1_포스코수정0424_아산포스코-정산서류7.8" xfId="21522"/>
    <cellStyle name="_사전원가심의1_천안용곡1_포스코수정0424_아산포스코-정산서류7.8_삼성대구수성구(0727)최종제출메일용" xfId="21523"/>
    <cellStyle name="_사전원가심의1_천안용곡1_포스코수정0424_아산포스코-정산서류7.8_아산포스코-정산서류(040710)" xfId="21524"/>
    <cellStyle name="_사전원가심의1_천안용곡1_포스코수정0424_아산포스코-정산서류7.8_아산포스코-정산서류(040710)_삼성대구수성구(0727)최종제출메일용" xfId="21525"/>
    <cellStyle name="_사전원가심의1_천안용곡1_포스코수정0424_아산포스코-정산서류7.8_아산포스코-정산서류(040710)물량산출" xfId="21526"/>
    <cellStyle name="_사전원가심의1_천안용곡1_포스코수정0424_아산포스코-정산서류7.8_아산포스코-정산서류(040710)물량산출_삼성대구수성구(0727)최종제출메일용" xfId="21527"/>
    <cellStyle name="_사전원가심의1_천안용곡1_포스코수정0424_포스코수정0424" xfId="21528"/>
    <cellStyle name="_사전원가심의1_천안용곡1_포스코수정0424_포스코수정0424_삼성대구수성구(0727)최종제출메일용" xfId="21529"/>
    <cellStyle name="_사전원가심의1_천안용곡1_포스코수정0424_포스코수정0424_아산포스코-정산서류7.8" xfId="21530"/>
    <cellStyle name="_사전원가심의1_천안용곡1_포스코수정0424_포스코수정0424_아산포스코-정산서류7.8_삼성대구수성구(0727)최종제출메일용" xfId="21531"/>
    <cellStyle name="_사전원가심의1_천안용곡1_포스코수정0424_포스코수정0424_아산포스코-정산서류7.8_아산포스코-정산서류(040710)" xfId="21532"/>
    <cellStyle name="_사전원가심의1_천안용곡1_포스코수정0424_포스코수정0424_아산포스코-정산서류7.8_아산포스코-정산서류(040710)_삼성대구수성구(0727)최종제출메일용" xfId="21533"/>
    <cellStyle name="_사전원가심의1_천안용곡1_포스코수정0424_포스코수정0424_아산포스코-정산서류7.8_아산포스코-정산서류(040710)물량산출" xfId="21534"/>
    <cellStyle name="_사전원가심의1_천안용곡1_포스코수정0424_포스코수정0424_아산포스코-정산서류7.8_아산포스코-정산서류(040710)물량산출_삼성대구수성구(0727)최종제출메일용" xfId="21535"/>
    <cellStyle name="_사전원가심의1_충주연수MH0308" xfId="18068"/>
    <cellStyle name="_사전원가심의1_충주연수MH0308 2" xfId="18069"/>
    <cellStyle name="_사전원가심의1_충주연수MH0308_1220 두산인프라코어 통합 RD센터-작성" xfId="18070"/>
    <cellStyle name="_사전원가심의1_충주연수MH0308_경희대치과대학" xfId="18071"/>
    <cellStyle name="_사전원가심의1_충주연수MH0308_경희대치과대학 2" xfId="18072"/>
    <cellStyle name="_사전원가심의1_충주연수MH0308_경희대치과대학_1220 두산인프라코어 통합 RD센터-작성" xfId="18073"/>
    <cellStyle name="_사전원가심의1_충주연수MH0308_경희대치과대학_공용부" xfId="18074"/>
    <cellStyle name="_사전원가심의1_충주연수MH0308_경희대치과대학_공용부_공용부" xfId="18075"/>
    <cellStyle name="_사전원가심의1_충주연수MH0308_경희대치과대학_공용부_공용부 2" xfId="18076"/>
    <cellStyle name="_사전원가심의1_충주연수MH0308_경희대치과대학_공용부_공용부_1220 두산인프라코어 통합 RD센터-작성" xfId="18077"/>
    <cellStyle name="_사전원가심의1_충주연수MH0308_경희대치과대학_공용부_공용부_공용부" xfId="18078"/>
    <cellStyle name="_사전원가심의1_충주연수MH0308_경희대치과대학_공용부_공용부_두산인프라코어 통합 R&amp;D센터" xfId="18079"/>
    <cellStyle name="_사전원가심의1_충주연수MH0308_경희대치과대학_두산인프라코어 통합 R&amp;D센터" xfId="18080"/>
    <cellStyle name="_사전원가심의1_충주연수MH0308_경희대치과대학_삼성동I'PARK스포츠센타 보수공사(제출)" xfId="18081"/>
    <cellStyle name="_사전원가심의1_충주연수MH0308_경희대치과대학_전기공사(추가)" xfId="18082"/>
    <cellStyle name="_사전원가심의1_충주연수MH0308_경희대치과대학_종로무악 MH공사(실행)" xfId="18083"/>
    <cellStyle name="_사전원가심의1_충주연수MH0308_공내역서" xfId="18084"/>
    <cellStyle name="_사전원가심의1_충주연수MH0308_공내역서 2" xfId="18085"/>
    <cellStyle name="_사전원가심의1_충주연수MH0308_공내역서_1220 두산인프라코어 통합 RD센터-작성" xfId="18086"/>
    <cellStyle name="_사전원가심의1_충주연수MH0308_공내역서_경희대치과대학" xfId="18087"/>
    <cellStyle name="_사전원가심의1_충주연수MH0308_공내역서_경희대치과대학 2" xfId="18088"/>
    <cellStyle name="_사전원가심의1_충주연수MH0308_공내역서_경희대치과대학_1220 두산인프라코어 통합 RD센터-작성" xfId="18089"/>
    <cellStyle name="_사전원가심의1_충주연수MH0308_공내역서_경희대치과대학_공용부" xfId="18090"/>
    <cellStyle name="_사전원가심의1_충주연수MH0308_공내역서_경희대치과대학_공용부_공용부" xfId="18091"/>
    <cellStyle name="_사전원가심의1_충주연수MH0308_공내역서_경희대치과대학_공용부_공용부 2" xfId="18092"/>
    <cellStyle name="_사전원가심의1_충주연수MH0308_공내역서_경희대치과대학_공용부_공용부_1220 두산인프라코어 통합 RD센터-작성" xfId="18093"/>
    <cellStyle name="_사전원가심의1_충주연수MH0308_공내역서_경희대치과대학_공용부_공용부_공용부" xfId="18094"/>
    <cellStyle name="_사전원가심의1_충주연수MH0308_공내역서_경희대치과대학_공용부_공용부_두산인프라코어 통합 R&amp;D센터" xfId="18095"/>
    <cellStyle name="_사전원가심의1_충주연수MH0308_공내역서_경희대치과대학_두산인프라코어 통합 R&amp;D센터" xfId="18096"/>
    <cellStyle name="_사전원가심의1_충주연수MH0308_공내역서_경희대치과대학_삼성동I'PARK스포츠센타 보수공사(제출)" xfId="18097"/>
    <cellStyle name="_사전원가심의1_충주연수MH0308_공내역서_경희대치과대학_전기공사(추가)" xfId="18098"/>
    <cellStyle name="_사전원가심의1_충주연수MH0308_공내역서_경희대치과대학_종로무악 MH공사(실행)" xfId="18099"/>
    <cellStyle name="_사전원가심의1_충주연수MH0308_공내역서_공용부" xfId="18100"/>
    <cellStyle name="_사전원가심의1_충주연수MH0308_공내역서_공용부_공용부" xfId="18101"/>
    <cellStyle name="_사전원가심의1_충주연수MH0308_공내역서_공용부_공용부 2" xfId="18102"/>
    <cellStyle name="_사전원가심의1_충주연수MH0308_공내역서_공용부_공용부_1220 두산인프라코어 통합 RD센터-작성" xfId="18103"/>
    <cellStyle name="_사전원가심의1_충주연수MH0308_공내역서_공용부_공용부_공용부" xfId="18104"/>
    <cellStyle name="_사전원가심의1_충주연수MH0308_공내역서_공용부_공용부_두산인프라코어 통합 R&amp;D센터" xfId="18105"/>
    <cellStyle name="_사전원가심의1_충주연수MH0308_공내역서_두산인프라코어 통합 R&amp;D센터" xfId="18106"/>
    <cellStyle name="_사전원가심의1_충주연수MH0308_공내역서_삼성동I'PARK스포츠센타 보수공사(제출)" xfId="18107"/>
    <cellStyle name="_사전원가심의1_충주연수MH0308_공내역서_삼척건지지구" xfId="18108"/>
    <cellStyle name="_사전원가심의1_충주연수MH0308_공내역서_삼척건지지구 2" xfId="18109"/>
    <cellStyle name="_사전원가심의1_충주연수MH0308_공내역서_삼척건지지구_1220 두산인프라코어 통합 RD센터-작성" xfId="18110"/>
    <cellStyle name="_사전원가심의1_충주연수MH0308_공내역서_삼척건지지구_두산인프라코어 통합 R&amp;D센터" xfId="18111"/>
    <cellStyle name="_사전원가심의1_충주연수MH0308_공내역서_울산천곡MH실행(재입찰)" xfId="18112"/>
    <cellStyle name="_사전원가심의1_충주연수MH0308_공내역서_울산천곡MH실행(재입찰) 2" xfId="18113"/>
    <cellStyle name="_사전원가심의1_충주연수MH0308_공내역서_울산천곡MH실행(재입찰)_1220 두산인프라코어 통합 RD센터-작성" xfId="18114"/>
    <cellStyle name="_사전원가심의1_충주연수MH0308_공내역서_울산천곡MH실행(재입찰)_공용부" xfId="18115"/>
    <cellStyle name="_사전원가심의1_충주연수MH0308_공내역서_울산천곡MH실행(재입찰)_공용부_공용부" xfId="18116"/>
    <cellStyle name="_사전원가심의1_충주연수MH0308_공내역서_울산천곡MH실행(재입찰)_공용부_공용부 2" xfId="18117"/>
    <cellStyle name="_사전원가심의1_충주연수MH0308_공내역서_울산천곡MH실행(재입찰)_공용부_공용부_1220 두산인프라코어 통합 RD센터-작성" xfId="18118"/>
    <cellStyle name="_사전원가심의1_충주연수MH0308_공내역서_울산천곡MH실행(재입찰)_공용부_공용부_공용부" xfId="18119"/>
    <cellStyle name="_사전원가심의1_충주연수MH0308_공내역서_울산천곡MH실행(재입찰)_공용부_공용부_두산인프라코어 통합 R&amp;D센터" xfId="18120"/>
    <cellStyle name="_사전원가심의1_충주연수MH0308_공내역서_울산천곡MH실행(재입찰)_두산인프라코어 통합 R&amp;D센터" xfId="18121"/>
    <cellStyle name="_사전원가심의1_충주연수MH0308_공내역서_울산천곡MH실행(재입찰)_삼성동I'PARK스포츠센타 보수공사(제출)" xfId="18122"/>
    <cellStyle name="_사전원가심의1_충주연수MH0308_공내역서_울산천곡MH실행(재입찰)_전기공사(추가)" xfId="18123"/>
    <cellStyle name="_사전원가심의1_충주연수MH0308_공내역서_울산천곡MH실행(재입찰)_종로무악 MH공사(실행)" xfId="18124"/>
    <cellStyle name="_사전원가심의1_충주연수MH0308_공내역서_울산천곡설계비" xfId="18125"/>
    <cellStyle name="_사전원가심의1_충주연수MH0308_공내역서_울산천곡설계비 2" xfId="18126"/>
    <cellStyle name="_사전원가심의1_충주연수MH0308_공내역서_울산천곡설계비_1220 두산인프라코어 통합 RD센터-작성" xfId="18127"/>
    <cellStyle name="_사전원가심의1_충주연수MH0308_공내역서_울산천곡설계비_공용부" xfId="18128"/>
    <cellStyle name="_사전원가심의1_충주연수MH0308_공내역서_울산천곡설계비_공용부_공용부" xfId="18129"/>
    <cellStyle name="_사전원가심의1_충주연수MH0308_공내역서_울산천곡설계비_공용부_공용부 2" xfId="18130"/>
    <cellStyle name="_사전원가심의1_충주연수MH0308_공내역서_울산천곡설계비_공용부_공용부_1220 두산인프라코어 통합 RD센터-작성" xfId="18131"/>
    <cellStyle name="_사전원가심의1_충주연수MH0308_공내역서_울산천곡설계비_공용부_공용부_공용부" xfId="18132"/>
    <cellStyle name="_사전원가심의1_충주연수MH0308_공내역서_울산천곡설계비_공용부_공용부_두산인프라코어 통합 R&amp;D센터" xfId="18133"/>
    <cellStyle name="_사전원가심의1_충주연수MH0308_공내역서_울산천곡설계비_두산인프라코어 통합 R&amp;D센터" xfId="18134"/>
    <cellStyle name="_사전원가심의1_충주연수MH0308_공내역서_울산천곡설계비_삼성동I'PARK스포츠센타 보수공사(제출)" xfId="18135"/>
    <cellStyle name="_사전원가심의1_충주연수MH0308_공내역서_울산천곡설계비_전기공사(추가)" xfId="18136"/>
    <cellStyle name="_사전원가심의1_충주연수MH0308_공내역서_울산천곡설계비_종로무악 MH공사(실행)" xfId="18137"/>
    <cellStyle name="_사전원가심의1_충주연수MH0308_공내역서_전기공사(추가)" xfId="18138"/>
    <cellStyle name="_사전원가심의1_충주연수MH0308_공내역서_종로무악 MH공사(실행)" xfId="18139"/>
    <cellStyle name="_사전원가심의1_충주연수MH0308_공용부" xfId="18140"/>
    <cellStyle name="_사전원가심의1_충주연수MH0308_공용부_공용부" xfId="18141"/>
    <cellStyle name="_사전원가심의1_충주연수MH0308_공용부_공용부 2" xfId="18142"/>
    <cellStyle name="_사전원가심의1_충주연수MH0308_공용부_공용부_1220 두산인프라코어 통합 RD센터-작성" xfId="18143"/>
    <cellStyle name="_사전원가심의1_충주연수MH0308_공용부_공용부_공용부" xfId="18144"/>
    <cellStyle name="_사전원가심의1_충주연수MH0308_공용부_공용부_두산인프라코어 통합 R&amp;D센터" xfId="18145"/>
    <cellStyle name="_사전원가심의1_충주연수MH0308_두산인프라코어 통합 R&amp;D센터" xfId="18146"/>
    <cellStyle name="_사전원가심의1_충주연수MH0308_삼성대구수성구(0727)최종제출메일용" xfId="21536"/>
    <cellStyle name="_사전원가심의1_충주연수MH0308_삼성동I'PARK스포츠센타 보수공사(제출)" xfId="18147"/>
    <cellStyle name="_사전원가심의1_충주연수MH0308_삼척건지지구" xfId="18148"/>
    <cellStyle name="_사전원가심의1_충주연수MH0308_삼척건지지구 2" xfId="18149"/>
    <cellStyle name="_사전원가심의1_충주연수MH0308_삼척건지지구_1220 두산인프라코어 통합 RD센터-작성" xfId="18150"/>
    <cellStyle name="_사전원가심의1_충주연수MH0308_삼척건지지구_두산인프라코어 통합 R&amp;D센터" xfId="18151"/>
    <cellStyle name="_사전원가심의1_충주연수MH0308_아산포스코-정산서류7.8" xfId="21537"/>
    <cellStyle name="_사전원가심의1_충주연수MH0308_아산포스코-정산서류7.8_삼성대구수성구(0727)최종제출메일용" xfId="21538"/>
    <cellStyle name="_사전원가심의1_충주연수MH0308_아산포스코-정산서류7.8_아산포스코-정산서류(040710)" xfId="21539"/>
    <cellStyle name="_사전원가심의1_충주연수MH0308_아산포스코-정산서류7.8_아산포스코-정산서류(040710)_삼성대구수성구(0727)최종제출메일용" xfId="21540"/>
    <cellStyle name="_사전원가심의1_충주연수MH0308_아산포스코-정산서류7.8_아산포스코-정산서류(040710)물량산출" xfId="21541"/>
    <cellStyle name="_사전원가심의1_충주연수MH0308_아산포스코-정산서류7.8_아산포스코-정산서류(040710)물량산출_삼성대구수성구(0727)최종제출메일용" xfId="21542"/>
    <cellStyle name="_사전원가심의1_충주연수MH0308_울산천곡MH실행(재입찰)" xfId="18152"/>
    <cellStyle name="_사전원가심의1_충주연수MH0308_울산천곡MH실행(재입찰) 2" xfId="18153"/>
    <cellStyle name="_사전원가심의1_충주연수MH0308_울산천곡MH실행(재입찰)_1220 두산인프라코어 통합 RD센터-작성" xfId="18154"/>
    <cellStyle name="_사전원가심의1_충주연수MH0308_울산천곡MH실행(재입찰)_공용부" xfId="18155"/>
    <cellStyle name="_사전원가심의1_충주연수MH0308_울산천곡MH실행(재입찰)_공용부_공용부" xfId="18156"/>
    <cellStyle name="_사전원가심의1_충주연수MH0308_울산천곡MH실행(재입찰)_공용부_공용부 2" xfId="18157"/>
    <cellStyle name="_사전원가심의1_충주연수MH0308_울산천곡MH실행(재입찰)_공용부_공용부_1220 두산인프라코어 통합 RD센터-작성" xfId="18158"/>
    <cellStyle name="_사전원가심의1_충주연수MH0308_울산천곡MH실행(재입찰)_공용부_공용부_공용부" xfId="18159"/>
    <cellStyle name="_사전원가심의1_충주연수MH0308_울산천곡MH실행(재입찰)_공용부_공용부_두산인프라코어 통합 R&amp;D센터" xfId="18160"/>
    <cellStyle name="_사전원가심의1_충주연수MH0308_울산천곡MH실행(재입찰)_두산인프라코어 통합 R&amp;D센터" xfId="18161"/>
    <cellStyle name="_사전원가심의1_충주연수MH0308_울산천곡MH실행(재입찰)_삼성동I'PARK스포츠센타 보수공사(제출)" xfId="18162"/>
    <cellStyle name="_사전원가심의1_충주연수MH0308_울산천곡MH실행(재입찰)_전기공사(추가)" xfId="18163"/>
    <cellStyle name="_사전원가심의1_충주연수MH0308_울산천곡MH실행(재입찰)_종로무악 MH공사(실행)" xfId="18164"/>
    <cellStyle name="_사전원가심의1_충주연수MH0308_울산천곡설계비" xfId="18165"/>
    <cellStyle name="_사전원가심의1_충주연수MH0308_울산천곡설계비 2" xfId="18166"/>
    <cellStyle name="_사전원가심의1_충주연수MH0308_울산천곡설계비_1220 두산인프라코어 통합 RD센터-작성" xfId="18167"/>
    <cellStyle name="_사전원가심의1_충주연수MH0308_울산천곡설계비_공용부" xfId="18168"/>
    <cellStyle name="_사전원가심의1_충주연수MH0308_울산천곡설계비_공용부_공용부" xfId="18169"/>
    <cellStyle name="_사전원가심의1_충주연수MH0308_울산천곡설계비_공용부_공용부 2" xfId="18170"/>
    <cellStyle name="_사전원가심의1_충주연수MH0308_울산천곡설계비_공용부_공용부_1220 두산인프라코어 통합 RD센터-작성" xfId="18171"/>
    <cellStyle name="_사전원가심의1_충주연수MH0308_울산천곡설계비_공용부_공용부_공용부" xfId="18172"/>
    <cellStyle name="_사전원가심의1_충주연수MH0308_울산천곡설계비_공용부_공용부_두산인프라코어 통합 R&amp;D센터" xfId="18173"/>
    <cellStyle name="_사전원가심의1_충주연수MH0308_울산천곡설계비_두산인프라코어 통합 R&amp;D센터" xfId="18174"/>
    <cellStyle name="_사전원가심의1_충주연수MH0308_울산천곡설계비_삼성동I'PARK스포츠센타 보수공사(제출)" xfId="18175"/>
    <cellStyle name="_사전원가심의1_충주연수MH0308_울산천곡설계비_전기공사(추가)" xfId="18176"/>
    <cellStyle name="_사전원가심의1_충주연수MH0308_울산천곡설계비_종로무악 MH공사(실행)" xfId="18177"/>
    <cellStyle name="_사전원가심의1_충주연수MH0308_전기공사(추가)" xfId="18178"/>
    <cellStyle name="_사전원가심의1_충주연수MH0308_종로무악 MH공사(실행)" xfId="18179"/>
    <cellStyle name="_사전원가심의1_충주연수MH0308_포스코수정0424" xfId="21543"/>
    <cellStyle name="_사전원가심의1_충주연수MH0308_포스코수정0424_삼성대구수성구(0727)최종제출메일용" xfId="21544"/>
    <cellStyle name="_사전원가심의1_충주연수MH0308_포스코수정0424_아산포스코-정산서류7.8" xfId="21545"/>
    <cellStyle name="_사전원가심의1_충주연수MH0308_포스코수정0424_아산포스코-정산서류7.8_삼성대구수성구(0727)최종제출메일용" xfId="21546"/>
    <cellStyle name="_사전원가심의1_충주연수MH0308_포스코수정0424_아산포스코-정산서류7.8_아산포스코-정산서류(040710)" xfId="21547"/>
    <cellStyle name="_사전원가심의1_충주연수MH0308_포스코수정0424_아산포스코-정산서류7.8_아산포스코-정산서류(040710)_삼성대구수성구(0727)최종제출메일용" xfId="21548"/>
    <cellStyle name="_사전원가심의1_충주연수MH0308_포스코수정0424_아산포스코-정산서류7.8_아산포스코-정산서류(040710)물량산출" xfId="21549"/>
    <cellStyle name="_사전원가심의1_충주연수MH0308_포스코수정0424_아산포스코-정산서류7.8_아산포스코-정산서류(040710)물량산출_삼성대구수성구(0727)최종제출메일용" xfId="21550"/>
    <cellStyle name="_사전원가심의1_충주연수MH0308_포스코수정0424_포스코수정0424" xfId="21551"/>
    <cellStyle name="_사전원가심의1_충주연수MH0308_포스코수정0424_포스코수정0424_삼성대구수성구(0727)최종제출메일용" xfId="21552"/>
    <cellStyle name="_사전원가심의1_충주연수MH0308_포스코수정0424_포스코수정0424_아산포스코-정산서류7.8" xfId="21553"/>
    <cellStyle name="_사전원가심의1_충주연수MH0308_포스코수정0424_포스코수정0424_아산포스코-정산서류7.8_삼성대구수성구(0727)최종제출메일용" xfId="21554"/>
    <cellStyle name="_사전원가심의1_충주연수MH0308_포스코수정0424_포스코수정0424_아산포스코-정산서류7.8_아산포스코-정산서류(040710)" xfId="21555"/>
    <cellStyle name="_사전원가심의1_충주연수MH0308_포스코수정0424_포스코수정0424_아산포스코-정산서류7.8_아산포스코-정산서류(040710)_삼성대구수성구(0727)최종제출메일용" xfId="21556"/>
    <cellStyle name="_사전원가심의1_충주연수MH0308_포스코수정0424_포스코수정0424_아산포스코-정산서류7.8_아산포스코-정산서류(040710)물량산출" xfId="21557"/>
    <cellStyle name="_사전원가심의1_충주연수MH0308_포스코수정0424_포스코수정0424_아산포스코-정산서류7.8_아산포스코-정산서류(040710)물량산출_삼성대구수성구(0727)최종제출메일용" xfId="21558"/>
    <cellStyle name="_사전원가심의1_포스코수정0424" xfId="21559"/>
    <cellStyle name="_사전원가심의1_포스코수정0424_삼성대구수성구(0727)최종제출메일용" xfId="21560"/>
    <cellStyle name="_사전원가심의1_포스코수정0424_아산포스코-정산서류7.8" xfId="21561"/>
    <cellStyle name="_사전원가심의1_포스코수정0424_아산포스코-정산서류7.8_삼성대구수성구(0727)최종제출메일용" xfId="21562"/>
    <cellStyle name="_사전원가심의1_포스코수정0424_아산포스코-정산서류7.8_아산포스코-정산서류(040710)" xfId="21563"/>
    <cellStyle name="_사전원가심의1_포스코수정0424_아산포스코-정산서류7.8_아산포스코-정산서류(040710)_삼성대구수성구(0727)최종제출메일용" xfId="21564"/>
    <cellStyle name="_사전원가심의1_포스코수정0424_아산포스코-정산서류7.8_아산포스코-정산서류(040710)물량산출" xfId="21565"/>
    <cellStyle name="_사전원가심의1_포스코수정0424_아산포스코-정산서류7.8_아산포스코-정산서류(040710)물량산출_삼성대구수성구(0727)최종제출메일용" xfId="21566"/>
    <cellStyle name="_사전원가심의1_포스코수정0424_포스코수정0424" xfId="21567"/>
    <cellStyle name="_사전원가심의1_포스코수정0424_포스코수정0424_삼성대구수성구(0727)최종제출메일용" xfId="21568"/>
    <cellStyle name="_사전원가심의1_포스코수정0424_포스코수정0424_아산포스코-정산서류7.8" xfId="21569"/>
    <cellStyle name="_사전원가심의1_포스코수정0424_포스코수정0424_아산포스코-정산서류7.8_삼성대구수성구(0727)최종제출메일용" xfId="21570"/>
    <cellStyle name="_사전원가심의1_포스코수정0424_포스코수정0424_아산포스코-정산서류7.8_아산포스코-정산서류(040710)" xfId="21571"/>
    <cellStyle name="_사전원가심의1_포스코수정0424_포스코수정0424_아산포스코-정산서류7.8_아산포스코-정산서류(040710)_삼성대구수성구(0727)최종제출메일용" xfId="21572"/>
    <cellStyle name="_사전원가심의1_포스코수정0424_포스코수정0424_아산포스코-정산서류7.8_아산포스코-정산서류(040710)물량산출" xfId="21573"/>
    <cellStyle name="_사전원가심의1_포스코수정0424_포스코수정0424_아산포스코-정산서류7.8_아산포스코-정산서류(040710)물량산출_삼성대구수성구(0727)최종제출메일용" xfId="21574"/>
    <cellStyle name="_사진대지" xfId="1671"/>
    <cellStyle name="_산출001-공동구공사" xfId="13190"/>
    <cellStyle name="_산출근거(광양)" xfId="1672"/>
    <cellStyle name="_산출근거(광양)_Book2" xfId="1733"/>
    <cellStyle name="_산출근거(광양)_x주요자재집계표" xfId="1734"/>
    <cellStyle name="_산출근거(광양)_교량별총괄집계(신리5교)" xfId="1673"/>
    <cellStyle name="_산출근거(광양)_구조물주요자재(3공구)" xfId="1674"/>
    <cellStyle name="_산출근거(광양)_구조물주요자재(3공구)_Book2" xfId="1677"/>
    <cellStyle name="_산출근거(광양)_구조물주요자재(3공구)_x주요자재집계표" xfId="1678"/>
    <cellStyle name="_산출근거(광양)_구조물주요자재(3공구)_주요자재집계표" xfId="1675"/>
    <cellStyle name="_산출근거(광양)_구조물주요자재(3공구)_주요자재집계표(5-2)-0604" xfId="1676"/>
    <cellStyle name="_산출근거(광양)_신리5교 상부" xfId="1679"/>
    <cellStyle name="_산출근거(광양)_신리6교 상부" xfId="1680"/>
    <cellStyle name="_산출근거(광양)_주요자재집계표" xfId="1681"/>
    <cellStyle name="_산출근거(광양)_주요자재집계표(5-2)-0604" xfId="1682"/>
    <cellStyle name="_산출근거(광양)_죽림1교-상부" xfId="1683"/>
    <cellStyle name="_산출근거(광양)_죽림1교-상부_Book2" xfId="1691"/>
    <cellStyle name="_산출근거(광양)_죽림1교-상부_x주요자재집계표" xfId="1692"/>
    <cellStyle name="_산출근거(광양)_죽림1교-상부_구조물주요자재(3공구)" xfId="1684"/>
    <cellStyle name="_산출근거(광양)_죽림1교-상부_구조물주요자재(3공구)_Book2" xfId="1687"/>
    <cellStyle name="_산출근거(광양)_죽림1교-상부_구조물주요자재(3공구)_x주요자재집계표" xfId="1688"/>
    <cellStyle name="_산출근거(광양)_죽림1교-상부_구조물주요자재(3공구)_주요자재집계표" xfId="1685"/>
    <cellStyle name="_산출근거(광양)_죽림1교-상부_구조물주요자재(3공구)_주요자재집계표(5-2)-0604" xfId="1686"/>
    <cellStyle name="_산출근거(광양)_죽림1교-상부_주요자재집계표" xfId="1689"/>
    <cellStyle name="_산출근거(광양)_죽림1교-상부_주요자재집계표(5-2)-0604" xfId="1690"/>
    <cellStyle name="_산출근거(광양)_죽림2교-상부" xfId="1693"/>
    <cellStyle name="_산출근거(광양)_죽림2교-상부_Book2" xfId="1711"/>
    <cellStyle name="_산출근거(광양)_죽림2교-상부_x주요자재집계표" xfId="1712"/>
    <cellStyle name="_산출근거(광양)_죽림2교-상부_구조물주요자재(3공구)" xfId="1694"/>
    <cellStyle name="_산출근거(광양)_죽림2교-상부_구조물주요자재(3공구)_Book2" xfId="1697"/>
    <cellStyle name="_산출근거(광양)_죽림2교-상부_구조물주요자재(3공구)_x주요자재집계표" xfId="1698"/>
    <cellStyle name="_산출근거(광양)_죽림2교-상부_구조물주요자재(3공구)_주요자재집계표" xfId="1695"/>
    <cellStyle name="_산출근거(광양)_죽림2교-상부_구조물주요자재(3공구)_주요자재집계표(5-2)-0604" xfId="1696"/>
    <cellStyle name="_산출근거(광양)_죽림2교-상부_주요자재집계표" xfId="1699"/>
    <cellStyle name="_산출근거(광양)_죽림2교-상부_주요자재집계표(5-2)-0604" xfId="1700"/>
    <cellStyle name="_산출근거(광양)_죽림2교-상부_죽림1교-상부" xfId="1701"/>
    <cellStyle name="_산출근거(광양)_죽림2교-상부_죽림1교-상부_Book2" xfId="1709"/>
    <cellStyle name="_산출근거(광양)_죽림2교-상부_죽림1교-상부_x주요자재집계표" xfId="1710"/>
    <cellStyle name="_산출근거(광양)_죽림2교-상부_죽림1교-상부_구조물주요자재(3공구)" xfId="1702"/>
    <cellStyle name="_산출근거(광양)_죽림2교-상부_죽림1교-상부_구조물주요자재(3공구)_Book2" xfId="1705"/>
    <cellStyle name="_산출근거(광양)_죽림2교-상부_죽림1교-상부_구조물주요자재(3공구)_x주요자재집계표" xfId="1706"/>
    <cellStyle name="_산출근거(광양)_죽림2교-상부_죽림1교-상부_구조물주요자재(3공구)_주요자재집계표" xfId="1703"/>
    <cellStyle name="_산출근거(광양)_죽림2교-상부_죽림1교-상부_구조물주요자재(3공구)_주요자재집계표(5-2)-0604" xfId="1704"/>
    <cellStyle name="_산출근거(광양)_죽림2교-상부_죽림1교-상부_주요자재집계표" xfId="1707"/>
    <cellStyle name="_산출근거(광양)_죽림2교-상부_죽림1교-상부_주요자재집계표(5-2)-0604" xfId="1708"/>
    <cellStyle name="_산출근거(광양)_죽림2교-상부-1" xfId="1713"/>
    <cellStyle name="_산출근거(광양)_죽림2교-상부-1_Book2" xfId="1731"/>
    <cellStyle name="_산출근거(광양)_죽림2교-상부-1_x주요자재집계표" xfId="1732"/>
    <cellStyle name="_산출근거(광양)_죽림2교-상부-1_구조물주요자재(3공구)" xfId="1714"/>
    <cellStyle name="_산출근거(광양)_죽림2교-상부-1_구조물주요자재(3공구)_Book2" xfId="1717"/>
    <cellStyle name="_산출근거(광양)_죽림2교-상부-1_구조물주요자재(3공구)_x주요자재집계표" xfId="1718"/>
    <cellStyle name="_산출근거(광양)_죽림2교-상부-1_구조물주요자재(3공구)_주요자재집계표" xfId="1715"/>
    <cellStyle name="_산출근거(광양)_죽림2교-상부-1_구조물주요자재(3공구)_주요자재집계표(5-2)-0604" xfId="1716"/>
    <cellStyle name="_산출근거(광양)_죽림2교-상부-1_주요자재집계표" xfId="1719"/>
    <cellStyle name="_산출근거(광양)_죽림2교-상부-1_주요자재집계표(5-2)-0604" xfId="1720"/>
    <cellStyle name="_산출근거(광양)_죽림2교-상부-1_죽림1교-상부" xfId="1721"/>
    <cellStyle name="_산출근거(광양)_죽림2교-상부-1_죽림1교-상부_Book2" xfId="1729"/>
    <cellStyle name="_산출근거(광양)_죽림2교-상부-1_죽림1교-상부_x주요자재집계표" xfId="1730"/>
    <cellStyle name="_산출근거(광양)_죽림2교-상부-1_죽림1교-상부_구조물주요자재(3공구)" xfId="1722"/>
    <cellStyle name="_산출근거(광양)_죽림2교-상부-1_죽림1교-상부_구조물주요자재(3공구)_Book2" xfId="1725"/>
    <cellStyle name="_산출근거(광양)_죽림2교-상부-1_죽림1교-상부_구조물주요자재(3공구)_x주요자재집계표" xfId="1726"/>
    <cellStyle name="_산출근거(광양)_죽림2교-상부-1_죽림1교-상부_구조물주요자재(3공구)_주요자재집계표" xfId="1723"/>
    <cellStyle name="_산출근거(광양)_죽림2교-상부-1_죽림1교-상부_구조물주요자재(3공구)_주요자재집계표(5-2)-0604" xfId="1724"/>
    <cellStyle name="_산출근거(광양)_죽림2교-상부-1_죽림1교-상부_주요자재집계표" xfId="1727"/>
    <cellStyle name="_산출근거(광양)_죽림2교-상부-1_죽림1교-상부_주요자재집계표(5-2)-0604" xfId="1728"/>
    <cellStyle name="_산출근거(목포)" xfId="1735"/>
    <cellStyle name="_산출근거(목포)_Book2" xfId="1796"/>
    <cellStyle name="_산출근거(목포)_x주요자재집계표" xfId="1797"/>
    <cellStyle name="_산출근거(목포)_교량별총괄집계(신리5교)" xfId="1736"/>
    <cellStyle name="_산출근거(목포)_구조물주요자재(3공구)" xfId="1737"/>
    <cellStyle name="_산출근거(목포)_구조물주요자재(3공구)_Book2" xfId="1740"/>
    <cellStyle name="_산출근거(목포)_구조물주요자재(3공구)_x주요자재집계표" xfId="1741"/>
    <cellStyle name="_산출근거(목포)_구조물주요자재(3공구)_주요자재집계표" xfId="1738"/>
    <cellStyle name="_산출근거(목포)_구조물주요자재(3공구)_주요자재집계표(5-2)-0604" xfId="1739"/>
    <cellStyle name="_산출근거(목포)_신리5교 상부" xfId="1742"/>
    <cellStyle name="_산출근거(목포)_신리6교 상부" xfId="1743"/>
    <cellStyle name="_산출근거(목포)_주요자재집계표" xfId="1744"/>
    <cellStyle name="_산출근거(목포)_주요자재집계표(5-2)-0604" xfId="1745"/>
    <cellStyle name="_산출근거(목포)_죽림1교-상부" xfId="1746"/>
    <cellStyle name="_산출근거(목포)_죽림1교-상부_Book2" xfId="1754"/>
    <cellStyle name="_산출근거(목포)_죽림1교-상부_x주요자재집계표" xfId="1755"/>
    <cellStyle name="_산출근거(목포)_죽림1교-상부_구조물주요자재(3공구)" xfId="1747"/>
    <cellStyle name="_산출근거(목포)_죽림1교-상부_구조물주요자재(3공구)_Book2" xfId="1750"/>
    <cellStyle name="_산출근거(목포)_죽림1교-상부_구조물주요자재(3공구)_x주요자재집계표" xfId="1751"/>
    <cellStyle name="_산출근거(목포)_죽림1교-상부_구조물주요자재(3공구)_주요자재집계표" xfId="1748"/>
    <cellStyle name="_산출근거(목포)_죽림1교-상부_구조물주요자재(3공구)_주요자재집계표(5-2)-0604" xfId="1749"/>
    <cellStyle name="_산출근거(목포)_죽림1교-상부_주요자재집계표" xfId="1752"/>
    <cellStyle name="_산출근거(목포)_죽림1교-상부_주요자재집계표(5-2)-0604" xfId="1753"/>
    <cellStyle name="_산출근거(목포)_죽림2교-상부" xfId="1756"/>
    <cellStyle name="_산출근거(목포)_죽림2교-상부_Book2" xfId="1774"/>
    <cellStyle name="_산출근거(목포)_죽림2교-상부_x주요자재집계표" xfId="1775"/>
    <cellStyle name="_산출근거(목포)_죽림2교-상부_구조물주요자재(3공구)" xfId="1757"/>
    <cellStyle name="_산출근거(목포)_죽림2교-상부_구조물주요자재(3공구)_Book2" xfId="1760"/>
    <cellStyle name="_산출근거(목포)_죽림2교-상부_구조물주요자재(3공구)_x주요자재집계표" xfId="1761"/>
    <cellStyle name="_산출근거(목포)_죽림2교-상부_구조물주요자재(3공구)_주요자재집계표" xfId="1758"/>
    <cellStyle name="_산출근거(목포)_죽림2교-상부_구조물주요자재(3공구)_주요자재집계표(5-2)-0604" xfId="1759"/>
    <cellStyle name="_산출근거(목포)_죽림2교-상부_주요자재집계표" xfId="1762"/>
    <cellStyle name="_산출근거(목포)_죽림2교-상부_주요자재집계표(5-2)-0604" xfId="1763"/>
    <cellStyle name="_산출근거(목포)_죽림2교-상부_죽림1교-상부" xfId="1764"/>
    <cellStyle name="_산출근거(목포)_죽림2교-상부_죽림1교-상부_Book2" xfId="1772"/>
    <cellStyle name="_산출근거(목포)_죽림2교-상부_죽림1교-상부_x주요자재집계표" xfId="1773"/>
    <cellStyle name="_산출근거(목포)_죽림2교-상부_죽림1교-상부_구조물주요자재(3공구)" xfId="1765"/>
    <cellStyle name="_산출근거(목포)_죽림2교-상부_죽림1교-상부_구조물주요자재(3공구)_Book2" xfId="1768"/>
    <cellStyle name="_산출근거(목포)_죽림2교-상부_죽림1교-상부_구조물주요자재(3공구)_x주요자재집계표" xfId="1769"/>
    <cellStyle name="_산출근거(목포)_죽림2교-상부_죽림1교-상부_구조물주요자재(3공구)_주요자재집계표" xfId="1766"/>
    <cellStyle name="_산출근거(목포)_죽림2교-상부_죽림1교-상부_구조물주요자재(3공구)_주요자재집계표(5-2)-0604" xfId="1767"/>
    <cellStyle name="_산출근거(목포)_죽림2교-상부_죽림1교-상부_주요자재집계표" xfId="1770"/>
    <cellStyle name="_산출근거(목포)_죽림2교-상부_죽림1교-상부_주요자재집계표(5-2)-0604" xfId="1771"/>
    <cellStyle name="_산출근거(목포)_죽림2교-상부-1" xfId="1776"/>
    <cellStyle name="_산출근거(목포)_죽림2교-상부-1_Book2" xfId="1794"/>
    <cellStyle name="_산출근거(목포)_죽림2교-상부-1_x주요자재집계표" xfId="1795"/>
    <cellStyle name="_산출근거(목포)_죽림2교-상부-1_구조물주요자재(3공구)" xfId="1777"/>
    <cellStyle name="_산출근거(목포)_죽림2교-상부-1_구조물주요자재(3공구)_Book2" xfId="1780"/>
    <cellStyle name="_산출근거(목포)_죽림2교-상부-1_구조물주요자재(3공구)_x주요자재집계표" xfId="1781"/>
    <cellStyle name="_산출근거(목포)_죽림2교-상부-1_구조물주요자재(3공구)_주요자재집계표" xfId="1778"/>
    <cellStyle name="_산출근거(목포)_죽림2교-상부-1_구조물주요자재(3공구)_주요자재집계표(5-2)-0604" xfId="1779"/>
    <cellStyle name="_산출근거(목포)_죽림2교-상부-1_주요자재집계표" xfId="1782"/>
    <cellStyle name="_산출근거(목포)_죽림2교-상부-1_주요자재집계표(5-2)-0604" xfId="1783"/>
    <cellStyle name="_산출근거(목포)_죽림2교-상부-1_죽림1교-상부" xfId="1784"/>
    <cellStyle name="_산출근거(목포)_죽림2교-상부-1_죽림1교-상부_Book2" xfId="1792"/>
    <cellStyle name="_산출근거(목포)_죽림2교-상부-1_죽림1교-상부_x주요자재집계표" xfId="1793"/>
    <cellStyle name="_산출근거(목포)_죽림2교-상부-1_죽림1교-상부_구조물주요자재(3공구)" xfId="1785"/>
    <cellStyle name="_산출근거(목포)_죽림2교-상부-1_죽림1교-상부_구조물주요자재(3공구)_Book2" xfId="1788"/>
    <cellStyle name="_산출근거(목포)_죽림2교-상부-1_죽림1교-상부_구조물주요자재(3공구)_x주요자재집계표" xfId="1789"/>
    <cellStyle name="_산출근거(목포)_죽림2교-상부-1_죽림1교-상부_구조물주요자재(3공구)_주요자재집계표" xfId="1786"/>
    <cellStyle name="_산출근거(목포)_죽림2교-상부-1_죽림1교-상부_구조물주요자재(3공구)_주요자재집계표(5-2)-0604" xfId="1787"/>
    <cellStyle name="_산출근거(목포)_죽림2교-상부-1_죽림1교-상부_주요자재집계표" xfId="1790"/>
    <cellStyle name="_산출근거(목포)_죽림2교-상부-1_죽림1교-상부_주요자재집계표(5-2)-0604" xfId="1791"/>
    <cellStyle name="_산출근거(헬리포트, 옥상 조형물)" xfId="13584"/>
    <cellStyle name="_삼각지 시공계획서" xfId="1798"/>
    <cellStyle name="_삼각지 시공계획서_ys dw 은평 생태교량" xfId="1799"/>
    <cellStyle name="_삼선1구역경비(2005년기준)" xfId="1800"/>
    <cellStyle name="_삼선1구역실행예산(FINAL)-3" xfId="1802"/>
    <cellStyle name="_삼선1구역실행예산(FINAL)-3_PJ진행현황-수원천천" xfId="1803"/>
    <cellStyle name="_삼선1구역실행예산(FINAL)-4" xfId="1804"/>
    <cellStyle name="_삼선1구역실행예산(FINAL)-4(수정)" xfId="1805"/>
    <cellStyle name="_삼선1구역실행예산(FINAL)-4(수정)_PJ진행현황-수원천천" xfId="1806"/>
    <cellStyle name="_삼선1구역실행예산(FINAL)-4_PJ진행현황-수원천천" xfId="1807"/>
    <cellStyle name="_삼선1구역실행예산(FINAL-예산팀검토접수)-7" xfId="1808"/>
    <cellStyle name="_삼선1구역실행예산(예산관리팀감사대비용,20070526)" xfId="1801"/>
    <cellStyle name="_삼성 개나리1차,해청 실행내역서" xfId="21575"/>
    <cellStyle name="_삼성 개나리-해청(기준내역서)" xfId="21576"/>
    <cellStyle name="_삼성 실행 내역 수정" xfId="13189"/>
    <cellStyle name="_삼성공덕3지구 경비(1).실행내역서" xfId="13585"/>
    <cellStyle name="_삼성공덕3지구실행예상내역서" xfId="13586"/>
    <cellStyle name="_삼성동 전기내역서" xfId="1809"/>
    <cellStyle name="_삼성동MH" xfId="14686"/>
    <cellStyle name="_삼성정산서류제출(A3)0501(3차수정)" xfId="21577"/>
    <cellStyle name="_삼척건지지구" xfId="18180"/>
    <cellStyle name="_삼풍아파트임시" xfId="1810"/>
    <cellStyle name="_삼호임시" xfId="1811"/>
    <cellStyle name="_새만금" xfId="20088"/>
    <cellStyle name="_새세대육영회외주견적" xfId="1812"/>
    <cellStyle name="_서강대 경비내역작성 (version 1)" xfId="1813"/>
    <cellStyle name="_서문_BOX수량" xfId="1814"/>
    <cellStyle name="_서부대로(투찰내역-1.12%)" xfId="1815"/>
    <cellStyle name="_서부대로(투찰내역-1.12%)_춘천-동홍천(3)대비표" xfId="1816"/>
    <cellStyle name="_서울 중앙우체국 인테리어공사(03.10.08)" xfId="14687"/>
    <cellStyle name="_서울 중앙우체국 인테리어공사(04.03.29)철희실행(0417)" xfId="14688"/>
    <cellStyle name="_서울빌딩(공내역)" xfId="1817"/>
    <cellStyle name="_서초3차 e-편한세상" xfId="13587"/>
    <cellStyle name="_서초6월분기성대장" xfId="13588"/>
    <cellStyle name="_서초삼익아파트도어,창 견적" xfId="13589"/>
    <cellStyle name="_석공사(0)80724" xfId="1818"/>
    <cellStyle name="_석자재" xfId="1819"/>
    <cellStyle name="_선우건설" xfId="1820"/>
    <cellStyle name="_설계 변경 내역정리(전기)" xfId="13046"/>
    <cellStyle name="_설계변경- 노유동 트라팰리스 M(1).H 신축공사-제출8월7일" xfId="21578"/>
    <cellStyle name="_설계변경조서(ESC)" xfId="1821"/>
    <cellStyle name="_설계서원본" xfId="1822"/>
    <cellStyle name="_설계참고자료1" xfId="1823"/>
    <cellStyle name="_설계추정2(토목)대림" xfId="1824"/>
    <cellStyle name="_설비내역" xfId="12106"/>
    <cellStyle name="_설비내역서" xfId="12107"/>
    <cellStyle name="_성결대학생관인문교육관입찰-제출" xfId="21579"/>
    <cellStyle name="_성남투찰내역서(최종투찰안)" xfId="1825"/>
    <cellStyle name="_성내동주상복합개략" xfId="1826"/>
    <cellStyle name="_성약교회0525(계약)" xfId="13590"/>
    <cellStyle name="_성약교회0525(계약)(임)" xfId="13591"/>
    <cellStyle name="_성원오피스텔휘트니스센터" xfId="13592"/>
    <cellStyle name="_성지건설견적" xfId="1827"/>
    <cellStyle name="_세로양식(2005)" xfId="18181"/>
    <cellStyle name="_세부 일위대가 작성 관련-2" xfId="1828"/>
    <cellStyle name="_세종입찰실행(3.15)" xfId="18182"/>
    <cellStyle name="_센터블 스파신축공사(토목공사-정주공영)" xfId="13045"/>
    <cellStyle name="_센텀리더스마크복합시설(실행작업중-1)" xfId="1829"/>
    <cellStyle name="_소각시설용량증대_대경에스코_하동군청(제조)" xfId="13593"/>
    <cellStyle name="_소장배치현황" xfId="1830"/>
    <cellStyle name="_소화수(REV.1)" xfId="1831"/>
    <cellStyle name="_송도공사분석3" xfId="1832"/>
    <cellStyle name="_송도금융비" xfId="1833"/>
    <cellStyle name="_송도신도시" xfId="1834"/>
    <cellStyle name="_송학실행안" xfId="1835"/>
    <cellStyle name="_송학실행안_번암견적의뢰(협력)" xfId="1836"/>
    <cellStyle name="_송학하수투찰" xfId="1837"/>
    <cellStyle name="_송학하수투찰_번암견적의뢰(협력)" xfId="1838"/>
    <cellStyle name="_송학하수품의(설계넣고)" xfId="1839"/>
    <cellStyle name="_송학하수품의(설계넣고)_무안-광주2공구(협력)수정" xfId="1840"/>
    <cellStyle name="_송학하수품의(설계넣고)_번암견적의뢰(협력)" xfId="1841"/>
    <cellStyle name="_송학하수품의(설계넣고)_적상무주IC도로(1공구)" xfId="1842"/>
    <cellStyle name="_송현실행내역" xfId="1843"/>
    <cellStyle name="_수공(성남)설계" xfId="20089"/>
    <cellStyle name="_수공(성남)설계_견적서-110동 602호" xfId="20090"/>
    <cellStyle name="_수공(성남)설계_견적서-상가" xfId="20091"/>
    <cellStyle name="_수공(성남)설계_견적서-상가_견적서-세대" xfId="20092"/>
    <cellStyle name="_수공(성남)설계_견적서-샘플2세대" xfId="20093"/>
    <cellStyle name="_수공(성남)설계_견적서-샘플2세대(수정)" xfId="20094"/>
    <cellStyle name="_수공(성남)설계_견적서-샘플2세대(수정)_견적서-세대결로(115동 1101호 외)" xfId="20095"/>
    <cellStyle name="_수공(성남)설계_견적서-샘플2세대_견적서-세대" xfId="20096"/>
    <cellStyle name="_수공(성남)설계_견적서-세대결로(115동 1101호 외)" xfId="20097"/>
    <cellStyle name="_수공(성남)설계_견적서-지하주차장" xfId="20098"/>
    <cellStyle name="_수공(성남)설계_견적서-지하주차장 천정보 균열" xfId="20099"/>
    <cellStyle name="_수공(성남)설계_견적서-지하주차장 천정보 균열_견적서-301동 302호 수정(01.05)" xfId="20100"/>
    <cellStyle name="_수공(성남)설계_견적서-지하주차장 천정보 균열_새암건설-302동1601호 보수견적서" xfId="20101"/>
    <cellStyle name="_수공(성남)설계_견적서-지하주차장 천정보 균열_점검보고서-303동 1903호(01.08)" xfId="20102"/>
    <cellStyle name="_수공(성남)설계_복사본 견적서-202동 1101호NEW" xfId="20103"/>
    <cellStyle name="_수공(성남)설계_수량산출서(계단)" xfId="20104"/>
    <cellStyle name="_수공(성남)설계_업체선정요청(강릉경포외벽도색)" xfId="20105"/>
    <cellStyle name="_수공(성남)설계_업체선정요청(종결보수공사)" xfId="20106"/>
    <cellStyle name="_수공(성남)설계_인천계양 까치마을 태화,한진아파트 공사내역서(제출용1)" xfId="20107"/>
    <cellStyle name="_수공(성남)설계_인천계양 까치마을 태화,한진아파트 공사내역서(제출용1)_견적서-110동 602호" xfId="20108"/>
    <cellStyle name="_수공(성남)설계_인천계양 까치마을 태화,한진아파트 공사내역서(제출용1)_견적서-상가" xfId="20109"/>
    <cellStyle name="_수공(성남)설계_인천계양 까치마을 태화,한진아파트 공사내역서(제출용1)_견적서-상가_견적서-세대" xfId="20110"/>
    <cellStyle name="_수공(성남)설계_인천계양 까치마을 태화,한진아파트 공사내역서(제출용1)_견적서-샘플2세대" xfId="20111"/>
    <cellStyle name="_수공(성남)설계_인천계양 까치마을 태화,한진아파트 공사내역서(제출용1)_견적서-샘플2세대(수정)" xfId="20112"/>
    <cellStyle name="_수공(성남)설계_인천계양 까치마을 태화,한진아파트 공사내역서(제출용1)_견적서-샘플2세대(수정)_견적서-세대결로(115동 1101호 외)" xfId="20113"/>
    <cellStyle name="_수공(성남)설계_인천계양 까치마을 태화,한진아파트 공사내역서(제출용1)_견적서-샘플2세대_견적서-세대" xfId="20114"/>
    <cellStyle name="_수공(성남)설계_인천계양 까치마을 태화,한진아파트 공사내역서(제출용1)_견적서-세대결로(115동 1101호 외)" xfId="20115"/>
    <cellStyle name="_수공(성남)설계_인천계양 까치마을 태화,한진아파트 공사내역서(제출용1)_견적서-지하주차장" xfId="20116"/>
    <cellStyle name="_수공(성남)설계_인천계양 까치마을 태화,한진아파트 공사내역서(제출용1)_견적서-지하주차장 천정보 균열" xfId="20117"/>
    <cellStyle name="_수공(성남)설계_인천계양 까치마을 태화,한진아파트 공사내역서(제출용1)_견적서-지하주차장 천정보 균열_견적서-301동 302호 수정(01.05)" xfId="20118"/>
    <cellStyle name="_수공(성남)설계_인천계양 까치마을 태화,한진아파트 공사내역서(제출용1)_견적서-지하주차장 천정보 균열_새암건설-302동1601호 보수견적서" xfId="20119"/>
    <cellStyle name="_수공(성남)설계_인천계양 까치마을 태화,한진아파트 공사내역서(제출용1)_견적서-지하주차장 천정보 균열_점검보고서-303동 1903호(01.08)" xfId="20120"/>
    <cellStyle name="_수공(성남)설계_인천계양 까치마을 태화,한진아파트 공사내역서(제출용1)_계양구 도두리마을 동남 아파트 하자보수공사비산출서(자오)" xfId="20121"/>
    <cellStyle name="_수공(성남)설계_인천계양 까치마을 태화,한진아파트 공사내역서(제출용1)_계양구 도두리마을 동남 아파트 하자보수공사비산출서(자오)_견적서-110동 602호" xfId="20122"/>
    <cellStyle name="_수공(성남)설계_인천계양 까치마을 태화,한진아파트 공사내역서(제출용1)_계양구 도두리마을 동남 아파트 하자보수공사비산출서(자오)_견적서-상가" xfId="20123"/>
    <cellStyle name="_수공(성남)설계_인천계양 까치마을 태화,한진아파트 공사내역서(제출용1)_계양구 도두리마을 동남 아파트 하자보수공사비산출서(자오)_견적서-상가_견적서-세대" xfId="20124"/>
    <cellStyle name="_수공(성남)설계_인천계양 까치마을 태화,한진아파트 공사내역서(제출용1)_계양구 도두리마을 동남 아파트 하자보수공사비산출서(자오)_견적서-샘플2세대" xfId="20125"/>
    <cellStyle name="_수공(성남)설계_인천계양 까치마을 태화,한진아파트 공사내역서(제출용1)_계양구 도두리마을 동남 아파트 하자보수공사비산출서(자오)_견적서-샘플2세대(수정)" xfId="20126"/>
    <cellStyle name="_수공(성남)설계_인천계양 까치마을 태화,한진아파트 공사내역서(제출용1)_계양구 도두리마을 동남 아파트 하자보수공사비산출서(자오)_견적서-샘플2세대(수정)_견적서-세대결로(115동 1101호 외)" xfId="20127"/>
    <cellStyle name="_수공(성남)설계_인천계양 까치마을 태화,한진아파트 공사내역서(제출용1)_계양구 도두리마을 동남 아파트 하자보수공사비산출서(자오)_견적서-샘플2세대_견적서-세대" xfId="20128"/>
    <cellStyle name="_수공(성남)설계_인천계양 까치마을 태화,한진아파트 공사내역서(제출용1)_계양구 도두리마을 동남 아파트 하자보수공사비산출서(자오)_견적서-세대결로(115동 1101호 외)" xfId="20129"/>
    <cellStyle name="_수공(성남)설계_인천계양 까치마을 태화,한진아파트 공사내역서(제출용1)_계양구 도두리마을 동남 아파트 하자보수공사비산출서(자오)_견적서-지하주차장" xfId="20130"/>
    <cellStyle name="_수공(성남)설계_인천계양 까치마을 태화,한진아파트 공사내역서(제출용1)_계양구 도두리마을 동남 아파트 하자보수공사비산출서(자오)_견적서-지하주차장 천정보 균열" xfId="20131"/>
    <cellStyle name="_수공(성남)설계_인천계양 까치마을 태화,한진아파트 공사내역서(제출용1)_계양구 도두리마을 동남 아파트 하자보수공사비산출서(자오)_견적서-지하주차장 천정보 균열_견적서-301동 302호 수정(01.05)" xfId="20132"/>
    <cellStyle name="_수공(성남)설계_인천계양 까치마을 태화,한진아파트 공사내역서(제출용1)_계양구 도두리마을 동남 아파트 하자보수공사비산출서(자오)_견적서-지하주차장 천정보 균열_새암건설-302동1601호 보수견적서" xfId="20133"/>
    <cellStyle name="_수공(성남)설계_인천계양 까치마을 태화,한진아파트 공사내역서(제출용1)_계양구 도두리마을 동남 아파트 하자보수공사비산출서(자오)_견적서-지하주차장 천정보 균열_점검보고서-303동 1903호(01.08)" xfId="20134"/>
    <cellStyle name="_수공(성남)설계_인천계양 까치마을 태화,한진아파트 공사내역서(제출용1)_계양구 도두리마을 동남 아파트 하자보수공사비산출서(자오)_복사본 견적서-202동 1101호NEW" xfId="20135"/>
    <cellStyle name="_수공(성남)설계_인천계양 까치마을 태화,한진아파트 공사내역서(제출용1)_계양구 도두리마을 동남 아파트 하자보수공사비산출서(자오)_수량산출서(계단)" xfId="20136"/>
    <cellStyle name="_수공(성남)설계_인천계양 까치마을 태화,한진아파트 공사내역서(제출용1)_계양구 도두리마을 동남 아파트 하자보수공사비산출서(자오)_업체선정요청(강릉경포외벽도색)" xfId="20137"/>
    <cellStyle name="_수공(성남)설계_인천계양 까치마을 태화,한진아파트 공사내역서(제출용1)_계양구 도두리마을 동남 아파트 하자보수공사비산출서(자오)_업체선정요청(종결보수공사)" xfId="20138"/>
    <cellStyle name="_수공(성남)설계_인천계양 까치마을 태화,한진아파트 공사내역서(제출용1)_구로동구일우성아파트 하자보수공사비산출서(1)" xfId="20139"/>
    <cellStyle name="_수공(성남)설계_인천계양 까치마을 태화,한진아파트 공사내역서(제출용1)_구로동구일우성아파트 하자보수공사비산출서(1)_견적서-110동 602호" xfId="20140"/>
    <cellStyle name="_수공(성남)설계_인천계양 까치마을 태화,한진아파트 공사내역서(제출용1)_구로동구일우성아파트 하자보수공사비산출서(1)_견적서-상가" xfId="20141"/>
    <cellStyle name="_수공(성남)설계_인천계양 까치마을 태화,한진아파트 공사내역서(제출용1)_구로동구일우성아파트 하자보수공사비산출서(1)_견적서-상가_견적서-세대" xfId="20142"/>
    <cellStyle name="_수공(성남)설계_인천계양 까치마을 태화,한진아파트 공사내역서(제출용1)_구로동구일우성아파트 하자보수공사비산출서(1)_견적서-샘플2세대" xfId="20143"/>
    <cellStyle name="_수공(성남)설계_인천계양 까치마을 태화,한진아파트 공사내역서(제출용1)_구로동구일우성아파트 하자보수공사비산출서(1)_견적서-샘플2세대(수정)" xfId="20144"/>
    <cellStyle name="_수공(성남)설계_인천계양 까치마을 태화,한진아파트 공사내역서(제출용1)_구로동구일우성아파트 하자보수공사비산출서(1)_견적서-샘플2세대(수정)_견적서-세대결로(115동 1101호 외)" xfId="20145"/>
    <cellStyle name="_수공(성남)설계_인천계양 까치마을 태화,한진아파트 공사내역서(제출용1)_구로동구일우성아파트 하자보수공사비산출서(1)_견적서-샘플2세대_견적서-세대" xfId="20146"/>
    <cellStyle name="_수공(성남)설계_인천계양 까치마을 태화,한진아파트 공사내역서(제출용1)_구로동구일우성아파트 하자보수공사비산출서(1)_견적서-세대결로(115동 1101호 외)" xfId="20147"/>
    <cellStyle name="_수공(성남)설계_인천계양 까치마을 태화,한진아파트 공사내역서(제출용1)_구로동구일우성아파트 하자보수공사비산출서(1)_견적서-지하주차장" xfId="20148"/>
    <cellStyle name="_수공(성남)설계_인천계양 까치마을 태화,한진아파트 공사내역서(제출용1)_구로동구일우성아파트 하자보수공사비산출서(1)_견적서-지하주차장 천정보 균열" xfId="20149"/>
    <cellStyle name="_수공(성남)설계_인천계양 까치마을 태화,한진아파트 공사내역서(제출용1)_구로동구일우성아파트 하자보수공사비산출서(1)_견적서-지하주차장 천정보 균열_견적서-301동 302호 수정(01.05)" xfId="20150"/>
    <cellStyle name="_수공(성남)설계_인천계양 까치마을 태화,한진아파트 공사내역서(제출용1)_구로동구일우성아파트 하자보수공사비산출서(1)_견적서-지하주차장 천정보 균열_새암건설-302동1601호 보수견적서" xfId="20151"/>
    <cellStyle name="_수공(성남)설계_인천계양 까치마을 태화,한진아파트 공사내역서(제출용1)_구로동구일우성아파트 하자보수공사비산출서(1)_견적서-지하주차장 천정보 균열_점검보고서-303동 1903호(01.08)" xfId="20152"/>
    <cellStyle name="_수공(성남)설계_인천계양 까치마을 태화,한진아파트 공사내역서(제출용1)_구로동구일우성아파트 하자보수공사비산출서(1)_복사본 견적서-202동 1101호NEW" xfId="20153"/>
    <cellStyle name="_수공(성남)설계_인천계양 까치마을 태화,한진아파트 공사내역서(제출용1)_구로동구일우성아파트 하자보수공사비산출서(1)_수량산출서(계단)" xfId="20154"/>
    <cellStyle name="_수공(성남)설계_인천계양 까치마을 태화,한진아파트 공사내역서(제출용1)_구로동구일우성아파트 하자보수공사비산출서(1)_업체선정요청(강릉경포외벽도색)" xfId="20155"/>
    <cellStyle name="_수공(성남)설계_인천계양 까치마을 태화,한진아파트 공사내역서(제출용1)_구로동구일우성아파트 하자보수공사비산출서(1)_업체선정요청(종결보수공사)" xfId="20156"/>
    <cellStyle name="_수공(성남)설계_인천계양 까치마을 태화,한진아파트 공사내역서(제출용1)_복사본 견적서-202동 1101호NEW" xfId="20157"/>
    <cellStyle name="_수공(성남)설계_인천계양 까치마을 태화,한진아파트 공사내역서(제출용1)_수량산출서(계단)" xfId="20158"/>
    <cellStyle name="_수공(성남)설계_인천계양 까치마을 태화,한진아파트 공사내역서(제출용1)_업체선정요청(강릉경포외벽도색)" xfId="20159"/>
    <cellStyle name="_수공(성남)설계_인천계양 까치마을 태화,한진아파트 공사내역서(제출용1)_업체선정요청(종결보수공사)" xfId="20160"/>
    <cellStyle name="_수공(성남)설계_인천계양 까치마을 태화,한진아파트 공사내역서(제출용1)_인천계양 까치마을 태화,한진아파트 공사내역서9.12(제출용)" xfId="20161"/>
    <cellStyle name="_수공(성남)설계_인천계양 까치마을 태화,한진아파트 공사내역서(제출용1)_인천계양 까치마을 태화,한진아파트 공사내역서9.12(제출용)_견적서-110동 602호" xfId="20162"/>
    <cellStyle name="_수공(성남)설계_인천계양 까치마을 태화,한진아파트 공사내역서(제출용1)_인천계양 까치마을 태화,한진아파트 공사내역서9.12(제출용)_견적서-상가" xfId="20163"/>
    <cellStyle name="_수공(성남)설계_인천계양 까치마을 태화,한진아파트 공사내역서(제출용1)_인천계양 까치마을 태화,한진아파트 공사내역서9.12(제출용)_견적서-상가_견적서-세대" xfId="20164"/>
    <cellStyle name="_수공(성남)설계_인천계양 까치마을 태화,한진아파트 공사내역서(제출용1)_인천계양 까치마을 태화,한진아파트 공사내역서9.12(제출용)_견적서-샘플2세대" xfId="20165"/>
    <cellStyle name="_수공(성남)설계_인천계양 까치마을 태화,한진아파트 공사내역서(제출용1)_인천계양 까치마을 태화,한진아파트 공사내역서9.12(제출용)_견적서-샘플2세대(수정)" xfId="20166"/>
    <cellStyle name="_수공(성남)설계_인천계양 까치마을 태화,한진아파트 공사내역서(제출용1)_인천계양 까치마을 태화,한진아파트 공사내역서9.12(제출용)_견적서-샘플2세대(수정)_견적서-세대결로(115동 1101호 외)" xfId="20167"/>
    <cellStyle name="_수공(성남)설계_인천계양 까치마을 태화,한진아파트 공사내역서(제출용1)_인천계양 까치마을 태화,한진아파트 공사내역서9.12(제출용)_견적서-샘플2세대_견적서-세대" xfId="20168"/>
    <cellStyle name="_수공(성남)설계_인천계양 까치마을 태화,한진아파트 공사내역서(제출용1)_인천계양 까치마을 태화,한진아파트 공사내역서9.12(제출용)_견적서-세대결로(115동 1101호 외)" xfId="20169"/>
    <cellStyle name="_수공(성남)설계_인천계양 까치마을 태화,한진아파트 공사내역서(제출용1)_인천계양 까치마을 태화,한진아파트 공사내역서9.12(제출용)_견적서-지하주차장" xfId="20170"/>
    <cellStyle name="_수공(성남)설계_인천계양 까치마을 태화,한진아파트 공사내역서(제출용1)_인천계양 까치마을 태화,한진아파트 공사내역서9.12(제출용)_견적서-지하주차장 천정보 균열" xfId="20171"/>
    <cellStyle name="_수공(성남)설계_인천계양 까치마을 태화,한진아파트 공사내역서(제출용1)_인천계양 까치마을 태화,한진아파트 공사내역서9.12(제출용)_견적서-지하주차장 천정보 균열_견적서-301동 302호 수정(01.05)" xfId="20172"/>
    <cellStyle name="_수공(성남)설계_인천계양 까치마을 태화,한진아파트 공사내역서(제출용1)_인천계양 까치마을 태화,한진아파트 공사내역서9.12(제출용)_견적서-지하주차장 천정보 균열_새암건설-302동1601호 보수견적서" xfId="20173"/>
    <cellStyle name="_수공(성남)설계_인천계양 까치마을 태화,한진아파트 공사내역서(제출용1)_인천계양 까치마을 태화,한진아파트 공사내역서9.12(제출용)_견적서-지하주차장 천정보 균열_점검보고서-303동 1903호(01.08)" xfId="20174"/>
    <cellStyle name="_수공(성남)설계_인천계양 까치마을 태화,한진아파트 공사내역서(제출용1)_인천계양 까치마을 태화,한진아파트 공사내역서9.12(제출용)_복사본 견적서-202동 1101호NEW" xfId="20175"/>
    <cellStyle name="_수공(성남)설계_인천계양 까치마을 태화,한진아파트 공사내역서(제출용1)_인천계양 까치마을 태화,한진아파트 공사내역서9.12(제출용)_수량산출서(계단)" xfId="20176"/>
    <cellStyle name="_수공(성남)설계_인천계양 까치마을 태화,한진아파트 공사내역서(제출용1)_인천계양 까치마을 태화,한진아파트 공사내역서9.12(제출용)_업체선정요청(강릉경포외벽도색)" xfId="20177"/>
    <cellStyle name="_수공(성남)설계_인천계양 까치마을 태화,한진아파트 공사내역서(제출용1)_인천계양 까치마을 태화,한진아파트 공사내역서9.12(제출용)_업체선정요청(종결보수공사)" xfId="2017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" xfId="2017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110동 602호" xfId="2018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상가" xfId="2018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상가_견적서-세대" xfId="2018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" xfId="2018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(수정)" xfId="2018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(수정)_견적서-세대결로(115동 1101호 외)" xfId="2018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샘플2세대_견적서-세대" xfId="2018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세대결로(115동 1101호 외)" xfId="2018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" xfId="2018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" xfId="2018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견적서-301동 302호 수정(01.05)" xfId="2019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새암건설-302동1601호 보수견적서" xfId="2019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점검보고서-303동 1903호(01.08)" xfId="2019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" xfId="2019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110동 602호" xfId="2019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" xfId="2019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2019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" xfId="2019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2019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2019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2020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2020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" xfId="2020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2020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2020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2020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2020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2020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수량산출서(계단)" xfId="2020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2020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2021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" xfId="2021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110동 602호" xfId="2021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" xfId="2021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_견적서-세대" xfId="2021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" xfId="2021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" xfId="2021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2021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_견적서-세대" xfId="2021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세대결로(115동 1101호 외)" xfId="2021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" xfId="2022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" xfId="2022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2022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2022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2022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복사본 견적서-202동 1101호NEW" xfId="2022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수량산출서(계단)" xfId="2022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강릉경포외벽도색)" xfId="2022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종결보수공사)" xfId="2022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복사본 견적서-202동 1101호NEW" xfId="2022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수량산출서(계단)" xfId="2023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업체선정요청(강릉경포외벽도색)" xfId="2023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업체선정요청(종결보수공사)" xfId="20232"/>
    <cellStyle name="_수공(성남)설계_인천계양 까치마을 태화,한진아파트 공사내역서9.12(제출용)" xfId="20233"/>
    <cellStyle name="_수공(성남)설계_인천계양 까치마을 태화,한진아파트 공사내역서9.12(제출용)_견적서-110동 602호" xfId="20234"/>
    <cellStyle name="_수공(성남)설계_인천계양 까치마을 태화,한진아파트 공사내역서9.12(제출용)_견적서-상가" xfId="20235"/>
    <cellStyle name="_수공(성남)설계_인천계양 까치마을 태화,한진아파트 공사내역서9.12(제출용)_견적서-상가_견적서-세대" xfId="20236"/>
    <cellStyle name="_수공(성남)설계_인천계양 까치마을 태화,한진아파트 공사내역서9.12(제출용)_견적서-샘플2세대" xfId="20237"/>
    <cellStyle name="_수공(성남)설계_인천계양 까치마을 태화,한진아파트 공사내역서9.12(제출용)_견적서-샘플2세대(수정)" xfId="20238"/>
    <cellStyle name="_수공(성남)설계_인천계양 까치마을 태화,한진아파트 공사내역서9.12(제출용)_견적서-샘플2세대(수정)_견적서-세대결로(115동 1101호 외)" xfId="20239"/>
    <cellStyle name="_수공(성남)설계_인천계양 까치마을 태화,한진아파트 공사내역서9.12(제출용)_견적서-샘플2세대_견적서-세대" xfId="20240"/>
    <cellStyle name="_수공(성남)설계_인천계양 까치마을 태화,한진아파트 공사내역서9.12(제출용)_견적서-세대결로(115동 1101호 외)" xfId="20241"/>
    <cellStyle name="_수공(성남)설계_인천계양 까치마을 태화,한진아파트 공사내역서9.12(제출용)_견적서-지하주차장" xfId="20242"/>
    <cellStyle name="_수공(성남)설계_인천계양 까치마을 태화,한진아파트 공사내역서9.12(제출용)_견적서-지하주차장 천정보 균열" xfId="20243"/>
    <cellStyle name="_수공(성남)설계_인천계양 까치마을 태화,한진아파트 공사내역서9.12(제출용)_견적서-지하주차장 천정보 균열_견적서-301동 302호 수정(01.05)" xfId="20244"/>
    <cellStyle name="_수공(성남)설계_인천계양 까치마을 태화,한진아파트 공사내역서9.12(제출용)_견적서-지하주차장 천정보 균열_새암건설-302동1601호 보수견적서" xfId="20245"/>
    <cellStyle name="_수공(성남)설계_인천계양 까치마을 태화,한진아파트 공사내역서9.12(제출용)_견적서-지하주차장 천정보 균열_점검보고서-303동 1903호(01.08)" xfId="20246"/>
    <cellStyle name="_수공(성남)설계_인천계양 까치마을 태화,한진아파트 공사내역서9.12(제출용)_계양구 도두리마을 동남 아파트 하자보수공사비산출서(자오)" xfId="20247"/>
    <cellStyle name="_수공(성남)설계_인천계양 까치마을 태화,한진아파트 공사내역서9.12(제출용)_계양구 도두리마을 동남 아파트 하자보수공사비산출서(자오)_견적서-110동 602호" xfId="20248"/>
    <cellStyle name="_수공(성남)설계_인천계양 까치마을 태화,한진아파트 공사내역서9.12(제출용)_계양구 도두리마을 동남 아파트 하자보수공사비산출서(자오)_견적서-상가" xfId="20249"/>
    <cellStyle name="_수공(성남)설계_인천계양 까치마을 태화,한진아파트 공사내역서9.12(제출용)_계양구 도두리마을 동남 아파트 하자보수공사비산출서(자오)_견적서-상가_견적서-세대" xfId="20250"/>
    <cellStyle name="_수공(성남)설계_인천계양 까치마을 태화,한진아파트 공사내역서9.12(제출용)_계양구 도두리마을 동남 아파트 하자보수공사비산출서(자오)_견적서-샘플2세대" xfId="20251"/>
    <cellStyle name="_수공(성남)설계_인천계양 까치마을 태화,한진아파트 공사내역서9.12(제출용)_계양구 도두리마을 동남 아파트 하자보수공사비산출서(자오)_견적서-샘플2세대(수정)" xfId="20252"/>
    <cellStyle name="_수공(성남)설계_인천계양 까치마을 태화,한진아파트 공사내역서9.12(제출용)_계양구 도두리마을 동남 아파트 하자보수공사비산출서(자오)_견적서-샘플2세대(수정)_견적서-세대결로(115동 1101호 외)" xfId="20253"/>
    <cellStyle name="_수공(성남)설계_인천계양 까치마을 태화,한진아파트 공사내역서9.12(제출용)_계양구 도두리마을 동남 아파트 하자보수공사비산출서(자오)_견적서-샘플2세대_견적서-세대" xfId="20254"/>
    <cellStyle name="_수공(성남)설계_인천계양 까치마을 태화,한진아파트 공사내역서9.12(제출용)_계양구 도두리마을 동남 아파트 하자보수공사비산출서(자오)_견적서-세대결로(115동 1101호 외)" xfId="20255"/>
    <cellStyle name="_수공(성남)설계_인천계양 까치마을 태화,한진아파트 공사내역서9.12(제출용)_계양구 도두리마을 동남 아파트 하자보수공사비산출서(자오)_견적서-지하주차장" xfId="20256"/>
    <cellStyle name="_수공(성남)설계_인천계양 까치마을 태화,한진아파트 공사내역서9.12(제출용)_계양구 도두리마을 동남 아파트 하자보수공사비산출서(자오)_견적서-지하주차장 천정보 균열" xfId="20257"/>
    <cellStyle name="_수공(성남)설계_인천계양 까치마을 태화,한진아파트 공사내역서9.12(제출용)_계양구 도두리마을 동남 아파트 하자보수공사비산출서(자오)_견적서-지하주차장 천정보 균열_견적서-301동 302호 수정(01.05)" xfId="20258"/>
    <cellStyle name="_수공(성남)설계_인천계양 까치마을 태화,한진아파트 공사내역서9.12(제출용)_계양구 도두리마을 동남 아파트 하자보수공사비산출서(자오)_견적서-지하주차장 천정보 균열_새암건설-302동1601호 보수견적서" xfId="20259"/>
    <cellStyle name="_수공(성남)설계_인천계양 까치마을 태화,한진아파트 공사내역서9.12(제출용)_계양구 도두리마을 동남 아파트 하자보수공사비산출서(자오)_견적서-지하주차장 천정보 균열_점검보고서-303동 1903호(01.08)" xfId="20260"/>
    <cellStyle name="_수공(성남)설계_인천계양 까치마을 태화,한진아파트 공사내역서9.12(제출용)_계양구 도두리마을 동남 아파트 하자보수공사비산출서(자오)_복사본 견적서-202동 1101호NEW" xfId="20261"/>
    <cellStyle name="_수공(성남)설계_인천계양 까치마을 태화,한진아파트 공사내역서9.12(제출용)_계양구 도두리마을 동남 아파트 하자보수공사비산출서(자오)_수량산출서(계단)" xfId="20262"/>
    <cellStyle name="_수공(성남)설계_인천계양 까치마을 태화,한진아파트 공사내역서9.12(제출용)_계양구 도두리마을 동남 아파트 하자보수공사비산출서(자오)_업체선정요청(강릉경포외벽도색)" xfId="20263"/>
    <cellStyle name="_수공(성남)설계_인천계양 까치마을 태화,한진아파트 공사내역서9.12(제출용)_계양구 도두리마을 동남 아파트 하자보수공사비산출서(자오)_업체선정요청(종결보수공사)" xfId="20264"/>
    <cellStyle name="_수공(성남)설계_인천계양 까치마을 태화,한진아파트 공사내역서9.12(제출용)_구로동구일우성아파트 하자보수공사비산출서(1)" xfId="20265"/>
    <cellStyle name="_수공(성남)설계_인천계양 까치마을 태화,한진아파트 공사내역서9.12(제출용)_구로동구일우성아파트 하자보수공사비산출서(1)_견적서-110동 602호" xfId="20266"/>
    <cellStyle name="_수공(성남)설계_인천계양 까치마을 태화,한진아파트 공사내역서9.12(제출용)_구로동구일우성아파트 하자보수공사비산출서(1)_견적서-상가" xfId="20267"/>
    <cellStyle name="_수공(성남)설계_인천계양 까치마을 태화,한진아파트 공사내역서9.12(제출용)_구로동구일우성아파트 하자보수공사비산출서(1)_견적서-상가_견적서-세대" xfId="20268"/>
    <cellStyle name="_수공(성남)설계_인천계양 까치마을 태화,한진아파트 공사내역서9.12(제출용)_구로동구일우성아파트 하자보수공사비산출서(1)_견적서-샘플2세대" xfId="20269"/>
    <cellStyle name="_수공(성남)설계_인천계양 까치마을 태화,한진아파트 공사내역서9.12(제출용)_구로동구일우성아파트 하자보수공사비산출서(1)_견적서-샘플2세대(수정)" xfId="20270"/>
    <cellStyle name="_수공(성남)설계_인천계양 까치마을 태화,한진아파트 공사내역서9.12(제출용)_구로동구일우성아파트 하자보수공사비산출서(1)_견적서-샘플2세대(수정)_견적서-세대결로(115동 1101호 외)" xfId="20271"/>
    <cellStyle name="_수공(성남)설계_인천계양 까치마을 태화,한진아파트 공사내역서9.12(제출용)_구로동구일우성아파트 하자보수공사비산출서(1)_견적서-샘플2세대_견적서-세대" xfId="20272"/>
    <cellStyle name="_수공(성남)설계_인천계양 까치마을 태화,한진아파트 공사내역서9.12(제출용)_구로동구일우성아파트 하자보수공사비산출서(1)_견적서-세대결로(115동 1101호 외)" xfId="20273"/>
    <cellStyle name="_수공(성남)설계_인천계양 까치마을 태화,한진아파트 공사내역서9.12(제출용)_구로동구일우성아파트 하자보수공사비산출서(1)_견적서-지하주차장" xfId="20274"/>
    <cellStyle name="_수공(성남)설계_인천계양 까치마을 태화,한진아파트 공사내역서9.12(제출용)_구로동구일우성아파트 하자보수공사비산출서(1)_견적서-지하주차장 천정보 균열" xfId="20275"/>
    <cellStyle name="_수공(성남)설계_인천계양 까치마을 태화,한진아파트 공사내역서9.12(제출용)_구로동구일우성아파트 하자보수공사비산출서(1)_견적서-지하주차장 천정보 균열_견적서-301동 302호 수정(01.05)" xfId="20276"/>
    <cellStyle name="_수공(성남)설계_인천계양 까치마을 태화,한진아파트 공사내역서9.12(제출용)_구로동구일우성아파트 하자보수공사비산출서(1)_견적서-지하주차장 천정보 균열_새암건설-302동1601호 보수견적서" xfId="20277"/>
    <cellStyle name="_수공(성남)설계_인천계양 까치마을 태화,한진아파트 공사내역서9.12(제출용)_구로동구일우성아파트 하자보수공사비산출서(1)_견적서-지하주차장 천정보 균열_점검보고서-303동 1903호(01.08)" xfId="20278"/>
    <cellStyle name="_수공(성남)설계_인천계양 까치마을 태화,한진아파트 공사내역서9.12(제출용)_구로동구일우성아파트 하자보수공사비산출서(1)_복사본 견적서-202동 1101호NEW" xfId="20279"/>
    <cellStyle name="_수공(성남)설계_인천계양 까치마을 태화,한진아파트 공사내역서9.12(제출용)_구로동구일우성아파트 하자보수공사비산출서(1)_수량산출서(계단)" xfId="20280"/>
    <cellStyle name="_수공(성남)설계_인천계양 까치마을 태화,한진아파트 공사내역서9.12(제출용)_구로동구일우성아파트 하자보수공사비산출서(1)_업체선정요청(강릉경포외벽도색)" xfId="20281"/>
    <cellStyle name="_수공(성남)설계_인천계양 까치마을 태화,한진아파트 공사내역서9.12(제출용)_구로동구일우성아파트 하자보수공사비산출서(1)_업체선정요청(종결보수공사)" xfId="20282"/>
    <cellStyle name="_수공(성남)설계_인천계양 까치마을 태화,한진아파트 공사내역서9.12(제출용)_복사본 견적서-202동 1101호NEW" xfId="20283"/>
    <cellStyle name="_수공(성남)설계_인천계양 까치마을 태화,한진아파트 공사내역서9.12(제출용)_수량산출서(계단)" xfId="20284"/>
    <cellStyle name="_수공(성남)설계_인천계양 까치마을 태화,한진아파트 공사내역서9.12(제출용)_업체선정요청(강릉경포외벽도색)" xfId="20285"/>
    <cellStyle name="_수공(성남)설계_인천계양 까치마을 태화,한진아파트 공사내역서9.12(제출용)_업체선정요청(종결보수공사)" xfId="20286"/>
    <cellStyle name="_수공(성남)설계_인천계양 까치마을 태화,한진아파트 공사내역서9.12(제출용)_인천계양 까치마을 태화,한진아파트 공사내역서9.12(제출용)" xfId="20287"/>
    <cellStyle name="_수공(성남)설계_인천계양 까치마을 태화,한진아파트 공사내역서9.12(제출용)_인천계양 까치마을 태화,한진아파트 공사내역서9.12(제출용)_견적서-110동 602호" xfId="20288"/>
    <cellStyle name="_수공(성남)설계_인천계양 까치마을 태화,한진아파트 공사내역서9.12(제출용)_인천계양 까치마을 태화,한진아파트 공사내역서9.12(제출용)_견적서-상가" xfId="20289"/>
    <cellStyle name="_수공(성남)설계_인천계양 까치마을 태화,한진아파트 공사내역서9.12(제출용)_인천계양 까치마을 태화,한진아파트 공사내역서9.12(제출용)_견적서-상가_견적서-세대" xfId="20290"/>
    <cellStyle name="_수공(성남)설계_인천계양 까치마을 태화,한진아파트 공사내역서9.12(제출용)_인천계양 까치마을 태화,한진아파트 공사내역서9.12(제출용)_견적서-샘플2세대" xfId="20291"/>
    <cellStyle name="_수공(성남)설계_인천계양 까치마을 태화,한진아파트 공사내역서9.12(제출용)_인천계양 까치마을 태화,한진아파트 공사내역서9.12(제출용)_견적서-샘플2세대(수정)" xfId="20292"/>
    <cellStyle name="_수공(성남)설계_인천계양 까치마을 태화,한진아파트 공사내역서9.12(제출용)_인천계양 까치마을 태화,한진아파트 공사내역서9.12(제출용)_견적서-샘플2세대(수정)_견적서-세대결로(115동 1101호 외)" xfId="20293"/>
    <cellStyle name="_수공(성남)설계_인천계양 까치마을 태화,한진아파트 공사내역서9.12(제출용)_인천계양 까치마을 태화,한진아파트 공사내역서9.12(제출용)_견적서-샘플2세대_견적서-세대" xfId="20294"/>
    <cellStyle name="_수공(성남)설계_인천계양 까치마을 태화,한진아파트 공사내역서9.12(제출용)_인천계양 까치마을 태화,한진아파트 공사내역서9.12(제출용)_견적서-세대결로(115동 1101호 외)" xfId="20295"/>
    <cellStyle name="_수공(성남)설계_인천계양 까치마을 태화,한진아파트 공사내역서9.12(제출용)_인천계양 까치마을 태화,한진아파트 공사내역서9.12(제출용)_견적서-지하주차장" xfId="20296"/>
    <cellStyle name="_수공(성남)설계_인천계양 까치마을 태화,한진아파트 공사내역서9.12(제출용)_인천계양 까치마을 태화,한진아파트 공사내역서9.12(제출용)_견적서-지하주차장 천정보 균열" xfId="20297"/>
    <cellStyle name="_수공(성남)설계_인천계양 까치마을 태화,한진아파트 공사내역서9.12(제출용)_인천계양 까치마을 태화,한진아파트 공사내역서9.12(제출용)_견적서-지하주차장 천정보 균열_견적서-301동 302호 수정(01.05)" xfId="20298"/>
    <cellStyle name="_수공(성남)설계_인천계양 까치마을 태화,한진아파트 공사내역서9.12(제출용)_인천계양 까치마을 태화,한진아파트 공사내역서9.12(제출용)_견적서-지하주차장 천정보 균열_새암건설-302동1601호 보수견적서" xfId="20299"/>
    <cellStyle name="_수공(성남)설계_인천계양 까치마을 태화,한진아파트 공사내역서9.12(제출용)_인천계양 까치마을 태화,한진아파트 공사내역서9.12(제출용)_견적서-지하주차장 천정보 균열_점검보고서-303동 1903호(01.08)" xfId="20300"/>
    <cellStyle name="_수공(성남)설계_인천계양 까치마을 태화,한진아파트 공사내역서9.12(제출용)_인천계양 까치마을 태화,한진아파트 공사내역서9.12(제출용)_복사본 견적서-202동 1101호NEW" xfId="20301"/>
    <cellStyle name="_수공(성남)설계_인천계양 까치마을 태화,한진아파트 공사내역서9.12(제출용)_인천계양 까치마을 태화,한진아파트 공사내역서9.12(제출용)_수량산출서(계단)" xfId="20302"/>
    <cellStyle name="_수공(성남)설계_인천계양 까치마을 태화,한진아파트 공사내역서9.12(제출용)_인천계양 까치마을 태화,한진아파트 공사내역서9.12(제출용)_업체선정요청(강릉경포외벽도색)" xfId="20303"/>
    <cellStyle name="_수공(성남)설계_인천계양 까치마을 태화,한진아파트 공사내역서9.12(제출용)_인천계양 까치마을 태화,한진아파트 공사내역서9.12(제출용)_업체선정요청(종결보수공사)" xfId="2030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" xfId="2030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110동 602호" xfId="2030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상가" xfId="2030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상가_견적서-세대" xfId="2030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" xfId="2030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(수정)" xfId="2031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(수정)_견적서-세대결로(115동 1101호 외)" xfId="2031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샘플2세대_견적서-세대" xfId="2031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세대결로(115동 1101호 외)" xfId="2031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" xfId="2031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" xfId="2031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견적서-301동 302호 수정(01.05)" xfId="2031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새암건설-302동1601호 보수견적서" xfId="2031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점검보고서-303동 1903호(01.08)" xfId="2031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" xfId="2031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110동 602호" xfId="2032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" xfId="2032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2032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" xfId="2032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2032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2032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2032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2032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" xfId="2032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2032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2033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2033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2033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2033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수량산출서(계단)" xfId="2033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2033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2033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" xfId="2033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110동 602호" xfId="2033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" xfId="2033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_견적서-세대" xfId="2034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" xfId="2034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" xfId="2034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2034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_견적서-세대" xfId="2034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세대결로(115동 1101호 외)" xfId="2034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" xfId="2034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" xfId="2034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2034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2034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2035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복사본 견적서-202동 1101호NEW" xfId="2035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수량산출서(계단)" xfId="2035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강릉경포외벽도색)" xfId="2035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종결보수공사)" xfId="2035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복사본 견적서-202동 1101호NEW" xfId="2035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수량산출서(계단)" xfId="2035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업체선정요청(강릉경포외벽도색)" xfId="2035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업체선정요청(종결보수공사)" xfId="20358"/>
    <cellStyle name="_수량산출서" xfId="1844"/>
    <cellStyle name="_수량산출서(0722)" xfId="1845"/>
    <cellStyle name="_수원천천내역(ver07)" xfId="1847"/>
    <cellStyle name="_수원천천내역(현장검토후)" xfId="1846"/>
    <cellStyle name="_수원테크노(기안)" xfId="1848"/>
    <cellStyle name="_수정-공항운송도급내역(0917)" xfId="13044"/>
    <cellStyle name="_수정이여2003.05.19xls" xfId="13594"/>
    <cellStyle name="_순천역사(동경)" xfId="1849"/>
    <cellStyle name="_숭실대학교 걷고싶은 거리 녹화사업" xfId="1850"/>
    <cellStyle name="_스튜디오" xfId="1851"/>
    <cellStyle name="_스틸커튼월 사전공사 승인요청(평창콘도)" xfId="18183"/>
    <cellStyle name="_승희-타워팰리스 3차" xfId="14689"/>
    <cellStyle name="_시스템견적서" xfId="13595"/>
    <cellStyle name="_시운전" xfId="1852"/>
    <cellStyle name="_시행결의(가설,철콘)-실행팀" xfId="1853"/>
    <cellStyle name="_시행결의(을)" xfId="13596"/>
    <cellStyle name="_시행결의(을)100%" xfId="13597"/>
    <cellStyle name="_시화물류실행내역(설비)0628" xfId="1854"/>
    <cellStyle name="_신고리직원사택물량내역(오수처리)공사입찰용" xfId="1855"/>
    <cellStyle name="_신규(철골공사)집행예산 승인요청" xfId="18184"/>
    <cellStyle name="_신규단가(SIG)" xfId="13223"/>
    <cellStyle name="_신도림아파트임시" xfId="1856"/>
    <cellStyle name="_신동탄경비_0831_ver03_1019_예산관리팀송부" xfId="1857"/>
    <cellStyle name="_신리1교-상부" xfId="1858"/>
    <cellStyle name="_신리1교-상부_Book2" xfId="1866"/>
    <cellStyle name="_신리1교-상부_x주요자재집계표" xfId="1867"/>
    <cellStyle name="_신리1교-상부_구조물주요자재(3공구)" xfId="1859"/>
    <cellStyle name="_신리1교-상부_구조물주요자재(3공구)_Book2" xfId="1862"/>
    <cellStyle name="_신리1교-상부_구조물주요자재(3공구)_x주요자재집계표" xfId="1863"/>
    <cellStyle name="_신리1교-상부_구조물주요자재(3공구)_주요자재집계표" xfId="1860"/>
    <cellStyle name="_신리1교-상부_구조물주요자재(3공구)_주요자재집계표(5-2)-0604" xfId="1861"/>
    <cellStyle name="_신리1교-상부_주요자재집계표" xfId="1864"/>
    <cellStyle name="_신리1교-상부_주요자재집계표(5-2)-0604" xfId="1865"/>
    <cellStyle name="_신리5교 상부" xfId="1868"/>
    <cellStyle name="_신리5교교대" xfId="1869"/>
    <cellStyle name="_신리5교교대토공" xfId="1870"/>
    <cellStyle name="_신리6교 상부" xfId="1871"/>
    <cellStyle name="_신세계오수(2003년도)2003.07.24" xfId="1872"/>
    <cellStyle name="_신영건설변경계약내역" xfId="20359"/>
    <cellStyle name="_신일대구각산모델내역(실행92)051118" xfId="14690"/>
    <cellStyle name="_신중점현장20020810굴포천" xfId="1873"/>
    <cellStyle name="_신촌 트리플지점 내장공사" xfId="13598"/>
    <cellStyle name="_신촌(2차)트리플지점(원본)" xfId="13599"/>
    <cellStyle name="_신태백(가실행)" xfId="1874"/>
    <cellStyle name="_신태백(가실행)_1" xfId="1875"/>
    <cellStyle name="_신태백(가실행)_1_경찰서-터미널간도로(투찰)②" xfId="1876"/>
    <cellStyle name="_신태백(가실행)_1_경찰서-터미널간도로(투찰)②_마현생창(동양고속)" xfId="1877"/>
    <cellStyle name="_신태백(가실행)_1_경찰서-터미널간도로(투찰)②_마현생창(동양고속)_왜관-태평건설" xfId="1878"/>
    <cellStyle name="_신태백(가실행)_1_경찰서-터미널간도로(투찰)②_마현생창(동양고속)_왜관-태평건설_청주사직골조(최종확정)" xfId="1879"/>
    <cellStyle name="_신태백(가실행)_1_경찰서-터미널간도로(투찰)②_마현생창(동양고속)_청주사직골조(최종확정)" xfId="1880"/>
    <cellStyle name="_신태백(가실행)_1_경찰서-터미널간도로(투찰)②_왜관-태평건설" xfId="1881"/>
    <cellStyle name="_신태백(가실행)_1_경찰서-터미널간도로(투찰)②_왜관-태평건설_청주사직골조(최종확정)" xfId="1882"/>
    <cellStyle name="_신태백(가실행)_1_경찰서-터미널간도로(투찰)②_청주사직골조(최종확정)" xfId="1883"/>
    <cellStyle name="_신태백(가실행)_1_마현생창(동양고속)" xfId="1884"/>
    <cellStyle name="_신태백(가실행)_1_마현생창(동양고속)_왜관-태평건설" xfId="1885"/>
    <cellStyle name="_신태백(가실행)_1_마현생창(동양고속)_왜관-태평건설_청주사직골조(최종확정)" xfId="1886"/>
    <cellStyle name="_신태백(가실행)_1_마현생창(동양고속)_청주사직골조(최종확정)" xfId="1887"/>
    <cellStyle name="_신태백(가실행)_1_봉무지방산업단지도로(투찰)②" xfId="1888"/>
    <cellStyle name="_신태백(가실행)_1_봉무지방산업단지도로(투찰)②_마현생창(동양고속)" xfId="1889"/>
    <cellStyle name="_신태백(가실행)_1_봉무지방산업단지도로(투찰)②_마현생창(동양고속)_왜관-태평건설" xfId="1890"/>
    <cellStyle name="_신태백(가실행)_1_봉무지방산업단지도로(투찰)②_마현생창(동양고속)_왜관-태평건설_청주사직골조(최종확정)" xfId="1891"/>
    <cellStyle name="_신태백(가실행)_1_봉무지방산업단지도로(투찰)②_마현생창(동양고속)_청주사직골조(최종확정)" xfId="1892"/>
    <cellStyle name="_신태백(가실행)_1_봉무지방산업단지도로(투찰)②_왜관-태평건설" xfId="1893"/>
    <cellStyle name="_신태백(가실행)_1_봉무지방산업단지도로(투찰)②_왜관-태평건설_청주사직골조(최종확정)" xfId="1894"/>
    <cellStyle name="_신태백(가실행)_1_봉무지방산업단지도로(투찰)②_청주사직골조(최종확정)" xfId="1895"/>
    <cellStyle name="_신태백(가실행)_1_봉무지방산업단지도로(투찰)②+0.250%" xfId="1896"/>
    <cellStyle name="_신태백(가실행)_1_봉무지방산업단지도로(투찰)②+0.250%_마현생창(동양고속)" xfId="1897"/>
    <cellStyle name="_신태백(가실행)_1_봉무지방산업단지도로(투찰)②+0.250%_마현생창(동양고속)_왜관-태평건설" xfId="1898"/>
    <cellStyle name="_신태백(가실행)_1_봉무지방산업단지도로(투찰)②+0.250%_마현생창(동양고속)_왜관-태평건설_청주사직골조(최종확정)" xfId="1899"/>
    <cellStyle name="_신태백(가실행)_1_봉무지방산업단지도로(투찰)②+0.250%_마현생창(동양고속)_청주사직골조(최종확정)" xfId="1900"/>
    <cellStyle name="_신태백(가실행)_1_봉무지방산업단지도로(투찰)②+0.250%_왜관-태평건설" xfId="1901"/>
    <cellStyle name="_신태백(가실행)_1_봉무지방산업단지도로(투찰)②+0.250%_왜관-태평건설_청주사직골조(최종확정)" xfId="1902"/>
    <cellStyle name="_신태백(가실행)_1_봉무지방산업단지도로(투찰)②+0.250%_청주사직골조(최종확정)" xfId="1903"/>
    <cellStyle name="_신태백(가실행)_1_왜관-태평건설" xfId="1904"/>
    <cellStyle name="_신태백(가실행)_1_왜관-태평건설_청주사직골조(최종확정)" xfId="1905"/>
    <cellStyle name="_신태백(가실행)_1_청주사직골조(최종확정)" xfId="1906"/>
    <cellStyle name="_신태백(가실행)_1_합덕-신례원(2공구)투찰" xfId="1907"/>
    <cellStyle name="_신태백(가실행)_1_합덕-신례원(2공구)투찰_경찰서-터미널간도로(투찰)②" xfId="1908"/>
    <cellStyle name="_신태백(가실행)_1_합덕-신례원(2공구)투찰_경찰서-터미널간도로(투찰)②_마현생창(동양고속)" xfId="1909"/>
    <cellStyle name="_신태백(가실행)_1_합덕-신례원(2공구)투찰_경찰서-터미널간도로(투찰)②_마현생창(동양고속)_왜관-태평건설" xfId="1910"/>
    <cellStyle name="_신태백(가실행)_1_합덕-신례원(2공구)투찰_경찰서-터미널간도로(투찰)②_마현생창(동양고속)_왜관-태평건설_청주사직골조(최종확정)" xfId="1911"/>
    <cellStyle name="_신태백(가실행)_1_합덕-신례원(2공구)투찰_경찰서-터미널간도로(투찰)②_마현생창(동양고속)_청주사직골조(최종확정)" xfId="1912"/>
    <cellStyle name="_신태백(가실행)_1_합덕-신례원(2공구)투찰_경찰서-터미널간도로(투찰)②_왜관-태평건설" xfId="1913"/>
    <cellStyle name="_신태백(가실행)_1_합덕-신례원(2공구)투찰_경찰서-터미널간도로(투찰)②_왜관-태평건설_청주사직골조(최종확정)" xfId="1914"/>
    <cellStyle name="_신태백(가실행)_1_합덕-신례원(2공구)투찰_경찰서-터미널간도로(투찰)②_청주사직골조(최종확정)" xfId="1915"/>
    <cellStyle name="_신태백(가실행)_1_합덕-신례원(2공구)투찰_마현생창(동양고속)" xfId="1916"/>
    <cellStyle name="_신태백(가실행)_1_합덕-신례원(2공구)투찰_마현생창(동양고속)_왜관-태평건설" xfId="1917"/>
    <cellStyle name="_신태백(가실행)_1_합덕-신례원(2공구)투찰_마현생창(동양고속)_왜관-태평건설_청주사직골조(최종확정)" xfId="1918"/>
    <cellStyle name="_신태백(가실행)_1_합덕-신례원(2공구)투찰_마현생창(동양고속)_청주사직골조(최종확정)" xfId="1919"/>
    <cellStyle name="_신태백(가실행)_1_합덕-신례원(2공구)투찰_봉무지방산업단지도로(투찰)②" xfId="1920"/>
    <cellStyle name="_신태백(가실행)_1_합덕-신례원(2공구)투찰_봉무지방산업단지도로(투찰)②_마현생창(동양고속)" xfId="1921"/>
    <cellStyle name="_신태백(가실행)_1_합덕-신례원(2공구)투찰_봉무지방산업단지도로(투찰)②_마현생창(동양고속)_왜관-태평건설" xfId="1922"/>
    <cellStyle name="_신태백(가실행)_1_합덕-신례원(2공구)투찰_봉무지방산업단지도로(투찰)②_마현생창(동양고속)_왜관-태평건설_청주사직골조(최종확정)" xfId="1923"/>
    <cellStyle name="_신태백(가실행)_1_합덕-신례원(2공구)투찰_봉무지방산업단지도로(투찰)②_마현생창(동양고속)_청주사직골조(최종확정)" xfId="1924"/>
    <cellStyle name="_신태백(가실행)_1_합덕-신례원(2공구)투찰_봉무지방산업단지도로(투찰)②_왜관-태평건설" xfId="1925"/>
    <cellStyle name="_신태백(가실행)_1_합덕-신례원(2공구)투찰_봉무지방산업단지도로(투찰)②_왜관-태평건설_청주사직골조(최종확정)" xfId="1926"/>
    <cellStyle name="_신태백(가실행)_1_합덕-신례원(2공구)투찰_봉무지방산업단지도로(투찰)②_청주사직골조(최종확정)" xfId="1927"/>
    <cellStyle name="_신태백(가실행)_1_합덕-신례원(2공구)투찰_봉무지방산업단지도로(투찰)②+0.250%" xfId="1928"/>
    <cellStyle name="_신태백(가실행)_1_합덕-신례원(2공구)투찰_봉무지방산업단지도로(투찰)②+0.250%_마현생창(동양고속)" xfId="1929"/>
    <cellStyle name="_신태백(가실행)_1_합덕-신례원(2공구)투찰_봉무지방산업단지도로(투찰)②+0.250%_마현생창(동양고속)_왜관-태평건설" xfId="1930"/>
    <cellStyle name="_신태백(가실행)_1_합덕-신례원(2공구)투찰_봉무지방산업단지도로(투찰)②+0.250%_마현생창(동양고속)_왜관-태평건설_청주사직골조(최종확정)" xfId="1931"/>
    <cellStyle name="_신태백(가실행)_1_합덕-신례원(2공구)투찰_봉무지방산업단지도로(투찰)②+0.250%_마현생창(동양고속)_청주사직골조(최종확정)" xfId="1932"/>
    <cellStyle name="_신태백(가실행)_1_합덕-신례원(2공구)투찰_봉무지방산업단지도로(투찰)②+0.250%_왜관-태평건설" xfId="1933"/>
    <cellStyle name="_신태백(가실행)_1_합덕-신례원(2공구)투찰_봉무지방산업단지도로(투찰)②+0.250%_왜관-태평건설_청주사직골조(최종확정)" xfId="1934"/>
    <cellStyle name="_신태백(가실행)_1_합덕-신례원(2공구)투찰_봉무지방산업단지도로(투찰)②+0.250%_청주사직골조(최종확정)" xfId="1935"/>
    <cellStyle name="_신태백(가실행)_1_합덕-신례원(2공구)투찰_왜관-태평건설" xfId="1936"/>
    <cellStyle name="_신태백(가실행)_1_합덕-신례원(2공구)투찰_왜관-태평건설_청주사직골조(최종확정)" xfId="1937"/>
    <cellStyle name="_신태백(가실행)_1_합덕-신례원(2공구)투찰_청주사직골조(최종확정)" xfId="1938"/>
    <cellStyle name="_신태백(가실행)_1_합덕-신례원(2공구)투찰_합덕-신례원(2공구)투찰" xfId="1939"/>
    <cellStyle name="_신태백(가실행)_1_합덕-신례원(2공구)투찰_합덕-신례원(2공구)투찰_경찰서-터미널간도로(투찰)②" xfId="1940"/>
    <cellStyle name="_신태백(가실행)_1_합덕-신례원(2공구)투찰_합덕-신례원(2공구)투찰_경찰서-터미널간도로(투찰)②_마현생창(동양고속)" xfId="1941"/>
    <cellStyle name="_신태백(가실행)_1_합덕-신례원(2공구)투찰_합덕-신례원(2공구)투찰_경찰서-터미널간도로(투찰)②_마현생창(동양고속)_왜관-태평건설" xfId="1942"/>
    <cellStyle name="_신태백(가실행)_1_합덕-신례원(2공구)투찰_합덕-신례원(2공구)투찰_경찰서-터미널간도로(투찰)②_마현생창(동양고속)_왜관-태평건설_청주사직골조(최종확정)" xfId="1943"/>
    <cellStyle name="_신태백(가실행)_1_합덕-신례원(2공구)투찰_합덕-신례원(2공구)투찰_경찰서-터미널간도로(투찰)②_마현생창(동양고속)_청주사직골조(최종확정)" xfId="1944"/>
    <cellStyle name="_신태백(가실행)_1_합덕-신례원(2공구)투찰_합덕-신례원(2공구)투찰_경찰서-터미널간도로(투찰)②_왜관-태평건설" xfId="1945"/>
    <cellStyle name="_신태백(가실행)_1_합덕-신례원(2공구)투찰_합덕-신례원(2공구)투찰_경찰서-터미널간도로(투찰)②_왜관-태평건설_청주사직골조(최종확정)" xfId="1946"/>
    <cellStyle name="_신태백(가실행)_1_합덕-신례원(2공구)투찰_합덕-신례원(2공구)투찰_경찰서-터미널간도로(투찰)②_청주사직골조(최종확정)" xfId="1947"/>
    <cellStyle name="_신태백(가실행)_1_합덕-신례원(2공구)투찰_합덕-신례원(2공구)투찰_마현생창(동양고속)" xfId="1948"/>
    <cellStyle name="_신태백(가실행)_1_합덕-신례원(2공구)투찰_합덕-신례원(2공구)투찰_마현생창(동양고속)_왜관-태평건설" xfId="1949"/>
    <cellStyle name="_신태백(가실행)_1_합덕-신례원(2공구)투찰_합덕-신례원(2공구)투찰_마현생창(동양고속)_왜관-태평건설_청주사직골조(최종확정)" xfId="1950"/>
    <cellStyle name="_신태백(가실행)_1_합덕-신례원(2공구)투찰_합덕-신례원(2공구)투찰_마현생창(동양고속)_청주사직골조(최종확정)" xfId="1951"/>
    <cellStyle name="_신태백(가실행)_1_합덕-신례원(2공구)투찰_합덕-신례원(2공구)투찰_봉무지방산업단지도로(투찰)②" xfId="1952"/>
    <cellStyle name="_신태백(가실행)_1_합덕-신례원(2공구)투찰_합덕-신례원(2공구)투찰_봉무지방산업단지도로(투찰)②_마현생창(동양고속)" xfId="1953"/>
    <cellStyle name="_신태백(가실행)_1_합덕-신례원(2공구)투찰_합덕-신례원(2공구)투찰_봉무지방산업단지도로(투찰)②_마현생창(동양고속)_왜관-태평건설" xfId="1954"/>
    <cellStyle name="_신태백(가실행)_1_합덕-신례원(2공구)투찰_합덕-신례원(2공구)투찰_봉무지방산업단지도로(투찰)②_마현생창(동양고속)_왜관-태평건설_청주사직골조(최종확정)" xfId="1955"/>
    <cellStyle name="_신태백(가실행)_1_합덕-신례원(2공구)투찰_합덕-신례원(2공구)투찰_봉무지방산업단지도로(투찰)②_마현생창(동양고속)_청주사직골조(최종확정)" xfId="1956"/>
    <cellStyle name="_신태백(가실행)_1_합덕-신례원(2공구)투찰_합덕-신례원(2공구)투찰_봉무지방산업단지도로(투찰)②_왜관-태평건설" xfId="1957"/>
    <cellStyle name="_신태백(가실행)_1_합덕-신례원(2공구)투찰_합덕-신례원(2공구)투찰_봉무지방산업단지도로(투찰)②_왜관-태평건설_청주사직골조(최종확정)" xfId="1958"/>
    <cellStyle name="_신태백(가실행)_1_합덕-신례원(2공구)투찰_합덕-신례원(2공구)투찰_봉무지방산업단지도로(투찰)②_청주사직골조(최종확정)" xfId="1959"/>
    <cellStyle name="_신태백(가실행)_1_합덕-신례원(2공구)투찰_합덕-신례원(2공구)투찰_봉무지방산업단지도로(투찰)②+0.250%" xfId="1960"/>
    <cellStyle name="_신태백(가실행)_1_합덕-신례원(2공구)투찰_합덕-신례원(2공구)투찰_봉무지방산업단지도로(투찰)②+0.250%_마현생창(동양고속)" xfId="1961"/>
    <cellStyle name="_신태백(가실행)_1_합덕-신례원(2공구)투찰_합덕-신례원(2공구)투찰_봉무지방산업단지도로(투찰)②+0.250%_마현생창(동양고속)_왜관-태평건설" xfId="1962"/>
    <cellStyle name="_신태백(가실행)_1_합덕-신례원(2공구)투찰_합덕-신례원(2공구)투찰_봉무지방산업단지도로(투찰)②+0.250%_마현생창(동양고속)_왜관-태평건설_청주사직골조(최종확정)" xfId="1963"/>
    <cellStyle name="_신태백(가실행)_1_합덕-신례원(2공구)투찰_합덕-신례원(2공구)투찰_봉무지방산업단지도로(투찰)②+0.250%_마현생창(동양고속)_청주사직골조(최종확정)" xfId="1964"/>
    <cellStyle name="_신태백(가실행)_1_합덕-신례원(2공구)투찰_합덕-신례원(2공구)투찰_봉무지방산업단지도로(투찰)②+0.250%_왜관-태평건설" xfId="1965"/>
    <cellStyle name="_신태백(가실행)_1_합덕-신례원(2공구)투찰_합덕-신례원(2공구)투찰_봉무지방산업단지도로(투찰)②+0.250%_왜관-태평건설_청주사직골조(최종확정)" xfId="1966"/>
    <cellStyle name="_신태백(가실행)_1_합덕-신례원(2공구)투찰_합덕-신례원(2공구)투찰_봉무지방산업단지도로(투찰)②+0.250%_청주사직골조(최종확정)" xfId="1967"/>
    <cellStyle name="_신태백(가실행)_1_합덕-신례원(2공구)투찰_합덕-신례원(2공구)투찰_왜관-태평건설" xfId="1968"/>
    <cellStyle name="_신태백(가실행)_1_합덕-신례원(2공구)투찰_합덕-신례원(2공구)투찰_왜관-태평건설_청주사직골조(최종확정)" xfId="1969"/>
    <cellStyle name="_신태백(가실행)_1_합덕-신례원(2공구)투찰_합덕-신례원(2공구)투찰_청주사직골조(최종확정)" xfId="1970"/>
    <cellStyle name="_신태백(가실행)_경찰서-터미널간도로(투찰)②" xfId="1971"/>
    <cellStyle name="_신태백(가실행)_경찰서-터미널간도로(투찰)②_마현생창(동양고속)" xfId="1972"/>
    <cellStyle name="_신태백(가실행)_경찰서-터미널간도로(투찰)②_마현생창(동양고속)_왜관-태평건설" xfId="1973"/>
    <cellStyle name="_신태백(가실행)_경찰서-터미널간도로(투찰)②_마현생창(동양고속)_왜관-태평건설_청주사직골조(최종확정)" xfId="1974"/>
    <cellStyle name="_신태백(가실행)_경찰서-터미널간도로(투찰)②_마현생창(동양고속)_청주사직골조(최종확정)" xfId="1975"/>
    <cellStyle name="_신태백(가실행)_경찰서-터미널간도로(투찰)②_왜관-태평건설" xfId="1976"/>
    <cellStyle name="_신태백(가실행)_경찰서-터미널간도로(투찰)②_왜관-태평건설_청주사직골조(최종확정)" xfId="1977"/>
    <cellStyle name="_신태백(가실행)_경찰서-터미널간도로(투찰)②_청주사직골조(최종확정)" xfId="1978"/>
    <cellStyle name="_신태백(가실행)_도덕-고흥도로(투찰)" xfId="1979"/>
    <cellStyle name="_신태백(가실행)_도덕-고흥도로(투찰)_경찰서-터미널간도로(투찰)②" xfId="1980"/>
    <cellStyle name="_신태백(가실행)_도덕-고흥도로(투찰)_경찰서-터미널간도로(투찰)②_마현생창(동양고속)" xfId="1981"/>
    <cellStyle name="_신태백(가실행)_도덕-고흥도로(투찰)_경찰서-터미널간도로(투찰)②_마현생창(동양고속)_왜관-태평건설" xfId="1982"/>
    <cellStyle name="_신태백(가실행)_도덕-고흥도로(투찰)_경찰서-터미널간도로(투찰)②_마현생창(동양고속)_왜관-태평건설_청주사직골조(최종확정)" xfId="1983"/>
    <cellStyle name="_신태백(가실행)_도덕-고흥도로(투찰)_경찰서-터미널간도로(투찰)②_마현생창(동양고속)_청주사직골조(최종확정)" xfId="1984"/>
    <cellStyle name="_신태백(가실행)_도덕-고흥도로(투찰)_경찰서-터미널간도로(투찰)②_왜관-태평건설" xfId="1985"/>
    <cellStyle name="_신태백(가실행)_도덕-고흥도로(투찰)_경찰서-터미널간도로(투찰)②_왜관-태평건설_청주사직골조(최종확정)" xfId="1986"/>
    <cellStyle name="_신태백(가실행)_도덕-고흥도로(투찰)_경찰서-터미널간도로(투찰)②_청주사직골조(최종확정)" xfId="1987"/>
    <cellStyle name="_신태백(가실행)_도덕-고흥도로(투찰)_마현생창(동양고속)" xfId="1988"/>
    <cellStyle name="_신태백(가실행)_도덕-고흥도로(투찰)_마현생창(동양고속)_왜관-태평건설" xfId="1989"/>
    <cellStyle name="_신태백(가실행)_도덕-고흥도로(투찰)_마현생창(동양고속)_왜관-태평건설_청주사직골조(최종확정)" xfId="1990"/>
    <cellStyle name="_신태백(가실행)_도덕-고흥도로(투찰)_마현생창(동양고속)_청주사직골조(최종확정)" xfId="1991"/>
    <cellStyle name="_신태백(가실행)_도덕-고흥도로(투찰)_봉무지방산업단지도로(투찰)②" xfId="1992"/>
    <cellStyle name="_신태백(가실행)_도덕-고흥도로(투찰)_봉무지방산업단지도로(투찰)②_마현생창(동양고속)" xfId="1993"/>
    <cellStyle name="_신태백(가실행)_도덕-고흥도로(투찰)_봉무지방산업단지도로(투찰)②_마현생창(동양고속)_왜관-태평건설" xfId="1994"/>
    <cellStyle name="_신태백(가실행)_도덕-고흥도로(투찰)_봉무지방산업단지도로(투찰)②_마현생창(동양고속)_왜관-태평건설_청주사직골조(최종확정)" xfId="1995"/>
    <cellStyle name="_신태백(가실행)_도덕-고흥도로(투찰)_봉무지방산업단지도로(투찰)②_마현생창(동양고속)_청주사직골조(최종확정)" xfId="1996"/>
    <cellStyle name="_신태백(가실행)_도덕-고흥도로(투찰)_봉무지방산업단지도로(투찰)②_왜관-태평건설" xfId="1997"/>
    <cellStyle name="_신태백(가실행)_도덕-고흥도로(투찰)_봉무지방산업단지도로(투찰)②_왜관-태평건설_청주사직골조(최종확정)" xfId="1998"/>
    <cellStyle name="_신태백(가실행)_도덕-고흥도로(투찰)_봉무지방산업단지도로(투찰)②_청주사직골조(최종확정)" xfId="1999"/>
    <cellStyle name="_신태백(가실행)_도덕-고흥도로(투찰)_봉무지방산업단지도로(투찰)②+0.250%" xfId="2000"/>
    <cellStyle name="_신태백(가실행)_도덕-고흥도로(투찰)_봉무지방산업단지도로(투찰)②+0.250%_마현생창(동양고속)" xfId="2001"/>
    <cellStyle name="_신태백(가실행)_도덕-고흥도로(투찰)_봉무지방산업단지도로(투찰)②+0.250%_마현생창(동양고속)_왜관-태평건설" xfId="2002"/>
    <cellStyle name="_신태백(가실행)_도덕-고흥도로(투찰)_봉무지방산업단지도로(투찰)②+0.250%_마현생창(동양고속)_왜관-태평건설_청주사직골조(최종확정)" xfId="2003"/>
    <cellStyle name="_신태백(가실행)_도덕-고흥도로(투찰)_봉무지방산업단지도로(투찰)②+0.250%_마현생창(동양고속)_청주사직골조(최종확정)" xfId="2004"/>
    <cellStyle name="_신태백(가실행)_도덕-고흥도로(투찰)_봉무지방산업단지도로(투찰)②+0.250%_왜관-태평건설" xfId="2005"/>
    <cellStyle name="_신태백(가실행)_도덕-고흥도로(투찰)_봉무지방산업단지도로(투찰)②+0.250%_왜관-태평건설_청주사직골조(최종확정)" xfId="2006"/>
    <cellStyle name="_신태백(가실행)_도덕-고흥도로(투찰)_봉무지방산업단지도로(투찰)②+0.250%_청주사직골조(최종확정)" xfId="2007"/>
    <cellStyle name="_신태백(가실행)_도덕-고흥도로(투찰)_왜관-태평건설" xfId="2008"/>
    <cellStyle name="_신태백(가실행)_도덕-고흥도로(투찰)_왜관-태평건설_청주사직골조(최종확정)" xfId="2009"/>
    <cellStyle name="_신태백(가실행)_도덕-고흥도로(투찰)_청주사직골조(최종확정)" xfId="2010"/>
    <cellStyle name="_신태백(가실행)_도덕-고흥도로(투찰)_합덕-신례원(2공구)투찰" xfId="2011"/>
    <cellStyle name="_신태백(가실행)_도덕-고흥도로(투찰)_합덕-신례원(2공구)투찰_경찰서-터미널간도로(투찰)②" xfId="2012"/>
    <cellStyle name="_신태백(가실행)_도덕-고흥도로(투찰)_합덕-신례원(2공구)투찰_경찰서-터미널간도로(투찰)②_마현생창(동양고속)" xfId="2013"/>
    <cellStyle name="_신태백(가실행)_도덕-고흥도로(투찰)_합덕-신례원(2공구)투찰_경찰서-터미널간도로(투찰)②_마현생창(동양고속)_왜관-태평건설" xfId="2014"/>
    <cellStyle name="_신태백(가실행)_도덕-고흥도로(투찰)_합덕-신례원(2공구)투찰_경찰서-터미널간도로(투찰)②_마현생창(동양고속)_왜관-태평건설_청주사직골조(최종확정)" xfId="2015"/>
    <cellStyle name="_신태백(가실행)_도덕-고흥도로(투찰)_합덕-신례원(2공구)투찰_경찰서-터미널간도로(투찰)②_마현생창(동양고속)_청주사직골조(최종확정)" xfId="2016"/>
    <cellStyle name="_신태백(가실행)_도덕-고흥도로(투찰)_합덕-신례원(2공구)투찰_경찰서-터미널간도로(투찰)②_왜관-태평건설" xfId="2017"/>
    <cellStyle name="_신태백(가실행)_도덕-고흥도로(투찰)_합덕-신례원(2공구)투찰_경찰서-터미널간도로(투찰)②_왜관-태평건설_청주사직골조(최종확정)" xfId="2018"/>
    <cellStyle name="_신태백(가실행)_도덕-고흥도로(투찰)_합덕-신례원(2공구)투찰_경찰서-터미널간도로(투찰)②_청주사직골조(최종확정)" xfId="2019"/>
    <cellStyle name="_신태백(가실행)_도덕-고흥도로(투찰)_합덕-신례원(2공구)투찰_마현생창(동양고속)" xfId="2020"/>
    <cellStyle name="_신태백(가실행)_도덕-고흥도로(투찰)_합덕-신례원(2공구)투찰_마현생창(동양고속)_왜관-태평건설" xfId="2021"/>
    <cellStyle name="_신태백(가실행)_도덕-고흥도로(투찰)_합덕-신례원(2공구)투찰_마현생창(동양고속)_왜관-태평건설_청주사직골조(최종확정)" xfId="2022"/>
    <cellStyle name="_신태백(가실행)_도덕-고흥도로(투찰)_합덕-신례원(2공구)투찰_마현생창(동양고속)_청주사직골조(최종확정)" xfId="2023"/>
    <cellStyle name="_신태백(가실행)_도덕-고흥도로(투찰)_합덕-신례원(2공구)투찰_봉무지방산업단지도로(투찰)②" xfId="2024"/>
    <cellStyle name="_신태백(가실행)_도덕-고흥도로(투찰)_합덕-신례원(2공구)투찰_봉무지방산업단지도로(투찰)②_마현생창(동양고속)" xfId="2025"/>
    <cellStyle name="_신태백(가실행)_도덕-고흥도로(투찰)_합덕-신례원(2공구)투찰_봉무지방산업단지도로(투찰)②_마현생창(동양고속)_왜관-태평건설" xfId="2026"/>
    <cellStyle name="_신태백(가실행)_도덕-고흥도로(투찰)_합덕-신례원(2공구)투찰_봉무지방산업단지도로(투찰)②_마현생창(동양고속)_왜관-태평건설_청주사직골조(최종확정)" xfId="2027"/>
    <cellStyle name="_신태백(가실행)_도덕-고흥도로(투찰)_합덕-신례원(2공구)투찰_봉무지방산업단지도로(투찰)②_마현생창(동양고속)_청주사직골조(최종확정)" xfId="2028"/>
    <cellStyle name="_신태백(가실행)_도덕-고흥도로(투찰)_합덕-신례원(2공구)투찰_봉무지방산업단지도로(투찰)②_왜관-태평건설" xfId="2029"/>
    <cellStyle name="_신태백(가실행)_도덕-고흥도로(투찰)_합덕-신례원(2공구)투찰_봉무지방산업단지도로(투찰)②_왜관-태평건설_청주사직골조(최종확정)" xfId="2030"/>
    <cellStyle name="_신태백(가실행)_도덕-고흥도로(투찰)_합덕-신례원(2공구)투찰_봉무지방산업단지도로(투찰)②_청주사직골조(최종확정)" xfId="2031"/>
    <cellStyle name="_신태백(가실행)_도덕-고흥도로(투찰)_합덕-신례원(2공구)투찰_봉무지방산업단지도로(투찰)②+0.250%" xfId="2032"/>
    <cellStyle name="_신태백(가실행)_도덕-고흥도로(투찰)_합덕-신례원(2공구)투찰_봉무지방산업단지도로(투찰)②+0.250%_마현생창(동양고속)" xfId="2033"/>
    <cellStyle name="_신태백(가실행)_도덕-고흥도로(투찰)_합덕-신례원(2공구)투찰_봉무지방산업단지도로(투찰)②+0.250%_마현생창(동양고속)_왜관-태평건설" xfId="2034"/>
    <cellStyle name="_신태백(가실행)_도덕-고흥도로(투찰)_합덕-신례원(2공구)투찰_봉무지방산업단지도로(투찰)②+0.250%_마현생창(동양고속)_왜관-태평건설_청주사직골조(최종확정)" xfId="2035"/>
    <cellStyle name="_신태백(가실행)_도덕-고흥도로(투찰)_합덕-신례원(2공구)투찰_봉무지방산업단지도로(투찰)②+0.250%_마현생창(동양고속)_청주사직골조(최종확정)" xfId="2036"/>
    <cellStyle name="_신태백(가실행)_도덕-고흥도로(투찰)_합덕-신례원(2공구)투찰_봉무지방산업단지도로(투찰)②+0.250%_왜관-태평건설" xfId="2037"/>
    <cellStyle name="_신태백(가실행)_도덕-고흥도로(투찰)_합덕-신례원(2공구)투찰_봉무지방산업단지도로(투찰)②+0.250%_왜관-태평건설_청주사직골조(최종확정)" xfId="2038"/>
    <cellStyle name="_신태백(가실행)_도덕-고흥도로(투찰)_합덕-신례원(2공구)투찰_봉무지방산업단지도로(투찰)②+0.250%_청주사직골조(최종확정)" xfId="2039"/>
    <cellStyle name="_신태백(가실행)_도덕-고흥도로(투찰)_합덕-신례원(2공구)투찰_왜관-태평건설" xfId="2040"/>
    <cellStyle name="_신태백(가실행)_도덕-고흥도로(투찰)_합덕-신례원(2공구)투찰_왜관-태평건설_청주사직골조(최종확정)" xfId="2041"/>
    <cellStyle name="_신태백(가실행)_도덕-고흥도로(투찰)_합덕-신례원(2공구)투찰_청주사직골조(최종확정)" xfId="2042"/>
    <cellStyle name="_신태백(가실행)_도덕-고흥도로(투찰)_합덕-신례원(2공구)투찰_합덕-신례원(2공구)투찰" xfId="2043"/>
    <cellStyle name="_신태백(가실행)_도덕-고흥도로(투찰)_합덕-신례원(2공구)투찰_합덕-신례원(2공구)투찰_경찰서-터미널간도로(투찰)②" xfId="2044"/>
    <cellStyle name="_신태백(가실행)_도덕-고흥도로(투찰)_합덕-신례원(2공구)투찰_합덕-신례원(2공구)투찰_경찰서-터미널간도로(투찰)②_마현생창(동양고속)" xfId="2045"/>
    <cellStyle name="_신태백(가실행)_도덕-고흥도로(투찰)_합덕-신례원(2공구)투찰_합덕-신례원(2공구)투찰_경찰서-터미널간도로(투찰)②_마현생창(동양고속)_왜관-태평건설" xfId="2046"/>
    <cellStyle name="_신태백(가실행)_도덕-고흥도로(투찰)_합덕-신례원(2공구)투찰_합덕-신례원(2공구)투찰_경찰서-터미널간도로(투찰)②_마현생창(동양고속)_왜관-태평건설_청주사직골조(최종확정)" xfId="2047"/>
    <cellStyle name="_신태백(가실행)_도덕-고흥도로(투찰)_합덕-신례원(2공구)투찰_합덕-신례원(2공구)투찰_경찰서-터미널간도로(투찰)②_마현생창(동양고속)_청주사직골조(최종확정)" xfId="2048"/>
    <cellStyle name="_신태백(가실행)_도덕-고흥도로(투찰)_합덕-신례원(2공구)투찰_합덕-신례원(2공구)투찰_경찰서-터미널간도로(투찰)②_왜관-태평건설" xfId="2049"/>
    <cellStyle name="_신태백(가실행)_도덕-고흥도로(투찰)_합덕-신례원(2공구)투찰_합덕-신례원(2공구)투찰_경찰서-터미널간도로(투찰)②_왜관-태평건설_청주사직골조(최종확정)" xfId="2050"/>
    <cellStyle name="_신태백(가실행)_도덕-고흥도로(투찰)_합덕-신례원(2공구)투찰_합덕-신례원(2공구)투찰_경찰서-터미널간도로(투찰)②_청주사직골조(최종확정)" xfId="2051"/>
    <cellStyle name="_신태백(가실행)_도덕-고흥도로(투찰)_합덕-신례원(2공구)투찰_합덕-신례원(2공구)투찰_마현생창(동양고속)" xfId="2052"/>
    <cellStyle name="_신태백(가실행)_도덕-고흥도로(투찰)_합덕-신례원(2공구)투찰_합덕-신례원(2공구)투찰_마현생창(동양고속)_왜관-태평건설" xfId="2053"/>
    <cellStyle name="_신태백(가실행)_도덕-고흥도로(투찰)_합덕-신례원(2공구)투찰_합덕-신례원(2공구)투찰_마현생창(동양고속)_왜관-태평건설_청주사직골조(최종확정)" xfId="2054"/>
    <cellStyle name="_신태백(가실행)_도덕-고흥도로(투찰)_합덕-신례원(2공구)투찰_합덕-신례원(2공구)투찰_마현생창(동양고속)_청주사직골조(최종확정)" xfId="2055"/>
    <cellStyle name="_신태백(가실행)_도덕-고흥도로(투찰)_합덕-신례원(2공구)투찰_합덕-신례원(2공구)투찰_봉무지방산업단지도로(투찰)②" xfId="2056"/>
    <cellStyle name="_신태백(가실행)_도덕-고흥도로(투찰)_합덕-신례원(2공구)투찰_합덕-신례원(2공구)투찰_봉무지방산업단지도로(투찰)②_마현생창(동양고속)" xfId="2057"/>
    <cellStyle name="_신태백(가실행)_도덕-고흥도로(투찰)_합덕-신례원(2공구)투찰_합덕-신례원(2공구)투찰_봉무지방산업단지도로(투찰)②_마현생창(동양고속)_왜관-태평건설" xfId="2058"/>
    <cellStyle name="_신태백(가실행)_도덕-고흥도로(투찰)_합덕-신례원(2공구)투찰_합덕-신례원(2공구)투찰_봉무지방산업단지도로(투찰)②_마현생창(동양고속)_왜관-태평건설_청주사직골조(최종확정)" xfId="2059"/>
    <cellStyle name="_신태백(가실행)_도덕-고흥도로(투찰)_합덕-신례원(2공구)투찰_합덕-신례원(2공구)투찰_봉무지방산업단지도로(투찰)②_마현생창(동양고속)_청주사직골조(최종확정)" xfId="2060"/>
    <cellStyle name="_신태백(가실행)_도덕-고흥도로(투찰)_합덕-신례원(2공구)투찰_합덕-신례원(2공구)투찰_봉무지방산업단지도로(투찰)②_왜관-태평건설" xfId="2061"/>
    <cellStyle name="_신태백(가실행)_도덕-고흥도로(투찰)_합덕-신례원(2공구)투찰_합덕-신례원(2공구)투찰_봉무지방산업단지도로(투찰)②_왜관-태평건설_청주사직골조(최종확정)" xfId="2062"/>
    <cellStyle name="_신태백(가실행)_도덕-고흥도로(투찰)_합덕-신례원(2공구)투찰_합덕-신례원(2공구)투찰_봉무지방산업단지도로(투찰)②_청주사직골조(최종확정)" xfId="2063"/>
    <cellStyle name="_신태백(가실행)_도덕-고흥도로(투찰)_합덕-신례원(2공구)투찰_합덕-신례원(2공구)투찰_봉무지방산업단지도로(투찰)②+0.250%" xfId="2064"/>
    <cellStyle name="_신태백(가실행)_도덕-고흥도로(투찰)_합덕-신례원(2공구)투찰_합덕-신례원(2공구)투찰_봉무지방산업단지도로(투찰)②+0.250%_마현생창(동양고속)" xfId="2065"/>
    <cellStyle name="_신태백(가실행)_도덕-고흥도로(투찰)_합덕-신례원(2공구)투찰_합덕-신례원(2공구)투찰_봉무지방산업단지도로(투찰)②+0.250%_마현생창(동양고속)_왜관-태평건설" xfId="2066"/>
    <cellStyle name="_신태백(가실행)_도덕-고흥도로(투찰)_합덕-신례원(2공구)투찰_합덕-신례원(2공구)투찰_봉무지방산업단지도로(투찰)②+0.250%_마현생창(동양고속)_왜관-태평건설_청주사직골조(최종확정)" xfId="2067"/>
    <cellStyle name="_신태백(가실행)_도덕-고흥도로(투찰)_합덕-신례원(2공구)투찰_합덕-신례원(2공구)투찰_봉무지방산업단지도로(투찰)②+0.250%_마현생창(동양고속)_청주사직골조(최종확정)" xfId="2068"/>
    <cellStyle name="_신태백(가실행)_도덕-고흥도로(투찰)_합덕-신례원(2공구)투찰_합덕-신례원(2공구)투찰_봉무지방산업단지도로(투찰)②+0.250%_왜관-태평건설" xfId="2069"/>
    <cellStyle name="_신태백(가실행)_도덕-고흥도로(투찰)_합덕-신례원(2공구)투찰_합덕-신례원(2공구)투찰_봉무지방산업단지도로(투찰)②+0.250%_왜관-태평건설_청주사직골조(최종확정)" xfId="2070"/>
    <cellStyle name="_신태백(가실행)_도덕-고흥도로(투찰)_합덕-신례원(2공구)투찰_합덕-신례원(2공구)투찰_봉무지방산업단지도로(투찰)②+0.250%_청주사직골조(최종확정)" xfId="2071"/>
    <cellStyle name="_신태백(가실행)_도덕-고흥도로(투찰)_합덕-신례원(2공구)투찰_합덕-신례원(2공구)투찰_왜관-태평건설" xfId="2072"/>
    <cellStyle name="_신태백(가실행)_도덕-고흥도로(투찰)_합덕-신례원(2공구)투찰_합덕-신례원(2공구)투찰_왜관-태평건설_청주사직골조(최종확정)" xfId="2073"/>
    <cellStyle name="_신태백(가실행)_도덕-고흥도로(투찰)_합덕-신례원(2공구)투찰_합덕-신례원(2공구)투찰_청주사직골조(최종확정)" xfId="2074"/>
    <cellStyle name="_신태백(가실행)_마현생창(동양고속)" xfId="2075"/>
    <cellStyle name="_신태백(가실행)_마현생창(동양고속)_왜관-태평건설" xfId="2076"/>
    <cellStyle name="_신태백(가실행)_마현생창(동양고속)_왜관-태평건설_청주사직골조(최종확정)" xfId="2077"/>
    <cellStyle name="_신태백(가실행)_마현생창(동양고속)_청주사직골조(최종확정)" xfId="2078"/>
    <cellStyle name="_신태백(가실행)_봉무지방산업단지도로(투찰)②" xfId="2079"/>
    <cellStyle name="_신태백(가실행)_봉무지방산업단지도로(투찰)②_마현생창(동양고속)" xfId="2080"/>
    <cellStyle name="_신태백(가실행)_봉무지방산업단지도로(투찰)②_마현생창(동양고속)_왜관-태평건설" xfId="2081"/>
    <cellStyle name="_신태백(가실행)_봉무지방산업단지도로(투찰)②_마현생창(동양고속)_왜관-태평건설_청주사직골조(최종확정)" xfId="2082"/>
    <cellStyle name="_신태백(가실행)_봉무지방산업단지도로(투찰)②_마현생창(동양고속)_청주사직골조(최종확정)" xfId="2083"/>
    <cellStyle name="_신태백(가실행)_봉무지방산업단지도로(투찰)②_왜관-태평건설" xfId="2084"/>
    <cellStyle name="_신태백(가실행)_봉무지방산업단지도로(투찰)②_왜관-태평건설_청주사직골조(최종확정)" xfId="2085"/>
    <cellStyle name="_신태백(가실행)_봉무지방산업단지도로(투찰)②_청주사직골조(최종확정)" xfId="2086"/>
    <cellStyle name="_신태백(가실행)_봉무지방산업단지도로(투찰)②+0.250%" xfId="2087"/>
    <cellStyle name="_신태백(가실행)_봉무지방산업단지도로(투찰)②+0.250%_마현생창(동양고속)" xfId="2088"/>
    <cellStyle name="_신태백(가실행)_봉무지방산업단지도로(투찰)②+0.250%_마현생창(동양고속)_왜관-태평건설" xfId="2089"/>
    <cellStyle name="_신태백(가실행)_봉무지방산업단지도로(투찰)②+0.250%_마현생창(동양고속)_왜관-태평건설_청주사직골조(최종확정)" xfId="2090"/>
    <cellStyle name="_신태백(가실행)_봉무지방산업단지도로(투찰)②+0.250%_마현생창(동양고속)_청주사직골조(최종확정)" xfId="2091"/>
    <cellStyle name="_신태백(가실행)_봉무지방산업단지도로(투찰)②+0.250%_왜관-태평건설" xfId="2092"/>
    <cellStyle name="_신태백(가실행)_봉무지방산업단지도로(투찰)②+0.250%_왜관-태평건설_청주사직골조(최종확정)" xfId="2093"/>
    <cellStyle name="_신태백(가실행)_봉무지방산업단지도로(투찰)②+0.250%_청주사직골조(최종확정)" xfId="2094"/>
    <cellStyle name="_신태백(가실행)_안산부대(투찰)⑤" xfId="2095"/>
    <cellStyle name="_신태백(가실행)_안산부대(투찰)⑤_경찰서-터미널간도로(투찰)②" xfId="2096"/>
    <cellStyle name="_신태백(가실행)_안산부대(투찰)⑤_경찰서-터미널간도로(투찰)②_마현생창(동양고속)" xfId="2097"/>
    <cellStyle name="_신태백(가실행)_안산부대(투찰)⑤_경찰서-터미널간도로(투찰)②_마현생창(동양고속)_왜관-태평건설" xfId="2098"/>
    <cellStyle name="_신태백(가실행)_안산부대(투찰)⑤_경찰서-터미널간도로(투찰)②_마현생창(동양고속)_왜관-태평건설_청주사직골조(최종확정)" xfId="2099"/>
    <cellStyle name="_신태백(가실행)_안산부대(투찰)⑤_경찰서-터미널간도로(투찰)②_마현생창(동양고속)_청주사직골조(최종확정)" xfId="2100"/>
    <cellStyle name="_신태백(가실행)_안산부대(투찰)⑤_경찰서-터미널간도로(투찰)②_왜관-태평건설" xfId="2101"/>
    <cellStyle name="_신태백(가실행)_안산부대(투찰)⑤_경찰서-터미널간도로(투찰)②_왜관-태평건설_청주사직골조(최종확정)" xfId="2102"/>
    <cellStyle name="_신태백(가실행)_안산부대(투찰)⑤_경찰서-터미널간도로(투찰)②_청주사직골조(최종확정)" xfId="2103"/>
    <cellStyle name="_신태백(가실행)_안산부대(투찰)⑤_마현생창(동양고속)" xfId="2104"/>
    <cellStyle name="_신태백(가실행)_안산부대(투찰)⑤_마현생창(동양고속)_왜관-태평건설" xfId="2105"/>
    <cellStyle name="_신태백(가실행)_안산부대(투찰)⑤_마현생창(동양고속)_왜관-태평건설_청주사직골조(최종확정)" xfId="2106"/>
    <cellStyle name="_신태백(가실행)_안산부대(투찰)⑤_마현생창(동양고속)_청주사직골조(최종확정)" xfId="2107"/>
    <cellStyle name="_신태백(가실행)_안산부대(투찰)⑤_봉무지방산업단지도로(투찰)②" xfId="2108"/>
    <cellStyle name="_신태백(가실행)_안산부대(투찰)⑤_봉무지방산업단지도로(투찰)②_마현생창(동양고속)" xfId="2109"/>
    <cellStyle name="_신태백(가실행)_안산부대(투찰)⑤_봉무지방산업단지도로(투찰)②_마현생창(동양고속)_왜관-태평건설" xfId="2110"/>
    <cellStyle name="_신태백(가실행)_안산부대(투찰)⑤_봉무지방산업단지도로(투찰)②_마현생창(동양고속)_왜관-태평건설_청주사직골조(최종확정)" xfId="2111"/>
    <cellStyle name="_신태백(가실행)_안산부대(투찰)⑤_봉무지방산업단지도로(투찰)②_마현생창(동양고속)_청주사직골조(최종확정)" xfId="2112"/>
    <cellStyle name="_신태백(가실행)_안산부대(투찰)⑤_봉무지방산업단지도로(투찰)②_왜관-태평건설" xfId="2113"/>
    <cellStyle name="_신태백(가실행)_안산부대(투찰)⑤_봉무지방산업단지도로(투찰)②_왜관-태평건설_청주사직골조(최종확정)" xfId="2114"/>
    <cellStyle name="_신태백(가실행)_안산부대(투찰)⑤_봉무지방산업단지도로(투찰)②_청주사직골조(최종확정)" xfId="2115"/>
    <cellStyle name="_신태백(가실행)_안산부대(투찰)⑤_봉무지방산업단지도로(투찰)②+0.250%" xfId="2116"/>
    <cellStyle name="_신태백(가실행)_안산부대(투찰)⑤_봉무지방산업단지도로(투찰)②+0.250%_마현생창(동양고속)" xfId="2117"/>
    <cellStyle name="_신태백(가실행)_안산부대(투찰)⑤_봉무지방산업단지도로(투찰)②+0.250%_마현생창(동양고속)_왜관-태평건설" xfId="2118"/>
    <cellStyle name="_신태백(가실행)_안산부대(투찰)⑤_봉무지방산업단지도로(투찰)②+0.250%_마현생창(동양고속)_왜관-태평건설_청주사직골조(최종확정)" xfId="2119"/>
    <cellStyle name="_신태백(가실행)_안산부대(투찰)⑤_봉무지방산업단지도로(투찰)②+0.250%_마현생창(동양고속)_청주사직골조(최종확정)" xfId="2120"/>
    <cellStyle name="_신태백(가실행)_안산부대(투찰)⑤_봉무지방산업단지도로(투찰)②+0.250%_왜관-태평건설" xfId="2121"/>
    <cellStyle name="_신태백(가실행)_안산부대(투찰)⑤_봉무지방산업단지도로(투찰)②+0.250%_왜관-태평건설_청주사직골조(최종확정)" xfId="2122"/>
    <cellStyle name="_신태백(가실행)_안산부대(투찰)⑤_봉무지방산업단지도로(투찰)②+0.250%_청주사직골조(최종확정)" xfId="2123"/>
    <cellStyle name="_신태백(가실행)_안산부대(투찰)⑤_왜관-태평건설" xfId="2124"/>
    <cellStyle name="_신태백(가실행)_안산부대(투찰)⑤_왜관-태평건설_청주사직골조(최종확정)" xfId="2125"/>
    <cellStyle name="_신태백(가실행)_안산부대(투찰)⑤_청주사직골조(최종확정)" xfId="2126"/>
    <cellStyle name="_신태백(가실행)_안산부대(투찰)⑤_합덕-신례원(2공구)투찰" xfId="2127"/>
    <cellStyle name="_신태백(가실행)_안산부대(투찰)⑤_합덕-신례원(2공구)투찰_경찰서-터미널간도로(투찰)②" xfId="2128"/>
    <cellStyle name="_신태백(가실행)_안산부대(투찰)⑤_합덕-신례원(2공구)투찰_경찰서-터미널간도로(투찰)②_마현생창(동양고속)" xfId="2129"/>
    <cellStyle name="_신태백(가실행)_안산부대(투찰)⑤_합덕-신례원(2공구)투찰_경찰서-터미널간도로(투찰)②_마현생창(동양고속)_왜관-태평건설" xfId="2130"/>
    <cellStyle name="_신태백(가실행)_안산부대(투찰)⑤_합덕-신례원(2공구)투찰_경찰서-터미널간도로(투찰)②_마현생창(동양고속)_왜관-태평건설_청주사직골조(최종확정)" xfId="2131"/>
    <cellStyle name="_신태백(가실행)_안산부대(투찰)⑤_합덕-신례원(2공구)투찰_경찰서-터미널간도로(투찰)②_마현생창(동양고속)_청주사직골조(최종확정)" xfId="2132"/>
    <cellStyle name="_신태백(가실행)_안산부대(투찰)⑤_합덕-신례원(2공구)투찰_경찰서-터미널간도로(투찰)②_왜관-태평건설" xfId="2133"/>
    <cellStyle name="_신태백(가실행)_안산부대(투찰)⑤_합덕-신례원(2공구)투찰_경찰서-터미널간도로(투찰)②_왜관-태평건설_청주사직골조(최종확정)" xfId="2134"/>
    <cellStyle name="_신태백(가실행)_안산부대(투찰)⑤_합덕-신례원(2공구)투찰_경찰서-터미널간도로(투찰)②_청주사직골조(최종확정)" xfId="2135"/>
    <cellStyle name="_신태백(가실행)_안산부대(투찰)⑤_합덕-신례원(2공구)투찰_마현생창(동양고속)" xfId="2136"/>
    <cellStyle name="_신태백(가실행)_안산부대(투찰)⑤_합덕-신례원(2공구)투찰_마현생창(동양고속)_왜관-태평건설" xfId="2137"/>
    <cellStyle name="_신태백(가실행)_안산부대(투찰)⑤_합덕-신례원(2공구)투찰_마현생창(동양고속)_왜관-태평건설_청주사직골조(최종확정)" xfId="2138"/>
    <cellStyle name="_신태백(가실행)_안산부대(투찰)⑤_합덕-신례원(2공구)투찰_마현생창(동양고속)_청주사직골조(최종확정)" xfId="2139"/>
    <cellStyle name="_신태백(가실행)_안산부대(투찰)⑤_합덕-신례원(2공구)투찰_봉무지방산업단지도로(투찰)②" xfId="2140"/>
    <cellStyle name="_신태백(가실행)_안산부대(투찰)⑤_합덕-신례원(2공구)투찰_봉무지방산업단지도로(투찰)②_마현생창(동양고속)" xfId="2141"/>
    <cellStyle name="_신태백(가실행)_안산부대(투찰)⑤_합덕-신례원(2공구)투찰_봉무지방산업단지도로(투찰)②_마현생창(동양고속)_왜관-태평건설" xfId="2142"/>
    <cellStyle name="_신태백(가실행)_안산부대(투찰)⑤_합덕-신례원(2공구)투찰_봉무지방산업단지도로(투찰)②_마현생창(동양고속)_왜관-태평건설_청주사직골조(최종확정)" xfId="2143"/>
    <cellStyle name="_신태백(가실행)_안산부대(투찰)⑤_합덕-신례원(2공구)투찰_봉무지방산업단지도로(투찰)②_마현생창(동양고속)_청주사직골조(최종확정)" xfId="2144"/>
    <cellStyle name="_신태백(가실행)_안산부대(투찰)⑤_합덕-신례원(2공구)투찰_봉무지방산업단지도로(투찰)②_왜관-태평건설" xfId="2145"/>
    <cellStyle name="_신태백(가실행)_안산부대(투찰)⑤_합덕-신례원(2공구)투찰_봉무지방산업단지도로(투찰)②_왜관-태평건설_청주사직골조(최종확정)" xfId="2146"/>
    <cellStyle name="_신태백(가실행)_안산부대(투찰)⑤_합덕-신례원(2공구)투찰_봉무지방산업단지도로(투찰)②_청주사직골조(최종확정)" xfId="2147"/>
    <cellStyle name="_신태백(가실행)_안산부대(투찰)⑤_합덕-신례원(2공구)투찰_봉무지방산업단지도로(투찰)②+0.250%" xfId="2148"/>
    <cellStyle name="_신태백(가실행)_안산부대(투찰)⑤_합덕-신례원(2공구)투찰_봉무지방산업단지도로(투찰)②+0.250%_마현생창(동양고속)" xfId="2149"/>
    <cellStyle name="_신태백(가실행)_안산부대(투찰)⑤_합덕-신례원(2공구)투찰_봉무지방산업단지도로(투찰)②+0.250%_마현생창(동양고속)_왜관-태평건설" xfId="2150"/>
    <cellStyle name="_신태백(가실행)_안산부대(투찰)⑤_합덕-신례원(2공구)투찰_봉무지방산업단지도로(투찰)②+0.250%_마현생창(동양고속)_왜관-태평건설_청주사직골조(최종확정)" xfId="2151"/>
    <cellStyle name="_신태백(가실행)_안산부대(투찰)⑤_합덕-신례원(2공구)투찰_봉무지방산업단지도로(투찰)②+0.250%_마현생창(동양고속)_청주사직골조(최종확정)" xfId="2152"/>
    <cellStyle name="_신태백(가실행)_안산부대(투찰)⑤_합덕-신례원(2공구)투찰_봉무지방산업단지도로(투찰)②+0.250%_왜관-태평건설" xfId="2153"/>
    <cellStyle name="_신태백(가실행)_안산부대(투찰)⑤_합덕-신례원(2공구)투찰_봉무지방산업단지도로(투찰)②+0.250%_왜관-태평건설_청주사직골조(최종확정)" xfId="2154"/>
    <cellStyle name="_신태백(가실행)_안산부대(투찰)⑤_합덕-신례원(2공구)투찰_봉무지방산업단지도로(투찰)②+0.250%_청주사직골조(최종확정)" xfId="2155"/>
    <cellStyle name="_신태백(가실행)_안산부대(투찰)⑤_합덕-신례원(2공구)투찰_왜관-태평건설" xfId="2156"/>
    <cellStyle name="_신태백(가실행)_안산부대(투찰)⑤_합덕-신례원(2공구)투찰_왜관-태평건설_청주사직골조(최종확정)" xfId="2157"/>
    <cellStyle name="_신태백(가실행)_안산부대(투찰)⑤_합덕-신례원(2공구)투찰_청주사직골조(최종확정)" xfId="2158"/>
    <cellStyle name="_신태백(가실행)_안산부대(투찰)⑤_합덕-신례원(2공구)투찰_합덕-신례원(2공구)투찰" xfId="2159"/>
    <cellStyle name="_신태백(가실행)_안산부대(투찰)⑤_합덕-신례원(2공구)투찰_합덕-신례원(2공구)투찰_경찰서-터미널간도로(투찰)②" xfId="2160"/>
    <cellStyle name="_신태백(가실행)_안산부대(투찰)⑤_합덕-신례원(2공구)투찰_합덕-신례원(2공구)투찰_경찰서-터미널간도로(투찰)②_마현생창(동양고속)" xfId="2161"/>
    <cellStyle name="_신태백(가실행)_안산부대(투찰)⑤_합덕-신례원(2공구)투찰_합덕-신례원(2공구)투찰_경찰서-터미널간도로(투찰)②_마현생창(동양고속)_왜관-태평건설" xfId="2162"/>
    <cellStyle name="_신태백(가실행)_안산부대(투찰)⑤_합덕-신례원(2공구)투찰_합덕-신례원(2공구)투찰_경찰서-터미널간도로(투찰)②_마현생창(동양고속)_왜관-태평건설_청주사직골조(최종확정)" xfId="2163"/>
    <cellStyle name="_신태백(가실행)_안산부대(투찰)⑤_합덕-신례원(2공구)투찰_합덕-신례원(2공구)투찰_경찰서-터미널간도로(투찰)②_마현생창(동양고속)_청주사직골조(최종확정)" xfId="2164"/>
    <cellStyle name="_신태백(가실행)_안산부대(투찰)⑤_합덕-신례원(2공구)투찰_합덕-신례원(2공구)투찰_경찰서-터미널간도로(투찰)②_왜관-태평건설" xfId="2165"/>
    <cellStyle name="_신태백(가실행)_안산부대(투찰)⑤_합덕-신례원(2공구)투찰_합덕-신례원(2공구)투찰_경찰서-터미널간도로(투찰)②_왜관-태평건설_청주사직골조(최종확정)" xfId="2166"/>
    <cellStyle name="_신태백(가실행)_안산부대(투찰)⑤_합덕-신례원(2공구)투찰_합덕-신례원(2공구)투찰_경찰서-터미널간도로(투찰)②_청주사직골조(최종확정)" xfId="2167"/>
    <cellStyle name="_신태백(가실행)_안산부대(투찰)⑤_합덕-신례원(2공구)투찰_합덕-신례원(2공구)투찰_마현생창(동양고속)" xfId="2168"/>
    <cellStyle name="_신태백(가실행)_안산부대(투찰)⑤_합덕-신례원(2공구)투찰_합덕-신례원(2공구)투찰_마현생창(동양고속)_왜관-태평건설" xfId="2169"/>
    <cellStyle name="_신태백(가실행)_안산부대(투찰)⑤_합덕-신례원(2공구)투찰_합덕-신례원(2공구)투찰_마현생창(동양고속)_왜관-태평건설_청주사직골조(최종확정)" xfId="2170"/>
    <cellStyle name="_신태백(가실행)_안산부대(투찰)⑤_합덕-신례원(2공구)투찰_합덕-신례원(2공구)투찰_마현생창(동양고속)_청주사직골조(최종확정)" xfId="2171"/>
    <cellStyle name="_신태백(가실행)_안산부대(투찰)⑤_합덕-신례원(2공구)투찰_합덕-신례원(2공구)투찰_봉무지방산업단지도로(투찰)②" xfId="2172"/>
    <cellStyle name="_신태백(가실행)_안산부대(투찰)⑤_합덕-신례원(2공구)투찰_합덕-신례원(2공구)투찰_봉무지방산업단지도로(투찰)②_마현생창(동양고속)" xfId="2173"/>
    <cellStyle name="_신태백(가실행)_안산부대(투찰)⑤_합덕-신례원(2공구)투찰_합덕-신례원(2공구)투찰_봉무지방산업단지도로(투찰)②_마현생창(동양고속)_왜관-태평건설" xfId="2174"/>
    <cellStyle name="_신태백(가실행)_안산부대(투찰)⑤_합덕-신례원(2공구)투찰_합덕-신례원(2공구)투찰_봉무지방산업단지도로(투찰)②_마현생창(동양고속)_왜관-태평건설_청주사직골조(최종확정)" xfId="2175"/>
    <cellStyle name="_신태백(가실행)_안산부대(투찰)⑤_합덕-신례원(2공구)투찰_합덕-신례원(2공구)투찰_봉무지방산업단지도로(투찰)②_마현생창(동양고속)_청주사직골조(최종확정)" xfId="2176"/>
    <cellStyle name="_신태백(가실행)_안산부대(투찰)⑤_합덕-신례원(2공구)투찰_합덕-신례원(2공구)투찰_봉무지방산업단지도로(투찰)②_왜관-태평건설" xfId="2177"/>
    <cellStyle name="_신태백(가실행)_안산부대(투찰)⑤_합덕-신례원(2공구)투찰_합덕-신례원(2공구)투찰_봉무지방산업단지도로(투찰)②_왜관-태평건설_청주사직골조(최종확정)" xfId="2178"/>
    <cellStyle name="_신태백(가실행)_안산부대(투찰)⑤_합덕-신례원(2공구)투찰_합덕-신례원(2공구)투찰_봉무지방산업단지도로(투찰)②_청주사직골조(최종확정)" xfId="2179"/>
    <cellStyle name="_신태백(가실행)_안산부대(투찰)⑤_합덕-신례원(2공구)투찰_합덕-신례원(2공구)투찰_봉무지방산업단지도로(투찰)②+0.250%" xfId="2180"/>
    <cellStyle name="_신태백(가실행)_안산부대(투찰)⑤_합덕-신례원(2공구)투찰_합덕-신례원(2공구)투찰_봉무지방산업단지도로(투찰)②+0.250%_마현생창(동양고속)" xfId="2181"/>
    <cellStyle name="_신태백(가실행)_안산부대(투찰)⑤_합덕-신례원(2공구)투찰_합덕-신례원(2공구)투찰_봉무지방산업단지도로(투찰)②+0.250%_마현생창(동양고속)_왜관-태평건설" xfId="2182"/>
    <cellStyle name="_신태백(가실행)_안산부대(투찰)⑤_합덕-신례원(2공구)투찰_합덕-신례원(2공구)투찰_봉무지방산업단지도로(투찰)②+0.250%_마현생창(동양고속)_왜관-태평건설_청주사직골조(최종확정)" xfId="2183"/>
    <cellStyle name="_신태백(가실행)_안산부대(투찰)⑤_합덕-신례원(2공구)투찰_합덕-신례원(2공구)투찰_봉무지방산업단지도로(투찰)②+0.250%_마현생창(동양고속)_청주사직골조(최종확정)" xfId="2184"/>
    <cellStyle name="_신태백(가실행)_안산부대(투찰)⑤_합덕-신례원(2공구)투찰_합덕-신례원(2공구)투찰_봉무지방산업단지도로(투찰)②+0.250%_왜관-태평건설" xfId="2185"/>
    <cellStyle name="_신태백(가실행)_안산부대(투찰)⑤_합덕-신례원(2공구)투찰_합덕-신례원(2공구)투찰_봉무지방산업단지도로(투찰)②+0.250%_왜관-태평건설_청주사직골조(최종확정)" xfId="2186"/>
    <cellStyle name="_신태백(가실행)_안산부대(투찰)⑤_합덕-신례원(2공구)투찰_합덕-신례원(2공구)투찰_봉무지방산업단지도로(투찰)②+0.250%_청주사직골조(최종확정)" xfId="2187"/>
    <cellStyle name="_신태백(가실행)_안산부대(투찰)⑤_합덕-신례원(2공구)투찰_합덕-신례원(2공구)투찰_왜관-태평건설" xfId="2188"/>
    <cellStyle name="_신태백(가실행)_안산부대(투찰)⑤_합덕-신례원(2공구)투찰_합덕-신례원(2공구)투찰_왜관-태평건설_청주사직골조(최종확정)" xfId="2189"/>
    <cellStyle name="_신태백(가실행)_안산부대(투찰)⑤_합덕-신례원(2공구)투찰_합덕-신례원(2공구)투찰_청주사직골조(최종확정)" xfId="2190"/>
    <cellStyle name="_신태백(가실행)_양곡부두(투찰)-0.31%" xfId="2191"/>
    <cellStyle name="_신태백(가실행)_양곡부두(투찰)-0.31%_경찰서-터미널간도로(투찰)②" xfId="2192"/>
    <cellStyle name="_신태백(가실행)_양곡부두(투찰)-0.31%_경찰서-터미널간도로(투찰)②_마현생창(동양고속)" xfId="2193"/>
    <cellStyle name="_신태백(가실행)_양곡부두(투찰)-0.31%_경찰서-터미널간도로(투찰)②_마현생창(동양고속)_왜관-태평건설" xfId="2194"/>
    <cellStyle name="_신태백(가실행)_양곡부두(투찰)-0.31%_경찰서-터미널간도로(투찰)②_마현생창(동양고속)_왜관-태평건설_청주사직골조(최종확정)" xfId="2195"/>
    <cellStyle name="_신태백(가실행)_양곡부두(투찰)-0.31%_경찰서-터미널간도로(투찰)②_마현생창(동양고속)_청주사직골조(최종확정)" xfId="2196"/>
    <cellStyle name="_신태백(가실행)_양곡부두(투찰)-0.31%_경찰서-터미널간도로(투찰)②_왜관-태평건설" xfId="2197"/>
    <cellStyle name="_신태백(가실행)_양곡부두(투찰)-0.31%_경찰서-터미널간도로(투찰)②_왜관-태평건설_청주사직골조(최종확정)" xfId="2198"/>
    <cellStyle name="_신태백(가실행)_양곡부두(투찰)-0.31%_경찰서-터미널간도로(투찰)②_청주사직골조(최종확정)" xfId="2199"/>
    <cellStyle name="_신태백(가실행)_양곡부두(투찰)-0.31%_마현생창(동양고속)" xfId="2200"/>
    <cellStyle name="_신태백(가실행)_양곡부두(투찰)-0.31%_마현생창(동양고속)_왜관-태평건설" xfId="2201"/>
    <cellStyle name="_신태백(가실행)_양곡부두(투찰)-0.31%_마현생창(동양고속)_왜관-태평건설_청주사직골조(최종확정)" xfId="2202"/>
    <cellStyle name="_신태백(가실행)_양곡부두(투찰)-0.31%_마현생창(동양고속)_청주사직골조(최종확정)" xfId="2203"/>
    <cellStyle name="_신태백(가실행)_양곡부두(투찰)-0.31%_봉무지방산업단지도로(투찰)②" xfId="2204"/>
    <cellStyle name="_신태백(가실행)_양곡부두(투찰)-0.31%_봉무지방산업단지도로(투찰)②_마현생창(동양고속)" xfId="2205"/>
    <cellStyle name="_신태백(가실행)_양곡부두(투찰)-0.31%_봉무지방산업단지도로(투찰)②_마현생창(동양고속)_왜관-태평건설" xfId="2206"/>
    <cellStyle name="_신태백(가실행)_양곡부두(투찰)-0.31%_봉무지방산업단지도로(투찰)②_마현생창(동양고속)_왜관-태평건설_청주사직골조(최종확정)" xfId="2207"/>
    <cellStyle name="_신태백(가실행)_양곡부두(투찰)-0.31%_봉무지방산업단지도로(투찰)②_마현생창(동양고속)_청주사직골조(최종확정)" xfId="2208"/>
    <cellStyle name="_신태백(가실행)_양곡부두(투찰)-0.31%_봉무지방산업단지도로(투찰)②_왜관-태평건설" xfId="2209"/>
    <cellStyle name="_신태백(가실행)_양곡부두(투찰)-0.31%_봉무지방산업단지도로(투찰)②_왜관-태평건설_청주사직골조(최종확정)" xfId="2210"/>
    <cellStyle name="_신태백(가실행)_양곡부두(투찰)-0.31%_봉무지방산업단지도로(투찰)②_청주사직골조(최종확정)" xfId="2211"/>
    <cellStyle name="_신태백(가실행)_양곡부두(투찰)-0.31%_봉무지방산업단지도로(투찰)②+0.250%" xfId="2212"/>
    <cellStyle name="_신태백(가실행)_양곡부두(투찰)-0.31%_봉무지방산업단지도로(투찰)②+0.250%_마현생창(동양고속)" xfId="2213"/>
    <cellStyle name="_신태백(가실행)_양곡부두(투찰)-0.31%_봉무지방산업단지도로(투찰)②+0.250%_마현생창(동양고속)_왜관-태평건설" xfId="2214"/>
    <cellStyle name="_신태백(가실행)_양곡부두(투찰)-0.31%_봉무지방산업단지도로(투찰)②+0.250%_마현생창(동양고속)_왜관-태평건설_청주사직골조(최종확정)" xfId="2215"/>
    <cellStyle name="_신태백(가실행)_양곡부두(투찰)-0.31%_봉무지방산업단지도로(투찰)②+0.250%_마현생창(동양고속)_청주사직골조(최종확정)" xfId="2216"/>
    <cellStyle name="_신태백(가실행)_양곡부두(투찰)-0.31%_봉무지방산업단지도로(투찰)②+0.250%_왜관-태평건설" xfId="2217"/>
    <cellStyle name="_신태백(가실행)_양곡부두(투찰)-0.31%_봉무지방산업단지도로(투찰)②+0.250%_왜관-태평건설_청주사직골조(최종확정)" xfId="2218"/>
    <cellStyle name="_신태백(가실행)_양곡부두(투찰)-0.31%_봉무지방산업단지도로(투찰)②+0.250%_청주사직골조(최종확정)" xfId="2219"/>
    <cellStyle name="_신태백(가실행)_양곡부두(투찰)-0.31%_왜관-태평건설" xfId="2220"/>
    <cellStyle name="_신태백(가실행)_양곡부두(투찰)-0.31%_왜관-태평건설_청주사직골조(최종확정)" xfId="2221"/>
    <cellStyle name="_신태백(가실행)_양곡부두(투찰)-0.31%_청주사직골조(최종확정)" xfId="2222"/>
    <cellStyle name="_신태백(가실행)_양곡부두(투찰)-0.31%_합덕-신례원(2공구)투찰" xfId="2223"/>
    <cellStyle name="_신태백(가실행)_양곡부두(투찰)-0.31%_합덕-신례원(2공구)투찰_경찰서-터미널간도로(투찰)②" xfId="2224"/>
    <cellStyle name="_신태백(가실행)_양곡부두(투찰)-0.31%_합덕-신례원(2공구)투찰_경찰서-터미널간도로(투찰)②_마현생창(동양고속)" xfId="2225"/>
    <cellStyle name="_신태백(가실행)_양곡부두(투찰)-0.31%_합덕-신례원(2공구)투찰_경찰서-터미널간도로(투찰)②_마현생창(동양고속)_왜관-태평건설" xfId="2226"/>
    <cellStyle name="_신태백(가실행)_양곡부두(투찰)-0.31%_합덕-신례원(2공구)투찰_경찰서-터미널간도로(투찰)②_마현생창(동양고속)_왜관-태평건설_청주사직골조(최종확정)" xfId="2227"/>
    <cellStyle name="_신태백(가실행)_양곡부두(투찰)-0.31%_합덕-신례원(2공구)투찰_경찰서-터미널간도로(투찰)②_마현생창(동양고속)_청주사직골조(최종확정)" xfId="2228"/>
    <cellStyle name="_신태백(가실행)_양곡부두(투찰)-0.31%_합덕-신례원(2공구)투찰_경찰서-터미널간도로(투찰)②_왜관-태평건설" xfId="2229"/>
    <cellStyle name="_신태백(가실행)_양곡부두(투찰)-0.31%_합덕-신례원(2공구)투찰_경찰서-터미널간도로(투찰)②_왜관-태평건설_청주사직골조(최종확정)" xfId="2230"/>
    <cellStyle name="_신태백(가실행)_양곡부두(투찰)-0.31%_합덕-신례원(2공구)투찰_경찰서-터미널간도로(투찰)②_청주사직골조(최종확정)" xfId="2231"/>
    <cellStyle name="_신태백(가실행)_양곡부두(투찰)-0.31%_합덕-신례원(2공구)투찰_마현생창(동양고속)" xfId="2232"/>
    <cellStyle name="_신태백(가실행)_양곡부두(투찰)-0.31%_합덕-신례원(2공구)투찰_마현생창(동양고속)_왜관-태평건설" xfId="2233"/>
    <cellStyle name="_신태백(가실행)_양곡부두(투찰)-0.31%_합덕-신례원(2공구)투찰_마현생창(동양고속)_왜관-태평건설_청주사직골조(최종확정)" xfId="2234"/>
    <cellStyle name="_신태백(가실행)_양곡부두(투찰)-0.31%_합덕-신례원(2공구)투찰_마현생창(동양고속)_청주사직골조(최종확정)" xfId="2235"/>
    <cellStyle name="_신태백(가실행)_양곡부두(투찰)-0.31%_합덕-신례원(2공구)투찰_봉무지방산업단지도로(투찰)②" xfId="2236"/>
    <cellStyle name="_신태백(가실행)_양곡부두(투찰)-0.31%_합덕-신례원(2공구)투찰_봉무지방산업단지도로(투찰)②_마현생창(동양고속)" xfId="2237"/>
    <cellStyle name="_신태백(가실행)_양곡부두(투찰)-0.31%_합덕-신례원(2공구)투찰_봉무지방산업단지도로(투찰)②_마현생창(동양고속)_왜관-태평건설" xfId="2238"/>
    <cellStyle name="_신태백(가실행)_양곡부두(투찰)-0.31%_합덕-신례원(2공구)투찰_봉무지방산업단지도로(투찰)②_마현생창(동양고속)_왜관-태평건설_청주사직골조(최종확정)" xfId="2239"/>
    <cellStyle name="_신태백(가실행)_양곡부두(투찰)-0.31%_합덕-신례원(2공구)투찰_봉무지방산업단지도로(투찰)②_마현생창(동양고속)_청주사직골조(최종확정)" xfId="2240"/>
    <cellStyle name="_신태백(가실행)_양곡부두(투찰)-0.31%_합덕-신례원(2공구)투찰_봉무지방산업단지도로(투찰)②_왜관-태평건설" xfId="2241"/>
    <cellStyle name="_신태백(가실행)_양곡부두(투찰)-0.31%_합덕-신례원(2공구)투찰_봉무지방산업단지도로(투찰)②_왜관-태평건설_청주사직골조(최종확정)" xfId="2242"/>
    <cellStyle name="_신태백(가실행)_양곡부두(투찰)-0.31%_합덕-신례원(2공구)투찰_봉무지방산업단지도로(투찰)②_청주사직골조(최종확정)" xfId="2243"/>
    <cellStyle name="_신태백(가실행)_양곡부두(투찰)-0.31%_합덕-신례원(2공구)투찰_봉무지방산업단지도로(투찰)②+0.250%" xfId="2244"/>
    <cellStyle name="_신태백(가실행)_양곡부두(투찰)-0.31%_합덕-신례원(2공구)투찰_봉무지방산업단지도로(투찰)②+0.250%_마현생창(동양고속)" xfId="2245"/>
    <cellStyle name="_신태백(가실행)_양곡부두(투찰)-0.31%_합덕-신례원(2공구)투찰_봉무지방산업단지도로(투찰)②+0.250%_마현생창(동양고속)_왜관-태평건설" xfId="2246"/>
    <cellStyle name="_신태백(가실행)_양곡부두(투찰)-0.31%_합덕-신례원(2공구)투찰_봉무지방산업단지도로(투찰)②+0.250%_마현생창(동양고속)_왜관-태평건설_청주사직골조(최종확정)" xfId="2247"/>
    <cellStyle name="_신태백(가실행)_양곡부두(투찰)-0.31%_합덕-신례원(2공구)투찰_봉무지방산업단지도로(투찰)②+0.250%_마현생창(동양고속)_청주사직골조(최종확정)" xfId="2248"/>
    <cellStyle name="_신태백(가실행)_양곡부두(투찰)-0.31%_합덕-신례원(2공구)투찰_봉무지방산업단지도로(투찰)②+0.250%_왜관-태평건설" xfId="2249"/>
    <cellStyle name="_신태백(가실행)_양곡부두(투찰)-0.31%_합덕-신례원(2공구)투찰_봉무지방산업단지도로(투찰)②+0.250%_왜관-태평건설_청주사직골조(최종확정)" xfId="2250"/>
    <cellStyle name="_신태백(가실행)_양곡부두(투찰)-0.31%_합덕-신례원(2공구)투찰_봉무지방산업단지도로(투찰)②+0.250%_청주사직골조(최종확정)" xfId="2251"/>
    <cellStyle name="_신태백(가실행)_양곡부두(투찰)-0.31%_합덕-신례원(2공구)투찰_왜관-태평건설" xfId="2252"/>
    <cellStyle name="_신태백(가실행)_양곡부두(투찰)-0.31%_합덕-신례원(2공구)투찰_왜관-태평건설_청주사직골조(최종확정)" xfId="2253"/>
    <cellStyle name="_신태백(가실행)_양곡부두(투찰)-0.31%_합덕-신례원(2공구)투찰_청주사직골조(최종확정)" xfId="2254"/>
    <cellStyle name="_신태백(가실행)_양곡부두(투찰)-0.31%_합덕-신례원(2공구)투찰_합덕-신례원(2공구)투찰" xfId="2255"/>
    <cellStyle name="_신태백(가실행)_양곡부두(투찰)-0.31%_합덕-신례원(2공구)투찰_합덕-신례원(2공구)투찰_경찰서-터미널간도로(투찰)②" xfId="2256"/>
    <cellStyle name="_신태백(가실행)_양곡부두(투찰)-0.31%_합덕-신례원(2공구)투찰_합덕-신례원(2공구)투찰_경찰서-터미널간도로(투찰)②_마현생창(동양고속)" xfId="2257"/>
    <cellStyle name="_신태백(가실행)_양곡부두(투찰)-0.31%_합덕-신례원(2공구)투찰_합덕-신례원(2공구)투찰_경찰서-터미널간도로(투찰)②_마현생창(동양고속)_왜관-태평건설" xfId="2258"/>
    <cellStyle name="_신태백(가실행)_양곡부두(투찰)-0.31%_합덕-신례원(2공구)투찰_합덕-신례원(2공구)투찰_경찰서-터미널간도로(투찰)②_마현생창(동양고속)_왜관-태평건설_청주사직골조(최종확정)" xfId="2259"/>
    <cellStyle name="_신태백(가실행)_양곡부두(투찰)-0.31%_합덕-신례원(2공구)투찰_합덕-신례원(2공구)투찰_경찰서-터미널간도로(투찰)②_마현생창(동양고속)_청주사직골조(최종확정)" xfId="2260"/>
    <cellStyle name="_신태백(가실행)_양곡부두(투찰)-0.31%_합덕-신례원(2공구)투찰_합덕-신례원(2공구)투찰_경찰서-터미널간도로(투찰)②_왜관-태평건설" xfId="2261"/>
    <cellStyle name="_신태백(가실행)_양곡부두(투찰)-0.31%_합덕-신례원(2공구)투찰_합덕-신례원(2공구)투찰_경찰서-터미널간도로(투찰)②_왜관-태평건설_청주사직골조(최종확정)" xfId="2262"/>
    <cellStyle name="_신태백(가실행)_양곡부두(투찰)-0.31%_합덕-신례원(2공구)투찰_합덕-신례원(2공구)투찰_경찰서-터미널간도로(투찰)②_청주사직골조(최종확정)" xfId="2263"/>
    <cellStyle name="_신태백(가실행)_양곡부두(투찰)-0.31%_합덕-신례원(2공구)투찰_합덕-신례원(2공구)투찰_마현생창(동양고속)" xfId="2264"/>
    <cellStyle name="_신태백(가실행)_양곡부두(투찰)-0.31%_합덕-신례원(2공구)투찰_합덕-신례원(2공구)투찰_마현생창(동양고속)_왜관-태평건설" xfId="2265"/>
    <cellStyle name="_신태백(가실행)_양곡부두(투찰)-0.31%_합덕-신례원(2공구)투찰_합덕-신례원(2공구)투찰_마현생창(동양고속)_왜관-태평건설_청주사직골조(최종확정)" xfId="2266"/>
    <cellStyle name="_신태백(가실행)_양곡부두(투찰)-0.31%_합덕-신례원(2공구)투찰_합덕-신례원(2공구)투찰_마현생창(동양고속)_청주사직골조(최종확정)" xfId="2267"/>
    <cellStyle name="_신태백(가실행)_양곡부두(투찰)-0.31%_합덕-신례원(2공구)투찰_합덕-신례원(2공구)투찰_봉무지방산업단지도로(투찰)②" xfId="2268"/>
    <cellStyle name="_신태백(가실행)_양곡부두(투찰)-0.31%_합덕-신례원(2공구)투찰_합덕-신례원(2공구)투찰_봉무지방산업단지도로(투찰)②_마현생창(동양고속)" xfId="2269"/>
    <cellStyle name="_신태백(가실행)_양곡부두(투찰)-0.31%_합덕-신례원(2공구)투찰_합덕-신례원(2공구)투찰_봉무지방산업단지도로(투찰)②_마현생창(동양고속)_왜관-태평건설" xfId="2270"/>
    <cellStyle name="_신태백(가실행)_양곡부두(투찰)-0.31%_합덕-신례원(2공구)투찰_합덕-신례원(2공구)투찰_봉무지방산업단지도로(투찰)②_마현생창(동양고속)_왜관-태평건설_청주사직골조(최종확정)" xfId="2271"/>
    <cellStyle name="_신태백(가실행)_양곡부두(투찰)-0.31%_합덕-신례원(2공구)투찰_합덕-신례원(2공구)투찰_봉무지방산업단지도로(투찰)②_마현생창(동양고속)_청주사직골조(최종확정)" xfId="2272"/>
    <cellStyle name="_신태백(가실행)_양곡부두(투찰)-0.31%_합덕-신례원(2공구)투찰_합덕-신례원(2공구)투찰_봉무지방산업단지도로(투찰)②_왜관-태평건설" xfId="2273"/>
    <cellStyle name="_신태백(가실행)_양곡부두(투찰)-0.31%_합덕-신례원(2공구)투찰_합덕-신례원(2공구)투찰_봉무지방산업단지도로(투찰)②_왜관-태평건설_청주사직골조(최종확정)" xfId="2274"/>
    <cellStyle name="_신태백(가실행)_양곡부두(투찰)-0.31%_합덕-신례원(2공구)투찰_합덕-신례원(2공구)투찰_봉무지방산업단지도로(투찰)②_청주사직골조(최종확정)" xfId="2275"/>
    <cellStyle name="_신태백(가실행)_양곡부두(투찰)-0.31%_합덕-신례원(2공구)투찰_합덕-신례원(2공구)투찰_봉무지방산업단지도로(투찰)②+0.250%" xfId="2276"/>
    <cellStyle name="_신태백(가실행)_양곡부두(투찰)-0.31%_합덕-신례원(2공구)투찰_합덕-신례원(2공구)투찰_봉무지방산업단지도로(투찰)②+0.250%_마현생창(동양고속)" xfId="2277"/>
    <cellStyle name="_신태백(가실행)_양곡부두(투찰)-0.31%_합덕-신례원(2공구)투찰_합덕-신례원(2공구)투찰_봉무지방산업단지도로(투찰)②+0.250%_마현생창(동양고속)_왜관-태평건설" xfId="2278"/>
    <cellStyle name="_신태백(가실행)_양곡부두(투찰)-0.31%_합덕-신례원(2공구)투찰_합덕-신례원(2공구)투찰_봉무지방산업단지도로(투찰)②+0.250%_마현생창(동양고속)_왜관-태평건설_청주사직골조(최종확정)" xfId="2279"/>
    <cellStyle name="_신태백(가실행)_양곡부두(투찰)-0.31%_합덕-신례원(2공구)투찰_합덕-신례원(2공구)투찰_봉무지방산업단지도로(투찰)②+0.250%_마현생창(동양고속)_청주사직골조(최종확정)" xfId="2280"/>
    <cellStyle name="_신태백(가실행)_양곡부두(투찰)-0.31%_합덕-신례원(2공구)투찰_합덕-신례원(2공구)투찰_봉무지방산업단지도로(투찰)②+0.250%_왜관-태평건설" xfId="2281"/>
    <cellStyle name="_신태백(가실행)_양곡부두(투찰)-0.31%_합덕-신례원(2공구)투찰_합덕-신례원(2공구)투찰_봉무지방산업단지도로(투찰)②+0.250%_왜관-태평건설_청주사직골조(최종확정)" xfId="2282"/>
    <cellStyle name="_신태백(가실행)_양곡부두(투찰)-0.31%_합덕-신례원(2공구)투찰_합덕-신례원(2공구)투찰_봉무지방산업단지도로(투찰)②+0.250%_청주사직골조(최종확정)" xfId="2283"/>
    <cellStyle name="_신태백(가실행)_양곡부두(투찰)-0.31%_합덕-신례원(2공구)투찰_합덕-신례원(2공구)투찰_왜관-태평건설" xfId="2284"/>
    <cellStyle name="_신태백(가실행)_양곡부두(투찰)-0.31%_합덕-신례원(2공구)투찰_합덕-신례원(2공구)투찰_왜관-태평건설_청주사직골조(최종확정)" xfId="2285"/>
    <cellStyle name="_신태백(가실행)_양곡부두(투찰)-0.31%_합덕-신례원(2공구)투찰_합덕-신례원(2공구)투찰_청주사직골조(최종확정)" xfId="2286"/>
    <cellStyle name="_신태백(가실행)_왜관-태평건설" xfId="2287"/>
    <cellStyle name="_신태백(가실행)_왜관-태평건설_청주사직골조(최종확정)" xfId="2288"/>
    <cellStyle name="_신태백(가실행)_창원상수도(토목)투찰" xfId="2289"/>
    <cellStyle name="_신태백(가실행)_창원상수도(토목)투찰_경찰서-터미널간도로(투찰)②" xfId="2290"/>
    <cellStyle name="_신태백(가실행)_창원상수도(토목)투찰_경찰서-터미널간도로(투찰)②_마현생창(동양고속)" xfId="2291"/>
    <cellStyle name="_신태백(가실행)_창원상수도(토목)투찰_경찰서-터미널간도로(투찰)②_마현생창(동양고속)_왜관-태평건설" xfId="2292"/>
    <cellStyle name="_신태백(가실행)_창원상수도(토목)투찰_경찰서-터미널간도로(투찰)②_마현생창(동양고속)_왜관-태평건설_청주사직골조(최종확정)" xfId="2293"/>
    <cellStyle name="_신태백(가실행)_창원상수도(토목)투찰_경찰서-터미널간도로(투찰)②_마현생창(동양고속)_청주사직골조(최종확정)" xfId="2294"/>
    <cellStyle name="_신태백(가실행)_창원상수도(토목)투찰_경찰서-터미널간도로(투찰)②_왜관-태평건설" xfId="2295"/>
    <cellStyle name="_신태백(가실행)_창원상수도(토목)투찰_경찰서-터미널간도로(투찰)②_왜관-태평건설_청주사직골조(최종확정)" xfId="2296"/>
    <cellStyle name="_신태백(가실행)_창원상수도(토목)투찰_경찰서-터미널간도로(투찰)②_청주사직골조(최종확정)" xfId="2297"/>
    <cellStyle name="_신태백(가실행)_창원상수도(토목)투찰_마현생창(동양고속)" xfId="2298"/>
    <cellStyle name="_신태백(가실행)_창원상수도(토목)투찰_마현생창(동양고속)_왜관-태평건설" xfId="2299"/>
    <cellStyle name="_신태백(가실행)_창원상수도(토목)투찰_마현생창(동양고속)_왜관-태평건설_청주사직골조(최종확정)" xfId="2300"/>
    <cellStyle name="_신태백(가실행)_창원상수도(토목)투찰_마현생창(동양고속)_청주사직골조(최종확정)" xfId="2301"/>
    <cellStyle name="_신태백(가실행)_창원상수도(토목)투찰_봉무지방산업단지도로(투찰)②" xfId="2302"/>
    <cellStyle name="_신태백(가실행)_창원상수도(토목)투찰_봉무지방산업단지도로(투찰)②_마현생창(동양고속)" xfId="2303"/>
    <cellStyle name="_신태백(가실행)_창원상수도(토목)투찰_봉무지방산업단지도로(투찰)②_마현생창(동양고속)_왜관-태평건설" xfId="2304"/>
    <cellStyle name="_신태백(가실행)_창원상수도(토목)투찰_봉무지방산업단지도로(투찰)②_마현생창(동양고속)_왜관-태평건설_청주사직골조(최종확정)" xfId="2305"/>
    <cellStyle name="_신태백(가실행)_창원상수도(토목)투찰_봉무지방산업단지도로(투찰)②_마현생창(동양고속)_청주사직골조(최종확정)" xfId="2306"/>
    <cellStyle name="_신태백(가실행)_창원상수도(토목)투찰_봉무지방산업단지도로(투찰)②_왜관-태평건설" xfId="2307"/>
    <cellStyle name="_신태백(가실행)_창원상수도(토목)투찰_봉무지방산업단지도로(투찰)②_왜관-태평건설_청주사직골조(최종확정)" xfId="2308"/>
    <cellStyle name="_신태백(가실행)_창원상수도(토목)투찰_봉무지방산업단지도로(투찰)②_청주사직골조(최종확정)" xfId="2309"/>
    <cellStyle name="_신태백(가실행)_창원상수도(토목)투찰_봉무지방산업단지도로(투찰)②+0.250%" xfId="2310"/>
    <cellStyle name="_신태백(가실행)_창원상수도(토목)투찰_봉무지방산업단지도로(투찰)②+0.250%_마현생창(동양고속)" xfId="2311"/>
    <cellStyle name="_신태백(가실행)_창원상수도(토목)투찰_봉무지방산업단지도로(투찰)②+0.250%_마현생창(동양고속)_왜관-태평건설" xfId="2312"/>
    <cellStyle name="_신태백(가실행)_창원상수도(토목)투찰_봉무지방산업단지도로(투찰)②+0.250%_마현생창(동양고속)_왜관-태평건설_청주사직골조(최종확정)" xfId="2313"/>
    <cellStyle name="_신태백(가실행)_창원상수도(토목)투찰_봉무지방산업단지도로(투찰)②+0.250%_마현생창(동양고속)_청주사직골조(최종확정)" xfId="2314"/>
    <cellStyle name="_신태백(가실행)_창원상수도(토목)투찰_봉무지방산업단지도로(투찰)②+0.250%_왜관-태평건설" xfId="2315"/>
    <cellStyle name="_신태백(가실행)_창원상수도(토목)투찰_봉무지방산업단지도로(투찰)②+0.250%_왜관-태평건설_청주사직골조(최종확정)" xfId="2316"/>
    <cellStyle name="_신태백(가실행)_창원상수도(토목)투찰_봉무지방산업단지도로(투찰)②+0.250%_청주사직골조(최종확정)" xfId="2317"/>
    <cellStyle name="_신태백(가실행)_창원상수도(토목)투찰_왜관-태평건설" xfId="2318"/>
    <cellStyle name="_신태백(가실행)_창원상수도(토목)투찰_왜관-태평건설_청주사직골조(최종확정)" xfId="2319"/>
    <cellStyle name="_신태백(가실행)_창원상수도(토목)투찰_청주사직골조(최종확정)" xfId="2320"/>
    <cellStyle name="_신태백(가실행)_창원상수도(토목)투찰_합덕-신례원(2공구)투찰" xfId="2321"/>
    <cellStyle name="_신태백(가실행)_창원상수도(토목)투찰_합덕-신례원(2공구)투찰_경찰서-터미널간도로(투찰)②" xfId="2322"/>
    <cellStyle name="_신태백(가실행)_창원상수도(토목)투찰_합덕-신례원(2공구)투찰_경찰서-터미널간도로(투찰)②_마현생창(동양고속)" xfId="2323"/>
    <cellStyle name="_신태백(가실행)_창원상수도(토목)투찰_합덕-신례원(2공구)투찰_경찰서-터미널간도로(투찰)②_마현생창(동양고속)_왜관-태평건설" xfId="2324"/>
    <cellStyle name="_신태백(가실행)_창원상수도(토목)투찰_합덕-신례원(2공구)투찰_경찰서-터미널간도로(투찰)②_마현생창(동양고속)_왜관-태평건설_청주사직골조(최종확정)" xfId="2325"/>
    <cellStyle name="_신태백(가실행)_창원상수도(토목)투찰_합덕-신례원(2공구)투찰_경찰서-터미널간도로(투찰)②_마현생창(동양고속)_청주사직골조(최종확정)" xfId="2326"/>
    <cellStyle name="_신태백(가실행)_창원상수도(토목)투찰_합덕-신례원(2공구)투찰_경찰서-터미널간도로(투찰)②_왜관-태평건설" xfId="2327"/>
    <cellStyle name="_신태백(가실행)_창원상수도(토목)투찰_합덕-신례원(2공구)투찰_경찰서-터미널간도로(투찰)②_왜관-태평건설_청주사직골조(최종확정)" xfId="2328"/>
    <cellStyle name="_신태백(가실행)_창원상수도(토목)투찰_합덕-신례원(2공구)투찰_경찰서-터미널간도로(투찰)②_청주사직골조(최종확정)" xfId="2329"/>
    <cellStyle name="_신태백(가실행)_창원상수도(토목)투찰_합덕-신례원(2공구)투찰_마현생창(동양고속)" xfId="2330"/>
    <cellStyle name="_신태백(가실행)_창원상수도(토목)투찰_합덕-신례원(2공구)투찰_마현생창(동양고속)_왜관-태평건설" xfId="2331"/>
    <cellStyle name="_신태백(가실행)_창원상수도(토목)투찰_합덕-신례원(2공구)투찰_마현생창(동양고속)_왜관-태평건설_청주사직골조(최종확정)" xfId="2332"/>
    <cellStyle name="_신태백(가실행)_창원상수도(토목)투찰_합덕-신례원(2공구)투찰_마현생창(동양고속)_청주사직골조(최종확정)" xfId="2333"/>
    <cellStyle name="_신태백(가실행)_창원상수도(토목)투찰_합덕-신례원(2공구)투찰_봉무지방산업단지도로(투찰)②" xfId="2334"/>
    <cellStyle name="_신태백(가실행)_창원상수도(토목)투찰_합덕-신례원(2공구)투찰_봉무지방산업단지도로(투찰)②_마현생창(동양고속)" xfId="2335"/>
    <cellStyle name="_신태백(가실행)_창원상수도(토목)투찰_합덕-신례원(2공구)투찰_봉무지방산업단지도로(투찰)②_마현생창(동양고속)_왜관-태평건설" xfId="2336"/>
    <cellStyle name="_신태백(가실행)_창원상수도(토목)투찰_합덕-신례원(2공구)투찰_봉무지방산업단지도로(투찰)②_마현생창(동양고속)_왜관-태평건설_청주사직골조(최종확정)" xfId="2337"/>
    <cellStyle name="_신태백(가실행)_창원상수도(토목)투찰_합덕-신례원(2공구)투찰_봉무지방산업단지도로(투찰)②_마현생창(동양고속)_청주사직골조(최종확정)" xfId="2338"/>
    <cellStyle name="_신태백(가실행)_창원상수도(토목)투찰_합덕-신례원(2공구)투찰_봉무지방산업단지도로(투찰)②_왜관-태평건설" xfId="2339"/>
    <cellStyle name="_신태백(가실행)_창원상수도(토목)투찰_합덕-신례원(2공구)투찰_봉무지방산업단지도로(투찰)②_왜관-태평건설_청주사직골조(최종확정)" xfId="2340"/>
    <cellStyle name="_신태백(가실행)_창원상수도(토목)투찰_합덕-신례원(2공구)투찰_봉무지방산업단지도로(투찰)②_청주사직골조(최종확정)" xfId="2341"/>
    <cellStyle name="_신태백(가실행)_창원상수도(토목)투찰_합덕-신례원(2공구)투찰_봉무지방산업단지도로(투찰)②+0.250%" xfId="2342"/>
    <cellStyle name="_신태백(가실행)_창원상수도(토목)투찰_합덕-신례원(2공구)투찰_봉무지방산업단지도로(투찰)②+0.250%_마현생창(동양고속)" xfId="2343"/>
    <cellStyle name="_신태백(가실행)_창원상수도(토목)투찰_합덕-신례원(2공구)투찰_봉무지방산업단지도로(투찰)②+0.250%_마현생창(동양고속)_왜관-태평건설" xfId="2344"/>
    <cellStyle name="_신태백(가실행)_창원상수도(토목)투찰_합덕-신례원(2공구)투찰_봉무지방산업단지도로(투찰)②+0.250%_마현생창(동양고속)_왜관-태평건설_청주사직골조(최종확정)" xfId="2345"/>
    <cellStyle name="_신태백(가실행)_창원상수도(토목)투찰_합덕-신례원(2공구)투찰_봉무지방산업단지도로(투찰)②+0.250%_마현생창(동양고속)_청주사직골조(최종확정)" xfId="2346"/>
    <cellStyle name="_신태백(가실행)_창원상수도(토목)투찰_합덕-신례원(2공구)투찰_봉무지방산업단지도로(투찰)②+0.250%_왜관-태평건설" xfId="2347"/>
    <cellStyle name="_신태백(가실행)_창원상수도(토목)투찰_합덕-신례원(2공구)투찰_봉무지방산업단지도로(투찰)②+0.250%_왜관-태평건설_청주사직골조(최종확정)" xfId="2348"/>
    <cellStyle name="_신태백(가실행)_창원상수도(토목)투찰_합덕-신례원(2공구)투찰_봉무지방산업단지도로(투찰)②+0.250%_청주사직골조(최종확정)" xfId="2349"/>
    <cellStyle name="_신태백(가실행)_창원상수도(토목)투찰_합덕-신례원(2공구)투찰_왜관-태평건설" xfId="2350"/>
    <cellStyle name="_신태백(가실행)_창원상수도(토목)투찰_합덕-신례원(2공구)투찰_왜관-태평건설_청주사직골조(최종확정)" xfId="2351"/>
    <cellStyle name="_신태백(가실행)_창원상수도(토목)투찰_합덕-신례원(2공구)투찰_청주사직골조(최종확정)" xfId="2352"/>
    <cellStyle name="_신태백(가실행)_창원상수도(토목)투찰_합덕-신례원(2공구)투찰_합덕-신례원(2공구)투찰" xfId="2353"/>
    <cellStyle name="_신태백(가실행)_창원상수도(토목)투찰_합덕-신례원(2공구)투찰_합덕-신례원(2공구)투찰_경찰서-터미널간도로(투찰)②" xfId="2354"/>
    <cellStyle name="_신태백(가실행)_창원상수도(토목)투찰_합덕-신례원(2공구)투찰_합덕-신례원(2공구)투찰_경찰서-터미널간도로(투찰)②_마현생창(동양고속)" xfId="2355"/>
    <cellStyle name="_신태백(가실행)_창원상수도(토목)투찰_합덕-신례원(2공구)투찰_합덕-신례원(2공구)투찰_경찰서-터미널간도로(투찰)②_마현생창(동양고속)_왜관-태평건설" xfId="2356"/>
    <cellStyle name="_신태백(가실행)_창원상수도(토목)투찰_합덕-신례원(2공구)투찰_합덕-신례원(2공구)투찰_경찰서-터미널간도로(투찰)②_마현생창(동양고속)_왜관-태평건설_청주사직골조(최종확정)" xfId="2357"/>
    <cellStyle name="_신태백(가실행)_창원상수도(토목)투찰_합덕-신례원(2공구)투찰_합덕-신례원(2공구)투찰_경찰서-터미널간도로(투찰)②_마현생창(동양고속)_청주사직골조(최종확정)" xfId="2358"/>
    <cellStyle name="_신태백(가실행)_창원상수도(토목)투찰_합덕-신례원(2공구)투찰_합덕-신례원(2공구)투찰_경찰서-터미널간도로(투찰)②_왜관-태평건설" xfId="2359"/>
    <cellStyle name="_신태백(가실행)_창원상수도(토목)투찰_합덕-신례원(2공구)투찰_합덕-신례원(2공구)투찰_경찰서-터미널간도로(투찰)②_왜관-태평건설_청주사직골조(최종확정)" xfId="2360"/>
    <cellStyle name="_신태백(가실행)_창원상수도(토목)투찰_합덕-신례원(2공구)투찰_합덕-신례원(2공구)투찰_경찰서-터미널간도로(투찰)②_청주사직골조(최종확정)" xfId="2361"/>
    <cellStyle name="_신태백(가실행)_창원상수도(토목)투찰_합덕-신례원(2공구)투찰_합덕-신례원(2공구)투찰_마현생창(동양고속)" xfId="2362"/>
    <cellStyle name="_신태백(가실행)_창원상수도(토목)투찰_합덕-신례원(2공구)투찰_합덕-신례원(2공구)투찰_마현생창(동양고속)_왜관-태평건설" xfId="2363"/>
    <cellStyle name="_신태백(가실행)_창원상수도(토목)투찰_합덕-신례원(2공구)투찰_합덕-신례원(2공구)투찰_마현생창(동양고속)_왜관-태평건설_청주사직골조(최종확정)" xfId="2364"/>
    <cellStyle name="_신태백(가실행)_창원상수도(토목)투찰_합덕-신례원(2공구)투찰_합덕-신례원(2공구)투찰_마현생창(동양고속)_청주사직골조(최종확정)" xfId="2365"/>
    <cellStyle name="_신태백(가실행)_창원상수도(토목)투찰_합덕-신례원(2공구)투찰_합덕-신례원(2공구)투찰_봉무지방산업단지도로(투찰)②" xfId="2366"/>
    <cellStyle name="_신태백(가실행)_창원상수도(토목)투찰_합덕-신례원(2공구)투찰_합덕-신례원(2공구)투찰_봉무지방산업단지도로(투찰)②_마현생창(동양고속)" xfId="2367"/>
    <cellStyle name="_신태백(가실행)_창원상수도(토목)투찰_합덕-신례원(2공구)투찰_합덕-신례원(2공구)투찰_봉무지방산업단지도로(투찰)②_마현생창(동양고속)_왜관-태평건설" xfId="2368"/>
    <cellStyle name="_신태백(가실행)_창원상수도(토목)투찰_합덕-신례원(2공구)투찰_합덕-신례원(2공구)투찰_봉무지방산업단지도로(투찰)②_마현생창(동양고속)_왜관-태평건설_청주사직골조(최종확정)" xfId="2369"/>
    <cellStyle name="_신태백(가실행)_창원상수도(토목)투찰_합덕-신례원(2공구)투찰_합덕-신례원(2공구)투찰_봉무지방산업단지도로(투찰)②_마현생창(동양고속)_청주사직골조(최종확정)" xfId="2370"/>
    <cellStyle name="_신태백(가실행)_창원상수도(토목)투찰_합덕-신례원(2공구)투찰_합덕-신례원(2공구)투찰_봉무지방산업단지도로(투찰)②_왜관-태평건설" xfId="2371"/>
    <cellStyle name="_신태백(가실행)_창원상수도(토목)투찰_합덕-신례원(2공구)투찰_합덕-신례원(2공구)투찰_봉무지방산업단지도로(투찰)②_왜관-태평건설_청주사직골조(최종확정)" xfId="2372"/>
    <cellStyle name="_신태백(가실행)_창원상수도(토목)투찰_합덕-신례원(2공구)투찰_합덕-신례원(2공구)투찰_봉무지방산업단지도로(투찰)②_청주사직골조(최종확정)" xfId="2373"/>
    <cellStyle name="_신태백(가실행)_창원상수도(토목)투찰_합덕-신례원(2공구)투찰_합덕-신례원(2공구)투찰_봉무지방산업단지도로(투찰)②+0.250%" xfId="2374"/>
    <cellStyle name="_신태백(가실행)_창원상수도(토목)투찰_합덕-신례원(2공구)투찰_합덕-신례원(2공구)투찰_봉무지방산업단지도로(투찰)②+0.250%_마현생창(동양고속)" xfId="2375"/>
    <cellStyle name="_신태백(가실행)_창원상수도(토목)투찰_합덕-신례원(2공구)투찰_합덕-신례원(2공구)투찰_봉무지방산업단지도로(투찰)②+0.250%_마현생창(동양고속)_왜관-태평건설" xfId="2376"/>
    <cellStyle name="_신태백(가실행)_창원상수도(토목)투찰_합덕-신례원(2공구)투찰_합덕-신례원(2공구)투찰_봉무지방산업단지도로(투찰)②+0.250%_마현생창(동양고속)_왜관-태평건설_청주사직골조(최종확정)" xfId="2377"/>
    <cellStyle name="_신태백(가실행)_창원상수도(토목)투찰_합덕-신례원(2공구)투찰_합덕-신례원(2공구)투찰_봉무지방산업단지도로(투찰)②+0.250%_마현생창(동양고속)_청주사직골조(최종확정)" xfId="2378"/>
    <cellStyle name="_신태백(가실행)_창원상수도(토목)투찰_합덕-신례원(2공구)투찰_합덕-신례원(2공구)투찰_봉무지방산업단지도로(투찰)②+0.250%_왜관-태평건설" xfId="2379"/>
    <cellStyle name="_신태백(가실행)_창원상수도(토목)투찰_합덕-신례원(2공구)투찰_합덕-신례원(2공구)투찰_봉무지방산업단지도로(투찰)②+0.250%_왜관-태평건설_청주사직골조(최종확정)" xfId="2380"/>
    <cellStyle name="_신태백(가실행)_창원상수도(토목)투찰_합덕-신례원(2공구)투찰_합덕-신례원(2공구)투찰_봉무지방산업단지도로(투찰)②+0.250%_청주사직골조(최종확정)" xfId="2381"/>
    <cellStyle name="_신태백(가실행)_창원상수도(토목)투찰_합덕-신례원(2공구)투찰_합덕-신례원(2공구)투찰_왜관-태평건설" xfId="2382"/>
    <cellStyle name="_신태백(가실행)_창원상수도(토목)투찰_합덕-신례원(2공구)투찰_합덕-신례원(2공구)투찰_왜관-태평건설_청주사직골조(최종확정)" xfId="2383"/>
    <cellStyle name="_신태백(가실행)_창원상수도(토목)투찰_합덕-신례원(2공구)투찰_합덕-신례원(2공구)투찰_청주사직골조(최종확정)" xfId="2384"/>
    <cellStyle name="_신태백(가실행)_청주사직골조(최종확정)" xfId="2385"/>
    <cellStyle name="_신태백(가실행)_합덕-신례원(2공구)투찰" xfId="2386"/>
    <cellStyle name="_신태백(가실행)_합덕-신례원(2공구)투찰_경찰서-터미널간도로(투찰)②" xfId="2387"/>
    <cellStyle name="_신태백(가실행)_합덕-신례원(2공구)투찰_경찰서-터미널간도로(투찰)②_마현생창(동양고속)" xfId="2388"/>
    <cellStyle name="_신태백(가실행)_합덕-신례원(2공구)투찰_경찰서-터미널간도로(투찰)②_마현생창(동양고속)_왜관-태평건설" xfId="2389"/>
    <cellStyle name="_신태백(가실행)_합덕-신례원(2공구)투찰_경찰서-터미널간도로(투찰)②_마현생창(동양고속)_왜관-태평건설_청주사직골조(최종확정)" xfId="2390"/>
    <cellStyle name="_신태백(가실행)_합덕-신례원(2공구)투찰_경찰서-터미널간도로(투찰)②_마현생창(동양고속)_청주사직골조(최종확정)" xfId="2391"/>
    <cellStyle name="_신태백(가실행)_합덕-신례원(2공구)투찰_경찰서-터미널간도로(투찰)②_왜관-태평건설" xfId="2392"/>
    <cellStyle name="_신태백(가실행)_합덕-신례원(2공구)투찰_경찰서-터미널간도로(투찰)②_왜관-태평건설_청주사직골조(최종확정)" xfId="2393"/>
    <cellStyle name="_신태백(가실행)_합덕-신례원(2공구)투찰_경찰서-터미널간도로(투찰)②_청주사직골조(최종확정)" xfId="2394"/>
    <cellStyle name="_신태백(가실행)_합덕-신례원(2공구)투찰_마현생창(동양고속)" xfId="2395"/>
    <cellStyle name="_신태백(가실행)_합덕-신례원(2공구)투찰_마현생창(동양고속)_왜관-태평건설" xfId="2396"/>
    <cellStyle name="_신태백(가실행)_합덕-신례원(2공구)투찰_마현생창(동양고속)_왜관-태평건설_청주사직골조(최종확정)" xfId="2397"/>
    <cellStyle name="_신태백(가실행)_합덕-신례원(2공구)투찰_마현생창(동양고속)_청주사직골조(최종확정)" xfId="2398"/>
    <cellStyle name="_신태백(가실행)_합덕-신례원(2공구)투찰_봉무지방산업단지도로(투찰)②" xfId="2399"/>
    <cellStyle name="_신태백(가실행)_합덕-신례원(2공구)투찰_봉무지방산업단지도로(투찰)②_마현생창(동양고속)" xfId="2400"/>
    <cellStyle name="_신태백(가실행)_합덕-신례원(2공구)투찰_봉무지방산업단지도로(투찰)②_마현생창(동양고속)_왜관-태평건설" xfId="2401"/>
    <cellStyle name="_신태백(가실행)_합덕-신례원(2공구)투찰_봉무지방산업단지도로(투찰)②_마현생창(동양고속)_왜관-태평건설_청주사직골조(최종확정)" xfId="2402"/>
    <cellStyle name="_신태백(가실행)_합덕-신례원(2공구)투찰_봉무지방산업단지도로(투찰)②_마현생창(동양고속)_청주사직골조(최종확정)" xfId="2403"/>
    <cellStyle name="_신태백(가실행)_합덕-신례원(2공구)투찰_봉무지방산업단지도로(투찰)②_왜관-태평건설" xfId="2404"/>
    <cellStyle name="_신태백(가실행)_합덕-신례원(2공구)투찰_봉무지방산업단지도로(투찰)②_왜관-태평건설_청주사직골조(최종확정)" xfId="2405"/>
    <cellStyle name="_신태백(가실행)_합덕-신례원(2공구)투찰_봉무지방산업단지도로(투찰)②_청주사직골조(최종확정)" xfId="2406"/>
    <cellStyle name="_신태백(가실행)_합덕-신례원(2공구)투찰_봉무지방산업단지도로(투찰)②+0.250%" xfId="2407"/>
    <cellStyle name="_신태백(가실행)_합덕-신례원(2공구)투찰_봉무지방산업단지도로(투찰)②+0.250%_마현생창(동양고속)" xfId="2408"/>
    <cellStyle name="_신태백(가실행)_합덕-신례원(2공구)투찰_봉무지방산업단지도로(투찰)②+0.250%_마현생창(동양고속)_왜관-태평건설" xfId="2409"/>
    <cellStyle name="_신태백(가실행)_합덕-신례원(2공구)투찰_봉무지방산업단지도로(투찰)②+0.250%_마현생창(동양고속)_왜관-태평건설_청주사직골조(최종확정)" xfId="2410"/>
    <cellStyle name="_신태백(가실행)_합덕-신례원(2공구)투찰_봉무지방산업단지도로(투찰)②+0.250%_마현생창(동양고속)_청주사직골조(최종확정)" xfId="2411"/>
    <cellStyle name="_신태백(가실행)_합덕-신례원(2공구)투찰_봉무지방산업단지도로(투찰)②+0.250%_왜관-태평건설" xfId="2412"/>
    <cellStyle name="_신태백(가실행)_합덕-신례원(2공구)투찰_봉무지방산업단지도로(투찰)②+0.250%_왜관-태평건설_청주사직골조(최종확정)" xfId="2413"/>
    <cellStyle name="_신태백(가실행)_합덕-신례원(2공구)투찰_봉무지방산업단지도로(투찰)②+0.250%_청주사직골조(최종확정)" xfId="2414"/>
    <cellStyle name="_신태백(가실행)_합덕-신례원(2공구)투찰_왜관-태평건설" xfId="2415"/>
    <cellStyle name="_신태백(가실행)_합덕-신례원(2공구)투찰_왜관-태평건설_청주사직골조(최종확정)" xfId="2416"/>
    <cellStyle name="_신태백(가실행)_합덕-신례원(2공구)투찰_청주사직골조(최종확정)" xfId="2417"/>
    <cellStyle name="_신태백(가실행)_합덕-신례원(2공구)투찰_합덕-신례원(2공구)투찰" xfId="2418"/>
    <cellStyle name="_신태백(가실행)_합덕-신례원(2공구)투찰_합덕-신례원(2공구)투찰_경찰서-터미널간도로(투찰)②" xfId="2419"/>
    <cellStyle name="_신태백(가실행)_합덕-신례원(2공구)투찰_합덕-신례원(2공구)투찰_경찰서-터미널간도로(투찰)②_마현생창(동양고속)" xfId="2420"/>
    <cellStyle name="_신태백(가실행)_합덕-신례원(2공구)투찰_합덕-신례원(2공구)투찰_경찰서-터미널간도로(투찰)②_마현생창(동양고속)_왜관-태평건설" xfId="2421"/>
    <cellStyle name="_신태백(가실행)_합덕-신례원(2공구)투찰_합덕-신례원(2공구)투찰_경찰서-터미널간도로(투찰)②_마현생창(동양고속)_왜관-태평건설_청주사직골조(최종확정)" xfId="2422"/>
    <cellStyle name="_신태백(가실행)_합덕-신례원(2공구)투찰_합덕-신례원(2공구)투찰_경찰서-터미널간도로(투찰)②_마현생창(동양고속)_청주사직골조(최종확정)" xfId="2423"/>
    <cellStyle name="_신태백(가실행)_합덕-신례원(2공구)투찰_합덕-신례원(2공구)투찰_경찰서-터미널간도로(투찰)②_왜관-태평건설" xfId="2424"/>
    <cellStyle name="_신태백(가실행)_합덕-신례원(2공구)투찰_합덕-신례원(2공구)투찰_경찰서-터미널간도로(투찰)②_왜관-태평건설_청주사직골조(최종확정)" xfId="2425"/>
    <cellStyle name="_신태백(가실행)_합덕-신례원(2공구)투찰_합덕-신례원(2공구)투찰_경찰서-터미널간도로(투찰)②_청주사직골조(최종확정)" xfId="2426"/>
    <cellStyle name="_신태백(가실행)_합덕-신례원(2공구)투찰_합덕-신례원(2공구)투찰_마현생창(동양고속)" xfId="2427"/>
    <cellStyle name="_신태백(가실행)_합덕-신례원(2공구)투찰_합덕-신례원(2공구)투찰_마현생창(동양고속)_왜관-태평건설" xfId="2428"/>
    <cellStyle name="_신태백(가실행)_합덕-신례원(2공구)투찰_합덕-신례원(2공구)투찰_마현생창(동양고속)_왜관-태평건설_청주사직골조(최종확정)" xfId="2429"/>
    <cellStyle name="_신태백(가실행)_합덕-신례원(2공구)투찰_합덕-신례원(2공구)투찰_마현생창(동양고속)_청주사직골조(최종확정)" xfId="2430"/>
    <cellStyle name="_신태백(가실행)_합덕-신례원(2공구)투찰_합덕-신례원(2공구)투찰_봉무지방산업단지도로(투찰)②" xfId="2431"/>
    <cellStyle name="_신태백(가실행)_합덕-신례원(2공구)투찰_합덕-신례원(2공구)투찰_봉무지방산업단지도로(투찰)②_마현생창(동양고속)" xfId="2432"/>
    <cellStyle name="_신태백(가실행)_합덕-신례원(2공구)투찰_합덕-신례원(2공구)투찰_봉무지방산업단지도로(투찰)②_마현생창(동양고속)_왜관-태평건설" xfId="2433"/>
    <cellStyle name="_신태백(가실행)_합덕-신례원(2공구)투찰_합덕-신례원(2공구)투찰_봉무지방산업단지도로(투찰)②_마현생창(동양고속)_왜관-태평건설_청주사직골조(최종확정)" xfId="2434"/>
    <cellStyle name="_신태백(가실행)_합덕-신례원(2공구)투찰_합덕-신례원(2공구)투찰_봉무지방산업단지도로(투찰)②_마현생창(동양고속)_청주사직골조(최종확정)" xfId="2435"/>
    <cellStyle name="_신태백(가실행)_합덕-신례원(2공구)투찰_합덕-신례원(2공구)투찰_봉무지방산업단지도로(투찰)②_왜관-태평건설" xfId="2436"/>
    <cellStyle name="_신태백(가실행)_합덕-신례원(2공구)투찰_합덕-신례원(2공구)투찰_봉무지방산업단지도로(투찰)②_왜관-태평건설_청주사직골조(최종확정)" xfId="2437"/>
    <cellStyle name="_신태백(가실행)_합덕-신례원(2공구)투찰_합덕-신례원(2공구)투찰_봉무지방산업단지도로(투찰)②_청주사직골조(최종확정)" xfId="2438"/>
    <cellStyle name="_신태백(가실행)_합덕-신례원(2공구)투찰_합덕-신례원(2공구)투찰_봉무지방산업단지도로(투찰)②+0.250%" xfId="2439"/>
    <cellStyle name="_신태백(가실행)_합덕-신례원(2공구)투찰_합덕-신례원(2공구)투찰_봉무지방산업단지도로(투찰)②+0.250%_마현생창(동양고속)" xfId="2440"/>
    <cellStyle name="_신태백(가실행)_합덕-신례원(2공구)투찰_합덕-신례원(2공구)투찰_봉무지방산업단지도로(투찰)②+0.250%_마현생창(동양고속)_왜관-태평건설" xfId="2441"/>
    <cellStyle name="_신태백(가실행)_합덕-신례원(2공구)투찰_합덕-신례원(2공구)투찰_봉무지방산업단지도로(투찰)②+0.250%_마현생창(동양고속)_왜관-태평건설_청주사직골조(최종확정)" xfId="2442"/>
    <cellStyle name="_신태백(가실행)_합덕-신례원(2공구)투찰_합덕-신례원(2공구)투찰_봉무지방산업단지도로(투찰)②+0.250%_마현생창(동양고속)_청주사직골조(최종확정)" xfId="2443"/>
    <cellStyle name="_신태백(가실행)_합덕-신례원(2공구)투찰_합덕-신례원(2공구)투찰_봉무지방산업단지도로(투찰)②+0.250%_왜관-태평건설" xfId="2444"/>
    <cellStyle name="_신태백(가실행)_합덕-신례원(2공구)투찰_합덕-신례원(2공구)투찰_봉무지방산업단지도로(투찰)②+0.250%_왜관-태평건설_청주사직골조(최종확정)" xfId="2445"/>
    <cellStyle name="_신태백(가실행)_합덕-신례원(2공구)투찰_합덕-신례원(2공구)투찰_봉무지방산업단지도로(투찰)②+0.250%_청주사직골조(최종확정)" xfId="2446"/>
    <cellStyle name="_신태백(가실행)_합덕-신례원(2공구)투찰_합덕-신례원(2공구)투찰_왜관-태평건설" xfId="2447"/>
    <cellStyle name="_신태백(가실행)_합덕-신례원(2공구)투찰_합덕-신례원(2공구)투찰_왜관-태평건설_청주사직골조(최종확정)" xfId="2448"/>
    <cellStyle name="_신태백(가실행)_합덕-신례원(2공구)투찰_합덕-신례원(2공구)투찰_청주사직골조(최종확정)" xfId="2449"/>
    <cellStyle name="_신태백(투찰내역)2" xfId="2450"/>
    <cellStyle name="_실정보고(양중기)" xfId="13043"/>
    <cellStyle name="_실행" xfId="13600"/>
    <cellStyle name="_실행(갑지)" xfId="18185"/>
    <cellStyle name="_실행,원가현황(밀양삼문)0606" xfId="2451"/>
    <cellStyle name="_실행_집계표" xfId="13601"/>
    <cellStyle name="_실행01-총괄가실행(0828)" xfId="13042"/>
    <cellStyle name="_실행갑지" xfId="13041"/>
    <cellStyle name="_실행갑지(변경)" xfId="13040"/>
    <cellStyle name="_실행갑지양식" xfId="13039"/>
    <cellStyle name="_실행내역" xfId="13602"/>
    <cellStyle name="_실행내역(아+부)" xfId="13038"/>
    <cellStyle name="_實行內譯書(평내)" xfId="13603"/>
    <cellStyle name="_실행내역서_기계_20050927" xfId="2452"/>
    <cellStyle name="_실행내역서2003.07.02작성" xfId="2453"/>
    <cellStyle name="_실행내역수정(2차6.14)" xfId="18186"/>
    <cellStyle name="_실행내역작업(참조용)" xfId="21580"/>
    <cellStyle name="_실행대비시행결의현황" xfId="2454"/>
    <cellStyle name="_실행예산" xfId="2455"/>
    <cellStyle name="_실행예산(사장님)" xfId="12257"/>
    <cellStyle name="_실행예산(은평-원본)" xfId="2456"/>
    <cellStyle name="_실행예산(최종,전주실리콘1)" xfId="21581"/>
    <cellStyle name="_실행예산(최종사장님승인)" xfId="13037"/>
    <cellStyle name="_실행예산_01__본실행예산내역_대구상인_10.15 (예산관리팀)" xfId="2457"/>
    <cellStyle name="_실행예산_1. 준공정산 추가자료(청주산남)" xfId="2458"/>
    <cellStyle name="_실행예산_3입찰실행-마산역사(080526)최종" xfId="2459"/>
    <cellStyle name="_실행예산_PJ진행현황-수원천천" xfId="2486"/>
    <cellStyle name="_실행예산_uz" xfId="2487"/>
    <cellStyle name="_실행예산_경비" xfId="2460"/>
    <cellStyle name="_실행예산_경비양식" xfId="2461"/>
    <cellStyle name="_실행예산_고리본부사옥입찰실행(2007.05.22결재최종-2명현장계약직)" xfId="2462"/>
    <cellStyle name="_실행예산_고리본부사옥입찰실행(2007.05.22결재최종-2명현장계약직)_1" xfId="2463"/>
    <cellStyle name="_실행예산_고리본부사옥입찰실행(2007.05.22결재최종-2명현장계약직)_1_입찰품의서(00지역 확장공사)080607" xfId="2464"/>
    <cellStyle name="_실행예산_고리본부사옥입찰실행(2007.05.22결재최종-2명현장계약직)_입찰품의서(I-town)" xfId="2465"/>
    <cellStyle name="_실행예산_공사비 대비표" xfId="2466"/>
    <cellStyle name="_실행예산_단가DATA" xfId="2467"/>
    <cellStyle name="_실행예산_서초킴스타워B최초" xfId="2468"/>
    <cellStyle name="_실행예산_실행(예산관리팀 송부)" xfId="2469"/>
    <cellStyle name="_실행예산_실행내역-명동타워리모델링공사(20080327)-최종확정" xfId="2470"/>
    <cellStyle name="_실행예산_실행내역-명동타워리모델링공사(20080327)-최종확정_입찰품의서(00지역 확장공사)080607" xfId="2471"/>
    <cellStyle name="_실행예산_실행예산(고대경상관-확정)2008.09.09" xfId="2472"/>
    <cellStyle name="_실행예산_실행예산(삼성동복합시설)" xfId="2473"/>
    <cellStyle name="_실행예산_실행예산품의서(삼성동복합시설신축공사080201)결재용" xfId="2474"/>
    <cellStyle name="_실행예산_실행예산품의서(삼성동복합시설신축공사080201)결재용_1" xfId="2475"/>
    <cellStyle name="_실행예산_일산외1입찰실행(2007.06.01결재)" xfId="2476"/>
    <cellStyle name="_실행예산_입찰품의서(00지역 확장공사)080607" xfId="2477"/>
    <cellStyle name="_실행예산_입찰품의서(자동차)-080410" xfId="2478"/>
    <cellStyle name="_실행예산_입찰품의서(한국루터회관)080318결재(김동현상무님)" xfId="2479"/>
    <cellStyle name="_실행예산_정보입력1" xfId="2480"/>
    <cellStyle name="_실행예산_토목비교표" xfId="2481"/>
    <cellStyle name="_실행예산_투찰분석표" xfId="2482"/>
    <cellStyle name="_실행예산_투찰분석표(양평아신)" xfId="2483"/>
    <cellStyle name="_실행예산_투찰분석표(제주)" xfId="2484"/>
    <cellStyle name="_실행예산_투찰분석표_입찰품의서(00지역 확장공사)080607" xfId="2485"/>
    <cellStyle name="_실행예산내역(진주초전1차-ver02)" xfId="2488"/>
    <cellStyle name="_실행예산-조경,부대토목포함(부산거제동-검토)" xfId="2489"/>
    <cellStyle name="_실행작성(호계동)-0425" xfId="2490"/>
    <cellStyle name="_실행작업중_고려대학교 서창켐퍼스 호연학사제4_재작업3" xfId="2491"/>
    <cellStyle name="_실행작업중_기계(공내역서)-실행(051226)" xfId="2492"/>
    <cellStyle name="_실행작업중_기계내역(노인건강타운)_20060123" xfId="2493"/>
    <cellStyle name="_실행작업중_기계내역(노인건강타운)_20060202" xfId="2494"/>
    <cellStyle name="_실행최종(12.18)" xfId="18187"/>
    <cellStyle name="_실행확정심사자료(유천동,2004.03.10)" xfId="21582"/>
    <cellStyle name="_씨즐러대학로점2차" xfId="13604"/>
    <cellStyle name="_아미고터워 리모델링공사(계약,실행내역)9월.3일 " xfId="13188"/>
    <cellStyle name="_아산(통합배선)" xfId="13605"/>
    <cellStyle name="_아이코리아(문화체육시설)-실행예산내역서(060405)" xfId="2495"/>
    <cellStyle name="_아크로리버기준-개산견적기준(건축)" xfId="12256"/>
    <cellStyle name="_아트베이스" xfId="13606"/>
    <cellStyle name="_아트-정산최종" xfId="13607"/>
    <cellStyle name="_안동최종정산" xfId="2496"/>
    <cellStyle name="_안산부대(투찰)⑤" xfId="2497"/>
    <cellStyle name="_안산부대(투찰)⑤_경찰서-터미널간도로(투찰)②" xfId="2498"/>
    <cellStyle name="_안산부대(투찰)⑤_경찰서-터미널간도로(투찰)②_마현생창(동양고속)" xfId="2499"/>
    <cellStyle name="_안산부대(투찰)⑤_경찰서-터미널간도로(투찰)②_마현생창(동양고속)_왜관-태평건설" xfId="2500"/>
    <cellStyle name="_안산부대(투찰)⑤_경찰서-터미널간도로(투찰)②_마현생창(동양고속)_왜관-태평건설_청주사직골조(최종확정)" xfId="2501"/>
    <cellStyle name="_안산부대(투찰)⑤_경찰서-터미널간도로(투찰)②_마현생창(동양고속)_청주사직골조(최종확정)" xfId="2502"/>
    <cellStyle name="_안산부대(투찰)⑤_경찰서-터미널간도로(투찰)②_왜관-태평건설" xfId="2503"/>
    <cellStyle name="_안산부대(투찰)⑤_경찰서-터미널간도로(투찰)②_왜관-태평건설_청주사직골조(최종확정)" xfId="2504"/>
    <cellStyle name="_안산부대(투찰)⑤_경찰서-터미널간도로(투찰)②_청주사직골조(최종확정)" xfId="2505"/>
    <cellStyle name="_안산부대(투찰)⑤_마현생창(동양고속)" xfId="2506"/>
    <cellStyle name="_안산부대(투찰)⑤_마현생창(동양고속)_왜관-태평건설" xfId="2507"/>
    <cellStyle name="_안산부대(투찰)⑤_마현생창(동양고속)_왜관-태평건설_청주사직골조(최종확정)" xfId="2508"/>
    <cellStyle name="_안산부대(투찰)⑤_마현생창(동양고속)_청주사직골조(최종확정)" xfId="2509"/>
    <cellStyle name="_안산부대(투찰)⑤_봉무지방산업단지도로(투찰)②" xfId="2510"/>
    <cellStyle name="_안산부대(투찰)⑤_봉무지방산업단지도로(투찰)②_마현생창(동양고속)" xfId="2511"/>
    <cellStyle name="_안산부대(투찰)⑤_봉무지방산업단지도로(투찰)②_마현생창(동양고속)_왜관-태평건설" xfId="2512"/>
    <cellStyle name="_안산부대(투찰)⑤_봉무지방산업단지도로(투찰)②_마현생창(동양고속)_왜관-태평건설_청주사직골조(최종확정)" xfId="2513"/>
    <cellStyle name="_안산부대(투찰)⑤_봉무지방산업단지도로(투찰)②_마현생창(동양고속)_청주사직골조(최종확정)" xfId="2514"/>
    <cellStyle name="_안산부대(투찰)⑤_봉무지방산업단지도로(투찰)②_왜관-태평건설" xfId="2515"/>
    <cellStyle name="_안산부대(투찰)⑤_봉무지방산업단지도로(투찰)②_왜관-태평건설_청주사직골조(최종확정)" xfId="2516"/>
    <cellStyle name="_안산부대(투찰)⑤_봉무지방산업단지도로(투찰)②_청주사직골조(최종확정)" xfId="2517"/>
    <cellStyle name="_안산부대(투찰)⑤_봉무지방산업단지도로(투찰)②+0.250%" xfId="2518"/>
    <cellStyle name="_안산부대(투찰)⑤_봉무지방산업단지도로(투찰)②+0.250%_마현생창(동양고속)" xfId="2519"/>
    <cellStyle name="_안산부대(투찰)⑤_봉무지방산업단지도로(투찰)②+0.250%_마현생창(동양고속)_왜관-태평건설" xfId="2520"/>
    <cellStyle name="_안산부대(투찰)⑤_봉무지방산업단지도로(투찰)②+0.250%_마현생창(동양고속)_왜관-태평건설_청주사직골조(최종확정)" xfId="2521"/>
    <cellStyle name="_안산부대(투찰)⑤_봉무지방산업단지도로(투찰)②+0.250%_마현생창(동양고속)_청주사직골조(최종확정)" xfId="2522"/>
    <cellStyle name="_안산부대(투찰)⑤_봉무지방산업단지도로(투찰)②+0.250%_왜관-태평건설" xfId="2523"/>
    <cellStyle name="_안산부대(투찰)⑤_봉무지방산업단지도로(투찰)②+0.250%_왜관-태평건설_청주사직골조(최종확정)" xfId="2524"/>
    <cellStyle name="_안산부대(투찰)⑤_봉무지방산업단지도로(투찰)②+0.250%_청주사직골조(최종확정)" xfId="2525"/>
    <cellStyle name="_안산부대(투찰)⑤_왜관-태평건설" xfId="2526"/>
    <cellStyle name="_안산부대(투찰)⑤_왜관-태평건설_청주사직골조(최종확정)" xfId="2527"/>
    <cellStyle name="_안산부대(투찰)⑤_청주사직골조(최종확정)" xfId="2528"/>
    <cellStyle name="_안산부대(투찰)⑤_합덕-신례원(2공구)투찰" xfId="2529"/>
    <cellStyle name="_안산부대(투찰)⑤_합덕-신례원(2공구)투찰_경찰서-터미널간도로(투찰)②" xfId="2530"/>
    <cellStyle name="_안산부대(투찰)⑤_합덕-신례원(2공구)투찰_경찰서-터미널간도로(투찰)②_마현생창(동양고속)" xfId="2531"/>
    <cellStyle name="_안산부대(투찰)⑤_합덕-신례원(2공구)투찰_경찰서-터미널간도로(투찰)②_마현생창(동양고속)_왜관-태평건설" xfId="2532"/>
    <cellStyle name="_안산부대(투찰)⑤_합덕-신례원(2공구)투찰_경찰서-터미널간도로(투찰)②_마현생창(동양고속)_왜관-태평건설_청주사직골조(최종확정)" xfId="2533"/>
    <cellStyle name="_안산부대(투찰)⑤_합덕-신례원(2공구)투찰_경찰서-터미널간도로(투찰)②_마현생창(동양고속)_청주사직골조(최종확정)" xfId="2534"/>
    <cellStyle name="_안산부대(투찰)⑤_합덕-신례원(2공구)투찰_경찰서-터미널간도로(투찰)②_왜관-태평건설" xfId="2535"/>
    <cellStyle name="_안산부대(투찰)⑤_합덕-신례원(2공구)투찰_경찰서-터미널간도로(투찰)②_왜관-태평건설_청주사직골조(최종확정)" xfId="2536"/>
    <cellStyle name="_안산부대(투찰)⑤_합덕-신례원(2공구)투찰_경찰서-터미널간도로(투찰)②_청주사직골조(최종확정)" xfId="2537"/>
    <cellStyle name="_안산부대(투찰)⑤_합덕-신례원(2공구)투찰_마현생창(동양고속)" xfId="2538"/>
    <cellStyle name="_안산부대(투찰)⑤_합덕-신례원(2공구)투찰_마현생창(동양고속)_왜관-태평건설" xfId="2539"/>
    <cellStyle name="_안산부대(투찰)⑤_합덕-신례원(2공구)투찰_마현생창(동양고속)_왜관-태평건설_청주사직골조(최종확정)" xfId="2540"/>
    <cellStyle name="_안산부대(투찰)⑤_합덕-신례원(2공구)투찰_마현생창(동양고속)_청주사직골조(최종확정)" xfId="2541"/>
    <cellStyle name="_안산부대(투찰)⑤_합덕-신례원(2공구)투찰_봉무지방산업단지도로(투찰)②" xfId="2542"/>
    <cellStyle name="_안산부대(투찰)⑤_합덕-신례원(2공구)투찰_봉무지방산업단지도로(투찰)②_마현생창(동양고속)" xfId="2543"/>
    <cellStyle name="_안산부대(투찰)⑤_합덕-신례원(2공구)투찰_봉무지방산업단지도로(투찰)②_마현생창(동양고속)_왜관-태평건설" xfId="2544"/>
    <cellStyle name="_안산부대(투찰)⑤_합덕-신례원(2공구)투찰_봉무지방산업단지도로(투찰)②_마현생창(동양고속)_왜관-태평건설_청주사직골조(최종확정)" xfId="2545"/>
    <cellStyle name="_안산부대(투찰)⑤_합덕-신례원(2공구)투찰_봉무지방산업단지도로(투찰)②_마현생창(동양고속)_청주사직골조(최종확정)" xfId="2546"/>
    <cellStyle name="_안산부대(투찰)⑤_합덕-신례원(2공구)투찰_봉무지방산업단지도로(투찰)②_왜관-태평건설" xfId="2547"/>
    <cellStyle name="_안산부대(투찰)⑤_합덕-신례원(2공구)투찰_봉무지방산업단지도로(투찰)②_왜관-태평건설_청주사직골조(최종확정)" xfId="2548"/>
    <cellStyle name="_안산부대(투찰)⑤_합덕-신례원(2공구)투찰_봉무지방산업단지도로(투찰)②_청주사직골조(최종확정)" xfId="2549"/>
    <cellStyle name="_안산부대(투찰)⑤_합덕-신례원(2공구)투찰_봉무지방산업단지도로(투찰)②+0.250%" xfId="2550"/>
    <cellStyle name="_안산부대(투찰)⑤_합덕-신례원(2공구)투찰_봉무지방산업단지도로(투찰)②+0.250%_마현생창(동양고속)" xfId="2551"/>
    <cellStyle name="_안산부대(투찰)⑤_합덕-신례원(2공구)투찰_봉무지방산업단지도로(투찰)②+0.250%_마현생창(동양고속)_왜관-태평건설" xfId="2552"/>
    <cellStyle name="_안산부대(투찰)⑤_합덕-신례원(2공구)투찰_봉무지방산업단지도로(투찰)②+0.250%_마현생창(동양고속)_왜관-태평건설_청주사직골조(최종확정)" xfId="2553"/>
    <cellStyle name="_안산부대(투찰)⑤_합덕-신례원(2공구)투찰_봉무지방산업단지도로(투찰)②+0.250%_마현생창(동양고속)_청주사직골조(최종확정)" xfId="2554"/>
    <cellStyle name="_안산부대(투찰)⑤_합덕-신례원(2공구)투찰_봉무지방산업단지도로(투찰)②+0.250%_왜관-태평건설" xfId="2555"/>
    <cellStyle name="_안산부대(투찰)⑤_합덕-신례원(2공구)투찰_봉무지방산업단지도로(투찰)②+0.250%_왜관-태평건설_청주사직골조(최종확정)" xfId="2556"/>
    <cellStyle name="_안산부대(투찰)⑤_합덕-신례원(2공구)투찰_봉무지방산업단지도로(투찰)②+0.250%_청주사직골조(최종확정)" xfId="2557"/>
    <cellStyle name="_안산부대(투찰)⑤_합덕-신례원(2공구)투찰_왜관-태평건설" xfId="2558"/>
    <cellStyle name="_안산부대(투찰)⑤_합덕-신례원(2공구)투찰_왜관-태평건설_청주사직골조(최종확정)" xfId="2559"/>
    <cellStyle name="_안산부대(투찰)⑤_합덕-신례원(2공구)투찰_청주사직골조(최종확정)" xfId="2560"/>
    <cellStyle name="_안산부대(투찰)⑤_합덕-신례원(2공구)투찰_합덕-신례원(2공구)투찰" xfId="2561"/>
    <cellStyle name="_안산부대(투찰)⑤_합덕-신례원(2공구)투찰_합덕-신례원(2공구)투찰_경찰서-터미널간도로(투찰)②" xfId="2562"/>
    <cellStyle name="_안산부대(투찰)⑤_합덕-신례원(2공구)투찰_합덕-신례원(2공구)투찰_경찰서-터미널간도로(투찰)②_마현생창(동양고속)" xfId="2563"/>
    <cellStyle name="_안산부대(투찰)⑤_합덕-신례원(2공구)투찰_합덕-신례원(2공구)투찰_경찰서-터미널간도로(투찰)②_마현생창(동양고속)_왜관-태평건설" xfId="2564"/>
    <cellStyle name="_안산부대(투찰)⑤_합덕-신례원(2공구)투찰_합덕-신례원(2공구)투찰_경찰서-터미널간도로(투찰)②_마현생창(동양고속)_왜관-태평건설_청주사직골조(최종확정)" xfId="2565"/>
    <cellStyle name="_안산부대(투찰)⑤_합덕-신례원(2공구)투찰_합덕-신례원(2공구)투찰_경찰서-터미널간도로(투찰)②_마현생창(동양고속)_청주사직골조(최종확정)" xfId="2566"/>
    <cellStyle name="_안산부대(투찰)⑤_합덕-신례원(2공구)투찰_합덕-신례원(2공구)투찰_경찰서-터미널간도로(투찰)②_왜관-태평건설" xfId="2567"/>
    <cellStyle name="_안산부대(투찰)⑤_합덕-신례원(2공구)투찰_합덕-신례원(2공구)투찰_경찰서-터미널간도로(투찰)②_왜관-태평건설_청주사직골조(최종확정)" xfId="2568"/>
    <cellStyle name="_안산부대(투찰)⑤_합덕-신례원(2공구)투찰_합덕-신례원(2공구)투찰_경찰서-터미널간도로(투찰)②_청주사직골조(최종확정)" xfId="2569"/>
    <cellStyle name="_안산부대(투찰)⑤_합덕-신례원(2공구)투찰_합덕-신례원(2공구)투찰_마현생창(동양고속)" xfId="2570"/>
    <cellStyle name="_안산부대(투찰)⑤_합덕-신례원(2공구)투찰_합덕-신례원(2공구)투찰_마현생창(동양고속)_왜관-태평건설" xfId="2571"/>
    <cellStyle name="_안산부대(투찰)⑤_합덕-신례원(2공구)투찰_합덕-신례원(2공구)투찰_마현생창(동양고속)_왜관-태평건설_청주사직골조(최종확정)" xfId="2572"/>
    <cellStyle name="_안산부대(투찰)⑤_합덕-신례원(2공구)투찰_합덕-신례원(2공구)투찰_마현생창(동양고속)_청주사직골조(최종확정)" xfId="2573"/>
    <cellStyle name="_안산부대(투찰)⑤_합덕-신례원(2공구)투찰_합덕-신례원(2공구)투찰_봉무지방산업단지도로(투찰)②" xfId="2574"/>
    <cellStyle name="_안산부대(투찰)⑤_합덕-신례원(2공구)투찰_합덕-신례원(2공구)투찰_봉무지방산업단지도로(투찰)②_마현생창(동양고속)" xfId="2575"/>
    <cellStyle name="_안산부대(투찰)⑤_합덕-신례원(2공구)투찰_합덕-신례원(2공구)투찰_봉무지방산업단지도로(투찰)②_마현생창(동양고속)_왜관-태평건설" xfId="2576"/>
    <cellStyle name="_안산부대(투찰)⑤_합덕-신례원(2공구)투찰_합덕-신례원(2공구)투찰_봉무지방산업단지도로(투찰)②_마현생창(동양고속)_왜관-태평건설_청주사직골조(최종확정)" xfId="2577"/>
    <cellStyle name="_안산부대(투찰)⑤_합덕-신례원(2공구)투찰_합덕-신례원(2공구)투찰_봉무지방산업단지도로(투찰)②_마현생창(동양고속)_청주사직골조(최종확정)" xfId="2578"/>
    <cellStyle name="_안산부대(투찰)⑤_합덕-신례원(2공구)투찰_합덕-신례원(2공구)투찰_봉무지방산업단지도로(투찰)②_왜관-태평건설" xfId="2579"/>
    <cellStyle name="_안산부대(투찰)⑤_합덕-신례원(2공구)투찰_합덕-신례원(2공구)투찰_봉무지방산업단지도로(투찰)②_왜관-태평건설_청주사직골조(최종확정)" xfId="2580"/>
    <cellStyle name="_안산부대(투찰)⑤_합덕-신례원(2공구)투찰_합덕-신례원(2공구)투찰_봉무지방산업단지도로(투찰)②_청주사직골조(최종확정)" xfId="2581"/>
    <cellStyle name="_안산부대(투찰)⑤_합덕-신례원(2공구)투찰_합덕-신례원(2공구)투찰_봉무지방산업단지도로(투찰)②+0.250%" xfId="2582"/>
    <cellStyle name="_안산부대(투찰)⑤_합덕-신례원(2공구)투찰_합덕-신례원(2공구)투찰_봉무지방산업단지도로(투찰)②+0.250%_마현생창(동양고속)" xfId="2583"/>
    <cellStyle name="_안산부대(투찰)⑤_합덕-신례원(2공구)투찰_합덕-신례원(2공구)투찰_봉무지방산업단지도로(투찰)②+0.250%_마현생창(동양고속)_왜관-태평건설" xfId="2584"/>
    <cellStyle name="_안산부대(투찰)⑤_합덕-신례원(2공구)투찰_합덕-신례원(2공구)투찰_봉무지방산업단지도로(투찰)②+0.250%_마현생창(동양고속)_왜관-태평건설_청주사직골조(최종확정)" xfId="2585"/>
    <cellStyle name="_안산부대(투찰)⑤_합덕-신례원(2공구)투찰_합덕-신례원(2공구)투찰_봉무지방산업단지도로(투찰)②+0.250%_마현생창(동양고속)_청주사직골조(최종확정)" xfId="2586"/>
    <cellStyle name="_안산부대(투찰)⑤_합덕-신례원(2공구)투찰_합덕-신례원(2공구)투찰_봉무지방산업단지도로(투찰)②+0.250%_왜관-태평건설" xfId="2587"/>
    <cellStyle name="_안산부대(투찰)⑤_합덕-신례원(2공구)투찰_합덕-신례원(2공구)투찰_봉무지방산업단지도로(투찰)②+0.250%_왜관-태평건설_청주사직골조(최종확정)" xfId="2588"/>
    <cellStyle name="_안산부대(투찰)⑤_합덕-신례원(2공구)투찰_합덕-신례원(2공구)투찰_봉무지방산업단지도로(투찰)②+0.250%_청주사직골조(최종확정)" xfId="2589"/>
    <cellStyle name="_안산부대(투찰)⑤_합덕-신례원(2공구)투찰_합덕-신례원(2공구)투찰_왜관-태평건설" xfId="2590"/>
    <cellStyle name="_안산부대(투찰)⑤_합덕-신례원(2공구)투찰_합덕-신례원(2공구)투찰_왜관-태평건설_청주사직골조(최종확정)" xfId="2591"/>
    <cellStyle name="_안산부대(투찰)⑤_합덕-신례원(2공구)투찰_합덕-신례원(2공구)투찰_청주사직골조(최종확정)" xfId="2592"/>
    <cellStyle name="_안암학사 관리동 창호교체 및 음악실 설치공사(040519)" xfId="13608"/>
    <cellStyle name="_안양월마트전기" xfId="2593"/>
    <cellStyle name="_안양코지앙" xfId="13609"/>
    <cellStyle name="_암거공" xfId="2594"/>
    <cellStyle name="_암거공_암거일반수량" xfId="2595"/>
    <cellStyle name="_암거공_암거일반수량_암거일반수량" xfId="2596"/>
    <cellStyle name="_암거낙차부" xfId="2597"/>
    <cellStyle name="_암거표준구간의 백업" xfId="2598"/>
    <cellStyle name="_암거표준구간의 백업_암거일반수량" xfId="2599"/>
    <cellStyle name="_암거표준구간의 백업_암거일반수량_암거일반수량" xfId="2600"/>
    <cellStyle name="_양곡부두(투찰)+0.30%" xfId="2601"/>
    <cellStyle name="_양동2지구-실행(050315)" xfId="2602"/>
    <cellStyle name="_양식" xfId="12539"/>
    <cellStyle name="_양식_1" xfId="12536"/>
    <cellStyle name="_양식_2" xfId="12535"/>
    <cellStyle name="_양양 골프 클럽하우스 인테리어공사" xfId="13610"/>
    <cellStyle name="_양재 HUB PRIMO 발코니 확장공사" xfId="13611"/>
    <cellStyle name="_양재동 도매센타(수정1006)" xfId="13187"/>
    <cellStyle name="_양재동빌라" xfId="18188"/>
    <cellStyle name="_언주중-1" xfId="2603"/>
    <cellStyle name="_업무연락" xfId="2604"/>
    <cellStyle name="_업체견적내역" xfId="13612"/>
    <cellStyle name="_업체견적서" xfId="13613"/>
    <cellStyle name="_업체선정요청(301동방음림조성)" xfId="20360"/>
    <cellStyle name="_업체선정요청-무악1구역" xfId="20361"/>
    <cellStyle name="_업체현황(토철포)" xfId="2605"/>
    <cellStyle name="_여수우회" xfId="2606"/>
    <cellStyle name="_여의도 백조아파트(8.27-1)" xfId="13614"/>
    <cellStyle name="_여의도 백조아파트(비교8.28)" xfId="13615"/>
    <cellStyle name="_여의도(실행)" xfId="13186"/>
    <cellStyle name="_역삼 까르띠에 주차장 균열 보수" xfId="20362"/>
    <cellStyle name="_역삼성진" xfId="2607"/>
    <cellStyle name="_연돌#1,2 변경요청(4차-1)" xfId="2608"/>
    <cellStyle name="_연돌6월" xfId="2609"/>
    <cellStyle name="_연돌기성자료(C-276)" xfId="2610"/>
    <cellStyle name="_연세대첨단과학관(기계제출)" xfId="21583"/>
    <cellStyle name="_연세대첨단과학관제출내역(기계)" xfId="21584"/>
    <cellStyle name="_염리v95" xfId="14691"/>
    <cellStyle name="_염리실행" xfId="14692"/>
    <cellStyle name="_염창동 주상복합 APT" xfId="2611"/>
    <cellStyle name="_영동1차-실행예산내역서" xfId="13616"/>
    <cellStyle name="_영동추풍령1(투찰1안-1,2공종)" xfId="2612"/>
    <cellStyle name="_영동추풍령1(투찰최종)" xfId="2613"/>
    <cellStyle name="_영상S" xfId="14693"/>
    <cellStyle name="_영업송부" xfId="14694"/>
    <cellStyle name="_영진테마파크 사우나공사" xfId="14695"/>
    <cellStyle name="_영화관약전설비(수정)" xfId="14696"/>
    <cellStyle name="_예가분석-원본" xfId="21585"/>
    <cellStyle name="_예가분석-원본_고서1공구입찰가실행절감(안)" xfId="21586"/>
    <cellStyle name="_예가분석-원본_고서1공구입찰가실행절감(안)_팬택공사현황" xfId="21587"/>
    <cellStyle name="_예가분석-원본_고서1공구입찰가실행절감(안)_팬택공사현황_00팬택공사현황" xfId="21588"/>
    <cellStyle name="_예가분석-원본_팬택공사현황" xfId="21589"/>
    <cellStyle name="_예가분석-원본_팬택공사현황_00팬택공사현황" xfId="21590"/>
    <cellStyle name="_예산대비원가집행현황" xfId="2614"/>
    <cellStyle name="_오공본드" xfId="2615"/>
    <cellStyle name="_오산세교2(기안실행)" xfId="2616"/>
    <cellStyle name="_옥내기기ESC" xfId="2617"/>
    <cellStyle name="_옥내기성(2안)" xfId="2618"/>
    <cellStyle name="_올림픽홀 가실행내역서 변경(2003.12.04)" xfId="13036"/>
    <cellStyle name="_옹벽공" xfId="2619"/>
    <cellStyle name="_옹벽수량" xfId="2620"/>
    <cellStyle name="_옹벽수량(8-23)" xfId="2621"/>
    <cellStyle name="_외관물량산출서" xfId="13617"/>
    <cellStyle name="_외부석재공사분개(펜트하우스별도)" xfId="2622"/>
    <cellStyle name="_외주견적_신도림 주상복합빌딩_20060329(수)" xfId="2623"/>
    <cellStyle name="_외주견적서-연세" xfId="2624"/>
    <cellStyle name="_용두동M,H견적서(nego)" xfId="13618"/>
    <cellStyle name="_용두-정주공영" xfId="13619"/>
    <cellStyle name="_용비기성(12月)" xfId="2625"/>
    <cellStyle name="_용산시티파크공사분석2" xfId="2626"/>
    <cellStyle name="_용산시티파크공사분석3" xfId="2627"/>
    <cellStyle name="_용산시티파크공사분석3_01__본실행예산내역_대구상인_10.15 (예산관리팀)" xfId="2628"/>
    <cellStyle name="_용산시티파크공사분석3_1. 준공정산 추가자료(청주산남)" xfId="2629"/>
    <cellStyle name="_용산시티파크공사분석3_3입찰실행-마산역사(080526)최종" xfId="2630"/>
    <cellStyle name="_용산시티파크공사분석3_PJ진행현황-수원천천" xfId="2646"/>
    <cellStyle name="_용산시티파크공사분석3_uz" xfId="2647"/>
    <cellStyle name="_용산시티파크공사분석3_경의선-비교표" xfId="2631"/>
    <cellStyle name="_용산시티파크공사분석3_공사비 대비표" xfId="2632"/>
    <cellStyle name="_용산시티파크공사분석3_단가DATA" xfId="2633"/>
    <cellStyle name="_용산시티파크공사분석3_서초킴스타워B최초" xfId="2634"/>
    <cellStyle name="_용산시티파크공사분석3_실행(예산관리팀 송부)" xfId="2635"/>
    <cellStyle name="_용산시티파크공사분석3_실행예산(고대경상관-확정)2008.09.09" xfId="2636"/>
    <cellStyle name="_용산시티파크공사분석3_실행예산(삼성동복합시설)" xfId="2637"/>
    <cellStyle name="_용산시티파크공사분석3_실행예산품의서(삼성동복합시설신축공사080201)결재용" xfId="2638"/>
    <cellStyle name="_용산시티파크공사분석3_일산외1입찰실행(2007.06.01결재)" xfId="2639"/>
    <cellStyle name="_용산시티파크공사분석3_입찰품의서(00지역 확장공사)080607" xfId="2640"/>
    <cellStyle name="_용산시티파크공사분석3_입찰품의서(자동차)-080410" xfId="2641"/>
    <cellStyle name="_용산시티파크공사분석3_입찰품의서(한국루터회관)080318결재(김동현상무님)" xfId="2642"/>
    <cellStyle name="_용산시티파크공사분석3_정보입력1" xfId="2643"/>
    <cellStyle name="_용산시티파크공사분석3_토목비교표" xfId="2644"/>
    <cellStyle name="_용산시티파크공사분석3_투찰분석표(제주)" xfId="2645"/>
    <cellStyle name="_용수 및 환경관련건물 도급내역서" xfId="2648"/>
    <cellStyle name="_용수(3월 기성)" xfId="2649"/>
    <cellStyle name="_용수(3월 실적기성)" xfId="2650"/>
    <cellStyle name="_용인 죽전 1차-발주 요청" xfId="2651"/>
    <cellStyle name="_용인 죽전 38BL(보정리 조합)APT-실행" xfId="2652"/>
    <cellStyle name="_용인동백C2-3" xfId="12255"/>
    <cellStyle name="_용인죽전 주민공동시설-노이사님산출" xfId="13620"/>
    <cellStyle name="_용인죽전21변경1026" xfId="2653"/>
    <cellStyle name="_우" xfId="2654"/>
    <cellStyle name="_우_광주평동실행" xfId="2655"/>
    <cellStyle name="_우_광주평동실행_번암견적의뢰(협력)" xfId="2656"/>
    <cellStyle name="_우_광주평동품의1" xfId="2657"/>
    <cellStyle name="_우_광주평동품의1_무안-광주2공구(협력)수정" xfId="2658"/>
    <cellStyle name="_우_광주평동품의1_번암견적의뢰(협력)" xfId="2659"/>
    <cellStyle name="_우_광주평동품의1_적상무주IC도로(1공구)" xfId="2660"/>
    <cellStyle name="_우_기장하수실행1" xfId="2661"/>
    <cellStyle name="_우_기장하수실행1_번암견적의뢰(협력)" xfId="2662"/>
    <cellStyle name="_우_무안-광주2공구(협력)수정" xfId="2663"/>
    <cellStyle name="_우_번암견적의뢰(협력)" xfId="2664"/>
    <cellStyle name="_우_송학실행안" xfId="2665"/>
    <cellStyle name="_우_송학실행안_번암견적의뢰(협력)" xfId="2666"/>
    <cellStyle name="_우_송학하수투찰" xfId="2667"/>
    <cellStyle name="_우_송학하수투찰_번암견적의뢰(협력)" xfId="2668"/>
    <cellStyle name="_우_송학하수품의(설계넣고)" xfId="2669"/>
    <cellStyle name="_우_송학하수품의(설계넣고)_무안-광주2공구(협력)수정" xfId="2670"/>
    <cellStyle name="_우_송학하수품의(설계넣고)_번암견적의뢰(협력)" xfId="2671"/>
    <cellStyle name="_우_송학하수품의(설계넣고)_적상무주IC도로(1공구)" xfId="2672"/>
    <cellStyle name="_우_우주센터투찰" xfId="2673"/>
    <cellStyle name="_우_우주센터투찰_광주평동실행" xfId="2674"/>
    <cellStyle name="_우_우주센터투찰_광주평동실행_번암견적의뢰(협력)" xfId="2675"/>
    <cellStyle name="_우_우주센터투찰_광주평동품의1" xfId="2676"/>
    <cellStyle name="_우_우주센터투찰_광주평동품의1_무안-광주2공구(협력)수정" xfId="2677"/>
    <cellStyle name="_우_우주센터투찰_광주평동품의1_번암견적의뢰(협력)" xfId="2678"/>
    <cellStyle name="_우_우주센터투찰_광주평동품의1_적상무주IC도로(1공구)" xfId="2679"/>
    <cellStyle name="_우_우주센터투찰_기장하수실행1" xfId="2680"/>
    <cellStyle name="_우_우주센터투찰_기장하수실행1_번암견적의뢰(협력)" xfId="2681"/>
    <cellStyle name="_우_우주센터투찰_무안-광주2공구(협력)수정" xfId="2682"/>
    <cellStyle name="_우_우주센터투찰_번암견적의뢰(협력)" xfId="2683"/>
    <cellStyle name="_우_우주센터투찰_송학실행안" xfId="2684"/>
    <cellStyle name="_우_우주센터투찰_송학실행안_번암견적의뢰(협력)" xfId="2685"/>
    <cellStyle name="_우_우주센터투찰_송학하수투찰" xfId="2686"/>
    <cellStyle name="_우_우주센터투찰_송학하수투찰_번암견적의뢰(협력)" xfId="2687"/>
    <cellStyle name="_우_우주센터투찰_송학하수품의(설계넣고)" xfId="2688"/>
    <cellStyle name="_우_우주센터투찰_송학하수품의(설계넣고)_무안-광주2공구(협력)수정" xfId="2689"/>
    <cellStyle name="_우_우주센터투찰_송학하수품의(설계넣고)_번암견적의뢰(협력)" xfId="2690"/>
    <cellStyle name="_우_우주센터투찰_송학하수품의(설계넣고)_적상무주IC도로(1공구)" xfId="2691"/>
    <cellStyle name="_우_우주센터투찰_적상무주IC도로(1공구)" xfId="2692"/>
    <cellStyle name="_우_적상무주IC도로(1공구)" xfId="2693"/>
    <cellStyle name="_우노꼬레리모델링" xfId="2694"/>
    <cellStyle name="_우면동주택계약내역서초안(1110)" xfId="13621"/>
    <cellStyle name="_우수터파기산출" xfId="12534"/>
    <cellStyle name="_우주센" xfId="2695"/>
    <cellStyle name="_우주센_광주평동실행" xfId="2696"/>
    <cellStyle name="_우주센_광주평동실행_번암견적의뢰(협력)" xfId="2697"/>
    <cellStyle name="_우주센_광주평동품의1" xfId="2698"/>
    <cellStyle name="_우주센_광주평동품의1_무안-광주2공구(협력)수정" xfId="2699"/>
    <cellStyle name="_우주센_광주평동품의1_번암견적의뢰(협력)" xfId="2700"/>
    <cellStyle name="_우주센_광주평동품의1_적상무주IC도로(1공구)" xfId="2701"/>
    <cellStyle name="_우주센_기장하수실행1" xfId="2702"/>
    <cellStyle name="_우주센_기장하수실행1_번암견적의뢰(협력)" xfId="2703"/>
    <cellStyle name="_우주센_무안-광주2공구(협력)수정" xfId="2704"/>
    <cellStyle name="_우주센_번암견적의뢰(협력)" xfId="2705"/>
    <cellStyle name="_우주센_송학실행안" xfId="2706"/>
    <cellStyle name="_우주센_송학실행안_번암견적의뢰(협력)" xfId="2707"/>
    <cellStyle name="_우주센_송학하수투찰" xfId="2708"/>
    <cellStyle name="_우주센_송학하수투찰_번암견적의뢰(협력)" xfId="2709"/>
    <cellStyle name="_우주센_송학하수품의(설계넣고)" xfId="2710"/>
    <cellStyle name="_우주센_송학하수품의(설계넣고)_무안-광주2공구(협력)수정" xfId="2711"/>
    <cellStyle name="_우주센_송학하수품의(설계넣고)_번암견적의뢰(협력)" xfId="2712"/>
    <cellStyle name="_우주센_송학하수품의(설계넣고)_적상무주IC도로(1공구)" xfId="2713"/>
    <cellStyle name="_우주센_우주센터투찰" xfId="2714"/>
    <cellStyle name="_우주센_우주센터투찰_광주평동실행" xfId="2715"/>
    <cellStyle name="_우주센_우주센터투찰_광주평동실행_번암견적의뢰(협력)" xfId="2716"/>
    <cellStyle name="_우주센_우주센터투찰_광주평동품의1" xfId="2717"/>
    <cellStyle name="_우주센_우주센터투찰_광주평동품의1_무안-광주2공구(협력)수정" xfId="2718"/>
    <cellStyle name="_우주센_우주센터투찰_광주평동품의1_번암견적의뢰(협력)" xfId="2719"/>
    <cellStyle name="_우주센_우주센터투찰_광주평동품의1_적상무주IC도로(1공구)" xfId="2720"/>
    <cellStyle name="_우주센_우주센터투찰_기장하수실행1" xfId="2721"/>
    <cellStyle name="_우주센_우주센터투찰_기장하수실행1_번암견적의뢰(협력)" xfId="2722"/>
    <cellStyle name="_우주센_우주센터투찰_무안-광주2공구(협력)수정" xfId="2723"/>
    <cellStyle name="_우주센_우주센터투찰_번암견적의뢰(협력)" xfId="2724"/>
    <cellStyle name="_우주센_우주센터투찰_송학실행안" xfId="2725"/>
    <cellStyle name="_우주센_우주센터투찰_송학실행안_번암견적의뢰(협력)" xfId="2726"/>
    <cellStyle name="_우주센_우주센터투찰_송학하수투찰" xfId="2727"/>
    <cellStyle name="_우주센_우주센터투찰_송학하수투찰_번암견적의뢰(협력)" xfId="2728"/>
    <cellStyle name="_우주센_우주센터투찰_송학하수품의(설계넣고)" xfId="2729"/>
    <cellStyle name="_우주센_우주센터투찰_송학하수품의(설계넣고)_무안-광주2공구(협력)수정" xfId="2730"/>
    <cellStyle name="_우주센_우주센터투찰_송학하수품의(설계넣고)_번암견적의뢰(협력)" xfId="2731"/>
    <cellStyle name="_우주센_우주센터투찰_송학하수품의(설계넣고)_적상무주IC도로(1공구)" xfId="2732"/>
    <cellStyle name="_우주센_우주센터투찰_적상무주IC도로(1공구)" xfId="2733"/>
    <cellStyle name="_우주센_적상무주IC도로(1공구)" xfId="2734"/>
    <cellStyle name="_운현궁 실행예산 (09.17-발송) 90%최종xls" xfId="2735"/>
    <cellStyle name="_울산00아파트 오염방지용 C-B WALL공사(031223)개정0" xfId="2736"/>
    <cellStyle name="_울산강동터널계산서(수정본2)" xfId="2737"/>
    <cellStyle name="_울산롯데호텔소방전기견적서" xfId="12108"/>
    <cellStyle name="_울산백화점 발의내역(계약단가적용)" xfId="14697"/>
    <cellStyle name="_울산점소방전기공사(발주)" xfId="12109"/>
    <cellStyle name="_웅상경비_0816_ver04_예산관리팀송부" xfId="2738"/>
    <cellStyle name="_웅상경비_0915_ver07_예산관리팀송부" xfId="2739"/>
    <cellStyle name="_워커힐+뉴타워+가설식당공사(미동)" xfId="2740"/>
    <cellStyle name="_원가결과-기능,코드" xfId="2741"/>
    <cellStyle name="_원가집행_1단지_07,05,07" xfId="2742"/>
    <cellStyle name="_원당 1차 실행001(030329)" xfId="13035"/>
    <cellStyle name="_원당실행내역" xfId="13185"/>
    <cellStyle name="_원주어린이집" xfId="14698"/>
    <cellStyle name="_월드마크실행예산내역서(현장검토후-1)" xfId="2743"/>
    <cellStyle name="_유비넷 63빌딩리모델링 통합배선(최종)" xfId="14699"/>
    <cellStyle name="_유성약전발의내역1" xfId="14700"/>
    <cellStyle name="_유아 - 수정철골내역(실행)대림" xfId="14701"/>
    <cellStyle name="_유천 아파트본실행(건축2004.03.11.제일견적2차회신반영)" xfId="21591"/>
    <cellStyle name="_유첨3(서식)" xfId="12533"/>
    <cellStyle name="_유첨3(서식)_1" xfId="12532"/>
    <cellStyle name="_유치투찰" xfId="2744"/>
    <cellStyle name="_유치투찰_왜관-태평건설" xfId="2745"/>
    <cellStyle name="_유치투찰_왜관-태평건설_청주사직골조(최종확정)" xfId="2746"/>
    <cellStyle name="_유치투찰_청주사직골조(최종확정)" xfId="2747"/>
    <cellStyle name="_은평원가분석(최종)-0302박선하" xfId="2748"/>
    <cellStyle name="_을" xfId="21592"/>
    <cellStyle name="_음성현장(방수공사)" xfId="12531"/>
    <cellStyle name="_음양-성연(구내운반-최종)" xfId="2749"/>
    <cellStyle name="_이건창호-풍림 평창콘도 제안서(071228)" xfId="18189"/>
    <cellStyle name="_이행각서" xfId="18190"/>
    <cellStyle name="_이화삼계(공종기안)" xfId="2750"/>
    <cellStyle name="_이화삼계(공종기안)_춘천-동홍천(3)대비표" xfId="2751"/>
    <cellStyle name="_익산-포항6공구" xfId="21593"/>
    <cellStyle name="_익산-포항6공구_고서1공구입찰가실행절감(안)" xfId="21594"/>
    <cellStyle name="_익산-포항6공구_고서1공구입찰가실행절감(안)_팬택공사현황" xfId="21595"/>
    <cellStyle name="_익산-포항6공구_고서1공구입찰가실행절감(안)_팬택공사현황_00팬택공사현황" xfId="21596"/>
    <cellStyle name="_익산-포항6공구_팬택공사현황" xfId="21597"/>
    <cellStyle name="_익산-포항6공구_팬택공사현황_00팬택공사현황" xfId="21598"/>
    <cellStyle name="_인원계획표 " xfId="2752"/>
    <cellStyle name="_인원계획표 _(주)삼호" xfId="2753"/>
    <cellStyle name="_인원계획표 _(주)삼호_견적서-풍납석촌(060206-입찰)개정1-수식수정-1-제출" xfId="2754"/>
    <cellStyle name="_인원계획표 _(주)삼호_설계내역서(풍납~석촌)" xfId="2755"/>
    <cellStyle name="_인원계획표 _(주)삼호_설계내역서(풍납~석촌)_견적서-풍납석촌(060206-입찰)개정1-수식수정-1-제출" xfId="2756"/>
    <cellStyle name="_인원계획표 _(주)삼호_설계내역서(풍납~석촌)_실행예산(장지분기)(060228)개정1" xfId="2757"/>
    <cellStyle name="_인원계획표 _(주)삼호_실행예산(장지분기)(060228)개정1" xfId="2758"/>
    <cellStyle name="_인원계획표 _★이화-삼계도급실행(2003.04.11)" xfId="2759"/>
    <cellStyle name="_인원계획표 _★이화-삼계도급실행(2003.04.11)_춘천-동홍천(3)대비표" xfId="2760"/>
    <cellStyle name="_인원계획표 _020303-동묘역(대우)" xfId="2761"/>
    <cellStyle name="_인원계획표 _020303-동묘역(대우)_908공구실행(울트라)" xfId="2762"/>
    <cellStyle name="_인원계획표 _020303-동묘역(대우)_908공구실행(울트라)_견적서-풍납석촌(060206-입찰)개정1-수식수정-1-제출" xfId="2763"/>
    <cellStyle name="_인원계획표 _020303-동묘역(대우)_908공구실행(울트라)_설계내역서(풍납~석촌)" xfId="2764"/>
    <cellStyle name="_인원계획표 _020303-동묘역(대우)_908공구실행(울트라)_설계내역서(풍납~석촌)_견적서-풍납석촌(060206-입찰)개정1-수식수정-1-제출" xfId="2765"/>
    <cellStyle name="_인원계획표 _020303-동묘역(대우)_908공구실행(울트라)_설계내역서(풍납~석촌)_실행예산(장지분기)(060228)개정1" xfId="2766"/>
    <cellStyle name="_인원계획표 _020303-동묘역(대우)_908공구실행(울트라)_실행예산(장지분기)(060228)개정1" xfId="2767"/>
    <cellStyle name="_인원계획표 _020303-동묘역(대우)_견적서-풍납석촌(060206-입찰)개정1-수식수정-1-제출" xfId="2768"/>
    <cellStyle name="_인원계획표 _020303-동묘역(대우)_설계내역서(풍납~석촌)" xfId="2769"/>
    <cellStyle name="_인원계획표 _020303-동묘역(대우)_설계내역서(풍납~석촌)_견적서-풍납석촌(060206-입찰)개정1-수식수정-1-제출" xfId="2770"/>
    <cellStyle name="_인원계획표 _020303-동묘역(대우)_설계내역서(풍납~석촌)_실행예산(장지분기)(060228)개정1" xfId="2771"/>
    <cellStyle name="_인원계획표 _020303-동묘역(대우)_실행예산(장지분기)(060228)개정1" xfId="2772"/>
    <cellStyle name="_인원계획표 _020304-낙동강하구둑(울트라건설)" xfId="2773"/>
    <cellStyle name="_인원계획표 _020304-낙동강하구둑(울트라건설)_908공구실행(울트라)" xfId="2774"/>
    <cellStyle name="_인원계획표 _020304-낙동강하구둑(울트라건설)_908공구실행(울트라)_견적서-풍납석촌(060206-입찰)개정1-수식수정-1-제출" xfId="2775"/>
    <cellStyle name="_인원계획표 _020304-낙동강하구둑(울트라건설)_908공구실행(울트라)_설계내역서(풍납~석촌)" xfId="2776"/>
    <cellStyle name="_인원계획표 _020304-낙동강하구둑(울트라건설)_908공구실행(울트라)_설계내역서(풍납~석촌)_견적서-풍납석촌(060206-입찰)개정1-수식수정-1-제출" xfId="2777"/>
    <cellStyle name="_인원계획표 _020304-낙동강하구둑(울트라건설)_908공구실행(울트라)_설계내역서(풍납~석촌)_실행예산(장지분기)(060228)개정1" xfId="2778"/>
    <cellStyle name="_인원계획표 _020304-낙동강하구둑(울트라건설)_908공구실행(울트라)_실행예산(장지분기)(060228)개정1" xfId="2779"/>
    <cellStyle name="_인원계획표 _020304-낙동강하구둑(울트라건설)_견적서-풍납석촌(060206-입찰)개정1-수식수정-1-제출" xfId="2780"/>
    <cellStyle name="_인원계획표 _020304-낙동강하구둑(울트라건설)_설계내역서(풍납~석촌)" xfId="2781"/>
    <cellStyle name="_인원계획표 _020304-낙동강하구둑(울트라건설)_설계내역서(풍납~석촌)_견적서-풍납석촌(060206-입찰)개정1-수식수정-1-제출" xfId="2782"/>
    <cellStyle name="_인원계획표 _020304-낙동강하구둑(울트라건설)_설계내역서(풍납~석촌)_실행예산(장지분기)(060228)개정1" xfId="2783"/>
    <cellStyle name="_인원계획표 _020304-낙동강하구둑(울트라건설)_실행예산(장지분기)(060228)개정1" xfId="2784"/>
    <cellStyle name="_인원계획표 _020501-경춘선노반신설공사" xfId="2785"/>
    <cellStyle name="_인원계획표 _020501-경춘선노반신설공사(조정)" xfId="2786"/>
    <cellStyle name="_인원계획표 _020501-경춘선노반신설공사(조정)_견적서-풍납석촌(060206-입찰)개정1-수식수정-1-제출" xfId="2787"/>
    <cellStyle name="_인원계획표 _020501-경춘선노반신설공사(조정)_설계내역서(풍납~석촌)" xfId="2788"/>
    <cellStyle name="_인원계획표 _020501-경춘선노반신설공사(조정)_설계내역서(풍납~석촌)_견적서-풍납석촌(060206-입찰)개정1-수식수정-1-제출" xfId="2789"/>
    <cellStyle name="_인원계획표 _020501-경춘선노반신설공사(조정)_설계내역서(풍납~석촌)_실행예산(장지분기)(060228)개정1" xfId="2790"/>
    <cellStyle name="_인원계획표 _020501-경춘선노반신설공사(조정)_실행예산(장지분기)(060228)개정1" xfId="2791"/>
    <cellStyle name="_인원계획표 _020501-경춘선노반신설공사_견적서-풍납석촌(060206-입찰)개정1-수식수정-1-제출" xfId="2792"/>
    <cellStyle name="_인원계획표 _020501-경춘선노반신설공사_설계내역서(풍납~석촌)" xfId="2793"/>
    <cellStyle name="_인원계획표 _020501-경춘선노반신설공사_설계내역서(풍납~석촌)_견적서-풍납석촌(060206-입찰)개정1-수식수정-1-제출" xfId="2794"/>
    <cellStyle name="_인원계획표 _020501-경춘선노반신설공사_설계내역서(풍납~석촌)_실행예산(장지분기)(060228)개정1" xfId="2795"/>
    <cellStyle name="_인원계획표 _020501-경춘선노반신설공사_실행예산(장지분기)(060228)개정1" xfId="2796"/>
    <cellStyle name="_인원계획표 _04. 신도림주상복합_기계실행예산(안)20060412_배연담파스리브단가수정" xfId="2797"/>
    <cellStyle name="_인원계획표 _04028적산수량집계" xfId="13034"/>
    <cellStyle name="_인원계획표 _04-가실행(작업중)" xfId="13622"/>
    <cellStyle name="_인원계획표 _04-가실행(작업중1)" xfId="13623"/>
    <cellStyle name="_인원계획표 _1. 가실행예산(0629 도면기준)" xfId="14702"/>
    <cellStyle name="_인원계획표 _1. 가실행예산(0629 도면기준)_4.일신통신 가실행예산(재견적合)" xfId="14703"/>
    <cellStyle name="_인원계획표 _1. 가실행예산(0629 도면기준)_을" xfId="14704"/>
    <cellStyle name="_인원계획표 _1.본실행 - 조정(안)" xfId="14705"/>
    <cellStyle name="_인원계획표 _1.본실행 - 조정(안)_4.일신통신 가실행예산(재견적合)" xfId="14706"/>
    <cellStyle name="_인원계획표 _1.본실행 - 조정(안)_을" xfId="14707"/>
    <cellStyle name="_인원계획표 _1차 기성 내역서 0612023" xfId="18191"/>
    <cellStyle name="_인원계획표 _3차네고견적(061017-1)" xfId="18192"/>
    <cellStyle name="_인원계획표 _4.일신통신 가실행예산(재견적合)" xfId="14708"/>
    <cellStyle name="_인원계획표 _Book1" xfId="3809"/>
    <cellStyle name="_인원계획표 _Book1_ys dw 은평 생태교량" xfId="3812"/>
    <cellStyle name="_인원계획표 _Book1_삼각지 시공계획서" xfId="3810"/>
    <cellStyle name="_인원계획표 _Book1_삼각지 시공계획서_ys dw 은평 생태교량" xfId="3811"/>
    <cellStyle name="_인원계획표 _KT견적요청" xfId="13624"/>
    <cellStyle name="_인원계획표 _LGMART 남양주점견적2차(조정)" xfId="3813"/>
    <cellStyle name="_인원계획표 _LGMART 남양주점견적2차(조정)_LGMART 남양주점견적2차(조정)" xfId="3823"/>
    <cellStyle name="_인원계획표 _LGMART 남양주점견적2차(조정)_LGMART 남양주점견적2차(조정)_명동복합건물신축공사(입찰)(030832-1)개정4" xfId="3824"/>
    <cellStyle name="_인원계획표 _LGMART 남양주점견적2차(조정)_LGMART 남양주점견적2차(조정)_울산00아파트 오염방지용 C-B WALL공사(031223)개정0" xfId="3825"/>
    <cellStyle name="_인원계획표 _LGMART 남양주점견적2차(조정)_LGMART 남양주점견적2차(조정)_천호동 대우베네시티(030821)개정2" xfId="3826"/>
    <cellStyle name="_인원계획표 _LGMART 남양주점견적2차(조정)_LGMART 남양주점견적2차(조정)_한강로2가 복합건물(030924)개정0-PRD" xfId="3827"/>
    <cellStyle name="_인원계획표 _LGMART 남양주점견적2차(조정)_LG계약변경2차" xfId="3818"/>
    <cellStyle name="_인원계획표 _LGMART 남양주점견적2차(조정)_LG계약변경2차_명동복합건물신축공사(입찰)(030832-1)개정4" xfId="3819"/>
    <cellStyle name="_인원계획표 _LGMART 남양주점견적2차(조정)_LG계약변경2차_울산00아파트 오염방지용 C-B WALL공사(031223)개정0" xfId="3820"/>
    <cellStyle name="_인원계획표 _LGMART 남양주점견적2차(조정)_LG계약변경2차_천호동 대우베네시티(030821)개정2" xfId="3821"/>
    <cellStyle name="_인원계획표 _LGMART 남양주점견적2차(조정)_LG계약변경2차_한강로2가 복합건물(030924)개정0-PRD" xfId="3822"/>
    <cellStyle name="_인원계획표 _LGMART 남양주점견적2차(조정)_명동복합건물신축공사(입찰)(030832-1)개정4" xfId="3814"/>
    <cellStyle name="_인원계획표 _LGMART 남양주점견적2차(조정)_울산00아파트 오염방지용 C-B WALL공사(031223)개정0" xfId="3815"/>
    <cellStyle name="_인원계획표 _LGMART 남양주점견적2차(조정)_천호동 대우베네시티(030821)개정2" xfId="3816"/>
    <cellStyle name="_인원계획표 _LGMART 남양주점견적2차(조정)_한강로2가 복합건물(030924)개정0-PRD" xfId="3817"/>
    <cellStyle name="_인원계획표 _P-(현리-신팔)" xfId="3828"/>
    <cellStyle name="_인원계획표 _P-(현리-신팔)_ys dw 은평 생태교량" xfId="3831"/>
    <cellStyle name="_인원계획표 _P-(현리-신팔)_삼각지 시공계획서" xfId="3829"/>
    <cellStyle name="_인원계획표 _P-(현리-신팔)_삼각지 시공계획서_ys dw 은평 생태교량" xfId="3830"/>
    <cellStyle name="_인원계획표 _p-하남강일1" xfId="3832"/>
    <cellStyle name="_인원계획표 _p-하남강일1_ys dw 은평 생태교량" xfId="3835"/>
    <cellStyle name="_인원계획표 _p-하남강일1_삼각지 시공계획서" xfId="3833"/>
    <cellStyle name="_인원계획표 _p-하남강일1_삼각지 시공계획서_ys dw 은평 생태교량" xfId="3834"/>
    <cellStyle name="_인원계획표 _rhd(토양-토공)071212" xfId="3836"/>
    <cellStyle name="_인원계획표 _ys dw 은평 생태교량" xfId="3837"/>
    <cellStyle name="_인원계획표 _가실행" xfId="13625"/>
    <cellStyle name="_인원계획표 _강변로(4공)실행new" xfId="2798"/>
    <cellStyle name="_인원계획표 _강변로(4공)실행new_춘천-동홍천(3)대비표" xfId="2799"/>
    <cellStyle name="_인원계획표 _건축내역서(가경)" xfId="18193"/>
    <cellStyle name="_인원계획표 _검암2차사전공사(본사검토) " xfId="18194"/>
    <cellStyle name="_인원계획표 _검암2차사전공사(본사검토) _1차 기성 내역서 0612023" xfId="18195"/>
    <cellStyle name="_인원계획표 _검암2차사전공사(본사검토) _3차네고견적(061017-1)" xfId="18196"/>
    <cellStyle name="_인원계획표 _검암2차사전공사(본사검토) _문화센타" xfId="18197"/>
    <cellStyle name="_인원계획표 _검암2차사전공사(본사검토) _총괄내역표" xfId="18198"/>
    <cellStyle name="_인원계획표 _견적서-풍납석촌(060206-입찰)개정1-수식수정-1-제출" xfId="2800"/>
    <cellStyle name="_인원계획표 _고서1공구입찰가실행절감(안)" xfId="21599"/>
    <cellStyle name="_인원계획표 _고서1공구입찰가실행절감(안)_팬택공사현황" xfId="21600"/>
    <cellStyle name="_인원계획표 _고서1공구입찰가실행절감(안)_팬택공사현황_00팬택공사현황" xfId="21601"/>
    <cellStyle name="_인원계획표 _고서담양1공구(쌍용건설)" xfId="2801"/>
    <cellStyle name="_인원계획표 _고서담양1공구(쌍용건설)_LGMART 남양주점견적2차(조정)" xfId="2806"/>
    <cellStyle name="_인원계획표 _고서담양1공구(쌍용건설)_LGMART 남양주점견적2차(조정)_LGMART 남양주점견적2차(조정)" xfId="2816"/>
    <cellStyle name="_인원계획표 _고서담양1공구(쌍용건설)_LGMART 남양주점견적2차(조정)_LGMART 남양주점견적2차(조정)_명동복합건물신축공사(입찰)(030832-1)개정4" xfId="2817"/>
    <cellStyle name="_인원계획표 _고서담양1공구(쌍용건설)_LGMART 남양주점견적2차(조정)_LGMART 남양주점견적2차(조정)_울산00아파트 오염방지용 C-B WALL공사(031223)개정0" xfId="2818"/>
    <cellStyle name="_인원계획표 _고서담양1공구(쌍용건설)_LGMART 남양주점견적2차(조정)_LGMART 남양주점견적2차(조정)_천호동 대우베네시티(030821)개정2" xfId="2819"/>
    <cellStyle name="_인원계획표 _고서담양1공구(쌍용건설)_LGMART 남양주점견적2차(조정)_LGMART 남양주점견적2차(조정)_한강로2가 복합건물(030924)개정0-PRD" xfId="2820"/>
    <cellStyle name="_인원계획표 _고서담양1공구(쌍용건설)_LGMART 남양주점견적2차(조정)_LG계약변경2차" xfId="2811"/>
    <cellStyle name="_인원계획표 _고서담양1공구(쌍용건설)_LGMART 남양주점견적2차(조정)_LG계약변경2차_명동복합건물신축공사(입찰)(030832-1)개정4" xfId="2812"/>
    <cellStyle name="_인원계획표 _고서담양1공구(쌍용건설)_LGMART 남양주점견적2차(조정)_LG계약변경2차_울산00아파트 오염방지용 C-B WALL공사(031223)개정0" xfId="2813"/>
    <cellStyle name="_인원계획표 _고서담양1공구(쌍용건설)_LGMART 남양주점견적2차(조정)_LG계약변경2차_천호동 대우베네시티(030821)개정2" xfId="2814"/>
    <cellStyle name="_인원계획표 _고서담양1공구(쌍용건설)_LGMART 남양주점견적2차(조정)_LG계약변경2차_한강로2가 복합건물(030924)개정0-PRD" xfId="2815"/>
    <cellStyle name="_인원계획표 _고서담양1공구(쌍용건설)_LGMART 남양주점견적2차(조정)_명동복합건물신축공사(입찰)(030832-1)개정4" xfId="2807"/>
    <cellStyle name="_인원계획표 _고서담양1공구(쌍용건설)_LGMART 남양주점견적2차(조정)_울산00아파트 오염방지용 C-B WALL공사(031223)개정0" xfId="2808"/>
    <cellStyle name="_인원계획표 _고서담양1공구(쌍용건설)_LGMART 남양주점견적2차(조정)_천호동 대우베네시티(030821)개정2" xfId="2809"/>
    <cellStyle name="_인원계획표 _고서담양1공구(쌍용건설)_LGMART 남양주점견적2차(조정)_한강로2가 복합건물(030924)개정0-PRD" xfId="2810"/>
    <cellStyle name="_인원계획표 _고서담양1공구(쌍용건설)_명동복합건물신축공사(입찰)(030832-1)개정4" xfId="2802"/>
    <cellStyle name="_인원계획표 _고서담양1공구(쌍용건설)_울산00아파트 오염방지용 C-B WALL공사(031223)개정0" xfId="2803"/>
    <cellStyle name="_인원계획표 _고서담양1공구(쌍용건설)_천호동 대우베네시티(030821)개정2" xfId="2804"/>
    <cellStyle name="_인원계획표 _고서담양1공구(쌍용건설)_한강로2가 복합건물(030924)개정0-PRD" xfId="2805"/>
    <cellStyle name="_인원계획표 _공내역(사평로빗물)" xfId="2821"/>
    <cellStyle name="_인원계획표 _공내역(사평로빗물)_견적서-풍납석촌(060206-입찰)개정1-수식수정-1-제출" xfId="2822"/>
    <cellStyle name="_인원계획표 _공내역(사평로빗물)_설계내역서(풍납~석촌)" xfId="2823"/>
    <cellStyle name="_인원계획표 _공내역(사평로빗물)_설계내역서(풍납~석촌)_견적서-풍납석촌(060206-입찰)개정1-수식수정-1-제출" xfId="2824"/>
    <cellStyle name="_인원계획표 _공내역(사평로빗물)_설계내역서(풍납~석촌)_실행예산(장지분기)(060228)개정1" xfId="2825"/>
    <cellStyle name="_인원계획표 _공내역(사평로빗물)_실행예산(장지분기)(060228)개정1" xfId="2826"/>
    <cellStyle name="_인원계획표 _광장주차장" xfId="2827"/>
    <cellStyle name="_인원계획표 _광장주차장_04. 신도림주상복합_기계실행예산(안)20060412_배연담파스리브단가수정" xfId="2828"/>
    <cellStyle name="_인원계획표 _광장주차장_실행작업중_기계내역(노인건강타운)_20060201(동진)" xfId="2829"/>
    <cellStyle name="_인원계획표 _광장주차장_최종-실행내역(협성대신학관)060110" xfId="2830"/>
    <cellStyle name="_인원계획표 _광장주차장_통합단가-동진" xfId="2831"/>
    <cellStyle name="_인원계획표 _광주평동실행" xfId="2832"/>
    <cellStyle name="_인원계획표 _광주평동실행_번암견적의뢰(협력)" xfId="2833"/>
    <cellStyle name="_인원계획표 _광주평동품의1" xfId="2834"/>
    <cellStyle name="_인원계획표 _광주평동품의1_무안-광주2공구(협력)수정" xfId="2835"/>
    <cellStyle name="_인원계획표 _광주평동품의1_번암견적의뢰(협력)" xfId="2836"/>
    <cellStyle name="_인원계획표 _광주평동품의1_적상무주IC도로(1공구)" xfId="2837"/>
    <cellStyle name="_인원계획표 _괴산연풍2(설계공종)" xfId="2838"/>
    <cellStyle name="_인원계획표 _괴산연풍2(설계공종)_춘천-동홍천(3)대비표" xfId="2839"/>
    <cellStyle name="_인원계획표 _금호10구역재개발현장(대우)" xfId="2840"/>
    <cellStyle name="_인원계획표 _금호10구역재개발현장(대우)_908공구실행(울트라)" xfId="2841"/>
    <cellStyle name="_인원계획표 _금호10구역재개발현장(대우)_908공구실행(울트라)_견적서-풍납석촌(060206-입찰)개정1-수식수정-1-제출" xfId="2842"/>
    <cellStyle name="_인원계획표 _금호10구역재개발현장(대우)_908공구실행(울트라)_설계내역서(풍납~석촌)" xfId="2843"/>
    <cellStyle name="_인원계획표 _금호10구역재개발현장(대우)_908공구실행(울트라)_설계내역서(풍납~석촌)_견적서-풍납석촌(060206-입찰)개정1-수식수정-1-제출" xfId="2844"/>
    <cellStyle name="_인원계획표 _금호10구역재개발현장(대우)_908공구실행(울트라)_설계내역서(풍납~석촌)_실행예산(장지분기)(060228)개정1" xfId="2845"/>
    <cellStyle name="_인원계획표 _금호10구역재개발현장(대우)_908공구실행(울트라)_실행예산(장지분기)(060228)개정1" xfId="2846"/>
    <cellStyle name="_인원계획표 _금호10구역재개발현장(대우)_견적서-풍납석촌(060206-입찰)개정1-수식수정-1-제출" xfId="2847"/>
    <cellStyle name="_인원계획표 _금호10구역재개발현장(대우)_설계내역서(풍납~석촌)" xfId="2848"/>
    <cellStyle name="_인원계획표 _금호10구역재개발현장(대우)_설계내역서(풍납~석촌)_견적서-풍납석촌(060206-입찰)개정1-수식수정-1-제출" xfId="2849"/>
    <cellStyle name="_인원계획표 _금호10구역재개발현장(대우)_설계내역서(풍납~석촌)_실행예산(장지분기)(060228)개정1" xfId="2850"/>
    <cellStyle name="_인원계획표 _금호10구역재개발현장(대우)_실행예산(장지분기)(060228)개정1" xfId="2851"/>
    <cellStyle name="_인원계획표 _기본단가" xfId="2852"/>
    <cellStyle name="_인원계획표 _기본단가_춘천-동홍천(3)대비표" xfId="2853"/>
    <cellStyle name="_인원계획표 _기장하수실행1" xfId="2854"/>
    <cellStyle name="_인원계획표 _기장하수실행1_번암견적의뢰(협력)" xfId="2855"/>
    <cellStyle name="_인원계획표 _노원문화회관전기" xfId="2856"/>
    <cellStyle name="_인원계획표 _노원문화회관전기_04. 신도림주상복합_기계실행예산(안)20060412_배연담파스리브단가수정" xfId="2857"/>
    <cellStyle name="_인원계획표 _노원문화회관전기_신사동업무시설빌딩분리" xfId="2858"/>
    <cellStyle name="_인원계획표 _노원문화회관전기_신사동업무시설빌딩분리_04. 신도림주상복합_기계실행예산(안)20060412_배연담파스리브단가수정" xfId="2859"/>
    <cellStyle name="_인원계획표 _노원문화회관전기_신사동업무시설빌딩분리_실행작업중_기계내역(노인건강타운)_20060201(동진)" xfId="2860"/>
    <cellStyle name="_인원계획표 _노원문화회관전기_신사동업무시설빌딩분리_최종-실행내역(협성대신학관)060110" xfId="2861"/>
    <cellStyle name="_인원계획표 _노원문화회관전기_신사동업무시설빌딩분리_통합단가-동진" xfId="2862"/>
    <cellStyle name="_인원계획표 _노원문화회관전기_실행작업중_기계내역(노인건강타운)_20060201(동진)" xfId="2863"/>
    <cellStyle name="_인원계획표 _노원문화회관전기_입찰견적서(제출)" xfId="2864"/>
    <cellStyle name="_인원계획표 _노원문화회관전기_입찰견적서(제출)_04. 신도림주상복합_기계실행예산(안)20060412_배연담파스리브단가수정" xfId="2865"/>
    <cellStyle name="_인원계획표 _노원문화회관전기_입찰견적서(제출)_실행작업중_기계내역(노인건강타운)_20060201(동진)" xfId="2866"/>
    <cellStyle name="_인원계획표 _노원문화회관전기_입찰견적서(제출)_최종-실행내역(협성대신학관)060110" xfId="2867"/>
    <cellStyle name="_인원계획표 _노원문화회관전기_입찰견적서(제출)_통합단가-동진" xfId="2868"/>
    <cellStyle name="_인원계획표 _노원문화회관전기_입찰견적서(제출-세원NEGO)" xfId="2869"/>
    <cellStyle name="_인원계획표 _노원문화회관전기_입찰견적서(제출-세원NEGO)_04. 신도림주상복합_기계실행예산(안)20060412_배연담파스리브단가수정" xfId="2870"/>
    <cellStyle name="_인원계획표 _노원문화회관전기_입찰견적서(제출-세원NEGO)_실행작업중_기계내역(노인건강타운)_20060201(동진)" xfId="2871"/>
    <cellStyle name="_인원계획표 _노원문화회관전기_입찰견적서(제출-세원NEGO)_최종-실행내역(협성대신학관)060110" xfId="2872"/>
    <cellStyle name="_인원계획표 _노원문화회관전기_입찰견적서(제출-세원NEGO)_통합단가-동진" xfId="2873"/>
    <cellStyle name="_인원계획표 _노원문화회관전기_입찰견적서(제출-수정)" xfId="2874"/>
    <cellStyle name="_인원계획표 _노원문화회관전기_입찰견적서(제출-수정)_04. 신도림주상복합_기계실행예산(안)20060412_배연담파스리브단가수정" xfId="2875"/>
    <cellStyle name="_인원계획표 _노원문화회관전기_입찰견적서(제출-수정)_실행작업중_기계내역(노인건강타운)_20060201(동진)" xfId="2876"/>
    <cellStyle name="_인원계획표 _노원문화회관전기_입찰견적서(제출-수정)_최종-실행내역(협성대신학관)060110" xfId="2877"/>
    <cellStyle name="_인원계획표 _노원문화회관전기_입찰견적서(제출-수정)_통합단가-동진" xfId="2878"/>
    <cellStyle name="_인원계획표 _노원문화회관전기_최종-실행내역(협성대신학관)060110" xfId="2879"/>
    <cellStyle name="_인원계획표 _노원문화회관전기_통합단가-동진" xfId="2880"/>
    <cellStyle name="_인원계획표 _대안투찰내역(0221)" xfId="2881"/>
    <cellStyle name="_인원계획표 _대안투찰내역(0221)_★이화-삼계도급실행(2003.04.11)" xfId="2882"/>
    <cellStyle name="_인원계획표 _대안투찰내역(0221)_★이화-삼계도급실행(2003.04.11)_춘천-동홍천(3)대비표" xfId="2883"/>
    <cellStyle name="_인원계획표 _대안투찰내역(0221)_이화삼계(공종기안)" xfId="2884"/>
    <cellStyle name="_인원계획표 _대안투찰내역(0221)_이화삼계(공종기안)_춘천-동홍천(3)대비표" xfId="2885"/>
    <cellStyle name="_인원계획표 _대안투찰내역(0221)_춘천-동홍천(3)대비표" xfId="2886"/>
    <cellStyle name="_인원계획표 _대안투찰내역(0223)" xfId="2887"/>
    <cellStyle name="_인원계획표 _대안투찰내역(0223)_★이화-삼계도급실행(2003.04.11)" xfId="2888"/>
    <cellStyle name="_인원계획표 _대안투찰내역(0223)_★이화-삼계도급실행(2003.04.11)_춘천-동홍천(3)대비표" xfId="2889"/>
    <cellStyle name="_인원계획표 _대안투찰내역(0223)_이화삼계(공종기안)" xfId="2890"/>
    <cellStyle name="_인원계획표 _대안투찰내역(0223)_이화삼계(공종기안)_춘천-동홍천(3)대비표" xfId="2891"/>
    <cellStyle name="_인원계획표 _대안투찰내역(0223)_춘천-동홍천(3)대비표" xfId="2892"/>
    <cellStyle name="_인원계획표 _대안투찰내역(확정본0226)" xfId="2893"/>
    <cellStyle name="_인원계획표 _대안투찰내역(확정본0226)_★이화-삼계도급실행(2003.04.11)" xfId="2894"/>
    <cellStyle name="_인원계획표 _대안투찰내역(확정본0226)_★이화-삼계도급실행(2003.04.11)_춘천-동홍천(3)대비표" xfId="2895"/>
    <cellStyle name="_인원계획표 _대안투찰내역(확정본0226)_이화삼계(공종기안)" xfId="2896"/>
    <cellStyle name="_인원계획표 _대안투찰내역(확정본0226)_이화삼계(공종기안)_춘천-동홍천(3)대비표" xfId="2897"/>
    <cellStyle name="_인원계획표 _대안투찰내역(확정본0226)_춘천-동홍천(3)대비표" xfId="2898"/>
    <cellStyle name="_인원계획표 _대전저유소탱크전기계장공사" xfId="2899"/>
    <cellStyle name="_인원계획표 _대전저유소탱크전기계장공사_04. 신도림주상복합_기계실행예산(안)20060412_배연담파스리브단가수정" xfId="2900"/>
    <cellStyle name="_인원계획표 _대전저유소탱크전기계장공사_광장주차장" xfId="2901"/>
    <cellStyle name="_인원계획표 _대전저유소탱크전기계장공사_광장주차장_04. 신도림주상복합_기계실행예산(안)20060412_배연담파스리브단가수정" xfId="2902"/>
    <cellStyle name="_인원계획표 _대전저유소탱크전기계장공사_광장주차장_실행작업중_기계내역(노인건강타운)_20060201(동진)" xfId="2903"/>
    <cellStyle name="_인원계획표 _대전저유소탱크전기계장공사_광장주차장_최종-실행내역(협성대신학관)060110" xfId="2904"/>
    <cellStyle name="_인원계획표 _대전저유소탱크전기계장공사_광장주차장_통합단가-동진" xfId="2905"/>
    <cellStyle name="_인원계획표 _대전저유소탱크전기계장공사_신사동업무시설빌딩분리" xfId="2906"/>
    <cellStyle name="_인원계획표 _대전저유소탱크전기계장공사_신사동업무시설빌딩분리_04. 신도림주상복합_기계실행예산(안)20060412_배연담파스리브단가수정" xfId="2907"/>
    <cellStyle name="_인원계획표 _대전저유소탱크전기계장공사_신사동업무시설빌딩분리_실행작업중_기계내역(노인건강타운)_20060201(동진)" xfId="2908"/>
    <cellStyle name="_인원계획표 _대전저유소탱크전기계장공사_신사동업무시설빌딩분리_최종-실행내역(협성대신학관)060110" xfId="2909"/>
    <cellStyle name="_인원계획표 _대전저유소탱크전기계장공사_신사동업무시설빌딩분리_통합단가-동진" xfId="2910"/>
    <cellStyle name="_인원계획표 _대전저유소탱크전기계장공사_실행작업중_기계내역(노인건강타운)_20060201(동진)" xfId="2911"/>
    <cellStyle name="_인원계획표 _대전저유소탱크전기계장공사_입찰견적서(제출)" xfId="2912"/>
    <cellStyle name="_인원계획표 _대전저유소탱크전기계장공사_입찰견적서(제출)_04. 신도림주상복합_기계실행예산(안)20060412_배연담파스리브단가수정" xfId="2913"/>
    <cellStyle name="_인원계획표 _대전저유소탱크전기계장공사_입찰견적서(제출)_실행작업중_기계내역(노인건강타운)_20060201(동진)" xfId="2914"/>
    <cellStyle name="_인원계획표 _대전저유소탱크전기계장공사_입찰견적서(제출)_최종-실행내역(협성대신학관)060110" xfId="2915"/>
    <cellStyle name="_인원계획표 _대전저유소탱크전기계장공사_입찰견적서(제출)_통합단가-동진" xfId="2916"/>
    <cellStyle name="_인원계획표 _대전저유소탱크전기계장공사_입찰견적서(제출-세원NEGO)" xfId="2917"/>
    <cellStyle name="_인원계획표 _대전저유소탱크전기계장공사_입찰견적서(제출-세원NEGO)_04. 신도림주상복합_기계실행예산(안)20060412_배연담파스리브단가수정" xfId="2918"/>
    <cellStyle name="_인원계획표 _대전저유소탱크전기계장공사_입찰견적서(제출-세원NEGO)_실행작업중_기계내역(노인건강타운)_20060201(동진)" xfId="2919"/>
    <cellStyle name="_인원계획표 _대전저유소탱크전기계장공사_입찰견적서(제출-세원NEGO)_최종-실행내역(협성대신학관)060110" xfId="2920"/>
    <cellStyle name="_인원계획표 _대전저유소탱크전기계장공사_입찰견적서(제출-세원NEGO)_통합단가-동진" xfId="2921"/>
    <cellStyle name="_인원계획표 _대전저유소탱크전기계장공사_입찰견적서(제출-수정)" xfId="2922"/>
    <cellStyle name="_인원계획표 _대전저유소탱크전기계장공사_입찰견적서(제출-수정)_04. 신도림주상복합_기계실행예산(안)20060412_배연담파스리브단가수정" xfId="2923"/>
    <cellStyle name="_인원계획표 _대전저유소탱크전기계장공사_입찰견적서(제출-수정)_실행작업중_기계내역(노인건강타운)_20060201(동진)" xfId="2924"/>
    <cellStyle name="_인원계획표 _대전저유소탱크전기계장공사_입찰견적서(제출-수정)_최종-실행내역(협성대신학관)060110" xfId="2925"/>
    <cellStyle name="_인원계획표 _대전저유소탱크전기계장공사_입찰견적서(제출-수정)_통합단가-동진" xfId="2926"/>
    <cellStyle name="_인원계획표 _대전저유소탱크전기계장공사_최종-실행내역(협성대신학관)060110" xfId="2927"/>
    <cellStyle name="_인원계획표 _대전저유소탱크전기계장공사_통합단가-동진" xfId="2928"/>
    <cellStyle name="_인원계획표 _도곡동임시" xfId="2929"/>
    <cellStyle name="_인원계획표 _도곡동임시_04. 신도림주상복합_기계실행예산(안)20060412_배연담파스리브단가수정" xfId="2930"/>
    <cellStyle name="_인원계획표 _도곡동임시_신사동업무시설빌딩분리" xfId="2931"/>
    <cellStyle name="_인원계획표 _도곡동임시_신사동업무시설빌딩분리_04. 신도림주상복합_기계실행예산(안)20060412_배연담파스리브단가수정" xfId="2932"/>
    <cellStyle name="_인원계획표 _도곡동임시_신사동업무시설빌딩분리_실행작업중_기계내역(노인건강타운)_20060201(동진)" xfId="2933"/>
    <cellStyle name="_인원계획표 _도곡동임시_신사동업무시설빌딩분리_최종-실행내역(협성대신학관)060110" xfId="2934"/>
    <cellStyle name="_인원계획표 _도곡동임시_신사동업무시설빌딩분리_통합단가-동진" xfId="2935"/>
    <cellStyle name="_인원계획표 _도곡동임시_실행작업중_기계내역(노인건강타운)_20060201(동진)" xfId="2936"/>
    <cellStyle name="_인원계획표 _도곡동임시_입찰견적서(제출)" xfId="2937"/>
    <cellStyle name="_인원계획표 _도곡동임시_입찰견적서(제출)_04. 신도림주상복합_기계실행예산(안)20060412_배연담파스리브단가수정" xfId="2938"/>
    <cellStyle name="_인원계획표 _도곡동임시_입찰견적서(제출)_실행작업중_기계내역(노인건강타운)_20060201(동진)" xfId="2939"/>
    <cellStyle name="_인원계획표 _도곡동임시_입찰견적서(제출)_최종-실행내역(협성대신학관)060110" xfId="2940"/>
    <cellStyle name="_인원계획표 _도곡동임시_입찰견적서(제출)_통합단가-동진" xfId="2941"/>
    <cellStyle name="_인원계획표 _도곡동임시_입찰견적서(제출-세원NEGO)" xfId="2942"/>
    <cellStyle name="_인원계획표 _도곡동임시_입찰견적서(제출-세원NEGO)_04. 신도림주상복합_기계실행예산(안)20060412_배연담파스리브단가수정" xfId="2943"/>
    <cellStyle name="_인원계획표 _도곡동임시_입찰견적서(제출-세원NEGO)_실행작업중_기계내역(노인건강타운)_20060201(동진)" xfId="2944"/>
    <cellStyle name="_인원계획표 _도곡동임시_입찰견적서(제출-세원NEGO)_최종-실행내역(협성대신학관)060110" xfId="2945"/>
    <cellStyle name="_인원계획표 _도곡동임시_입찰견적서(제출-세원NEGO)_통합단가-동진" xfId="2946"/>
    <cellStyle name="_인원계획표 _도곡동임시_입찰견적서(제출-수정)" xfId="2947"/>
    <cellStyle name="_인원계획표 _도곡동임시_입찰견적서(제출-수정)_04. 신도림주상복합_기계실행예산(안)20060412_배연담파스리브단가수정" xfId="2948"/>
    <cellStyle name="_인원계획표 _도곡동임시_입찰견적서(제출-수정)_실행작업중_기계내역(노인건강타운)_20060201(동진)" xfId="2949"/>
    <cellStyle name="_인원계획표 _도곡동임시_입찰견적서(제출-수정)_최종-실행내역(협성대신학관)060110" xfId="2950"/>
    <cellStyle name="_인원계획표 _도곡동임시_입찰견적서(제출-수정)_통합단가-동진" xfId="2951"/>
    <cellStyle name="_인원계획표 _도곡동임시_최종-실행내역(협성대신학관)060110" xfId="2952"/>
    <cellStyle name="_인원계획표 _도곡동임시_통합단가-동진" xfId="2953"/>
    <cellStyle name="_인원계획표 _도급실행0211" xfId="2954"/>
    <cellStyle name="_인원계획표 _도급실행0211_★이화-삼계도급실행(2003.04.11)" xfId="2955"/>
    <cellStyle name="_인원계획표 _도급실행0211_★이화-삼계도급실행(2003.04.11)_춘천-동홍천(3)대비표" xfId="2956"/>
    <cellStyle name="_인원계획표 _도급실행0211_이화삼계(공종기안)" xfId="2957"/>
    <cellStyle name="_인원계획표 _도급실행0211_이화삼계(공종기안)_춘천-동홍천(3)대비표" xfId="2958"/>
    <cellStyle name="_인원계획표 _도급실행0211_춘천-동홍천(3)대비표" xfId="2959"/>
    <cellStyle name="_인원계획표 _동면장안1(조사기안)" xfId="2960"/>
    <cellStyle name="_인원계획표 _동면장안1(조사기안)_춘천-동홍천(3)대비표" xfId="2961"/>
    <cellStyle name="_인원계획표 _명동복합건물신축공사(입찰)(030832-1)개정4" xfId="2962"/>
    <cellStyle name="_인원계획표 _무안-광주2공구(협력)수정" xfId="2963"/>
    <cellStyle name="_인원계획표 _문화센타" xfId="18199"/>
    <cellStyle name="_인원계획표 _번암견적의뢰(협력)" xfId="2964"/>
    <cellStyle name="_인원계획표 _부대결과" xfId="2965"/>
    <cellStyle name="_인원계획표 _부대결과_Book1" xfId="2972"/>
    <cellStyle name="_인원계획표 _부대결과_Book1_ys dw 은평 생태교량" xfId="2975"/>
    <cellStyle name="_인원계획표 _부대결과_Book1_삼각지 시공계획서" xfId="2973"/>
    <cellStyle name="_인원계획표 _부대결과_Book1_삼각지 시공계획서_ys dw 은평 생태교량" xfId="2974"/>
    <cellStyle name="_인원계획표 _부대결과_P-(현리-신팔)" xfId="2976"/>
    <cellStyle name="_인원계획표 _부대결과_P-(현리-신팔)_ys dw 은평 생태교량" xfId="2979"/>
    <cellStyle name="_인원계획표 _부대결과_P-(현리-신팔)_삼각지 시공계획서" xfId="2977"/>
    <cellStyle name="_인원계획표 _부대결과_P-(현리-신팔)_삼각지 시공계획서_ys dw 은평 생태교량" xfId="2978"/>
    <cellStyle name="_인원계획표 _부대결과_ys dw 은평 생태교량" xfId="2980"/>
    <cellStyle name="_인원계획표 _부대결과_삼각지 시공계획서" xfId="2966"/>
    <cellStyle name="_인원계획표 _부대결과_삼각지 시공계획서_ys dw 은평 생태교량" xfId="2967"/>
    <cellStyle name="_인원계획표 _부대결과_현리-신팔도로설계" xfId="2968"/>
    <cellStyle name="_인원계획표 _부대결과_현리-신팔도로설계_ys dw 은평 생태교량" xfId="2971"/>
    <cellStyle name="_인원계획표 _부대결과_현리-신팔도로설계_삼각지 시공계획서" xfId="2969"/>
    <cellStyle name="_인원계획표 _부대결과_현리-신팔도로설계_삼각지 시공계획서_ys dw 은평 생태교량" xfId="2970"/>
    <cellStyle name="_인원계획표 _부대입찰특별조건및내역송부(최저가)" xfId="2981"/>
    <cellStyle name="_인원계획표 _부대입찰특별조건및내역송부(최저가)_Book1" xfId="3004"/>
    <cellStyle name="_인원계획표 _부대입찰특별조건및내역송부(최저가)_Book1_ys dw 은평 생태교량" xfId="3007"/>
    <cellStyle name="_인원계획표 _부대입찰특별조건및내역송부(최저가)_Book1_삼각지 시공계획서" xfId="3005"/>
    <cellStyle name="_인원계획표 _부대입찰특별조건및내역송부(최저가)_Book1_삼각지 시공계획서_ys dw 은평 생태교량" xfId="3006"/>
    <cellStyle name="_인원계획표 _부대입찰특별조건및내역송부(최저가)_P-(현리-신팔)" xfId="3008"/>
    <cellStyle name="_인원계획표 _부대입찰특별조건및내역송부(최저가)_P-(현리-신팔)_ys dw 은평 생태교량" xfId="3011"/>
    <cellStyle name="_인원계획표 _부대입찰특별조건및내역송부(최저가)_P-(현리-신팔)_삼각지 시공계획서" xfId="3009"/>
    <cellStyle name="_인원계획표 _부대입찰특별조건및내역송부(최저가)_P-(현리-신팔)_삼각지 시공계획서_ys dw 은평 생태교량" xfId="3010"/>
    <cellStyle name="_인원계획표 _부대입찰특별조건및내역송부(최저가)_ys dw 은평 생태교량" xfId="3012"/>
    <cellStyle name="_인원계획표 _부대입찰특별조건및내역송부(최저가)_부대결과" xfId="2982"/>
    <cellStyle name="_인원계획표 _부대입찰특별조건및내역송부(최저가)_부대결과_Book1" xfId="2989"/>
    <cellStyle name="_인원계획표 _부대입찰특별조건및내역송부(최저가)_부대결과_Book1_ys dw 은평 생태교량" xfId="2992"/>
    <cellStyle name="_인원계획표 _부대입찰특별조건및내역송부(최저가)_부대결과_Book1_삼각지 시공계획서" xfId="2990"/>
    <cellStyle name="_인원계획표 _부대입찰특별조건및내역송부(최저가)_부대결과_Book1_삼각지 시공계획서_ys dw 은평 생태교량" xfId="2991"/>
    <cellStyle name="_인원계획표 _부대입찰특별조건및내역송부(최저가)_부대결과_P-(현리-신팔)" xfId="2993"/>
    <cellStyle name="_인원계획표 _부대입찰특별조건및내역송부(최저가)_부대결과_P-(현리-신팔)_ys dw 은평 생태교량" xfId="2996"/>
    <cellStyle name="_인원계획표 _부대입찰특별조건및내역송부(최저가)_부대결과_P-(현리-신팔)_삼각지 시공계획서" xfId="2994"/>
    <cellStyle name="_인원계획표 _부대입찰특별조건및내역송부(최저가)_부대결과_P-(현리-신팔)_삼각지 시공계획서_ys dw 은평 생태교량" xfId="2995"/>
    <cellStyle name="_인원계획표 _부대입찰특별조건및내역송부(최저가)_부대결과_ys dw 은평 생태교량" xfId="2997"/>
    <cellStyle name="_인원계획표 _부대입찰특별조건및내역송부(최저가)_부대결과_삼각지 시공계획서" xfId="2983"/>
    <cellStyle name="_인원계획표 _부대입찰특별조건및내역송부(최저가)_부대결과_삼각지 시공계획서_ys dw 은평 생태교량" xfId="2984"/>
    <cellStyle name="_인원계획표 _부대입찰특별조건및내역송부(최저가)_부대결과_현리-신팔도로설계" xfId="2985"/>
    <cellStyle name="_인원계획표 _부대입찰특별조건및내역송부(최저가)_부대결과_현리-신팔도로설계_ys dw 은평 생태교량" xfId="2988"/>
    <cellStyle name="_인원계획표 _부대입찰특별조건및내역송부(최저가)_부대결과_현리-신팔도로설계_삼각지 시공계획서" xfId="2986"/>
    <cellStyle name="_인원계획표 _부대입찰특별조건및내역송부(최저가)_부대결과_현리-신팔도로설계_삼각지 시공계획서_ys dw 은평 생태교량" xfId="2987"/>
    <cellStyle name="_인원계획표 _부대입찰특별조건및내역송부(최저가)_삼각지 시공계획서" xfId="2998"/>
    <cellStyle name="_인원계획표 _부대입찰특별조건및내역송부(최저가)_삼각지 시공계획서_ys dw 은평 생태교량" xfId="2999"/>
    <cellStyle name="_인원계획표 _부대입찰특별조건및내역송부(최저가)_현리-신팔도로설계" xfId="3000"/>
    <cellStyle name="_인원계획표 _부대입찰특별조건및내역송부(최저가)_현리-신팔도로설계_ys dw 은평 생태교량" xfId="3003"/>
    <cellStyle name="_인원계획표 _부대입찰특별조건및내역송부(최저가)_현리-신팔도로설계_삼각지 시공계획서" xfId="3001"/>
    <cellStyle name="_인원계획표 _부대입찰특별조건및내역송부(최저가)_현리-신팔도로설계_삼각지 시공계획서_ys dw 은평 생태교량" xfId="3002"/>
    <cellStyle name="_인원계획표 _부천 소사" xfId="3013"/>
    <cellStyle name="_인원계획표 _부천 소사 2차" xfId="3014"/>
    <cellStyle name="_인원계획표 _부천 소사 2차_04. 신도림주상복합_기계실행예산(안)20060412_배연담파스리브단가수정" xfId="3015"/>
    <cellStyle name="_인원계획표 _부천 소사 2차_신사동업무시설빌딩분리" xfId="3016"/>
    <cellStyle name="_인원계획표 _부천 소사 2차_신사동업무시설빌딩분리_04. 신도림주상복합_기계실행예산(안)20060412_배연담파스리브단가수정" xfId="3017"/>
    <cellStyle name="_인원계획표 _부천 소사 2차_신사동업무시설빌딩분리_실행작업중_기계내역(노인건강타운)_20060201(동진)" xfId="3018"/>
    <cellStyle name="_인원계획표 _부천 소사 2차_신사동업무시설빌딩분리_최종-실행내역(협성대신학관)060110" xfId="3019"/>
    <cellStyle name="_인원계획표 _부천 소사 2차_신사동업무시설빌딩분리_통합단가-동진" xfId="3020"/>
    <cellStyle name="_인원계획표 _부천 소사 2차_실행작업중_기계내역(노인건강타운)_20060201(동진)" xfId="3021"/>
    <cellStyle name="_인원계획표 _부천 소사 2차_입찰견적서(제출)" xfId="3022"/>
    <cellStyle name="_인원계획표 _부천 소사 2차_입찰견적서(제출)_04. 신도림주상복합_기계실행예산(안)20060412_배연담파스리브단가수정" xfId="3023"/>
    <cellStyle name="_인원계획표 _부천 소사 2차_입찰견적서(제출)_실행작업중_기계내역(노인건강타운)_20060201(동진)" xfId="3024"/>
    <cellStyle name="_인원계획표 _부천 소사 2차_입찰견적서(제출)_최종-실행내역(협성대신학관)060110" xfId="3025"/>
    <cellStyle name="_인원계획표 _부천 소사 2차_입찰견적서(제출)_통합단가-동진" xfId="3026"/>
    <cellStyle name="_인원계획표 _부천 소사 2차_입찰견적서(제출-세원NEGO)" xfId="3027"/>
    <cellStyle name="_인원계획표 _부천 소사 2차_입찰견적서(제출-세원NEGO)_04. 신도림주상복합_기계실행예산(안)20060412_배연담파스리브단가수정" xfId="3028"/>
    <cellStyle name="_인원계획표 _부천 소사 2차_입찰견적서(제출-세원NEGO)_실행작업중_기계내역(노인건강타운)_20060201(동진)" xfId="3029"/>
    <cellStyle name="_인원계획표 _부천 소사 2차_입찰견적서(제출-세원NEGO)_최종-실행내역(협성대신학관)060110" xfId="3030"/>
    <cellStyle name="_인원계획표 _부천 소사 2차_입찰견적서(제출-세원NEGO)_통합단가-동진" xfId="3031"/>
    <cellStyle name="_인원계획표 _부천 소사 2차_입찰견적서(제출-수정)" xfId="3032"/>
    <cellStyle name="_인원계획표 _부천 소사 2차_입찰견적서(제출-수정)_04. 신도림주상복합_기계실행예산(안)20060412_배연담파스리브단가수정" xfId="3033"/>
    <cellStyle name="_인원계획표 _부천 소사 2차_입찰견적서(제출-수정)_실행작업중_기계내역(노인건강타운)_20060201(동진)" xfId="3034"/>
    <cellStyle name="_인원계획표 _부천 소사 2차_입찰견적서(제출-수정)_최종-실행내역(협성대신학관)060110" xfId="3035"/>
    <cellStyle name="_인원계획표 _부천 소사 2차_입찰견적서(제출-수정)_통합단가-동진" xfId="3036"/>
    <cellStyle name="_인원계획표 _부천 소사 2차_최종-실행내역(협성대신학관)060110" xfId="3037"/>
    <cellStyle name="_인원계획표 _부천 소사 2차_통합단가-동진" xfId="3038"/>
    <cellStyle name="_인원계획표 _부천 소사_04. 신도림주상복합_기계실행예산(안)20060412_배연담파스리브단가수정" xfId="3039"/>
    <cellStyle name="_인원계획표 _부천 소사_신사동업무시설빌딩분리" xfId="3040"/>
    <cellStyle name="_인원계획표 _부천 소사_신사동업무시설빌딩분리_04. 신도림주상복합_기계실행예산(안)20060412_배연담파스리브단가수정" xfId="3041"/>
    <cellStyle name="_인원계획표 _부천 소사_신사동업무시설빌딩분리_실행작업중_기계내역(노인건강타운)_20060201(동진)" xfId="3042"/>
    <cellStyle name="_인원계획표 _부천 소사_신사동업무시설빌딩분리_최종-실행내역(협성대신학관)060110" xfId="3043"/>
    <cellStyle name="_인원계획표 _부천 소사_신사동업무시설빌딩분리_통합단가-동진" xfId="3044"/>
    <cellStyle name="_인원계획표 _부천 소사_실행작업중_기계내역(노인건강타운)_20060201(동진)" xfId="3045"/>
    <cellStyle name="_인원계획표 _부천 소사_입찰견적서(제출)" xfId="3046"/>
    <cellStyle name="_인원계획표 _부천 소사_입찰견적서(제출)_04. 신도림주상복합_기계실행예산(안)20060412_배연담파스리브단가수정" xfId="3047"/>
    <cellStyle name="_인원계획표 _부천 소사_입찰견적서(제출)_실행작업중_기계내역(노인건강타운)_20060201(동진)" xfId="3048"/>
    <cellStyle name="_인원계획표 _부천 소사_입찰견적서(제출)_최종-실행내역(협성대신학관)060110" xfId="3049"/>
    <cellStyle name="_인원계획표 _부천 소사_입찰견적서(제출)_통합단가-동진" xfId="3050"/>
    <cellStyle name="_인원계획표 _부천 소사_입찰견적서(제출-세원NEGO)" xfId="3051"/>
    <cellStyle name="_인원계획표 _부천 소사_입찰견적서(제출-세원NEGO)_04. 신도림주상복합_기계실행예산(안)20060412_배연담파스리브단가수정" xfId="3052"/>
    <cellStyle name="_인원계획표 _부천 소사_입찰견적서(제출-세원NEGO)_실행작업중_기계내역(노인건강타운)_20060201(동진)" xfId="3053"/>
    <cellStyle name="_인원계획표 _부천 소사_입찰견적서(제출-세원NEGO)_최종-실행내역(협성대신학관)060110" xfId="3054"/>
    <cellStyle name="_인원계획표 _부천 소사_입찰견적서(제출-세원NEGO)_통합단가-동진" xfId="3055"/>
    <cellStyle name="_인원계획표 _부천 소사_입찰견적서(제출-수정)" xfId="3056"/>
    <cellStyle name="_인원계획표 _부천 소사_입찰견적서(제출-수정)_04. 신도림주상복합_기계실행예산(안)20060412_배연담파스리브단가수정" xfId="3057"/>
    <cellStyle name="_인원계획표 _부천 소사_입찰견적서(제출-수정)_실행작업중_기계내역(노인건강타운)_20060201(동진)" xfId="3058"/>
    <cellStyle name="_인원계획표 _부천 소사_입찰견적서(제출-수정)_최종-실행내역(협성대신학관)060110" xfId="3059"/>
    <cellStyle name="_인원계획표 _부천 소사_입찰견적서(제출-수정)_통합단가-동진" xfId="3060"/>
    <cellStyle name="_인원계획표 _부천 소사_최종-실행내역(협성대신학관)060110" xfId="3061"/>
    <cellStyle name="_인원계획표 _부천 소사_통합단가-동진" xfId="3062"/>
    <cellStyle name="_인원계획표 _부천소사점내역서" xfId="18200"/>
    <cellStyle name="_인원계획표 _부천중동오피스텔추정20030602" xfId="21602"/>
    <cellStyle name="_인원계획표 _부천중동오피스텔추정20030602_실행예산초안(105동)-시형-1" xfId="21603"/>
    <cellStyle name="_인원계획표 _부천중동오피스텔추정20030602_실행예산초안(105동)-시형-2" xfId="21604"/>
    <cellStyle name="_인원계획표 _부천중동오피스텔추정20030602_평택 지산동 아파트추정1-결재本" xfId="21605"/>
    <cellStyle name="_인원계획표 _부천중동오피스텔추정20030602_평택 지산동 아파트추정1-결재本_실행예산초안(105동)-시형-1" xfId="21606"/>
    <cellStyle name="_인원계획표 _부천중동오피스텔추정20030602_평택 지산동 아파트추정1-결재本_실행예산초안(105동)-시형-2" xfId="21607"/>
    <cellStyle name="_인원계획표 _비교표(시화,청주)" xfId="18201"/>
    <cellStyle name="_인원계획표 _비교표(청주가경점)" xfId="18202"/>
    <cellStyle name="_인원계획표 _사당동아주맨션추정공사비4(GL-0)" xfId="21608"/>
    <cellStyle name="_인원계획표 _사당동아주맨션추정공사비4(GL-0)_실행예산초안(105동)-시형-1" xfId="21609"/>
    <cellStyle name="_인원계획표 _사당동아주맨션추정공사비4(GL-0)_실행예산초안(105동)-시형-2" xfId="21610"/>
    <cellStyle name="_인원계획표 _사당동아주맨션추정공사비4(GL-0)_평택 지산동 아파트추정1-결재本" xfId="21611"/>
    <cellStyle name="_인원계획표 _사당동아주맨션추정공사비4(GL-0)_평택 지산동 아파트추정1-결재本_실행예산초안(105동)-시형-1" xfId="21612"/>
    <cellStyle name="_인원계획표 _사당동아주맨션추정공사비4(GL-0)_평택 지산동 아파트추정1-결재本_실행예산초안(105동)-시형-2" xfId="21613"/>
    <cellStyle name="_인원계획표 _사전공사(토목본사검토) " xfId="18203"/>
    <cellStyle name="_인원계획표 _사전공사(토목본사검토) _1차 기성 내역서 0612023" xfId="18204"/>
    <cellStyle name="_인원계획표 _사전공사(토목본사검토) _3차네고견적(061017-1)" xfId="18205"/>
    <cellStyle name="_인원계획표 _사전공사(토목본사검토) _문화센타" xfId="18206"/>
    <cellStyle name="_인원계획표 _사전공사(토목본사검토) _총괄내역표" xfId="18207"/>
    <cellStyle name="_인원계획표 _삼각지 시공계획서" xfId="3063"/>
    <cellStyle name="_인원계획표 _삼각지 시공계획서_ys dw 은평 생태교량" xfId="3064"/>
    <cellStyle name="_인원계획표 _서해안 임해관광도로 설계" xfId="3065"/>
    <cellStyle name="_인원계획표 _서해안 임해관광도로 설계_춘천-동홍천(3)대비표" xfId="3066"/>
    <cellStyle name="_인원계획표 _설계내역서(풍납~석촌)" xfId="3067"/>
    <cellStyle name="_인원계획표 _설계내역서(풍납~석촌)_견적서-풍납석촌(060206-입찰)개정1-수식수정-1-제출" xfId="3068"/>
    <cellStyle name="_인원계획표 _설계내역서(풍납~석촌)_실행예산(장지분기)(060228)개정1" xfId="3069"/>
    <cellStyle name="_인원계획표 _설화동월배전자입찰(계룡건설2)" xfId="3070"/>
    <cellStyle name="_인원계획표 _설화동월배전자입찰(계룡건설2)_서해안 임해관광도로 설계" xfId="3071"/>
    <cellStyle name="_인원계획표 _설화동월배전자입찰(계룡건설2)_서해안 임해관광도로 설계_춘천-동홍천(3)대비표" xfId="3072"/>
    <cellStyle name="_인원계획표 _설화동월배전자입찰(계룡건설2)_지경-사리투찰 (계룡건설1)" xfId="3073"/>
    <cellStyle name="_인원계획표 _설화동월배전자입찰(계룡건설2)_지경-사리투찰 (계룡건설1)_서해안 임해관광도로 설계" xfId="3074"/>
    <cellStyle name="_인원계획표 _설화동월배전자입찰(계룡건설2)_지경-사리투찰 (계룡건설1)_서해안 임해관광도로 설계_춘천-동홍천(3)대비표" xfId="3075"/>
    <cellStyle name="_인원계획표 _설화동월배전자입찰(계룡건설2)_지경-사리투찰 (계룡건설1)_춘천-동홍천(3)대비표" xfId="3076"/>
    <cellStyle name="_인원계획표 _설화동월배전자입찰(계룡건설2)_지경-사리투찰 (계룡건설1)_포항4 일반지방 1공구실행new" xfId="3077"/>
    <cellStyle name="_인원계획표 _설화동월배전자입찰(계룡건설2)_지경-사리투찰 (계룡건설1)_포항4 일반지방 1공구실행new_국지도49호선(본덕-임곡)1공구 실행new" xfId="3078"/>
    <cellStyle name="_인원계획표 _설화동월배전자입찰(계룡건설2)_지경-사리투찰 (계룡건설1)_포항4 일반지방 1공구실행new_국지도49호선(본덕-임곡)1공구 실행new_서해안 임해관광도로 설계" xfId="3079"/>
    <cellStyle name="_인원계획표 _설화동월배전자입찰(계룡건설2)_지경-사리투찰 (계룡건설1)_포항4 일반지방 1공구실행new_국지도49호선(본덕-임곡)1공구 실행new_서해안 임해관광도로 설계_춘천-동홍천(3)대비표" xfId="3080"/>
    <cellStyle name="_인원계획표 _설화동월배전자입찰(계룡건설2)_지경-사리투찰 (계룡건설1)_포항4 일반지방 1공구실행new_국지도49호선(본덕-임곡)1공구 실행new_춘천-동홍천(3)대비표" xfId="3081"/>
    <cellStyle name="_인원계획표 _설화동월배전자입찰(계룡건설2)_지경-사리투찰 (계룡건설1)_포항4 일반지방 1공구실행new_규암우회 투찰(대박)" xfId="3082"/>
    <cellStyle name="_인원계획표 _설화동월배전자입찰(계룡건설2)_지경-사리투찰 (계룡건설1)_포항4 일반지방 1공구실행new_규암우회 투찰(대박)_서해안 임해관광도로 설계" xfId="3083"/>
    <cellStyle name="_인원계획표 _설화동월배전자입찰(계룡건설2)_지경-사리투찰 (계룡건설1)_포항4 일반지방 1공구실행new_규암우회 투찰(대박)_서해안 임해관광도로 설계_춘천-동홍천(3)대비표" xfId="3084"/>
    <cellStyle name="_인원계획표 _설화동월배전자입찰(계룡건설2)_지경-사리투찰 (계룡건설1)_포항4 일반지방 1공구실행new_규암우회 투찰(대박)_춘천-동홍천(3)대비표" xfId="3085"/>
    <cellStyle name="_인원계획표 _설화동월배전자입찰(계룡건설2)_지경-사리투찰 (계룡건설1)_포항4 일반지방 1공구실행new_노귀재터널 실행new" xfId="3086"/>
    <cellStyle name="_인원계획표 _설화동월배전자입찰(계룡건설2)_지경-사리투찰 (계룡건설1)_포항4 일반지방 1공구실행new_노귀재터널 실행new_서해안 임해관광도로 설계" xfId="3087"/>
    <cellStyle name="_인원계획표 _설화동월배전자입찰(계룡건설2)_지경-사리투찰 (계룡건설1)_포항4 일반지방 1공구실행new_노귀재터널 실행new_서해안 임해관광도로 설계_춘천-동홍천(3)대비표" xfId="3088"/>
    <cellStyle name="_인원계획표 _설화동월배전자입찰(계룡건설2)_지경-사리투찰 (계룡건설1)_포항4 일반지방 1공구실행new_노귀재터널 실행new_춘천-동홍천(3)대비표" xfId="3089"/>
    <cellStyle name="_인원계획표 _설화동월배전자입찰(계룡건설2)_지경-사리투찰 (계룡건설1)_포항4 일반지방 1공구실행new_본덕-임곡 2공구 실행new" xfId="3090"/>
    <cellStyle name="_인원계획표 _설화동월배전자입찰(계룡건설2)_지경-사리투찰 (계룡건설1)_포항4 일반지방 1공구실행new_본덕-임곡 2공구 실행new_서해안 임해관광도로 설계" xfId="3091"/>
    <cellStyle name="_인원계획표 _설화동월배전자입찰(계룡건설2)_지경-사리투찰 (계룡건설1)_포항4 일반지방 1공구실행new_본덕-임곡 2공구 실행new_서해안 임해관광도로 설계_춘천-동홍천(3)대비표" xfId="3092"/>
    <cellStyle name="_인원계획표 _설화동월배전자입찰(계룡건설2)_지경-사리투찰 (계룡건설1)_포항4 일반지방 1공구실행new_본덕-임곡 2공구 실행new_춘천-동홍천(3)대비표" xfId="3093"/>
    <cellStyle name="_인원계획표 _설화동월배전자입찰(계룡건설2)_지경-사리투찰 (계룡건설1)_포항4 일반지방 1공구실행new_서해안 임해관광 실행new" xfId="3094"/>
    <cellStyle name="_인원계획표 _설화동월배전자입찰(계룡건설2)_지경-사리투찰 (계룡건설1)_포항4 일반지방 1공구실행new_서해안 임해관광 실행new_서해안 임해관광도로 설계" xfId="3095"/>
    <cellStyle name="_인원계획표 _설화동월배전자입찰(계룡건설2)_지경-사리투찰 (계룡건설1)_포항4 일반지방 1공구실행new_서해안 임해관광 실행new_서해안 임해관광도로 설계_춘천-동홍천(3)대비표" xfId="3096"/>
    <cellStyle name="_인원계획표 _설화동월배전자입찰(계룡건설2)_지경-사리투찰 (계룡건설1)_포항4 일반지방 1공구실행new_서해안 임해관광 실행new_춘천-동홍천(3)대비표" xfId="3097"/>
    <cellStyle name="_인원계획표 _설화동월배전자입찰(계룡건설2)_지경-사리투찰 (계룡건설1)_포항4 일반지방 1공구실행new_서해안 임해관광도로 설계" xfId="3098"/>
    <cellStyle name="_인원계획표 _설화동월배전자입찰(계룡건설2)_지경-사리투찰 (계룡건설1)_포항4 일반지방 1공구실행new_서해안 임해관광도로 설계_춘천-동홍천(3)대비표" xfId="3099"/>
    <cellStyle name="_인원계획표 _설화동월배전자입찰(계룡건설2)_지경-사리투찰 (계룡건설1)_포항4 일반지방 1공구실행new_진천ic -금왕 투찰new" xfId="3100"/>
    <cellStyle name="_인원계획표 _설화동월배전자입찰(계룡건설2)_지경-사리투찰 (계룡건설1)_포항4 일반지방 1공구실행new_진천ic -금왕 투찰new_서해안 임해관광도로 설계" xfId="3101"/>
    <cellStyle name="_인원계획표 _설화동월배전자입찰(계룡건설2)_지경-사리투찰 (계룡건설1)_포항4 일반지방 1공구실행new_진천ic -금왕 투찰new_서해안 임해관광도로 설계_춘천-동홍천(3)대비표" xfId="3102"/>
    <cellStyle name="_인원계획표 _설화동월배전자입찰(계룡건설2)_지경-사리투찰 (계룡건설1)_포항4 일반지방 1공구실행new_진천ic -금왕 투찰new_춘천-동홍천(3)대비표" xfId="3103"/>
    <cellStyle name="_인원계획표 _설화동월배전자입찰(계룡건설2)_지경-사리투찰 (계룡건설1)_포항4 일반지방 1공구실행new_춘천-동홍천(3)대비표" xfId="3104"/>
    <cellStyle name="_인원계획표 _설화동월배전자입찰(계룡건설2)_춘천-동홍천(3)대비표" xfId="3105"/>
    <cellStyle name="_인원계획표 _설화동월배전자입찰(계룡건설2)_포항4 일반지방 1공구실행new" xfId="3106"/>
    <cellStyle name="_인원계획표 _설화동월배전자입찰(계룡건설2)_포항4 일반지방 1공구실행new_국지도49호선(본덕-임곡)1공구 실행new" xfId="3107"/>
    <cellStyle name="_인원계획표 _설화동월배전자입찰(계룡건설2)_포항4 일반지방 1공구실행new_국지도49호선(본덕-임곡)1공구 실행new_서해안 임해관광도로 설계" xfId="3108"/>
    <cellStyle name="_인원계획표 _설화동월배전자입찰(계룡건설2)_포항4 일반지방 1공구실행new_국지도49호선(본덕-임곡)1공구 실행new_서해안 임해관광도로 설계_춘천-동홍천(3)대비표" xfId="3109"/>
    <cellStyle name="_인원계획표 _설화동월배전자입찰(계룡건설2)_포항4 일반지방 1공구실행new_국지도49호선(본덕-임곡)1공구 실행new_춘천-동홍천(3)대비표" xfId="3110"/>
    <cellStyle name="_인원계획표 _설화동월배전자입찰(계룡건설2)_포항4 일반지방 1공구실행new_규암우회 투찰(대박)" xfId="3111"/>
    <cellStyle name="_인원계획표 _설화동월배전자입찰(계룡건설2)_포항4 일반지방 1공구실행new_규암우회 투찰(대박)_서해안 임해관광도로 설계" xfId="3112"/>
    <cellStyle name="_인원계획표 _설화동월배전자입찰(계룡건설2)_포항4 일반지방 1공구실행new_규암우회 투찰(대박)_서해안 임해관광도로 설계_춘천-동홍천(3)대비표" xfId="3113"/>
    <cellStyle name="_인원계획표 _설화동월배전자입찰(계룡건설2)_포항4 일반지방 1공구실행new_규암우회 투찰(대박)_춘천-동홍천(3)대비표" xfId="3114"/>
    <cellStyle name="_인원계획표 _설화동월배전자입찰(계룡건설2)_포항4 일반지방 1공구실행new_노귀재터널 실행new" xfId="3115"/>
    <cellStyle name="_인원계획표 _설화동월배전자입찰(계룡건설2)_포항4 일반지방 1공구실행new_노귀재터널 실행new_서해안 임해관광도로 설계" xfId="3116"/>
    <cellStyle name="_인원계획표 _설화동월배전자입찰(계룡건설2)_포항4 일반지방 1공구실행new_노귀재터널 실행new_서해안 임해관광도로 설계_춘천-동홍천(3)대비표" xfId="3117"/>
    <cellStyle name="_인원계획표 _설화동월배전자입찰(계룡건설2)_포항4 일반지방 1공구실행new_노귀재터널 실행new_춘천-동홍천(3)대비표" xfId="3118"/>
    <cellStyle name="_인원계획표 _설화동월배전자입찰(계룡건설2)_포항4 일반지방 1공구실행new_본덕-임곡 2공구 실행new" xfId="3119"/>
    <cellStyle name="_인원계획표 _설화동월배전자입찰(계룡건설2)_포항4 일반지방 1공구실행new_본덕-임곡 2공구 실행new_서해안 임해관광도로 설계" xfId="3120"/>
    <cellStyle name="_인원계획표 _설화동월배전자입찰(계룡건설2)_포항4 일반지방 1공구실행new_본덕-임곡 2공구 실행new_서해안 임해관광도로 설계_춘천-동홍천(3)대비표" xfId="3121"/>
    <cellStyle name="_인원계획표 _설화동월배전자입찰(계룡건설2)_포항4 일반지방 1공구실행new_본덕-임곡 2공구 실행new_춘천-동홍천(3)대비표" xfId="3122"/>
    <cellStyle name="_인원계획표 _설화동월배전자입찰(계룡건설2)_포항4 일반지방 1공구실행new_서해안 임해관광 실행new" xfId="3123"/>
    <cellStyle name="_인원계획표 _설화동월배전자입찰(계룡건설2)_포항4 일반지방 1공구실행new_서해안 임해관광 실행new_서해안 임해관광도로 설계" xfId="3124"/>
    <cellStyle name="_인원계획표 _설화동월배전자입찰(계룡건설2)_포항4 일반지방 1공구실행new_서해안 임해관광 실행new_서해안 임해관광도로 설계_춘천-동홍천(3)대비표" xfId="3125"/>
    <cellStyle name="_인원계획표 _설화동월배전자입찰(계룡건설2)_포항4 일반지방 1공구실행new_서해안 임해관광 실행new_춘천-동홍천(3)대비표" xfId="3126"/>
    <cellStyle name="_인원계획표 _설화동월배전자입찰(계룡건설2)_포항4 일반지방 1공구실행new_서해안 임해관광도로 설계" xfId="3127"/>
    <cellStyle name="_인원계획표 _설화동월배전자입찰(계룡건설2)_포항4 일반지방 1공구실행new_서해안 임해관광도로 설계_춘천-동홍천(3)대비표" xfId="3128"/>
    <cellStyle name="_인원계획표 _설화동월배전자입찰(계룡건설2)_포항4 일반지방 1공구실행new_진천ic -금왕 투찰new" xfId="3129"/>
    <cellStyle name="_인원계획표 _설화동월배전자입찰(계룡건설2)_포항4 일반지방 1공구실행new_진천ic -금왕 투찰new_서해안 임해관광도로 설계" xfId="3130"/>
    <cellStyle name="_인원계획표 _설화동월배전자입찰(계룡건설2)_포항4 일반지방 1공구실행new_진천ic -금왕 투찰new_서해안 임해관광도로 설계_춘천-동홍천(3)대비표" xfId="3131"/>
    <cellStyle name="_인원계획표 _설화동월배전자입찰(계룡건설2)_포항4 일반지방 1공구실행new_진천ic -금왕 투찰new_춘천-동홍천(3)대비표" xfId="3132"/>
    <cellStyle name="_인원계획표 _설화동월배전자입찰(계룡건설2)_포항4 일반지방 1공구실행new_춘천-동홍천(3)대비표" xfId="3133"/>
    <cellStyle name="_인원계획표 _송학실행안" xfId="3134"/>
    <cellStyle name="_인원계획표 _송학실행안_번암견적의뢰(협력)" xfId="3135"/>
    <cellStyle name="_인원계획표 _송학하수투찰" xfId="3136"/>
    <cellStyle name="_인원계획표 _송학하수투찰_번암견적의뢰(협력)" xfId="3137"/>
    <cellStyle name="_인원계획표 _송학하수품의(설계넣고)" xfId="3138"/>
    <cellStyle name="_인원계획표 _송학하수품의(설계넣고)_무안-광주2공구(협력)수정" xfId="3139"/>
    <cellStyle name="_인원계획표 _송학하수품의(설계넣고)_번암견적의뢰(협력)" xfId="3140"/>
    <cellStyle name="_인원계획표 _송학하수품의(설계넣고)_적상무주IC도로(1공구)" xfId="3141"/>
    <cellStyle name="_인원계획표 _수원-가실행" xfId="13626"/>
    <cellStyle name="_인원계획표 _수원테크노(기안)" xfId="3142"/>
    <cellStyle name="_인원계획표 _수원테크노(기안)_춘천-동홍천(3)대비표" xfId="3143"/>
    <cellStyle name="_인원계획표 _수출입은행" xfId="3144"/>
    <cellStyle name="_인원계획표 _수출입은행_04. 신도림주상복합_기계실행예산(안)20060412_배연담파스리브단가수정" xfId="3145"/>
    <cellStyle name="_인원계획표 _수출입은행_신사동업무시설빌딩분리" xfId="3146"/>
    <cellStyle name="_인원계획표 _수출입은행_신사동업무시설빌딩분리_04. 신도림주상복합_기계실행예산(안)20060412_배연담파스리브단가수정" xfId="3147"/>
    <cellStyle name="_인원계획표 _수출입은행_신사동업무시설빌딩분리_실행작업중_기계내역(노인건강타운)_20060201(동진)" xfId="3148"/>
    <cellStyle name="_인원계획표 _수출입은행_신사동업무시설빌딩분리_최종-실행내역(협성대신학관)060110" xfId="3149"/>
    <cellStyle name="_인원계획표 _수출입은행_신사동업무시설빌딩분리_통합단가-동진" xfId="3150"/>
    <cellStyle name="_인원계획표 _수출입은행_실행작업중_기계내역(노인건강타운)_20060201(동진)" xfId="3151"/>
    <cellStyle name="_인원계획표 _수출입은행_입찰견적서(제출)" xfId="3152"/>
    <cellStyle name="_인원계획표 _수출입은행_입찰견적서(제출)_04. 신도림주상복합_기계실행예산(안)20060412_배연담파스리브단가수정" xfId="3153"/>
    <cellStyle name="_인원계획표 _수출입은행_입찰견적서(제출)_실행작업중_기계내역(노인건강타운)_20060201(동진)" xfId="3154"/>
    <cellStyle name="_인원계획표 _수출입은행_입찰견적서(제출)_최종-실행내역(협성대신학관)060110" xfId="3155"/>
    <cellStyle name="_인원계획표 _수출입은행_입찰견적서(제출)_통합단가-동진" xfId="3156"/>
    <cellStyle name="_인원계획표 _수출입은행_입찰견적서(제출-세원NEGO)" xfId="3157"/>
    <cellStyle name="_인원계획표 _수출입은행_입찰견적서(제출-세원NEGO)_04. 신도림주상복합_기계실행예산(안)20060412_배연담파스리브단가수정" xfId="3158"/>
    <cellStyle name="_인원계획표 _수출입은행_입찰견적서(제출-세원NEGO)_실행작업중_기계내역(노인건강타운)_20060201(동진)" xfId="3159"/>
    <cellStyle name="_인원계획표 _수출입은행_입찰견적서(제출-세원NEGO)_최종-실행내역(협성대신학관)060110" xfId="3160"/>
    <cellStyle name="_인원계획표 _수출입은행_입찰견적서(제출-세원NEGO)_통합단가-동진" xfId="3161"/>
    <cellStyle name="_인원계획표 _수출입은행_입찰견적서(제출-수정)" xfId="3162"/>
    <cellStyle name="_인원계획표 _수출입은행_입찰견적서(제출-수정)_04. 신도림주상복합_기계실행예산(안)20060412_배연담파스리브단가수정" xfId="3163"/>
    <cellStyle name="_인원계획표 _수출입은행_입찰견적서(제출-수정)_실행작업중_기계내역(노인건강타운)_20060201(동진)" xfId="3164"/>
    <cellStyle name="_인원계획표 _수출입은행_입찰견적서(제출-수정)_최종-실행내역(협성대신학관)060110" xfId="3165"/>
    <cellStyle name="_인원계획표 _수출입은행_입찰견적서(제출-수정)_통합단가-동진" xfId="3166"/>
    <cellStyle name="_인원계획표 _수출입은행_최종-실행내역(협성대신학관)060110" xfId="3167"/>
    <cellStyle name="_인원계획표 _수출입은행_통합단가-동진" xfId="3168"/>
    <cellStyle name="_인원계획표 _순천점내역서" xfId="18208"/>
    <cellStyle name="_인원계획표 _신령영천1_입찰" xfId="14709"/>
    <cellStyle name="_인원계획표 _신령영천1_입찰_1. 가실행예산(0629 도면기준)" xfId="14710"/>
    <cellStyle name="_인원계획표 _신령영천1_입찰_1. 가실행예산(0629 도면기준)_4.일신통신 가실행예산(재견적合)" xfId="14711"/>
    <cellStyle name="_인원계획표 _신령영천1_입찰_1. 가실행예산(0629 도면기준)_을" xfId="14712"/>
    <cellStyle name="_인원계획표 _신령영천1_입찰_1.본실행 - 조정(안)" xfId="14713"/>
    <cellStyle name="_인원계획표 _신령영천1_입찰_1.본실행 - 조정(안)_4.일신통신 가실행예산(재견적合)" xfId="14714"/>
    <cellStyle name="_인원계획표 _신령영천1_입찰_1.본실행 - 조정(안)_을" xfId="14715"/>
    <cellStyle name="_인원계획표 _신령영천1_입찰_4.일신통신 가실행예산(재견적合)" xfId="14716"/>
    <cellStyle name="_인원계획표 _신령영천1_입찰_을" xfId="14717"/>
    <cellStyle name="_인원계획표 _신령영천1_입찰_총괄 내역서" xfId="14718"/>
    <cellStyle name="_인원계획표 _신령영천1_입찰_총괄 내역서_4.일신통신 가실행예산(재견적合)" xfId="14719"/>
    <cellStyle name="_인원계획표 _신령영천1_입찰_총괄 내역서_을" xfId="14720"/>
    <cellStyle name="_인원계획표 _신사동업무시설빌딩분리" xfId="3169"/>
    <cellStyle name="_인원계획표 _신사동업무시설빌딩분리_04. 신도림주상복합_기계실행예산(안)20060412_배연담파스리브단가수정" xfId="3170"/>
    <cellStyle name="_인원계획표 _신사동업무시설빌딩분리_실행작업중_기계내역(노인건강타운)_20060201(동진)" xfId="3171"/>
    <cellStyle name="_인원계획표 _신사동업무시설빌딩분리_최종-실행내역(협성대신학관)060110" xfId="3172"/>
    <cellStyle name="_인원계획표 _신사동업무시설빌딩분리_통합단가-동진" xfId="3173"/>
    <cellStyle name="_인원계획표 _실행예산(장지분기)(060228)개정1" xfId="3174"/>
    <cellStyle name="_인원계획표 _실행예산초안(105동)-시형-1" xfId="21614"/>
    <cellStyle name="_인원계획표 _실행예산초안(105동)-시형-2" xfId="21615"/>
    <cellStyle name="_인원계획표 _실행작업중_기계내역(노인건강타운)_20060201(동진)" xfId="3175"/>
    <cellStyle name="_인원계획표 _울산00아파트 오염방지용 C-B WALL공사(031223)개정0" xfId="3176"/>
    <cellStyle name="_인원계획표 _을" xfId="14721"/>
    <cellStyle name="_인원계획표 _이행각서" xfId="18209"/>
    <cellStyle name="_인원계획표 _이화삼계(공종기안)" xfId="3177"/>
    <cellStyle name="_인원계획표 _이화삼계(공종기안)_춘천-동홍천(3)대비표" xfId="3178"/>
    <cellStyle name="_인원계획표 _입찰견적서(제출)" xfId="3179"/>
    <cellStyle name="_인원계획표 _입찰견적서(제출)_04. 신도림주상복합_기계실행예산(안)20060412_배연담파스리브단가수정" xfId="3180"/>
    <cellStyle name="_인원계획표 _입찰견적서(제출)_실행작업중_기계내역(노인건강타운)_20060201(동진)" xfId="3181"/>
    <cellStyle name="_인원계획표 _입찰견적서(제출)_최종-실행내역(협성대신학관)060110" xfId="3182"/>
    <cellStyle name="_인원계획표 _입찰견적서(제출)_통합단가-동진" xfId="3183"/>
    <cellStyle name="_인원계획표 _입찰견적서(제출-세원NEGO)" xfId="3184"/>
    <cellStyle name="_인원계획표 _입찰견적서(제출-세원NEGO)_04. 신도림주상복합_기계실행예산(안)20060412_배연담파스리브단가수정" xfId="3185"/>
    <cellStyle name="_인원계획표 _입찰견적서(제출-세원NEGO)_실행작업중_기계내역(노인건강타운)_20060201(동진)" xfId="3186"/>
    <cellStyle name="_인원계획표 _입찰견적서(제출-세원NEGO)_최종-실행내역(협성대신학관)060110" xfId="3187"/>
    <cellStyle name="_인원계획표 _입찰견적서(제출-세원NEGO)_통합단가-동진" xfId="3188"/>
    <cellStyle name="_인원계획표 _입찰견적서(제출-수정)" xfId="3189"/>
    <cellStyle name="_인원계획표 _입찰견적서(제출-수정)_04. 신도림주상복합_기계실행예산(안)20060412_배연담파스리브단가수정" xfId="3190"/>
    <cellStyle name="_인원계획표 _입찰견적서(제출-수정)_실행작업중_기계내역(노인건강타운)_20060201(동진)" xfId="3191"/>
    <cellStyle name="_인원계획표 _입찰견적서(제출-수정)_최종-실행내역(협성대신학관)060110" xfId="3192"/>
    <cellStyle name="_인원계획표 _입찰견적서(제출-수정)_통합단가-동진" xfId="3193"/>
    <cellStyle name="_인원계획표 _적격 " xfId="3194"/>
    <cellStyle name="_인원계획표 _적격 _★이화-삼계도급실행(2003.04.11)" xfId="3195"/>
    <cellStyle name="_인원계획표 _적격 _★이화-삼계도급실행(2003.04.11)_춘천-동홍천(3)대비표" xfId="3196"/>
    <cellStyle name="_인원계획표 _적격 _020303-동묘역(대우)" xfId="3197"/>
    <cellStyle name="_인원계획표 _적격 _020303-동묘역(대우)_908공구실행(울트라)" xfId="3198"/>
    <cellStyle name="_인원계획표 _적격 _020303-동묘역(대우)_908공구실행(울트라)_견적서-풍납석촌(060206-입찰)개정1-수식수정-1-제출" xfId="3199"/>
    <cellStyle name="_인원계획표 _적격 _020303-동묘역(대우)_908공구실행(울트라)_설계내역서(풍납~석촌)" xfId="3200"/>
    <cellStyle name="_인원계획표 _적격 _020303-동묘역(대우)_908공구실행(울트라)_설계내역서(풍납~석촌)_견적서-풍납석촌(060206-입찰)개정1-수식수정-1-제출" xfId="3201"/>
    <cellStyle name="_인원계획표 _적격 _020303-동묘역(대우)_908공구실행(울트라)_설계내역서(풍납~석촌)_실행예산(장지분기)(060228)개정1" xfId="3202"/>
    <cellStyle name="_인원계획표 _적격 _020303-동묘역(대우)_908공구실행(울트라)_실행예산(장지분기)(060228)개정1" xfId="3203"/>
    <cellStyle name="_인원계획표 _적격 _020303-동묘역(대우)_견적서-풍납석촌(060206-입찰)개정1-수식수정-1-제출" xfId="3204"/>
    <cellStyle name="_인원계획표 _적격 _020303-동묘역(대우)_설계내역서(풍납~석촌)" xfId="3205"/>
    <cellStyle name="_인원계획표 _적격 _020303-동묘역(대우)_설계내역서(풍납~석촌)_견적서-풍납석촌(060206-입찰)개정1-수식수정-1-제출" xfId="3206"/>
    <cellStyle name="_인원계획표 _적격 _020303-동묘역(대우)_설계내역서(풍납~석촌)_실행예산(장지분기)(060228)개정1" xfId="3207"/>
    <cellStyle name="_인원계획표 _적격 _020303-동묘역(대우)_실행예산(장지분기)(060228)개정1" xfId="3208"/>
    <cellStyle name="_인원계획표 _적격 _020304-낙동강하구둑(울트라건설)" xfId="3209"/>
    <cellStyle name="_인원계획표 _적격 _020304-낙동강하구둑(울트라건설)_908공구실행(울트라)" xfId="3210"/>
    <cellStyle name="_인원계획표 _적격 _020304-낙동강하구둑(울트라건설)_908공구실행(울트라)_견적서-풍납석촌(060206-입찰)개정1-수식수정-1-제출" xfId="3211"/>
    <cellStyle name="_인원계획표 _적격 _020304-낙동강하구둑(울트라건설)_908공구실행(울트라)_설계내역서(풍납~석촌)" xfId="3212"/>
    <cellStyle name="_인원계획표 _적격 _020304-낙동강하구둑(울트라건설)_908공구실행(울트라)_설계내역서(풍납~석촌)_견적서-풍납석촌(060206-입찰)개정1-수식수정-1-제출" xfId="3213"/>
    <cellStyle name="_인원계획표 _적격 _020304-낙동강하구둑(울트라건설)_908공구실행(울트라)_설계내역서(풍납~석촌)_실행예산(장지분기)(060228)개정1" xfId="3214"/>
    <cellStyle name="_인원계획표 _적격 _020304-낙동강하구둑(울트라건설)_908공구실행(울트라)_실행예산(장지분기)(060228)개정1" xfId="3215"/>
    <cellStyle name="_인원계획표 _적격 _020304-낙동강하구둑(울트라건설)_견적서-풍납석촌(060206-입찰)개정1-수식수정-1-제출" xfId="3216"/>
    <cellStyle name="_인원계획표 _적격 _020304-낙동강하구둑(울트라건설)_설계내역서(풍납~석촌)" xfId="3217"/>
    <cellStyle name="_인원계획표 _적격 _020304-낙동강하구둑(울트라건설)_설계내역서(풍납~석촌)_견적서-풍납석촌(060206-입찰)개정1-수식수정-1-제출" xfId="3218"/>
    <cellStyle name="_인원계획표 _적격 _020304-낙동강하구둑(울트라건설)_설계내역서(풍납~석촌)_실행예산(장지분기)(060228)개정1" xfId="3219"/>
    <cellStyle name="_인원계획표 _적격 _020304-낙동강하구둑(울트라건설)_실행예산(장지분기)(060228)개정1" xfId="3220"/>
    <cellStyle name="_인원계획표 _적격 _020501-경춘선노반신설공사" xfId="3221"/>
    <cellStyle name="_인원계획표 _적격 _020501-경춘선노반신설공사(조정)" xfId="3222"/>
    <cellStyle name="_인원계획표 _적격 _020501-경춘선노반신설공사(조정)_견적서-풍납석촌(060206-입찰)개정1-수식수정-1-제출" xfId="3223"/>
    <cellStyle name="_인원계획표 _적격 _020501-경춘선노반신설공사(조정)_설계내역서(풍납~석촌)" xfId="3224"/>
    <cellStyle name="_인원계획표 _적격 _020501-경춘선노반신설공사(조정)_설계내역서(풍납~석촌)_견적서-풍납석촌(060206-입찰)개정1-수식수정-1-제출" xfId="3225"/>
    <cellStyle name="_인원계획표 _적격 _020501-경춘선노반신설공사(조정)_설계내역서(풍납~석촌)_실행예산(장지분기)(060228)개정1" xfId="3226"/>
    <cellStyle name="_인원계획표 _적격 _020501-경춘선노반신설공사(조정)_실행예산(장지분기)(060228)개정1" xfId="3227"/>
    <cellStyle name="_인원계획표 _적격 _020501-경춘선노반신설공사_견적서-풍납석촌(060206-입찰)개정1-수식수정-1-제출" xfId="3228"/>
    <cellStyle name="_인원계획표 _적격 _020501-경춘선노반신설공사_설계내역서(풍납~석촌)" xfId="3229"/>
    <cellStyle name="_인원계획표 _적격 _020501-경춘선노반신설공사_설계내역서(풍납~석촌)_견적서-풍납석촌(060206-입찰)개정1-수식수정-1-제출" xfId="3230"/>
    <cellStyle name="_인원계획표 _적격 _020501-경춘선노반신설공사_설계내역서(풍납~석촌)_실행예산(장지분기)(060228)개정1" xfId="3231"/>
    <cellStyle name="_인원계획표 _적격 _020501-경춘선노반신설공사_실행예산(장지분기)(060228)개정1" xfId="3232"/>
    <cellStyle name="_인원계획표 _적격 _04. 신도림주상복합_기계실행예산(안)20060412_배연담파스리브단가수정" xfId="3233"/>
    <cellStyle name="_인원계획표 _적격 _04028적산수량집계" xfId="12254"/>
    <cellStyle name="_인원계획표 _적격 _04-가실행(작업중)" xfId="13627"/>
    <cellStyle name="_인원계획표 _적격 _04-가실행(작업중1)" xfId="13628"/>
    <cellStyle name="_인원계획표 _적격 _1차 기성 내역서 0612023" xfId="18210"/>
    <cellStyle name="_인원계획표 _적격 _3차네고견적(061017-1)" xfId="18211"/>
    <cellStyle name="_인원계획표 _적격 _Book1" xfId="3607"/>
    <cellStyle name="_인원계획표 _적격 _Book1_ys dw 은평 생태교량" xfId="3610"/>
    <cellStyle name="_인원계획표 _적격 _Book1_삼각지 시공계획서" xfId="3608"/>
    <cellStyle name="_인원계획표 _적격 _Book1_삼각지 시공계획서_ys dw 은평 생태교량" xfId="3609"/>
    <cellStyle name="_인원계획표 _적격 _KT견적요청" xfId="13629"/>
    <cellStyle name="_인원계획표 _적격 _LGMART 남양주점견적2차(조정)" xfId="3611"/>
    <cellStyle name="_인원계획표 _적격 _LGMART 남양주점견적2차(조정)_LGMART 남양주점견적2차(조정)" xfId="3621"/>
    <cellStyle name="_인원계획표 _적격 _LGMART 남양주점견적2차(조정)_LGMART 남양주점견적2차(조정)_명동복합건물신축공사(입찰)(030832-1)개정4" xfId="3622"/>
    <cellStyle name="_인원계획표 _적격 _LGMART 남양주점견적2차(조정)_LGMART 남양주점견적2차(조정)_울산00아파트 오염방지용 C-B WALL공사(031223)개정0" xfId="3623"/>
    <cellStyle name="_인원계획표 _적격 _LGMART 남양주점견적2차(조정)_LGMART 남양주점견적2차(조정)_천호동 대우베네시티(030821)개정2" xfId="3624"/>
    <cellStyle name="_인원계획표 _적격 _LGMART 남양주점견적2차(조정)_LGMART 남양주점견적2차(조정)_한강로2가 복합건물(030924)개정0-PRD" xfId="3625"/>
    <cellStyle name="_인원계획표 _적격 _LGMART 남양주점견적2차(조정)_LG계약변경2차" xfId="3616"/>
    <cellStyle name="_인원계획표 _적격 _LGMART 남양주점견적2차(조정)_LG계약변경2차_명동복합건물신축공사(입찰)(030832-1)개정4" xfId="3617"/>
    <cellStyle name="_인원계획표 _적격 _LGMART 남양주점견적2차(조정)_LG계약변경2차_울산00아파트 오염방지용 C-B WALL공사(031223)개정0" xfId="3618"/>
    <cellStyle name="_인원계획표 _적격 _LGMART 남양주점견적2차(조정)_LG계약변경2차_천호동 대우베네시티(030821)개정2" xfId="3619"/>
    <cellStyle name="_인원계획표 _적격 _LGMART 남양주점견적2차(조정)_LG계약변경2차_한강로2가 복합건물(030924)개정0-PRD" xfId="3620"/>
    <cellStyle name="_인원계획표 _적격 _LGMART 남양주점견적2차(조정)_명동복합건물신축공사(입찰)(030832-1)개정4" xfId="3612"/>
    <cellStyle name="_인원계획표 _적격 _LGMART 남양주점견적2차(조정)_울산00아파트 오염방지용 C-B WALL공사(031223)개정0" xfId="3613"/>
    <cellStyle name="_인원계획표 _적격 _LGMART 남양주점견적2차(조정)_천호동 대우베네시티(030821)개정2" xfId="3614"/>
    <cellStyle name="_인원계획표 _적격 _LGMART 남양주점견적2차(조정)_한강로2가 복합건물(030924)개정0-PRD" xfId="3615"/>
    <cellStyle name="_인원계획표 _적격 _P-(현리-신팔)" xfId="3626"/>
    <cellStyle name="_인원계획표 _적격 _P-(현리-신팔)_ys dw 은평 생태교량" xfId="3629"/>
    <cellStyle name="_인원계획표 _적격 _P-(현리-신팔)_삼각지 시공계획서" xfId="3627"/>
    <cellStyle name="_인원계획표 _적격 _P-(현리-신팔)_삼각지 시공계획서_ys dw 은평 생태교량" xfId="3628"/>
    <cellStyle name="_인원계획표 _적격 _p-하남강일1" xfId="3630"/>
    <cellStyle name="_인원계획표 _적격 _p-하남강일1_ys dw 은평 생태교량" xfId="3633"/>
    <cellStyle name="_인원계획표 _적격 _p-하남강일1_삼각지 시공계획서" xfId="3631"/>
    <cellStyle name="_인원계획표 _적격 _p-하남강일1_삼각지 시공계획서_ys dw 은평 생태교량" xfId="3632"/>
    <cellStyle name="_인원계획표 _적격 _rhd(토양-토공)071212" xfId="3634"/>
    <cellStyle name="_인원계획표 _적격 _ys dw 은평 생태교량" xfId="3635"/>
    <cellStyle name="_인원계획표 _적격 _가실행" xfId="13630"/>
    <cellStyle name="_인원계획표 _적격 _건축내역서(가경)" xfId="18212"/>
    <cellStyle name="_인원계획표 _적격 _견적서-풍납석촌(060206-입찰)개정1-수식수정-1-제출" xfId="3234"/>
    <cellStyle name="_인원계획표 _적격 _고서1공구입찰가실행절감(안)" xfId="21616"/>
    <cellStyle name="_인원계획표 _적격 _고서1공구입찰가실행절감(안)_팬택공사현황" xfId="21617"/>
    <cellStyle name="_인원계획표 _적격 _고서1공구입찰가실행절감(안)_팬택공사현황_00팬택공사현황" xfId="21618"/>
    <cellStyle name="_인원계획표 _적격 _고서담양1공구(쌍용건설)" xfId="3235"/>
    <cellStyle name="_인원계획표 _적격 _고서담양1공구(쌍용건설)_LGMART 남양주점견적2차(조정)" xfId="3240"/>
    <cellStyle name="_인원계획표 _적격 _고서담양1공구(쌍용건설)_LGMART 남양주점견적2차(조정)_LGMART 남양주점견적2차(조정)" xfId="3250"/>
    <cellStyle name="_인원계획표 _적격 _고서담양1공구(쌍용건설)_LGMART 남양주점견적2차(조정)_LGMART 남양주점견적2차(조정)_명동복합건물신축공사(입찰)(030832-1)개정4" xfId="3251"/>
    <cellStyle name="_인원계획표 _적격 _고서담양1공구(쌍용건설)_LGMART 남양주점견적2차(조정)_LGMART 남양주점견적2차(조정)_울산00아파트 오염방지용 C-B WALL공사(031223)개정0" xfId="3252"/>
    <cellStyle name="_인원계획표 _적격 _고서담양1공구(쌍용건설)_LGMART 남양주점견적2차(조정)_LGMART 남양주점견적2차(조정)_천호동 대우베네시티(030821)개정2" xfId="3253"/>
    <cellStyle name="_인원계획표 _적격 _고서담양1공구(쌍용건설)_LGMART 남양주점견적2차(조정)_LGMART 남양주점견적2차(조정)_한강로2가 복합건물(030924)개정0-PRD" xfId="3254"/>
    <cellStyle name="_인원계획표 _적격 _고서담양1공구(쌍용건설)_LGMART 남양주점견적2차(조정)_LG계약변경2차" xfId="3245"/>
    <cellStyle name="_인원계획표 _적격 _고서담양1공구(쌍용건설)_LGMART 남양주점견적2차(조정)_LG계약변경2차_명동복합건물신축공사(입찰)(030832-1)개정4" xfId="3246"/>
    <cellStyle name="_인원계획표 _적격 _고서담양1공구(쌍용건설)_LGMART 남양주점견적2차(조정)_LG계약변경2차_울산00아파트 오염방지용 C-B WALL공사(031223)개정0" xfId="3247"/>
    <cellStyle name="_인원계획표 _적격 _고서담양1공구(쌍용건설)_LGMART 남양주점견적2차(조정)_LG계약변경2차_천호동 대우베네시티(030821)개정2" xfId="3248"/>
    <cellStyle name="_인원계획표 _적격 _고서담양1공구(쌍용건설)_LGMART 남양주점견적2차(조정)_LG계약변경2차_한강로2가 복합건물(030924)개정0-PRD" xfId="3249"/>
    <cellStyle name="_인원계획표 _적격 _고서담양1공구(쌍용건설)_LGMART 남양주점견적2차(조정)_명동복합건물신축공사(입찰)(030832-1)개정4" xfId="3241"/>
    <cellStyle name="_인원계획표 _적격 _고서담양1공구(쌍용건설)_LGMART 남양주점견적2차(조정)_울산00아파트 오염방지용 C-B WALL공사(031223)개정0" xfId="3242"/>
    <cellStyle name="_인원계획표 _적격 _고서담양1공구(쌍용건설)_LGMART 남양주점견적2차(조정)_천호동 대우베네시티(030821)개정2" xfId="3243"/>
    <cellStyle name="_인원계획표 _적격 _고서담양1공구(쌍용건설)_LGMART 남양주점견적2차(조정)_한강로2가 복합건물(030924)개정0-PRD" xfId="3244"/>
    <cellStyle name="_인원계획표 _적격 _고서담양1공구(쌍용건설)_명동복합건물신축공사(입찰)(030832-1)개정4" xfId="3236"/>
    <cellStyle name="_인원계획표 _적격 _고서담양1공구(쌍용건설)_울산00아파트 오염방지용 C-B WALL공사(031223)개정0" xfId="3237"/>
    <cellStyle name="_인원계획표 _적격 _고서담양1공구(쌍용건설)_천호동 대우베네시티(030821)개정2" xfId="3238"/>
    <cellStyle name="_인원계획표 _적격 _고서담양1공구(쌍용건설)_한강로2가 복합건물(030924)개정0-PRD" xfId="3239"/>
    <cellStyle name="_인원계획표 _적격 _광장주차장" xfId="3255"/>
    <cellStyle name="_인원계획표 _적격 _광장주차장_04. 신도림주상복합_기계실행예산(안)20060412_배연담파스리브단가수정" xfId="3256"/>
    <cellStyle name="_인원계획표 _적격 _광장주차장_실행작업중_기계내역(노인건강타운)_20060201(동진)" xfId="3257"/>
    <cellStyle name="_인원계획표 _적격 _광장주차장_최종-실행내역(협성대신학관)060110" xfId="3258"/>
    <cellStyle name="_인원계획표 _적격 _광장주차장_통합단가-동진" xfId="3259"/>
    <cellStyle name="_인원계획표 _적격 _광주평동실행" xfId="3260"/>
    <cellStyle name="_인원계획표 _적격 _광주평동실행_번암견적의뢰(협력)" xfId="3261"/>
    <cellStyle name="_인원계획표 _적격 _광주평동품의1" xfId="3262"/>
    <cellStyle name="_인원계획표 _적격 _광주평동품의1_무안-광주2공구(협력)수정" xfId="3263"/>
    <cellStyle name="_인원계획표 _적격 _광주평동품의1_번암견적의뢰(협력)" xfId="3264"/>
    <cellStyle name="_인원계획표 _적격 _광주평동품의1_적상무주IC도로(1공구)" xfId="3265"/>
    <cellStyle name="_인원계획표 _적격 _괴산연풍2(설계공종)" xfId="3266"/>
    <cellStyle name="_인원계획표 _적격 _괴산연풍2(설계공종)_춘천-동홍천(3)대비표" xfId="3267"/>
    <cellStyle name="_인원계획표 _적격 _금호10구역재개발현장(대우)" xfId="3268"/>
    <cellStyle name="_인원계획표 _적격 _금호10구역재개발현장(대우)_908공구실행(울트라)" xfId="3269"/>
    <cellStyle name="_인원계획표 _적격 _금호10구역재개발현장(대우)_908공구실행(울트라)_견적서-풍납석촌(060206-입찰)개정1-수식수정-1-제출" xfId="3270"/>
    <cellStyle name="_인원계획표 _적격 _금호10구역재개발현장(대우)_908공구실행(울트라)_설계내역서(풍납~석촌)" xfId="3271"/>
    <cellStyle name="_인원계획표 _적격 _금호10구역재개발현장(대우)_908공구실행(울트라)_설계내역서(풍납~석촌)_견적서-풍납석촌(060206-입찰)개정1-수식수정-1-제출" xfId="3272"/>
    <cellStyle name="_인원계획표 _적격 _금호10구역재개발현장(대우)_908공구실행(울트라)_설계내역서(풍납~석촌)_실행예산(장지분기)(060228)개정1" xfId="3273"/>
    <cellStyle name="_인원계획표 _적격 _금호10구역재개발현장(대우)_908공구실행(울트라)_실행예산(장지분기)(060228)개정1" xfId="3274"/>
    <cellStyle name="_인원계획표 _적격 _금호10구역재개발현장(대우)_견적서-풍납석촌(060206-입찰)개정1-수식수정-1-제출" xfId="3275"/>
    <cellStyle name="_인원계획표 _적격 _금호10구역재개발현장(대우)_설계내역서(풍납~석촌)" xfId="3276"/>
    <cellStyle name="_인원계획표 _적격 _금호10구역재개발현장(대우)_설계내역서(풍납~석촌)_견적서-풍납석촌(060206-입찰)개정1-수식수정-1-제출" xfId="3277"/>
    <cellStyle name="_인원계획표 _적격 _금호10구역재개발현장(대우)_설계내역서(풍납~석촌)_실행예산(장지분기)(060228)개정1" xfId="3278"/>
    <cellStyle name="_인원계획표 _적격 _금호10구역재개발현장(대우)_실행예산(장지분기)(060228)개정1" xfId="3279"/>
    <cellStyle name="_인원계획표 _적격 _기본단가" xfId="3280"/>
    <cellStyle name="_인원계획표 _적격 _기본단가_춘천-동홍천(3)대비표" xfId="3281"/>
    <cellStyle name="_인원계획표 _적격 _기장하수실행1" xfId="3282"/>
    <cellStyle name="_인원계획표 _적격 _기장하수실행1_번암견적의뢰(협력)" xfId="3283"/>
    <cellStyle name="_인원계획표 _적격 _노원문화회관전기" xfId="3284"/>
    <cellStyle name="_인원계획표 _적격 _노원문화회관전기_04. 신도림주상복합_기계실행예산(안)20060412_배연담파스리브단가수정" xfId="3285"/>
    <cellStyle name="_인원계획표 _적격 _노원문화회관전기_신사동업무시설빌딩분리" xfId="3286"/>
    <cellStyle name="_인원계획표 _적격 _노원문화회관전기_신사동업무시설빌딩분리_04. 신도림주상복합_기계실행예산(안)20060412_배연담파스리브단가수정" xfId="3287"/>
    <cellStyle name="_인원계획표 _적격 _노원문화회관전기_신사동업무시설빌딩분리_실행작업중_기계내역(노인건강타운)_20060201(동진)" xfId="3288"/>
    <cellStyle name="_인원계획표 _적격 _노원문화회관전기_신사동업무시설빌딩분리_최종-실행내역(협성대신학관)060110" xfId="3289"/>
    <cellStyle name="_인원계획표 _적격 _노원문화회관전기_신사동업무시설빌딩분리_통합단가-동진" xfId="3290"/>
    <cellStyle name="_인원계획표 _적격 _노원문화회관전기_실행작업중_기계내역(노인건강타운)_20060201(동진)" xfId="3291"/>
    <cellStyle name="_인원계획표 _적격 _노원문화회관전기_입찰견적서(제출)" xfId="3292"/>
    <cellStyle name="_인원계획표 _적격 _노원문화회관전기_입찰견적서(제출)_04. 신도림주상복합_기계실행예산(안)20060412_배연담파스리브단가수정" xfId="3293"/>
    <cellStyle name="_인원계획표 _적격 _노원문화회관전기_입찰견적서(제출)_실행작업중_기계내역(노인건강타운)_20060201(동진)" xfId="3294"/>
    <cellStyle name="_인원계획표 _적격 _노원문화회관전기_입찰견적서(제출)_최종-실행내역(협성대신학관)060110" xfId="3295"/>
    <cellStyle name="_인원계획표 _적격 _노원문화회관전기_입찰견적서(제출)_통합단가-동진" xfId="3296"/>
    <cellStyle name="_인원계획표 _적격 _노원문화회관전기_입찰견적서(제출-세원NEGO)" xfId="3297"/>
    <cellStyle name="_인원계획표 _적격 _노원문화회관전기_입찰견적서(제출-세원NEGO)_04. 신도림주상복합_기계실행예산(안)20060412_배연담파스리브단가수정" xfId="3298"/>
    <cellStyle name="_인원계획표 _적격 _노원문화회관전기_입찰견적서(제출-세원NEGO)_실행작업중_기계내역(노인건강타운)_20060201(동진)" xfId="3299"/>
    <cellStyle name="_인원계획표 _적격 _노원문화회관전기_입찰견적서(제출-세원NEGO)_최종-실행내역(협성대신학관)060110" xfId="3300"/>
    <cellStyle name="_인원계획표 _적격 _노원문화회관전기_입찰견적서(제출-세원NEGO)_통합단가-동진" xfId="3301"/>
    <cellStyle name="_인원계획표 _적격 _노원문화회관전기_입찰견적서(제출-수정)" xfId="3302"/>
    <cellStyle name="_인원계획표 _적격 _노원문화회관전기_입찰견적서(제출-수정)_04. 신도림주상복합_기계실행예산(안)20060412_배연담파스리브단가수정" xfId="3303"/>
    <cellStyle name="_인원계획표 _적격 _노원문화회관전기_입찰견적서(제출-수정)_실행작업중_기계내역(노인건강타운)_20060201(동진)" xfId="3304"/>
    <cellStyle name="_인원계획표 _적격 _노원문화회관전기_입찰견적서(제출-수정)_최종-실행내역(협성대신학관)060110" xfId="3305"/>
    <cellStyle name="_인원계획표 _적격 _노원문화회관전기_입찰견적서(제출-수정)_통합단가-동진" xfId="3306"/>
    <cellStyle name="_인원계획표 _적격 _노원문화회관전기_최종-실행내역(협성대신학관)060110" xfId="3307"/>
    <cellStyle name="_인원계획표 _적격 _노원문화회관전기_통합단가-동진" xfId="3308"/>
    <cellStyle name="_인원계획표 _적격 _대전저유소탱크전기계장공사" xfId="3309"/>
    <cellStyle name="_인원계획표 _적격 _대전저유소탱크전기계장공사_04. 신도림주상복합_기계실행예산(안)20060412_배연담파스리브단가수정" xfId="3310"/>
    <cellStyle name="_인원계획표 _적격 _대전저유소탱크전기계장공사_광장주차장" xfId="3311"/>
    <cellStyle name="_인원계획표 _적격 _대전저유소탱크전기계장공사_광장주차장_04. 신도림주상복합_기계실행예산(안)20060412_배연담파스리브단가수정" xfId="3312"/>
    <cellStyle name="_인원계획표 _적격 _대전저유소탱크전기계장공사_광장주차장_실행작업중_기계내역(노인건강타운)_20060201(동진)" xfId="3313"/>
    <cellStyle name="_인원계획표 _적격 _대전저유소탱크전기계장공사_광장주차장_최종-실행내역(협성대신학관)060110" xfId="3314"/>
    <cellStyle name="_인원계획표 _적격 _대전저유소탱크전기계장공사_광장주차장_통합단가-동진" xfId="3315"/>
    <cellStyle name="_인원계획표 _적격 _대전저유소탱크전기계장공사_신사동업무시설빌딩분리" xfId="3316"/>
    <cellStyle name="_인원계획표 _적격 _대전저유소탱크전기계장공사_신사동업무시설빌딩분리_04. 신도림주상복합_기계실행예산(안)20060412_배연담파스리브단가수정" xfId="3317"/>
    <cellStyle name="_인원계획표 _적격 _대전저유소탱크전기계장공사_신사동업무시설빌딩분리_실행작업중_기계내역(노인건강타운)_20060201(동진)" xfId="3318"/>
    <cellStyle name="_인원계획표 _적격 _대전저유소탱크전기계장공사_신사동업무시설빌딩분리_최종-실행내역(협성대신학관)060110" xfId="3319"/>
    <cellStyle name="_인원계획표 _적격 _대전저유소탱크전기계장공사_신사동업무시설빌딩분리_통합단가-동진" xfId="3320"/>
    <cellStyle name="_인원계획표 _적격 _대전저유소탱크전기계장공사_실행작업중_기계내역(노인건강타운)_20060201(동진)" xfId="3321"/>
    <cellStyle name="_인원계획표 _적격 _대전저유소탱크전기계장공사_입찰견적서(제출)" xfId="3322"/>
    <cellStyle name="_인원계획표 _적격 _대전저유소탱크전기계장공사_입찰견적서(제출)_04. 신도림주상복합_기계실행예산(안)20060412_배연담파스리브단가수정" xfId="3323"/>
    <cellStyle name="_인원계획표 _적격 _대전저유소탱크전기계장공사_입찰견적서(제출)_실행작업중_기계내역(노인건강타운)_20060201(동진)" xfId="3324"/>
    <cellStyle name="_인원계획표 _적격 _대전저유소탱크전기계장공사_입찰견적서(제출)_최종-실행내역(협성대신학관)060110" xfId="3325"/>
    <cellStyle name="_인원계획표 _적격 _대전저유소탱크전기계장공사_입찰견적서(제출)_통합단가-동진" xfId="3326"/>
    <cellStyle name="_인원계획표 _적격 _대전저유소탱크전기계장공사_입찰견적서(제출-세원NEGO)" xfId="3327"/>
    <cellStyle name="_인원계획표 _적격 _대전저유소탱크전기계장공사_입찰견적서(제출-세원NEGO)_04. 신도림주상복합_기계실행예산(안)20060412_배연담파스리브단가수정" xfId="3328"/>
    <cellStyle name="_인원계획표 _적격 _대전저유소탱크전기계장공사_입찰견적서(제출-세원NEGO)_실행작업중_기계내역(노인건강타운)_20060201(동진)" xfId="3329"/>
    <cellStyle name="_인원계획표 _적격 _대전저유소탱크전기계장공사_입찰견적서(제출-세원NEGO)_최종-실행내역(협성대신학관)060110" xfId="3330"/>
    <cellStyle name="_인원계획표 _적격 _대전저유소탱크전기계장공사_입찰견적서(제출-세원NEGO)_통합단가-동진" xfId="3331"/>
    <cellStyle name="_인원계획표 _적격 _대전저유소탱크전기계장공사_입찰견적서(제출-수정)" xfId="3332"/>
    <cellStyle name="_인원계획표 _적격 _대전저유소탱크전기계장공사_입찰견적서(제출-수정)_04. 신도림주상복합_기계실행예산(안)20060412_배연담파스리브단가수정" xfId="3333"/>
    <cellStyle name="_인원계획표 _적격 _대전저유소탱크전기계장공사_입찰견적서(제출-수정)_실행작업중_기계내역(노인건강타운)_20060201(동진)" xfId="3334"/>
    <cellStyle name="_인원계획표 _적격 _대전저유소탱크전기계장공사_입찰견적서(제출-수정)_최종-실행내역(협성대신학관)060110" xfId="3335"/>
    <cellStyle name="_인원계획표 _적격 _대전저유소탱크전기계장공사_입찰견적서(제출-수정)_통합단가-동진" xfId="3336"/>
    <cellStyle name="_인원계획표 _적격 _대전저유소탱크전기계장공사_최종-실행내역(협성대신학관)060110" xfId="3337"/>
    <cellStyle name="_인원계획표 _적격 _대전저유소탱크전기계장공사_통합단가-동진" xfId="3338"/>
    <cellStyle name="_인원계획표 _적격 _도곡동임시" xfId="3339"/>
    <cellStyle name="_인원계획표 _적격 _도곡동임시_04. 신도림주상복합_기계실행예산(안)20060412_배연담파스리브단가수정" xfId="3340"/>
    <cellStyle name="_인원계획표 _적격 _도곡동임시_신사동업무시설빌딩분리" xfId="3341"/>
    <cellStyle name="_인원계획표 _적격 _도곡동임시_신사동업무시설빌딩분리_04. 신도림주상복합_기계실행예산(안)20060412_배연담파스리브단가수정" xfId="3342"/>
    <cellStyle name="_인원계획표 _적격 _도곡동임시_신사동업무시설빌딩분리_실행작업중_기계내역(노인건강타운)_20060201(동진)" xfId="3343"/>
    <cellStyle name="_인원계획표 _적격 _도곡동임시_신사동업무시설빌딩분리_최종-실행내역(협성대신학관)060110" xfId="3344"/>
    <cellStyle name="_인원계획표 _적격 _도곡동임시_신사동업무시설빌딩분리_통합단가-동진" xfId="3345"/>
    <cellStyle name="_인원계획표 _적격 _도곡동임시_실행작업중_기계내역(노인건강타운)_20060201(동진)" xfId="3346"/>
    <cellStyle name="_인원계획표 _적격 _도곡동임시_입찰견적서(제출)" xfId="3347"/>
    <cellStyle name="_인원계획표 _적격 _도곡동임시_입찰견적서(제출)_04. 신도림주상복합_기계실행예산(안)20060412_배연담파스리브단가수정" xfId="3348"/>
    <cellStyle name="_인원계획표 _적격 _도곡동임시_입찰견적서(제출)_실행작업중_기계내역(노인건강타운)_20060201(동진)" xfId="3349"/>
    <cellStyle name="_인원계획표 _적격 _도곡동임시_입찰견적서(제출)_최종-실행내역(협성대신학관)060110" xfId="3350"/>
    <cellStyle name="_인원계획표 _적격 _도곡동임시_입찰견적서(제출)_통합단가-동진" xfId="3351"/>
    <cellStyle name="_인원계획표 _적격 _도곡동임시_입찰견적서(제출-세원NEGO)" xfId="3352"/>
    <cellStyle name="_인원계획표 _적격 _도곡동임시_입찰견적서(제출-세원NEGO)_04. 신도림주상복합_기계실행예산(안)20060412_배연담파스리브단가수정" xfId="3353"/>
    <cellStyle name="_인원계획표 _적격 _도곡동임시_입찰견적서(제출-세원NEGO)_실행작업중_기계내역(노인건강타운)_20060201(동진)" xfId="3354"/>
    <cellStyle name="_인원계획표 _적격 _도곡동임시_입찰견적서(제출-세원NEGO)_최종-실행내역(협성대신학관)060110" xfId="3355"/>
    <cellStyle name="_인원계획표 _적격 _도곡동임시_입찰견적서(제출-세원NEGO)_통합단가-동진" xfId="3356"/>
    <cellStyle name="_인원계획표 _적격 _도곡동임시_입찰견적서(제출-수정)" xfId="3357"/>
    <cellStyle name="_인원계획표 _적격 _도곡동임시_입찰견적서(제출-수정)_04. 신도림주상복합_기계실행예산(안)20060412_배연담파스리브단가수정" xfId="3358"/>
    <cellStyle name="_인원계획표 _적격 _도곡동임시_입찰견적서(제출-수정)_실행작업중_기계내역(노인건강타운)_20060201(동진)" xfId="3359"/>
    <cellStyle name="_인원계획표 _적격 _도곡동임시_입찰견적서(제출-수정)_최종-실행내역(협성대신학관)060110" xfId="3360"/>
    <cellStyle name="_인원계획표 _적격 _도곡동임시_입찰견적서(제출-수정)_통합단가-동진" xfId="3361"/>
    <cellStyle name="_인원계획표 _적격 _도곡동임시_최종-실행내역(협성대신학관)060110" xfId="3362"/>
    <cellStyle name="_인원계획표 _적격 _도곡동임시_통합단가-동진" xfId="3363"/>
    <cellStyle name="_인원계획표 _적격 _동면장안1(조사기안)" xfId="3364"/>
    <cellStyle name="_인원계획표 _적격 _동면장안1(조사기안)_춘천-동홍천(3)대비표" xfId="3365"/>
    <cellStyle name="_인원계획표 _적격 _명동복합건물신축공사(입찰)(030832-1)개정4" xfId="3366"/>
    <cellStyle name="_인원계획표 _적격 _무안-광주2공구(협력)수정" xfId="3367"/>
    <cellStyle name="_인원계획표 _적격 _문화센타" xfId="18213"/>
    <cellStyle name="_인원계획표 _적격 _번암견적의뢰(협력)" xfId="3368"/>
    <cellStyle name="_인원계획표 _적격 _부대결과" xfId="3369"/>
    <cellStyle name="_인원계획표 _적격 _부대결과_Book1" xfId="3376"/>
    <cellStyle name="_인원계획표 _적격 _부대결과_Book1_ys dw 은평 생태교량" xfId="3379"/>
    <cellStyle name="_인원계획표 _적격 _부대결과_Book1_삼각지 시공계획서" xfId="3377"/>
    <cellStyle name="_인원계획표 _적격 _부대결과_Book1_삼각지 시공계획서_ys dw 은평 생태교량" xfId="3378"/>
    <cellStyle name="_인원계획표 _적격 _부대결과_P-(현리-신팔)" xfId="3380"/>
    <cellStyle name="_인원계획표 _적격 _부대결과_P-(현리-신팔)_ys dw 은평 생태교량" xfId="3383"/>
    <cellStyle name="_인원계획표 _적격 _부대결과_P-(현리-신팔)_삼각지 시공계획서" xfId="3381"/>
    <cellStyle name="_인원계획표 _적격 _부대결과_P-(현리-신팔)_삼각지 시공계획서_ys dw 은평 생태교량" xfId="3382"/>
    <cellStyle name="_인원계획표 _적격 _부대결과_ys dw 은평 생태교량" xfId="3384"/>
    <cellStyle name="_인원계획표 _적격 _부대결과_삼각지 시공계획서" xfId="3370"/>
    <cellStyle name="_인원계획표 _적격 _부대결과_삼각지 시공계획서_ys dw 은평 생태교량" xfId="3371"/>
    <cellStyle name="_인원계획표 _적격 _부대결과_현리-신팔도로설계" xfId="3372"/>
    <cellStyle name="_인원계획표 _적격 _부대결과_현리-신팔도로설계_ys dw 은평 생태교량" xfId="3375"/>
    <cellStyle name="_인원계획표 _적격 _부대결과_현리-신팔도로설계_삼각지 시공계획서" xfId="3373"/>
    <cellStyle name="_인원계획표 _적격 _부대결과_현리-신팔도로설계_삼각지 시공계획서_ys dw 은평 생태교량" xfId="3374"/>
    <cellStyle name="_인원계획표 _적격 _부대입찰특별조건및내역송부(최저가)" xfId="3385"/>
    <cellStyle name="_인원계획표 _적격 _부대입찰특별조건및내역송부(최저가)_Book1" xfId="3408"/>
    <cellStyle name="_인원계획표 _적격 _부대입찰특별조건및내역송부(최저가)_Book1_ys dw 은평 생태교량" xfId="3411"/>
    <cellStyle name="_인원계획표 _적격 _부대입찰특별조건및내역송부(최저가)_Book1_삼각지 시공계획서" xfId="3409"/>
    <cellStyle name="_인원계획표 _적격 _부대입찰특별조건및내역송부(최저가)_Book1_삼각지 시공계획서_ys dw 은평 생태교량" xfId="3410"/>
    <cellStyle name="_인원계획표 _적격 _부대입찰특별조건및내역송부(최저가)_P-(현리-신팔)" xfId="3412"/>
    <cellStyle name="_인원계획표 _적격 _부대입찰특별조건및내역송부(최저가)_P-(현리-신팔)_ys dw 은평 생태교량" xfId="3415"/>
    <cellStyle name="_인원계획표 _적격 _부대입찰특별조건및내역송부(최저가)_P-(현리-신팔)_삼각지 시공계획서" xfId="3413"/>
    <cellStyle name="_인원계획표 _적격 _부대입찰특별조건및내역송부(최저가)_P-(현리-신팔)_삼각지 시공계획서_ys dw 은평 생태교량" xfId="3414"/>
    <cellStyle name="_인원계획표 _적격 _부대입찰특별조건및내역송부(최저가)_ys dw 은평 생태교량" xfId="3416"/>
    <cellStyle name="_인원계획표 _적격 _부대입찰특별조건및내역송부(최저가)_부대결과" xfId="3386"/>
    <cellStyle name="_인원계획표 _적격 _부대입찰특별조건및내역송부(최저가)_부대결과_Book1" xfId="3393"/>
    <cellStyle name="_인원계획표 _적격 _부대입찰특별조건및내역송부(최저가)_부대결과_Book1_ys dw 은평 생태교량" xfId="3396"/>
    <cellStyle name="_인원계획표 _적격 _부대입찰특별조건및내역송부(최저가)_부대결과_Book1_삼각지 시공계획서" xfId="3394"/>
    <cellStyle name="_인원계획표 _적격 _부대입찰특별조건및내역송부(최저가)_부대결과_Book1_삼각지 시공계획서_ys dw 은평 생태교량" xfId="3395"/>
    <cellStyle name="_인원계획표 _적격 _부대입찰특별조건및내역송부(최저가)_부대결과_P-(현리-신팔)" xfId="3397"/>
    <cellStyle name="_인원계획표 _적격 _부대입찰특별조건및내역송부(최저가)_부대결과_P-(현리-신팔)_ys dw 은평 생태교량" xfId="3400"/>
    <cellStyle name="_인원계획표 _적격 _부대입찰특별조건및내역송부(최저가)_부대결과_P-(현리-신팔)_삼각지 시공계획서" xfId="3398"/>
    <cellStyle name="_인원계획표 _적격 _부대입찰특별조건및내역송부(최저가)_부대결과_P-(현리-신팔)_삼각지 시공계획서_ys dw 은평 생태교량" xfId="3399"/>
    <cellStyle name="_인원계획표 _적격 _부대입찰특별조건및내역송부(최저가)_부대결과_ys dw 은평 생태교량" xfId="3401"/>
    <cellStyle name="_인원계획표 _적격 _부대입찰특별조건및내역송부(최저가)_부대결과_삼각지 시공계획서" xfId="3387"/>
    <cellStyle name="_인원계획표 _적격 _부대입찰특별조건및내역송부(최저가)_부대결과_삼각지 시공계획서_ys dw 은평 생태교량" xfId="3388"/>
    <cellStyle name="_인원계획표 _적격 _부대입찰특별조건및내역송부(최저가)_부대결과_현리-신팔도로설계" xfId="3389"/>
    <cellStyle name="_인원계획표 _적격 _부대입찰특별조건및내역송부(최저가)_부대결과_현리-신팔도로설계_ys dw 은평 생태교량" xfId="3392"/>
    <cellStyle name="_인원계획표 _적격 _부대입찰특별조건및내역송부(최저가)_부대결과_현리-신팔도로설계_삼각지 시공계획서" xfId="3390"/>
    <cellStyle name="_인원계획표 _적격 _부대입찰특별조건및내역송부(최저가)_부대결과_현리-신팔도로설계_삼각지 시공계획서_ys dw 은평 생태교량" xfId="3391"/>
    <cellStyle name="_인원계획표 _적격 _부대입찰특별조건및내역송부(최저가)_삼각지 시공계획서" xfId="3402"/>
    <cellStyle name="_인원계획표 _적격 _부대입찰특별조건및내역송부(최저가)_삼각지 시공계획서_ys dw 은평 생태교량" xfId="3403"/>
    <cellStyle name="_인원계획표 _적격 _부대입찰특별조건및내역송부(최저가)_현리-신팔도로설계" xfId="3404"/>
    <cellStyle name="_인원계획표 _적격 _부대입찰특별조건및내역송부(최저가)_현리-신팔도로설계_ys dw 은평 생태교량" xfId="3407"/>
    <cellStyle name="_인원계획표 _적격 _부대입찰특별조건및내역송부(최저가)_현리-신팔도로설계_삼각지 시공계획서" xfId="3405"/>
    <cellStyle name="_인원계획표 _적격 _부대입찰특별조건및내역송부(최저가)_현리-신팔도로설계_삼각지 시공계획서_ys dw 은평 생태교량" xfId="3406"/>
    <cellStyle name="_인원계획표 _적격 _부천 소사" xfId="3417"/>
    <cellStyle name="_인원계획표 _적격 _부천 소사 2차" xfId="3418"/>
    <cellStyle name="_인원계획표 _적격 _부천 소사 2차_04. 신도림주상복합_기계실행예산(안)20060412_배연담파스리브단가수정" xfId="3419"/>
    <cellStyle name="_인원계획표 _적격 _부천 소사 2차_신사동업무시설빌딩분리" xfId="3420"/>
    <cellStyle name="_인원계획표 _적격 _부천 소사 2차_신사동업무시설빌딩분리_04. 신도림주상복합_기계실행예산(안)20060412_배연담파스리브단가수정" xfId="3421"/>
    <cellStyle name="_인원계획표 _적격 _부천 소사 2차_신사동업무시설빌딩분리_실행작업중_기계내역(노인건강타운)_20060201(동진)" xfId="3422"/>
    <cellStyle name="_인원계획표 _적격 _부천 소사 2차_신사동업무시설빌딩분리_최종-실행내역(협성대신학관)060110" xfId="3423"/>
    <cellStyle name="_인원계획표 _적격 _부천 소사 2차_신사동업무시설빌딩분리_통합단가-동진" xfId="3424"/>
    <cellStyle name="_인원계획표 _적격 _부천 소사 2차_실행작업중_기계내역(노인건강타운)_20060201(동진)" xfId="3425"/>
    <cellStyle name="_인원계획표 _적격 _부천 소사 2차_입찰견적서(제출)" xfId="3426"/>
    <cellStyle name="_인원계획표 _적격 _부천 소사 2차_입찰견적서(제출)_04. 신도림주상복합_기계실행예산(안)20060412_배연담파스리브단가수정" xfId="3427"/>
    <cellStyle name="_인원계획표 _적격 _부천 소사 2차_입찰견적서(제출)_실행작업중_기계내역(노인건강타운)_20060201(동진)" xfId="3428"/>
    <cellStyle name="_인원계획표 _적격 _부천 소사 2차_입찰견적서(제출)_최종-실행내역(협성대신학관)060110" xfId="3429"/>
    <cellStyle name="_인원계획표 _적격 _부천 소사 2차_입찰견적서(제출)_통합단가-동진" xfId="3430"/>
    <cellStyle name="_인원계획표 _적격 _부천 소사 2차_입찰견적서(제출-세원NEGO)" xfId="3431"/>
    <cellStyle name="_인원계획표 _적격 _부천 소사 2차_입찰견적서(제출-세원NEGO)_04. 신도림주상복합_기계실행예산(안)20060412_배연담파스리브단가수정" xfId="3432"/>
    <cellStyle name="_인원계획표 _적격 _부천 소사 2차_입찰견적서(제출-세원NEGO)_실행작업중_기계내역(노인건강타운)_20060201(동진)" xfId="3433"/>
    <cellStyle name="_인원계획표 _적격 _부천 소사 2차_입찰견적서(제출-세원NEGO)_최종-실행내역(협성대신학관)060110" xfId="3434"/>
    <cellStyle name="_인원계획표 _적격 _부천 소사 2차_입찰견적서(제출-세원NEGO)_통합단가-동진" xfId="3435"/>
    <cellStyle name="_인원계획표 _적격 _부천 소사 2차_입찰견적서(제출-수정)" xfId="3436"/>
    <cellStyle name="_인원계획표 _적격 _부천 소사 2차_입찰견적서(제출-수정)_04. 신도림주상복합_기계실행예산(안)20060412_배연담파스리브단가수정" xfId="3437"/>
    <cellStyle name="_인원계획표 _적격 _부천 소사 2차_입찰견적서(제출-수정)_실행작업중_기계내역(노인건강타운)_20060201(동진)" xfId="3438"/>
    <cellStyle name="_인원계획표 _적격 _부천 소사 2차_입찰견적서(제출-수정)_최종-실행내역(협성대신학관)060110" xfId="3439"/>
    <cellStyle name="_인원계획표 _적격 _부천 소사 2차_입찰견적서(제출-수정)_통합단가-동진" xfId="3440"/>
    <cellStyle name="_인원계획표 _적격 _부천 소사 2차_최종-실행내역(협성대신학관)060110" xfId="3441"/>
    <cellStyle name="_인원계획표 _적격 _부천 소사 2차_통합단가-동진" xfId="3442"/>
    <cellStyle name="_인원계획표 _적격 _부천 소사_04. 신도림주상복합_기계실행예산(안)20060412_배연담파스리브단가수정" xfId="3443"/>
    <cellStyle name="_인원계획표 _적격 _부천 소사_신사동업무시설빌딩분리" xfId="3444"/>
    <cellStyle name="_인원계획표 _적격 _부천 소사_신사동업무시설빌딩분리_04. 신도림주상복합_기계실행예산(안)20060412_배연담파스리브단가수정" xfId="3445"/>
    <cellStyle name="_인원계획표 _적격 _부천 소사_신사동업무시설빌딩분리_실행작업중_기계내역(노인건강타운)_20060201(동진)" xfId="3446"/>
    <cellStyle name="_인원계획표 _적격 _부천 소사_신사동업무시설빌딩분리_최종-실행내역(협성대신학관)060110" xfId="3447"/>
    <cellStyle name="_인원계획표 _적격 _부천 소사_신사동업무시설빌딩분리_통합단가-동진" xfId="3448"/>
    <cellStyle name="_인원계획표 _적격 _부천 소사_실행작업중_기계내역(노인건강타운)_20060201(동진)" xfId="3449"/>
    <cellStyle name="_인원계획표 _적격 _부천 소사_입찰견적서(제출)" xfId="3450"/>
    <cellStyle name="_인원계획표 _적격 _부천 소사_입찰견적서(제출)_04. 신도림주상복합_기계실행예산(안)20060412_배연담파스리브단가수정" xfId="3451"/>
    <cellStyle name="_인원계획표 _적격 _부천 소사_입찰견적서(제출)_실행작업중_기계내역(노인건강타운)_20060201(동진)" xfId="3452"/>
    <cellStyle name="_인원계획표 _적격 _부천 소사_입찰견적서(제출)_최종-실행내역(협성대신학관)060110" xfId="3453"/>
    <cellStyle name="_인원계획표 _적격 _부천 소사_입찰견적서(제출)_통합단가-동진" xfId="3454"/>
    <cellStyle name="_인원계획표 _적격 _부천 소사_입찰견적서(제출-세원NEGO)" xfId="3455"/>
    <cellStyle name="_인원계획표 _적격 _부천 소사_입찰견적서(제출-세원NEGO)_04. 신도림주상복합_기계실행예산(안)20060412_배연담파스리브단가수정" xfId="3456"/>
    <cellStyle name="_인원계획표 _적격 _부천 소사_입찰견적서(제출-세원NEGO)_실행작업중_기계내역(노인건강타운)_20060201(동진)" xfId="3457"/>
    <cellStyle name="_인원계획표 _적격 _부천 소사_입찰견적서(제출-세원NEGO)_최종-실행내역(협성대신학관)060110" xfId="3458"/>
    <cellStyle name="_인원계획표 _적격 _부천 소사_입찰견적서(제출-세원NEGO)_통합단가-동진" xfId="3459"/>
    <cellStyle name="_인원계획표 _적격 _부천 소사_입찰견적서(제출-수정)" xfId="3460"/>
    <cellStyle name="_인원계획표 _적격 _부천 소사_입찰견적서(제출-수정)_04. 신도림주상복합_기계실행예산(안)20060412_배연담파스리브단가수정" xfId="3461"/>
    <cellStyle name="_인원계획표 _적격 _부천 소사_입찰견적서(제출-수정)_실행작업중_기계내역(노인건강타운)_20060201(동진)" xfId="3462"/>
    <cellStyle name="_인원계획표 _적격 _부천 소사_입찰견적서(제출-수정)_최종-실행내역(협성대신학관)060110" xfId="3463"/>
    <cellStyle name="_인원계획표 _적격 _부천 소사_입찰견적서(제출-수정)_통합단가-동진" xfId="3464"/>
    <cellStyle name="_인원계획표 _적격 _부천 소사_최종-실행내역(협성대신학관)060110" xfId="3465"/>
    <cellStyle name="_인원계획표 _적격 _부천 소사_통합단가-동진" xfId="3466"/>
    <cellStyle name="_인원계획표 _적격 _부천소사점내역서" xfId="18214"/>
    <cellStyle name="_인원계획표 _적격 _비교표(시화,청주)" xfId="18215"/>
    <cellStyle name="_인원계획표 _적격 _비교표(청주가경점)" xfId="18216"/>
    <cellStyle name="_인원계획표 _적격 _삼각지 시공계획서" xfId="3467"/>
    <cellStyle name="_인원계획표 _적격 _삼각지 시공계획서_ys dw 은평 생태교량" xfId="3468"/>
    <cellStyle name="_인원계획표 _적격 _설계내역서(풍납~석촌)" xfId="3469"/>
    <cellStyle name="_인원계획표 _적격 _설계내역서(풍납~석촌)_견적서-풍납석촌(060206-입찰)개정1-수식수정-1-제출" xfId="3470"/>
    <cellStyle name="_인원계획표 _적격 _설계내역서(풍납~석촌)_실행예산(장지분기)(060228)개정1" xfId="3471"/>
    <cellStyle name="_인원계획표 _적격 _송학실행안" xfId="3472"/>
    <cellStyle name="_인원계획표 _적격 _송학실행안_번암견적의뢰(협력)" xfId="3473"/>
    <cellStyle name="_인원계획표 _적격 _송학하수투찰" xfId="3474"/>
    <cellStyle name="_인원계획표 _적격 _송학하수투찰_번암견적의뢰(협력)" xfId="3475"/>
    <cellStyle name="_인원계획표 _적격 _송학하수품의(설계넣고)" xfId="3476"/>
    <cellStyle name="_인원계획표 _적격 _송학하수품의(설계넣고)_무안-광주2공구(협력)수정" xfId="3477"/>
    <cellStyle name="_인원계획표 _적격 _송학하수품의(설계넣고)_번암견적의뢰(협력)" xfId="3478"/>
    <cellStyle name="_인원계획표 _적격 _송학하수품의(설계넣고)_적상무주IC도로(1공구)" xfId="3479"/>
    <cellStyle name="_인원계획표 _적격 _수원-가실행" xfId="13631"/>
    <cellStyle name="_인원계획표 _적격 _수원테크노(기안)" xfId="3480"/>
    <cellStyle name="_인원계획표 _적격 _수원테크노(기안)_춘천-동홍천(3)대비표" xfId="3481"/>
    <cellStyle name="_인원계획표 _적격 _수출입은행" xfId="3482"/>
    <cellStyle name="_인원계획표 _적격 _수출입은행_04. 신도림주상복합_기계실행예산(안)20060412_배연담파스리브단가수정" xfId="3483"/>
    <cellStyle name="_인원계획표 _적격 _수출입은행_신사동업무시설빌딩분리" xfId="3484"/>
    <cellStyle name="_인원계획표 _적격 _수출입은행_신사동업무시설빌딩분리_04. 신도림주상복합_기계실행예산(안)20060412_배연담파스리브단가수정" xfId="3485"/>
    <cellStyle name="_인원계획표 _적격 _수출입은행_신사동업무시설빌딩분리_실행작업중_기계내역(노인건강타운)_20060201(동진)" xfId="3486"/>
    <cellStyle name="_인원계획표 _적격 _수출입은행_신사동업무시설빌딩분리_최종-실행내역(협성대신학관)060110" xfId="3487"/>
    <cellStyle name="_인원계획표 _적격 _수출입은행_신사동업무시설빌딩분리_통합단가-동진" xfId="3488"/>
    <cellStyle name="_인원계획표 _적격 _수출입은행_실행작업중_기계내역(노인건강타운)_20060201(동진)" xfId="3489"/>
    <cellStyle name="_인원계획표 _적격 _수출입은행_입찰견적서(제출)" xfId="3490"/>
    <cellStyle name="_인원계획표 _적격 _수출입은행_입찰견적서(제출)_04. 신도림주상복합_기계실행예산(안)20060412_배연담파스리브단가수정" xfId="3491"/>
    <cellStyle name="_인원계획표 _적격 _수출입은행_입찰견적서(제출)_실행작업중_기계내역(노인건강타운)_20060201(동진)" xfId="3492"/>
    <cellStyle name="_인원계획표 _적격 _수출입은행_입찰견적서(제출)_최종-실행내역(협성대신학관)060110" xfId="3493"/>
    <cellStyle name="_인원계획표 _적격 _수출입은행_입찰견적서(제출)_통합단가-동진" xfId="3494"/>
    <cellStyle name="_인원계획표 _적격 _수출입은행_입찰견적서(제출-세원NEGO)" xfId="3495"/>
    <cellStyle name="_인원계획표 _적격 _수출입은행_입찰견적서(제출-세원NEGO)_04. 신도림주상복합_기계실행예산(안)20060412_배연담파스리브단가수정" xfId="3496"/>
    <cellStyle name="_인원계획표 _적격 _수출입은행_입찰견적서(제출-세원NEGO)_실행작업중_기계내역(노인건강타운)_20060201(동진)" xfId="3497"/>
    <cellStyle name="_인원계획표 _적격 _수출입은행_입찰견적서(제출-세원NEGO)_최종-실행내역(협성대신학관)060110" xfId="3498"/>
    <cellStyle name="_인원계획표 _적격 _수출입은행_입찰견적서(제출-세원NEGO)_통합단가-동진" xfId="3499"/>
    <cellStyle name="_인원계획표 _적격 _수출입은행_입찰견적서(제출-수정)" xfId="3500"/>
    <cellStyle name="_인원계획표 _적격 _수출입은행_입찰견적서(제출-수정)_04. 신도림주상복합_기계실행예산(안)20060412_배연담파스리브단가수정" xfId="3501"/>
    <cellStyle name="_인원계획표 _적격 _수출입은행_입찰견적서(제출-수정)_실행작업중_기계내역(노인건강타운)_20060201(동진)" xfId="3502"/>
    <cellStyle name="_인원계획표 _적격 _수출입은행_입찰견적서(제출-수정)_최종-실행내역(협성대신학관)060110" xfId="3503"/>
    <cellStyle name="_인원계획표 _적격 _수출입은행_입찰견적서(제출-수정)_통합단가-동진" xfId="3504"/>
    <cellStyle name="_인원계획표 _적격 _수출입은행_최종-실행내역(협성대신학관)060110" xfId="3505"/>
    <cellStyle name="_인원계획표 _적격 _수출입은행_통합단가-동진" xfId="3506"/>
    <cellStyle name="_인원계획표 _적격 _순천점내역서" xfId="18217"/>
    <cellStyle name="_인원계획표 _적격 _신사동업무시설빌딩분리" xfId="3507"/>
    <cellStyle name="_인원계획표 _적격 _신사동업무시설빌딩분리_04. 신도림주상복합_기계실행예산(안)20060412_배연담파스리브단가수정" xfId="3508"/>
    <cellStyle name="_인원계획표 _적격 _신사동업무시설빌딩분리_실행작업중_기계내역(노인건강타운)_20060201(동진)" xfId="3509"/>
    <cellStyle name="_인원계획표 _적격 _신사동업무시설빌딩분리_최종-실행내역(협성대신학관)060110" xfId="3510"/>
    <cellStyle name="_인원계획표 _적격 _신사동업무시설빌딩분리_통합단가-동진" xfId="3511"/>
    <cellStyle name="_인원계획표 _적격 _실행예산(장지분기)(060228)개정1" xfId="3512"/>
    <cellStyle name="_인원계획표 _적격 _실행작업중_기계내역(노인건강타운)_20060201(동진)" xfId="3513"/>
    <cellStyle name="_인원계획표 _적격 _울산00아파트 오염방지용 C-B WALL공사(031223)개정0" xfId="3514"/>
    <cellStyle name="_인원계획표 _적격 _이화삼계(공종기안)" xfId="3515"/>
    <cellStyle name="_인원계획표 _적격 _이화삼계(공종기안)_춘천-동홍천(3)대비표" xfId="3516"/>
    <cellStyle name="_인원계획표 _적격 _입찰견적서(제출)" xfId="3517"/>
    <cellStyle name="_인원계획표 _적격 _입찰견적서(제출)_04. 신도림주상복합_기계실행예산(안)20060412_배연담파스리브단가수정" xfId="3518"/>
    <cellStyle name="_인원계획표 _적격 _입찰견적서(제출)_실행작업중_기계내역(노인건강타운)_20060201(동진)" xfId="3519"/>
    <cellStyle name="_인원계획표 _적격 _입찰견적서(제출)_최종-실행내역(협성대신학관)060110" xfId="3520"/>
    <cellStyle name="_인원계획표 _적격 _입찰견적서(제출)_통합단가-동진" xfId="3521"/>
    <cellStyle name="_인원계획표 _적격 _입찰견적서(제출-세원NEGO)" xfId="3522"/>
    <cellStyle name="_인원계획표 _적격 _입찰견적서(제출-세원NEGO)_04. 신도림주상복합_기계실행예산(안)20060412_배연담파스리브단가수정" xfId="3523"/>
    <cellStyle name="_인원계획표 _적격 _입찰견적서(제출-세원NEGO)_실행작업중_기계내역(노인건강타운)_20060201(동진)" xfId="3524"/>
    <cellStyle name="_인원계획표 _적격 _입찰견적서(제출-세원NEGO)_최종-실행내역(협성대신학관)060110" xfId="3525"/>
    <cellStyle name="_인원계획표 _적격 _입찰견적서(제출-세원NEGO)_통합단가-동진" xfId="3526"/>
    <cellStyle name="_인원계획표 _적격 _입찰견적서(제출-수정)" xfId="3527"/>
    <cellStyle name="_인원계획표 _적격 _입찰견적서(제출-수정)_04. 신도림주상복합_기계실행예산(안)20060412_배연담파스리브단가수정" xfId="3528"/>
    <cellStyle name="_인원계획표 _적격 _입찰견적서(제출-수정)_실행작업중_기계내역(노인건강타운)_20060201(동진)" xfId="3529"/>
    <cellStyle name="_인원계획표 _적격 _입찰견적서(제출-수정)_최종-실행내역(협성대신학관)060110" xfId="3530"/>
    <cellStyle name="_인원계획표 _적격 _입찰견적서(제출-수정)_통합단가-동진" xfId="3531"/>
    <cellStyle name="_인원계획표 _적격 _적상무주IC도로(1공구)" xfId="3532"/>
    <cellStyle name="_인원계획표 _적격 _중앙서소문전력구견적서" xfId="3533"/>
    <cellStyle name="_인원계획표 _적격 _중앙서소문전력구견적서_견적서-풍납석촌(060206-입찰)개정1-수식수정-1-제출" xfId="3534"/>
    <cellStyle name="_인원계획표 _적격 _중앙서소문전력구견적서_설계내역서(풍납~석촌)" xfId="3535"/>
    <cellStyle name="_인원계획표 _적격 _중앙서소문전력구견적서_설계내역서(풍납~석촌)_견적서-풍납석촌(060206-입찰)개정1-수식수정-1-제출" xfId="3536"/>
    <cellStyle name="_인원계획표 _적격 _중앙서소문전력구견적서_설계내역서(풍납~석촌)_실행예산(장지분기)(060228)개정1" xfId="3537"/>
    <cellStyle name="_인원계획표 _적격 _중앙서소문전력구견적서_실행예산(장지분기)(060228)개정1" xfId="3538"/>
    <cellStyle name="_인원계획표 _적격 _천호동 대우베네시티(030821)개정2" xfId="3539"/>
    <cellStyle name="_인원계획표 _적격 _총괄내역표" xfId="18218"/>
    <cellStyle name="_인원계획표 _적격 _최종-실행내역(협성대신학관)060110" xfId="3540"/>
    <cellStyle name="_인원계획표 _적격 _춘천-동홍천(3)대비표" xfId="3541"/>
    <cellStyle name="_인원계획표 _적격 _충정로임시동력(계약)" xfId="3542"/>
    <cellStyle name="_인원계획표 _적격 _충정로임시동력(계약)_04. 신도림주상복합_기계실행예산(안)20060412_배연담파스리브단가수정" xfId="3543"/>
    <cellStyle name="_인원계획표 _적격 _충정로임시동력(계약)_신사동업무시설빌딩분리" xfId="3544"/>
    <cellStyle name="_인원계획표 _적격 _충정로임시동력(계약)_신사동업무시설빌딩분리_04. 신도림주상복합_기계실행예산(안)20060412_배연담파스리브단가수정" xfId="3545"/>
    <cellStyle name="_인원계획표 _적격 _충정로임시동력(계약)_신사동업무시설빌딩분리_실행작업중_기계내역(노인건강타운)_20060201(동진)" xfId="3546"/>
    <cellStyle name="_인원계획표 _적격 _충정로임시동력(계약)_신사동업무시설빌딩분리_최종-실행내역(협성대신학관)060110" xfId="3547"/>
    <cellStyle name="_인원계획표 _적격 _충정로임시동력(계약)_신사동업무시설빌딩분리_통합단가-동진" xfId="3548"/>
    <cellStyle name="_인원계획표 _적격 _충정로임시동력(계약)_실행작업중_기계내역(노인건강타운)_20060201(동진)" xfId="3549"/>
    <cellStyle name="_인원계획표 _적격 _충정로임시동력(계약)_입찰견적서(제출)" xfId="3550"/>
    <cellStyle name="_인원계획표 _적격 _충정로임시동력(계약)_입찰견적서(제출)_04. 신도림주상복합_기계실행예산(안)20060412_배연담파스리브단가수정" xfId="3551"/>
    <cellStyle name="_인원계획표 _적격 _충정로임시동력(계약)_입찰견적서(제출)_실행작업중_기계내역(노인건강타운)_20060201(동진)" xfId="3552"/>
    <cellStyle name="_인원계획표 _적격 _충정로임시동력(계약)_입찰견적서(제출)_최종-실행내역(협성대신학관)060110" xfId="3553"/>
    <cellStyle name="_인원계획표 _적격 _충정로임시동력(계약)_입찰견적서(제출)_통합단가-동진" xfId="3554"/>
    <cellStyle name="_인원계획표 _적격 _충정로임시동력(계약)_입찰견적서(제출-세원NEGO)" xfId="3555"/>
    <cellStyle name="_인원계획표 _적격 _충정로임시동력(계약)_입찰견적서(제출-세원NEGO)_04. 신도림주상복합_기계실행예산(안)20060412_배연담파스리브단가수정" xfId="3556"/>
    <cellStyle name="_인원계획표 _적격 _충정로임시동력(계약)_입찰견적서(제출-세원NEGO)_실행작업중_기계내역(노인건강타운)_20060201(동진)" xfId="3557"/>
    <cellStyle name="_인원계획표 _적격 _충정로임시동력(계약)_입찰견적서(제출-세원NEGO)_최종-실행내역(협성대신학관)060110" xfId="3558"/>
    <cellStyle name="_인원계획표 _적격 _충정로임시동력(계약)_입찰견적서(제출-세원NEGO)_통합단가-동진" xfId="3559"/>
    <cellStyle name="_인원계획표 _적격 _충정로임시동력(계약)_입찰견적서(제출-수정)" xfId="3560"/>
    <cellStyle name="_인원계획표 _적격 _충정로임시동력(계약)_입찰견적서(제출-수정)_04. 신도림주상복합_기계실행예산(안)20060412_배연담파스리브단가수정" xfId="3561"/>
    <cellStyle name="_인원계획표 _적격 _충정로임시동력(계약)_입찰견적서(제출-수정)_실행작업중_기계내역(노인건강타운)_20060201(동진)" xfId="3562"/>
    <cellStyle name="_인원계획표 _적격 _충정로임시동력(계약)_입찰견적서(제출-수정)_최종-실행내역(협성대신학관)060110" xfId="3563"/>
    <cellStyle name="_인원계획표 _적격 _충정로임시동력(계약)_입찰견적서(제출-수정)_통합단가-동진" xfId="3564"/>
    <cellStyle name="_인원계획표 _적격 _충정로임시동력(계약)_최종-실행내역(협성대신학관)060110" xfId="3565"/>
    <cellStyle name="_인원계획표 _적격 _충정로임시동력(계약)_통합단가-동진" xfId="3566"/>
    <cellStyle name="_인원계획표 _적격 _태인원평2(조사기안)" xfId="3567"/>
    <cellStyle name="_인원계획표 _적격 _태인원평2(조사기안)_춘천-동홍천(3)대비표" xfId="3568"/>
    <cellStyle name="_인원계획표 _적격 _통합단가-동진" xfId="3569"/>
    <cellStyle name="_인원계획표 _적격 _투찰" xfId="3570"/>
    <cellStyle name="_인원계획표 _적격 _투찰_Book1" xfId="3593"/>
    <cellStyle name="_인원계획표 _적격 _투찰_Book1_ys dw 은평 생태교량" xfId="3596"/>
    <cellStyle name="_인원계획표 _적격 _투찰_Book1_삼각지 시공계획서" xfId="3594"/>
    <cellStyle name="_인원계획표 _적격 _투찰_Book1_삼각지 시공계획서_ys dw 은평 생태교량" xfId="3595"/>
    <cellStyle name="_인원계획표 _적격 _투찰_P-(현리-신팔)" xfId="3597"/>
    <cellStyle name="_인원계획표 _적격 _투찰_P-(현리-신팔)_ys dw 은평 생태교량" xfId="3600"/>
    <cellStyle name="_인원계획표 _적격 _투찰_P-(현리-신팔)_삼각지 시공계획서" xfId="3598"/>
    <cellStyle name="_인원계획표 _적격 _투찰_P-(현리-신팔)_삼각지 시공계획서_ys dw 은평 생태교량" xfId="3599"/>
    <cellStyle name="_인원계획표 _적격 _투찰_ys dw 은평 생태교량" xfId="3601"/>
    <cellStyle name="_인원계획표 _적격 _투찰_부대결과" xfId="3571"/>
    <cellStyle name="_인원계획표 _적격 _투찰_부대결과_Book1" xfId="3578"/>
    <cellStyle name="_인원계획표 _적격 _투찰_부대결과_Book1_ys dw 은평 생태교량" xfId="3581"/>
    <cellStyle name="_인원계획표 _적격 _투찰_부대결과_Book1_삼각지 시공계획서" xfId="3579"/>
    <cellStyle name="_인원계획표 _적격 _투찰_부대결과_Book1_삼각지 시공계획서_ys dw 은평 생태교량" xfId="3580"/>
    <cellStyle name="_인원계획표 _적격 _투찰_부대결과_P-(현리-신팔)" xfId="3582"/>
    <cellStyle name="_인원계획표 _적격 _투찰_부대결과_P-(현리-신팔)_ys dw 은평 생태교량" xfId="3585"/>
    <cellStyle name="_인원계획표 _적격 _투찰_부대결과_P-(현리-신팔)_삼각지 시공계획서" xfId="3583"/>
    <cellStyle name="_인원계획표 _적격 _투찰_부대결과_P-(현리-신팔)_삼각지 시공계획서_ys dw 은평 생태교량" xfId="3584"/>
    <cellStyle name="_인원계획표 _적격 _투찰_부대결과_ys dw 은평 생태교량" xfId="3586"/>
    <cellStyle name="_인원계획표 _적격 _투찰_부대결과_삼각지 시공계획서" xfId="3572"/>
    <cellStyle name="_인원계획표 _적격 _투찰_부대결과_삼각지 시공계획서_ys dw 은평 생태교량" xfId="3573"/>
    <cellStyle name="_인원계획표 _적격 _투찰_부대결과_현리-신팔도로설계" xfId="3574"/>
    <cellStyle name="_인원계획표 _적격 _투찰_부대결과_현리-신팔도로설계_ys dw 은평 생태교량" xfId="3577"/>
    <cellStyle name="_인원계획표 _적격 _투찰_부대결과_현리-신팔도로설계_삼각지 시공계획서" xfId="3575"/>
    <cellStyle name="_인원계획표 _적격 _투찰_부대결과_현리-신팔도로설계_삼각지 시공계획서_ys dw 은평 생태교량" xfId="3576"/>
    <cellStyle name="_인원계획표 _적격 _투찰_삼각지 시공계획서" xfId="3587"/>
    <cellStyle name="_인원계획표 _적격 _투찰_삼각지 시공계획서_ys dw 은평 생태교량" xfId="3588"/>
    <cellStyle name="_인원계획표 _적격 _투찰_현리-신팔도로설계" xfId="3589"/>
    <cellStyle name="_인원계획표 _적격 _투찰_현리-신팔도로설계_ys dw 은평 생태교량" xfId="3592"/>
    <cellStyle name="_인원계획표 _적격 _투찰_현리-신팔도로설계_삼각지 시공계획서" xfId="3590"/>
    <cellStyle name="_인원계획표 _적격 _투찰_현리-신팔도로설계_삼각지 시공계획서_ys dw 은평 생태교량" xfId="3591"/>
    <cellStyle name="_인원계획표 _적격 _팬택공사현황" xfId="21619"/>
    <cellStyle name="_인원계획표 _적격 _팬택공사현황_00팬택공사현황" xfId="21620"/>
    <cellStyle name="_인원계획표 _적격 _한강로2가 복합건물(030924)개정0-PRD" xfId="3602"/>
    <cellStyle name="_인원계획표 _적격 _현리-신팔도로설계" xfId="3603"/>
    <cellStyle name="_인원계획표 _적격 _현리-신팔도로설계_ys dw 은평 생태교량" xfId="3606"/>
    <cellStyle name="_인원계획표 _적격 _현리-신팔도로설계_삼각지 시공계획서" xfId="3604"/>
    <cellStyle name="_인원계획표 _적격 _현리-신팔도로설계_삼각지 시공계획서_ys dw 은평 생태교량" xfId="3605"/>
    <cellStyle name="_인원계획표 _적상무주IC도로(1공구)" xfId="3636"/>
    <cellStyle name="_인원계획표 _중앙서소문전력구견적서" xfId="3637"/>
    <cellStyle name="_인원계획표 _중앙서소문전력구견적서_견적서-풍납석촌(060206-입찰)개정1-수식수정-1-제출" xfId="3638"/>
    <cellStyle name="_인원계획표 _중앙서소문전력구견적서_설계내역서(풍납~석촌)" xfId="3639"/>
    <cellStyle name="_인원계획표 _중앙서소문전력구견적서_설계내역서(풍납~석촌)_견적서-풍납석촌(060206-입찰)개정1-수식수정-1-제출" xfId="3640"/>
    <cellStyle name="_인원계획표 _중앙서소문전력구견적서_설계내역서(풍납~석촌)_실행예산(장지분기)(060228)개정1" xfId="3641"/>
    <cellStyle name="_인원계획표 _중앙서소문전력구견적서_실행예산(장지분기)(060228)개정1" xfId="3642"/>
    <cellStyle name="_인원계획표 _지경-사리 투찰(new)" xfId="3643"/>
    <cellStyle name="_인원계획표 _지경-사리 투찰(new)_서해안 임해관광도로 설계" xfId="3644"/>
    <cellStyle name="_인원계획표 _지경-사리 투찰(new)_서해안 임해관광도로 설계_춘천-동홍천(3)대비표" xfId="3645"/>
    <cellStyle name="_인원계획표 _지경-사리 투찰(new)_지경-사리투찰 (계룡건설1)" xfId="3646"/>
    <cellStyle name="_인원계획표 _지경-사리 투찰(new)_지경-사리투찰 (계룡건설1)_서해안 임해관광도로 설계" xfId="3647"/>
    <cellStyle name="_인원계획표 _지경-사리 투찰(new)_지경-사리투찰 (계룡건설1)_서해안 임해관광도로 설계_춘천-동홍천(3)대비표" xfId="3648"/>
    <cellStyle name="_인원계획표 _지경-사리 투찰(new)_지경-사리투찰 (계룡건설1)_춘천-동홍천(3)대비표" xfId="3649"/>
    <cellStyle name="_인원계획표 _지경-사리 투찰(new)_지경-사리투찰 (계룡건설1)_포항4 일반지방 1공구실행new" xfId="3650"/>
    <cellStyle name="_인원계획표 _지경-사리 투찰(new)_지경-사리투찰 (계룡건설1)_포항4 일반지방 1공구실행new_국지도49호선(본덕-임곡)1공구 실행new" xfId="3651"/>
    <cellStyle name="_인원계획표 _지경-사리 투찰(new)_지경-사리투찰 (계룡건설1)_포항4 일반지방 1공구실행new_국지도49호선(본덕-임곡)1공구 실행new_서해안 임해관광도로 설계" xfId="3652"/>
    <cellStyle name="_인원계획표 _지경-사리 투찰(new)_지경-사리투찰 (계룡건설1)_포항4 일반지방 1공구실행new_국지도49호선(본덕-임곡)1공구 실행new_서해안 임해관광도로 설계_춘천-동홍천(3)대비표" xfId="3653"/>
    <cellStyle name="_인원계획표 _지경-사리 투찰(new)_지경-사리투찰 (계룡건설1)_포항4 일반지방 1공구실행new_국지도49호선(본덕-임곡)1공구 실행new_춘천-동홍천(3)대비표" xfId="3654"/>
    <cellStyle name="_인원계획표 _지경-사리 투찰(new)_지경-사리투찰 (계룡건설1)_포항4 일반지방 1공구실행new_규암우회 투찰(대박)" xfId="3655"/>
    <cellStyle name="_인원계획표 _지경-사리 투찰(new)_지경-사리투찰 (계룡건설1)_포항4 일반지방 1공구실행new_규암우회 투찰(대박)_서해안 임해관광도로 설계" xfId="3656"/>
    <cellStyle name="_인원계획표 _지경-사리 투찰(new)_지경-사리투찰 (계룡건설1)_포항4 일반지방 1공구실행new_규암우회 투찰(대박)_서해안 임해관광도로 설계_춘천-동홍천(3)대비표" xfId="3657"/>
    <cellStyle name="_인원계획표 _지경-사리 투찰(new)_지경-사리투찰 (계룡건설1)_포항4 일반지방 1공구실행new_규암우회 투찰(대박)_춘천-동홍천(3)대비표" xfId="3658"/>
    <cellStyle name="_인원계획표 _지경-사리 투찰(new)_지경-사리투찰 (계룡건설1)_포항4 일반지방 1공구실행new_노귀재터널 실행new" xfId="3659"/>
    <cellStyle name="_인원계획표 _지경-사리 투찰(new)_지경-사리투찰 (계룡건설1)_포항4 일반지방 1공구실행new_노귀재터널 실행new_서해안 임해관광도로 설계" xfId="3660"/>
    <cellStyle name="_인원계획표 _지경-사리 투찰(new)_지경-사리투찰 (계룡건설1)_포항4 일반지방 1공구실행new_노귀재터널 실행new_서해안 임해관광도로 설계_춘천-동홍천(3)대비표" xfId="3661"/>
    <cellStyle name="_인원계획표 _지경-사리 투찰(new)_지경-사리투찰 (계룡건설1)_포항4 일반지방 1공구실행new_노귀재터널 실행new_춘천-동홍천(3)대비표" xfId="3662"/>
    <cellStyle name="_인원계획표 _지경-사리 투찰(new)_지경-사리투찰 (계룡건설1)_포항4 일반지방 1공구실행new_본덕-임곡 2공구 실행new" xfId="3663"/>
    <cellStyle name="_인원계획표 _지경-사리 투찰(new)_지경-사리투찰 (계룡건설1)_포항4 일반지방 1공구실행new_본덕-임곡 2공구 실행new_서해안 임해관광도로 설계" xfId="3664"/>
    <cellStyle name="_인원계획표 _지경-사리 투찰(new)_지경-사리투찰 (계룡건설1)_포항4 일반지방 1공구실행new_본덕-임곡 2공구 실행new_서해안 임해관광도로 설계_춘천-동홍천(3)대비표" xfId="3665"/>
    <cellStyle name="_인원계획표 _지경-사리 투찰(new)_지경-사리투찰 (계룡건설1)_포항4 일반지방 1공구실행new_본덕-임곡 2공구 실행new_춘천-동홍천(3)대비표" xfId="3666"/>
    <cellStyle name="_인원계획표 _지경-사리 투찰(new)_지경-사리투찰 (계룡건설1)_포항4 일반지방 1공구실행new_서해안 임해관광 실행new" xfId="3667"/>
    <cellStyle name="_인원계획표 _지경-사리 투찰(new)_지경-사리투찰 (계룡건설1)_포항4 일반지방 1공구실행new_서해안 임해관광 실행new_서해안 임해관광도로 설계" xfId="3668"/>
    <cellStyle name="_인원계획표 _지경-사리 투찰(new)_지경-사리투찰 (계룡건설1)_포항4 일반지방 1공구실행new_서해안 임해관광 실행new_서해안 임해관광도로 설계_춘천-동홍천(3)대비표" xfId="3669"/>
    <cellStyle name="_인원계획표 _지경-사리 투찰(new)_지경-사리투찰 (계룡건설1)_포항4 일반지방 1공구실행new_서해안 임해관광 실행new_춘천-동홍천(3)대비표" xfId="3670"/>
    <cellStyle name="_인원계획표 _지경-사리 투찰(new)_지경-사리투찰 (계룡건설1)_포항4 일반지방 1공구실행new_서해안 임해관광도로 설계" xfId="3671"/>
    <cellStyle name="_인원계획표 _지경-사리 투찰(new)_지경-사리투찰 (계룡건설1)_포항4 일반지방 1공구실행new_서해안 임해관광도로 설계_춘천-동홍천(3)대비표" xfId="3672"/>
    <cellStyle name="_인원계획표 _지경-사리 투찰(new)_지경-사리투찰 (계룡건설1)_포항4 일반지방 1공구실행new_진천ic -금왕 투찰new" xfId="3673"/>
    <cellStyle name="_인원계획표 _지경-사리 투찰(new)_지경-사리투찰 (계룡건설1)_포항4 일반지방 1공구실행new_진천ic -금왕 투찰new_서해안 임해관광도로 설계" xfId="3674"/>
    <cellStyle name="_인원계획표 _지경-사리 투찰(new)_지경-사리투찰 (계룡건설1)_포항4 일반지방 1공구실행new_진천ic -금왕 투찰new_서해안 임해관광도로 설계_춘천-동홍천(3)대비표" xfId="3675"/>
    <cellStyle name="_인원계획표 _지경-사리 투찰(new)_지경-사리투찰 (계룡건설1)_포항4 일반지방 1공구실행new_진천ic -금왕 투찰new_춘천-동홍천(3)대비표" xfId="3676"/>
    <cellStyle name="_인원계획표 _지경-사리 투찰(new)_지경-사리투찰 (계룡건설1)_포항4 일반지방 1공구실행new_춘천-동홍천(3)대비표" xfId="3677"/>
    <cellStyle name="_인원계획표 _지경-사리 투찰(new)_춘천-동홍천(3)대비표" xfId="3678"/>
    <cellStyle name="_인원계획표 _지경-사리 투찰(new)_포항4 일반지방 1공구실행new" xfId="3679"/>
    <cellStyle name="_인원계획표 _지경-사리 투찰(new)_포항4 일반지방 1공구실행new_국지도49호선(본덕-임곡)1공구 실행new" xfId="3680"/>
    <cellStyle name="_인원계획표 _지경-사리 투찰(new)_포항4 일반지방 1공구실행new_국지도49호선(본덕-임곡)1공구 실행new_서해안 임해관광도로 설계" xfId="3681"/>
    <cellStyle name="_인원계획표 _지경-사리 투찰(new)_포항4 일반지방 1공구실행new_국지도49호선(본덕-임곡)1공구 실행new_서해안 임해관광도로 설계_춘천-동홍천(3)대비표" xfId="3682"/>
    <cellStyle name="_인원계획표 _지경-사리 투찰(new)_포항4 일반지방 1공구실행new_국지도49호선(본덕-임곡)1공구 실행new_춘천-동홍천(3)대비표" xfId="3683"/>
    <cellStyle name="_인원계획표 _지경-사리 투찰(new)_포항4 일반지방 1공구실행new_규암우회 투찰(대박)" xfId="3684"/>
    <cellStyle name="_인원계획표 _지경-사리 투찰(new)_포항4 일반지방 1공구실행new_규암우회 투찰(대박)_서해안 임해관광도로 설계" xfId="3685"/>
    <cellStyle name="_인원계획표 _지경-사리 투찰(new)_포항4 일반지방 1공구실행new_규암우회 투찰(대박)_서해안 임해관광도로 설계_춘천-동홍천(3)대비표" xfId="3686"/>
    <cellStyle name="_인원계획표 _지경-사리 투찰(new)_포항4 일반지방 1공구실행new_규암우회 투찰(대박)_춘천-동홍천(3)대비표" xfId="3687"/>
    <cellStyle name="_인원계획표 _지경-사리 투찰(new)_포항4 일반지방 1공구실행new_노귀재터널 실행new" xfId="3688"/>
    <cellStyle name="_인원계획표 _지경-사리 투찰(new)_포항4 일반지방 1공구실행new_노귀재터널 실행new_서해안 임해관광도로 설계" xfId="3689"/>
    <cellStyle name="_인원계획표 _지경-사리 투찰(new)_포항4 일반지방 1공구실행new_노귀재터널 실행new_서해안 임해관광도로 설계_춘천-동홍천(3)대비표" xfId="3690"/>
    <cellStyle name="_인원계획표 _지경-사리 투찰(new)_포항4 일반지방 1공구실행new_노귀재터널 실행new_춘천-동홍천(3)대비표" xfId="3691"/>
    <cellStyle name="_인원계획표 _지경-사리 투찰(new)_포항4 일반지방 1공구실행new_본덕-임곡 2공구 실행new" xfId="3692"/>
    <cellStyle name="_인원계획표 _지경-사리 투찰(new)_포항4 일반지방 1공구실행new_본덕-임곡 2공구 실행new_서해안 임해관광도로 설계" xfId="3693"/>
    <cellStyle name="_인원계획표 _지경-사리 투찰(new)_포항4 일반지방 1공구실행new_본덕-임곡 2공구 실행new_서해안 임해관광도로 설계_춘천-동홍천(3)대비표" xfId="3694"/>
    <cellStyle name="_인원계획표 _지경-사리 투찰(new)_포항4 일반지방 1공구실행new_본덕-임곡 2공구 실행new_춘천-동홍천(3)대비표" xfId="3695"/>
    <cellStyle name="_인원계획표 _지경-사리 투찰(new)_포항4 일반지방 1공구실행new_서해안 임해관광 실행new" xfId="3696"/>
    <cellStyle name="_인원계획표 _지경-사리 투찰(new)_포항4 일반지방 1공구실행new_서해안 임해관광 실행new_서해안 임해관광도로 설계" xfId="3697"/>
    <cellStyle name="_인원계획표 _지경-사리 투찰(new)_포항4 일반지방 1공구실행new_서해안 임해관광 실행new_서해안 임해관광도로 설계_춘천-동홍천(3)대비표" xfId="3698"/>
    <cellStyle name="_인원계획표 _지경-사리 투찰(new)_포항4 일반지방 1공구실행new_서해안 임해관광 실행new_춘천-동홍천(3)대비표" xfId="3699"/>
    <cellStyle name="_인원계획표 _지경-사리 투찰(new)_포항4 일반지방 1공구실행new_서해안 임해관광도로 설계" xfId="3700"/>
    <cellStyle name="_인원계획표 _지경-사리 투찰(new)_포항4 일반지방 1공구실행new_서해안 임해관광도로 설계_춘천-동홍천(3)대비표" xfId="3701"/>
    <cellStyle name="_인원계획표 _지경-사리 투찰(new)_포항4 일반지방 1공구실행new_진천ic -금왕 투찰new" xfId="3702"/>
    <cellStyle name="_인원계획표 _지경-사리 투찰(new)_포항4 일반지방 1공구실행new_진천ic -금왕 투찰new_서해안 임해관광도로 설계" xfId="3703"/>
    <cellStyle name="_인원계획표 _지경-사리 투찰(new)_포항4 일반지방 1공구실행new_진천ic -금왕 투찰new_서해안 임해관광도로 설계_춘천-동홍천(3)대비표" xfId="3704"/>
    <cellStyle name="_인원계획표 _지경-사리 투찰(new)_포항4 일반지방 1공구실행new_진천ic -금왕 투찰new_춘천-동홍천(3)대비표" xfId="3705"/>
    <cellStyle name="_인원계획표 _지경-사리 투찰(new)_포항4 일반지방 1공구실행new_춘천-동홍천(3)대비표" xfId="3706"/>
    <cellStyle name="_인원계획표 _천호동 대우베네시티(030821)개정2" xfId="3707"/>
    <cellStyle name="_인원계획표 _총괄 내역서" xfId="14722"/>
    <cellStyle name="_인원계획표 _총괄 내역서_4.일신통신 가실행예산(재견적合)" xfId="14723"/>
    <cellStyle name="_인원계획표 _총괄 내역서_을" xfId="14724"/>
    <cellStyle name="_인원계획표 _총괄내역표" xfId="18219"/>
    <cellStyle name="_인원계획표 _최종-실행내역(협성대신학관)060110" xfId="3708"/>
    <cellStyle name="_인원계획표 _춘천-동홍천(3)대비표" xfId="3709"/>
    <cellStyle name="_인원계획표 _충정로임시동력(계약)" xfId="3710"/>
    <cellStyle name="_인원계획표 _충정로임시동력(계약)_04. 신도림주상복합_기계실행예산(안)20060412_배연담파스리브단가수정" xfId="3711"/>
    <cellStyle name="_인원계획표 _충정로임시동력(계약)_신사동업무시설빌딩분리" xfId="3712"/>
    <cellStyle name="_인원계획표 _충정로임시동력(계약)_신사동업무시설빌딩분리_04. 신도림주상복합_기계실행예산(안)20060412_배연담파스리브단가수정" xfId="3713"/>
    <cellStyle name="_인원계획표 _충정로임시동력(계약)_신사동업무시설빌딩분리_실행작업중_기계내역(노인건강타운)_20060201(동진)" xfId="3714"/>
    <cellStyle name="_인원계획표 _충정로임시동력(계약)_신사동업무시설빌딩분리_최종-실행내역(협성대신학관)060110" xfId="3715"/>
    <cellStyle name="_인원계획표 _충정로임시동력(계약)_신사동업무시설빌딩분리_통합단가-동진" xfId="3716"/>
    <cellStyle name="_인원계획표 _충정로임시동력(계약)_실행작업중_기계내역(노인건강타운)_20060201(동진)" xfId="3717"/>
    <cellStyle name="_인원계획표 _충정로임시동력(계약)_입찰견적서(제출)" xfId="3718"/>
    <cellStyle name="_인원계획표 _충정로임시동력(계약)_입찰견적서(제출)_04. 신도림주상복합_기계실행예산(안)20060412_배연담파스리브단가수정" xfId="3719"/>
    <cellStyle name="_인원계획표 _충정로임시동력(계약)_입찰견적서(제출)_실행작업중_기계내역(노인건강타운)_20060201(동진)" xfId="3720"/>
    <cellStyle name="_인원계획표 _충정로임시동력(계약)_입찰견적서(제출)_최종-실행내역(협성대신학관)060110" xfId="3721"/>
    <cellStyle name="_인원계획표 _충정로임시동력(계약)_입찰견적서(제출)_통합단가-동진" xfId="3722"/>
    <cellStyle name="_인원계획표 _충정로임시동력(계약)_입찰견적서(제출-세원NEGO)" xfId="3723"/>
    <cellStyle name="_인원계획표 _충정로임시동력(계약)_입찰견적서(제출-세원NEGO)_04. 신도림주상복합_기계실행예산(안)20060412_배연담파스리브단가수정" xfId="3724"/>
    <cellStyle name="_인원계획표 _충정로임시동력(계약)_입찰견적서(제출-세원NEGO)_실행작업중_기계내역(노인건강타운)_20060201(동진)" xfId="3725"/>
    <cellStyle name="_인원계획표 _충정로임시동력(계약)_입찰견적서(제출-세원NEGO)_최종-실행내역(협성대신학관)060110" xfId="3726"/>
    <cellStyle name="_인원계획표 _충정로임시동력(계약)_입찰견적서(제출-세원NEGO)_통합단가-동진" xfId="3727"/>
    <cellStyle name="_인원계획표 _충정로임시동력(계약)_입찰견적서(제출-수정)" xfId="3728"/>
    <cellStyle name="_인원계획표 _충정로임시동력(계약)_입찰견적서(제출-수정)_04. 신도림주상복합_기계실행예산(안)20060412_배연담파스리브단가수정" xfId="3729"/>
    <cellStyle name="_인원계획표 _충정로임시동력(계약)_입찰견적서(제출-수정)_실행작업중_기계내역(노인건강타운)_20060201(동진)" xfId="3730"/>
    <cellStyle name="_인원계획표 _충정로임시동력(계약)_입찰견적서(제출-수정)_최종-실행내역(협성대신학관)060110" xfId="3731"/>
    <cellStyle name="_인원계획표 _충정로임시동력(계약)_입찰견적서(제출-수정)_통합단가-동진" xfId="3732"/>
    <cellStyle name="_인원계획표 _충정로임시동력(계약)_최종-실행내역(협성대신학관)060110" xfId="3733"/>
    <cellStyle name="_인원계획표 _충정로임시동력(계약)_통합단가-동진" xfId="3734"/>
    <cellStyle name="_인원계획표 _태인원평2(조사기안)" xfId="3735"/>
    <cellStyle name="_인원계획표 _태인원평2(조사기안)_춘천-동홍천(3)대비표" xfId="3736"/>
    <cellStyle name="_인원계획표 _토철내역서" xfId="3737"/>
    <cellStyle name="_인원계획표 _토철내역서_견적서-풍납석촌(060206-입찰)개정1-수식수정-1-제출" xfId="3738"/>
    <cellStyle name="_인원계획표 _토철내역서_설계내역서(풍납~석촌)" xfId="3739"/>
    <cellStyle name="_인원계획표 _토철내역서_설계내역서(풍납~석촌)_견적서-풍납석촌(060206-입찰)개정1-수식수정-1-제출" xfId="3740"/>
    <cellStyle name="_인원계획표 _토철내역서_설계내역서(풍납~석촌)_실행예산(장지분기)(060228)개정1" xfId="3741"/>
    <cellStyle name="_인원계획표 _토철내역서_실행예산(장지분기)(060228)개정1" xfId="3742"/>
    <cellStyle name="_인원계획표 _통합단가-동진" xfId="3743"/>
    <cellStyle name="_인원계획표 _투찰" xfId="3744"/>
    <cellStyle name="_인원계획표 _투찰(안덕대정)" xfId="14725"/>
    <cellStyle name="_인원계획표 _투찰(안덕대정)_1. 가실행예산(0629 도면기준)" xfId="14726"/>
    <cellStyle name="_인원계획표 _투찰(안덕대정)_1. 가실행예산(0629 도면기준)_4.일신통신 가실행예산(재견적合)" xfId="14727"/>
    <cellStyle name="_인원계획표 _투찰(안덕대정)_1. 가실행예산(0629 도면기준)_을" xfId="14728"/>
    <cellStyle name="_인원계획표 _투찰(안덕대정)_1.본실행 - 조정(안)" xfId="14729"/>
    <cellStyle name="_인원계획표 _투찰(안덕대정)_1.본실행 - 조정(안)_4.일신통신 가실행예산(재견적合)" xfId="14730"/>
    <cellStyle name="_인원계획표 _투찰(안덕대정)_1.본실행 - 조정(안)_을" xfId="14731"/>
    <cellStyle name="_인원계획표 _투찰(안덕대정)_4.일신통신 가실행예산(재견적合)" xfId="14732"/>
    <cellStyle name="_인원계획표 _투찰(안덕대정)_을" xfId="14733"/>
    <cellStyle name="_인원계획표 _투찰(안덕대정)_총괄 내역서" xfId="14734"/>
    <cellStyle name="_인원계획표 _투찰(안덕대정)_총괄 내역서_4.일신통신 가실행예산(재견적合)" xfId="14735"/>
    <cellStyle name="_인원계획표 _투찰(안덕대정)_총괄 내역서_을" xfId="14736"/>
    <cellStyle name="_인원계획표 _투찰(안덕대정)_투찰_대둔산" xfId="14737"/>
    <cellStyle name="_인원계획표 _투찰(안덕대정)_투찰_대둔산_1. 가실행예산(0629 도면기준)" xfId="14738"/>
    <cellStyle name="_인원계획표 _투찰(안덕대정)_투찰_대둔산_1. 가실행예산(0629 도면기준)_4.일신통신 가실행예산(재견적合)" xfId="14739"/>
    <cellStyle name="_인원계획표 _투찰(안덕대정)_투찰_대둔산_1. 가실행예산(0629 도면기준)_을" xfId="14740"/>
    <cellStyle name="_인원계획표 _투찰(안덕대정)_투찰_대둔산_1.본실행 - 조정(안)" xfId="14741"/>
    <cellStyle name="_인원계획표 _투찰(안덕대정)_투찰_대둔산_1.본실행 - 조정(안)_4.일신통신 가실행예산(재견적合)" xfId="14742"/>
    <cellStyle name="_인원계획표 _투찰(안덕대정)_투찰_대둔산_1.본실행 - 조정(안)_을" xfId="14743"/>
    <cellStyle name="_인원계획표 _투찰(안덕대정)_투찰_대둔산_4.일신통신 가실행예산(재견적合)" xfId="14744"/>
    <cellStyle name="_인원계획표 _투찰(안덕대정)_투찰_대둔산_을" xfId="14745"/>
    <cellStyle name="_인원계획표 _투찰(안덕대정)_투찰_대둔산_총괄 내역서" xfId="14746"/>
    <cellStyle name="_인원계획표 _투찰(안덕대정)_투찰_대둔산_총괄 내역서_4.일신통신 가실행예산(재견적合)" xfId="14747"/>
    <cellStyle name="_인원계획표 _투찰(안덕대정)_투찰_대둔산_총괄 내역서_을" xfId="14748"/>
    <cellStyle name="_인원계획표 _투찰(안덕대정)1" xfId="14749"/>
    <cellStyle name="_인원계획표 _투찰(안덕대정)1_1. 가실행예산(0629 도면기준)" xfId="14750"/>
    <cellStyle name="_인원계획표 _투찰(안덕대정)1_1. 가실행예산(0629 도면기준)_4.일신통신 가실행예산(재견적合)" xfId="14751"/>
    <cellStyle name="_인원계획표 _투찰(안덕대정)1_1. 가실행예산(0629 도면기준)_을" xfId="14752"/>
    <cellStyle name="_인원계획표 _투찰(안덕대정)1_1.본실행 - 조정(안)" xfId="14753"/>
    <cellStyle name="_인원계획표 _투찰(안덕대정)1_1.본실행 - 조정(안)_4.일신통신 가실행예산(재견적合)" xfId="14754"/>
    <cellStyle name="_인원계획표 _투찰(안덕대정)1_1.본실행 - 조정(안)_을" xfId="14755"/>
    <cellStyle name="_인원계획표 _투찰(안덕대정)1_4.일신통신 가실행예산(재견적合)" xfId="14756"/>
    <cellStyle name="_인원계획표 _투찰(안덕대정)1_을" xfId="14757"/>
    <cellStyle name="_인원계획표 _투찰(안덕대정)1_총괄 내역서" xfId="14758"/>
    <cellStyle name="_인원계획표 _투찰(안덕대정)1_총괄 내역서_4.일신통신 가실행예산(재견적合)" xfId="14759"/>
    <cellStyle name="_인원계획표 _투찰(안덕대정)1_총괄 내역서_을" xfId="14760"/>
    <cellStyle name="_인원계획표 _투찰(안덕대정)1_투찰_대둔산" xfId="14761"/>
    <cellStyle name="_인원계획표 _투찰(안덕대정)1_투찰_대둔산_1. 가실행예산(0629 도면기준)" xfId="14762"/>
    <cellStyle name="_인원계획표 _투찰(안덕대정)1_투찰_대둔산_1. 가실행예산(0629 도면기준)_4.일신통신 가실행예산(재견적合)" xfId="14763"/>
    <cellStyle name="_인원계획표 _투찰(안덕대정)1_투찰_대둔산_1. 가실행예산(0629 도면기준)_을" xfId="14764"/>
    <cellStyle name="_인원계획표 _투찰(안덕대정)1_투찰_대둔산_1.본실행 - 조정(안)" xfId="14765"/>
    <cellStyle name="_인원계획표 _투찰(안덕대정)1_투찰_대둔산_1.본실행 - 조정(안)_4.일신통신 가실행예산(재견적合)" xfId="14766"/>
    <cellStyle name="_인원계획표 _투찰(안덕대정)1_투찰_대둔산_1.본실행 - 조정(안)_을" xfId="14767"/>
    <cellStyle name="_인원계획표 _투찰(안덕대정)1_투찰_대둔산_4.일신통신 가실행예산(재견적合)" xfId="14768"/>
    <cellStyle name="_인원계획표 _투찰(안덕대정)1_투찰_대둔산_을" xfId="14769"/>
    <cellStyle name="_인원계획표 _투찰(안덕대정)1_투찰_대둔산_총괄 내역서" xfId="14770"/>
    <cellStyle name="_인원계획표 _투찰(안덕대정)1_투찰_대둔산_총괄 내역서_4.일신통신 가실행예산(재견적合)" xfId="14771"/>
    <cellStyle name="_인원계획표 _투찰(안덕대정)1_투찰_대둔산_총괄 내역서_을" xfId="14772"/>
    <cellStyle name="_인원계획표 _투찰_Book1" xfId="3767"/>
    <cellStyle name="_인원계획표 _투찰_Book1_ys dw 은평 생태교량" xfId="3770"/>
    <cellStyle name="_인원계획표 _투찰_Book1_삼각지 시공계획서" xfId="3768"/>
    <cellStyle name="_인원계획표 _투찰_Book1_삼각지 시공계획서_ys dw 은평 생태교량" xfId="3769"/>
    <cellStyle name="_인원계획표 _투찰_P-(현리-신팔)" xfId="3771"/>
    <cellStyle name="_인원계획표 _투찰_P-(현리-신팔)_ys dw 은평 생태교량" xfId="3774"/>
    <cellStyle name="_인원계획표 _투찰_P-(현리-신팔)_삼각지 시공계획서" xfId="3772"/>
    <cellStyle name="_인원계획표 _투찰_P-(현리-신팔)_삼각지 시공계획서_ys dw 은평 생태교량" xfId="3773"/>
    <cellStyle name="_인원계획표 _투찰_ys dw 은평 생태교량" xfId="3775"/>
    <cellStyle name="_인원계획표 _투찰_대둔산" xfId="14773"/>
    <cellStyle name="_인원계획표 _투찰_대둔산_1. 가실행예산(0629 도면기준)" xfId="14774"/>
    <cellStyle name="_인원계획표 _투찰_대둔산_1. 가실행예산(0629 도면기준)_4.일신통신 가실행예산(재견적合)" xfId="14775"/>
    <cellStyle name="_인원계획표 _투찰_대둔산_1. 가실행예산(0629 도면기준)_을" xfId="14776"/>
    <cellStyle name="_인원계획표 _투찰_대둔산_1.본실행 - 조정(안)" xfId="14777"/>
    <cellStyle name="_인원계획표 _투찰_대둔산_1.본실행 - 조정(안)_4.일신통신 가실행예산(재견적合)" xfId="14778"/>
    <cellStyle name="_인원계획표 _투찰_대둔산_1.본실행 - 조정(안)_을" xfId="14779"/>
    <cellStyle name="_인원계획표 _투찰_대둔산_4.일신통신 가실행예산(재견적合)" xfId="14780"/>
    <cellStyle name="_인원계획표 _투찰_대둔산_을" xfId="14781"/>
    <cellStyle name="_인원계획표 _투찰_대둔산_총괄 내역서" xfId="14782"/>
    <cellStyle name="_인원계획표 _투찰_대둔산_총괄 내역서_4.일신통신 가실행예산(재견적合)" xfId="14783"/>
    <cellStyle name="_인원계획표 _투찰_대둔산_총괄 내역서_을" xfId="14784"/>
    <cellStyle name="_인원계획표 _투찰_부대결과" xfId="3745"/>
    <cellStyle name="_인원계획표 _투찰_부대결과_Book1" xfId="3752"/>
    <cellStyle name="_인원계획표 _투찰_부대결과_Book1_ys dw 은평 생태교량" xfId="3755"/>
    <cellStyle name="_인원계획표 _투찰_부대결과_Book1_삼각지 시공계획서" xfId="3753"/>
    <cellStyle name="_인원계획표 _투찰_부대결과_Book1_삼각지 시공계획서_ys dw 은평 생태교량" xfId="3754"/>
    <cellStyle name="_인원계획표 _투찰_부대결과_P-(현리-신팔)" xfId="3756"/>
    <cellStyle name="_인원계획표 _투찰_부대결과_P-(현리-신팔)_ys dw 은평 생태교량" xfId="3759"/>
    <cellStyle name="_인원계획표 _투찰_부대결과_P-(현리-신팔)_삼각지 시공계획서" xfId="3757"/>
    <cellStyle name="_인원계획표 _투찰_부대결과_P-(현리-신팔)_삼각지 시공계획서_ys dw 은평 생태교량" xfId="3758"/>
    <cellStyle name="_인원계획표 _투찰_부대결과_ys dw 은평 생태교량" xfId="3760"/>
    <cellStyle name="_인원계획표 _투찰_부대결과_삼각지 시공계획서" xfId="3746"/>
    <cellStyle name="_인원계획표 _투찰_부대결과_삼각지 시공계획서_ys dw 은평 생태교량" xfId="3747"/>
    <cellStyle name="_인원계획표 _투찰_부대결과_현리-신팔도로설계" xfId="3748"/>
    <cellStyle name="_인원계획표 _투찰_부대결과_현리-신팔도로설계_ys dw 은평 생태교량" xfId="3751"/>
    <cellStyle name="_인원계획표 _투찰_부대결과_현리-신팔도로설계_삼각지 시공계획서" xfId="3749"/>
    <cellStyle name="_인원계획표 _투찰_부대결과_현리-신팔도로설계_삼각지 시공계획서_ys dw 은평 생태교량" xfId="3750"/>
    <cellStyle name="_인원계획표 _투찰_삼각지 시공계획서" xfId="3761"/>
    <cellStyle name="_인원계획표 _투찰_삼각지 시공계획서_ys dw 은평 생태교량" xfId="3762"/>
    <cellStyle name="_인원계획표 _투찰_현리-신팔도로설계" xfId="3763"/>
    <cellStyle name="_인원계획표 _투찰_현리-신팔도로설계_ys dw 은평 생태교량" xfId="3766"/>
    <cellStyle name="_인원계획표 _투찰_현리-신팔도로설계_삼각지 시공계획서" xfId="3764"/>
    <cellStyle name="_인원계획표 _투찰_현리-신팔도로설계_삼각지 시공계획서_ys dw 은평 생태교량" xfId="3765"/>
    <cellStyle name="_인원계획표 _투찰내역" xfId="14785"/>
    <cellStyle name="_인원계획표 _투찰내역_1. 가실행예산(0629 도면기준)" xfId="14786"/>
    <cellStyle name="_인원계획표 _투찰내역_1. 가실행예산(0629 도면기준)_4.일신통신 가실행예산(재견적合)" xfId="14787"/>
    <cellStyle name="_인원계획표 _투찰내역_1. 가실행예산(0629 도면기준)_을" xfId="14788"/>
    <cellStyle name="_인원계획표 _투찰내역_1.본실행 - 조정(안)" xfId="14789"/>
    <cellStyle name="_인원계획표 _투찰내역_1.본실행 - 조정(안)_4.일신통신 가실행예산(재견적合)" xfId="14790"/>
    <cellStyle name="_인원계획표 _투찰내역_1.본실행 - 조정(안)_을" xfId="14791"/>
    <cellStyle name="_인원계획표 _투찰내역_4.일신통신 가실행예산(재견적合)" xfId="14792"/>
    <cellStyle name="_인원계획표 _투찰내역_을" xfId="14793"/>
    <cellStyle name="_인원계획표 _투찰내역_총괄 내역서" xfId="14794"/>
    <cellStyle name="_인원계획표 _투찰내역_총괄 내역서_4.일신통신 가실행예산(재견적合)" xfId="14795"/>
    <cellStyle name="_인원계획표 _투찰내역_총괄 내역서_을" xfId="14796"/>
    <cellStyle name="_인원계획표 _팬택공사현황" xfId="21621"/>
    <cellStyle name="_인원계획표 _팬택공사현황_00팬택공사현황" xfId="21622"/>
    <cellStyle name="_인원계획표 _포기각서" xfId="18220"/>
    <cellStyle name="_인원계획표 _포항4 일반지방 1공구실행new" xfId="3776"/>
    <cellStyle name="_인원계획표 _포항4 일반지방 1공구실행new_국지도49호선(본덕-임곡)1공구 실행new" xfId="3777"/>
    <cellStyle name="_인원계획표 _포항4 일반지방 1공구실행new_국지도49호선(본덕-임곡)1공구 실행new_서해안 임해관광도로 설계" xfId="3778"/>
    <cellStyle name="_인원계획표 _포항4 일반지방 1공구실행new_국지도49호선(본덕-임곡)1공구 실행new_서해안 임해관광도로 설계_춘천-동홍천(3)대비표" xfId="3779"/>
    <cellStyle name="_인원계획표 _포항4 일반지방 1공구실행new_국지도49호선(본덕-임곡)1공구 실행new_춘천-동홍천(3)대비표" xfId="3780"/>
    <cellStyle name="_인원계획표 _포항4 일반지방 1공구실행new_규암우회 투찰(대박)" xfId="3781"/>
    <cellStyle name="_인원계획표 _포항4 일반지방 1공구실행new_규암우회 투찰(대박)_서해안 임해관광도로 설계" xfId="3782"/>
    <cellStyle name="_인원계획표 _포항4 일반지방 1공구실행new_규암우회 투찰(대박)_서해안 임해관광도로 설계_춘천-동홍천(3)대비표" xfId="3783"/>
    <cellStyle name="_인원계획표 _포항4 일반지방 1공구실행new_규암우회 투찰(대박)_춘천-동홍천(3)대비표" xfId="3784"/>
    <cellStyle name="_인원계획표 _포항4 일반지방 1공구실행new_노귀재터널 실행new" xfId="3785"/>
    <cellStyle name="_인원계획표 _포항4 일반지방 1공구실행new_노귀재터널 실행new_서해안 임해관광도로 설계" xfId="3786"/>
    <cellStyle name="_인원계획표 _포항4 일반지방 1공구실행new_노귀재터널 실행new_서해안 임해관광도로 설계_춘천-동홍천(3)대비표" xfId="3787"/>
    <cellStyle name="_인원계획표 _포항4 일반지방 1공구실행new_노귀재터널 실행new_춘천-동홍천(3)대비표" xfId="3788"/>
    <cellStyle name="_인원계획표 _포항4 일반지방 1공구실행new_본덕-임곡 2공구 실행new" xfId="3789"/>
    <cellStyle name="_인원계획표 _포항4 일반지방 1공구실행new_본덕-임곡 2공구 실행new_서해안 임해관광도로 설계" xfId="3790"/>
    <cellStyle name="_인원계획표 _포항4 일반지방 1공구실행new_본덕-임곡 2공구 실행new_서해안 임해관광도로 설계_춘천-동홍천(3)대비표" xfId="3791"/>
    <cellStyle name="_인원계획표 _포항4 일반지방 1공구실행new_본덕-임곡 2공구 실행new_춘천-동홍천(3)대비표" xfId="3792"/>
    <cellStyle name="_인원계획표 _포항4 일반지방 1공구실행new_서해안 임해관광 실행new" xfId="3793"/>
    <cellStyle name="_인원계획표 _포항4 일반지방 1공구실행new_서해안 임해관광 실행new_서해안 임해관광도로 설계" xfId="3794"/>
    <cellStyle name="_인원계획표 _포항4 일반지방 1공구실행new_서해안 임해관광 실행new_서해안 임해관광도로 설계_춘천-동홍천(3)대비표" xfId="3795"/>
    <cellStyle name="_인원계획표 _포항4 일반지방 1공구실행new_서해안 임해관광 실행new_춘천-동홍천(3)대비표" xfId="3796"/>
    <cellStyle name="_인원계획표 _포항4 일반지방 1공구실행new_서해안 임해관광도로 설계" xfId="3797"/>
    <cellStyle name="_인원계획표 _포항4 일반지방 1공구실행new_서해안 임해관광도로 설계_춘천-동홍천(3)대비표" xfId="3798"/>
    <cellStyle name="_인원계획표 _포항4 일반지방 1공구실행new_진천ic -금왕 투찰new" xfId="3799"/>
    <cellStyle name="_인원계획표 _포항4 일반지방 1공구실행new_진천ic -금왕 투찰new_서해안 임해관광도로 설계" xfId="3800"/>
    <cellStyle name="_인원계획표 _포항4 일반지방 1공구실행new_진천ic -금왕 투찰new_서해안 임해관광도로 설계_춘천-동홍천(3)대비표" xfId="3801"/>
    <cellStyle name="_인원계획표 _포항4 일반지방 1공구실행new_진천ic -금왕 투찰new_춘천-동홍천(3)대비표" xfId="3802"/>
    <cellStyle name="_인원계획표 _포항4 일반지방 1공구실행new_춘천-동홍천(3)대비표" xfId="3803"/>
    <cellStyle name="_인원계획표 _하남덕풍추정공사비7(작성중)" xfId="21623"/>
    <cellStyle name="_인원계획표 _하남덕풍추정공사비7(작성중)_실행예산초안(105동)-시형-1" xfId="21624"/>
    <cellStyle name="_인원계획표 _하남덕풍추정공사비7(작성중)_실행예산초안(105동)-시형-2" xfId="21625"/>
    <cellStyle name="_인원계획표 _하남덕풍추정공사비7(작성중)_평택 지산동 아파트추정1-결재本" xfId="21626"/>
    <cellStyle name="_인원계획표 _하남덕풍추정공사비7(작성중)_평택 지산동 아파트추정1-결재本_실행예산초안(105동)-시형-1" xfId="21627"/>
    <cellStyle name="_인원계획표 _하남덕풍추정공사비7(작성중)_평택 지산동 아파트추정1-결재本_실행예산초안(105동)-시형-2" xfId="21628"/>
    <cellStyle name="_인원계획표 _한강로2가 복합건물(030924)개정0-PRD" xfId="3804"/>
    <cellStyle name="_인원계획표 _현리-신팔도로설계" xfId="3805"/>
    <cellStyle name="_인원계획표 _현리-신팔도로설계_ys dw 은평 생태교량" xfId="3808"/>
    <cellStyle name="_인원계획표 _현리-신팔도로설계_삼각지 시공계획서" xfId="3806"/>
    <cellStyle name="_인원계획표 _현리-신팔도로설계_삼각지 시공계획서_ys dw 은평 생태교량" xfId="3807"/>
    <cellStyle name="_인원계획표 _현설양식" xfId="18221"/>
    <cellStyle name="_인원계획표 _현장설명" xfId="18222"/>
    <cellStyle name="_인원계획표 _호남권투찰1" xfId="14797"/>
    <cellStyle name="_인원계획표 _호남권투찰1_1. 가실행예산(0629 도면기준)" xfId="14798"/>
    <cellStyle name="_인원계획표 _호남권투찰1_1. 가실행예산(0629 도면기준)_4.일신통신 가실행예산(재견적合)" xfId="14799"/>
    <cellStyle name="_인원계획표 _호남권투찰1_1. 가실행예산(0629 도면기준)_을" xfId="14800"/>
    <cellStyle name="_인원계획표 _호남권투찰1_1.본실행 - 조정(안)" xfId="14801"/>
    <cellStyle name="_인원계획표 _호남권투찰1_1.본실행 - 조정(안)_4.일신통신 가실행예산(재견적合)" xfId="14802"/>
    <cellStyle name="_인원계획표 _호남권투찰1_1.본실행 - 조정(안)_을" xfId="14803"/>
    <cellStyle name="_인원계획표 _호남권투찰1_4.일신통신 가실행예산(재견적合)" xfId="14804"/>
    <cellStyle name="_인원계획표 _호남권투찰1_을" xfId="14805"/>
    <cellStyle name="_인원계획표 _호남권투찰1_총괄 내역서" xfId="14806"/>
    <cellStyle name="_인원계획표 _호남권투찰1_총괄 내역서_4.일신통신 가실행예산(재견적合)" xfId="14807"/>
    <cellStyle name="_인원계획표 _호남권투찰1_총괄 내역서_을" xfId="14808"/>
    <cellStyle name="_인원계획표 _화성동탄KCC아파트추정1" xfId="21629"/>
    <cellStyle name="_인원계획표 _화성동탄KCC아파트추정1_실행예산초안(105동)-시형-1" xfId="21630"/>
    <cellStyle name="_인원계획표 _화성동탄KCC아파트추정1_실행예산초안(105동)-시형-2" xfId="21631"/>
    <cellStyle name="_인원계획표 _화성동탄KCC아파트추정1_평택 지산동 아파트추정1-결재本" xfId="21632"/>
    <cellStyle name="_인원계획표 _화성동탄KCC아파트추정1_평택 지산동 아파트추정1-결재本_실행예산초안(105동)-시형-1" xfId="21633"/>
    <cellStyle name="_인원계획표 _화성동탄KCC아파트추정1_평택 지산동 아파트추정1-결재本_실행예산초안(105동)-시형-2" xfId="21634"/>
    <cellStyle name="_인원계획표 _화성동탄KCC아파트추정2" xfId="21635"/>
    <cellStyle name="_인원계획표 _화성동탄KCC아파트추정2_실행예산초안(105동)-시형-1" xfId="21636"/>
    <cellStyle name="_인원계획표 _화성동탄KCC아파트추정2_실행예산초안(105동)-시형-2" xfId="21637"/>
    <cellStyle name="_인원계획표 _화성동탄KCC아파트추정2_평택 지산동 아파트추정1-결재本" xfId="21638"/>
    <cellStyle name="_인원계획표 _화성동탄KCC아파트추정2_평택 지산동 아파트추정1-결재本_실행예산초안(105동)-시형-1" xfId="21639"/>
    <cellStyle name="_인원계획표 _화성동탄KCC아파트추정2_평택 지산동 아파트추정1-결재本_실행예산초안(105동)-시형-2" xfId="21640"/>
    <cellStyle name="_인천 쇼핑몰 견적서-3257" xfId="13033"/>
    <cellStyle name="_인천간석동 모델하우스(삼성)" xfId="13632"/>
    <cellStyle name="_인천계양 까치마을 태화,한진아파트 공사내역서(제출용1)" xfId="20363"/>
    <cellStyle name="_인천계양 까치마을 태화,한진아파트 공사내역서(제출용1)_견적서-110동 602호" xfId="20364"/>
    <cellStyle name="_인천계양 까치마을 태화,한진아파트 공사내역서(제출용1)_견적서-상가" xfId="20365"/>
    <cellStyle name="_인천계양 까치마을 태화,한진아파트 공사내역서(제출용1)_견적서-상가_견적서-세대" xfId="20366"/>
    <cellStyle name="_인천계양 까치마을 태화,한진아파트 공사내역서(제출용1)_견적서-샘플2세대" xfId="20367"/>
    <cellStyle name="_인천계양 까치마을 태화,한진아파트 공사내역서(제출용1)_견적서-샘플2세대(수정)" xfId="20368"/>
    <cellStyle name="_인천계양 까치마을 태화,한진아파트 공사내역서(제출용1)_견적서-샘플2세대(수정)_견적서-세대결로(115동 1101호 외)" xfId="20369"/>
    <cellStyle name="_인천계양 까치마을 태화,한진아파트 공사내역서(제출용1)_견적서-샘플2세대_견적서-세대" xfId="20370"/>
    <cellStyle name="_인천계양 까치마을 태화,한진아파트 공사내역서(제출용1)_견적서-세대결로(115동 1101호 외)" xfId="20371"/>
    <cellStyle name="_인천계양 까치마을 태화,한진아파트 공사내역서(제출용1)_견적서-지하주차장" xfId="20372"/>
    <cellStyle name="_인천계양 까치마을 태화,한진아파트 공사내역서(제출용1)_견적서-지하주차장 천정보 균열" xfId="20373"/>
    <cellStyle name="_인천계양 까치마을 태화,한진아파트 공사내역서(제출용1)_견적서-지하주차장 천정보 균열_견적서-301동 302호 수정(01.05)" xfId="20374"/>
    <cellStyle name="_인천계양 까치마을 태화,한진아파트 공사내역서(제출용1)_견적서-지하주차장 천정보 균열_새암건설-302동1601호 보수견적서" xfId="20375"/>
    <cellStyle name="_인천계양 까치마을 태화,한진아파트 공사내역서(제출용1)_견적서-지하주차장 천정보 균열_점검보고서-303동 1903호(01.08)" xfId="20376"/>
    <cellStyle name="_인천계양 까치마을 태화,한진아파트 공사내역서(제출용1)_계양구 도두리마을 동남 아파트 하자보수공사비산출서(자오)" xfId="20377"/>
    <cellStyle name="_인천계양 까치마을 태화,한진아파트 공사내역서(제출용1)_계양구 도두리마을 동남 아파트 하자보수공사비산출서(자오)_견적서-110동 602호" xfId="20378"/>
    <cellStyle name="_인천계양 까치마을 태화,한진아파트 공사내역서(제출용1)_계양구 도두리마을 동남 아파트 하자보수공사비산출서(자오)_견적서-상가" xfId="20379"/>
    <cellStyle name="_인천계양 까치마을 태화,한진아파트 공사내역서(제출용1)_계양구 도두리마을 동남 아파트 하자보수공사비산출서(자오)_견적서-상가_견적서-세대" xfId="20380"/>
    <cellStyle name="_인천계양 까치마을 태화,한진아파트 공사내역서(제출용1)_계양구 도두리마을 동남 아파트 하자보수공사비산출서(자오)_견적서-샘플2세대" xfId="20381"/>
    <cellStyle name="_인천계양 까치마을 태화,한진아파트 공사내역서(제출용1)_계양구 도두리마을 동남 아파트 하자보수공사비산출서(자오)_견적서-샘플2세대(수정)" xfId="20382"/>
    <cellStyle name="_인천계양 까치마을 태화,한진아파트 공사내역서(제출용1)_계양구 도두리마을 동남 아파트 하자보수공사비산출서(자오)_견적서-샘플2세대(수정)_견적서-세대결로(115동 1101호 외)" xfId="20383"/>
    <cellStyle name="_인천계양 까치마을 태화,한진아파트 공사내역서(제출용1)_계양구 도두리마을 동남 아파트 하자보수공사비산출서(자오)_견적서-샘플2세대_견적서-세대" xfId="20384"/>
    <cellStyle name="_인천계양 까치마을 태화,한진아파트 공사내역서(제출용1)_계양구 도두리마을 동남 아파트 하자보수공사비산출서(자오)_견적서-세대결로(115동 1101호 외)" xfId="20385"/>
    <cellStyle name="_인천계양 까치마을 태화,한진아파트 공사내역서(제출용1)_계양구 도두리마을 동남 아파트 하자보수공사비산출서(자오)_견적서-지하주차장" xfId="20386"/>
    <cellStyle name="_인천계양 까치마을 태화,한진아파트 공사내역서(제출용1)_계양구 도두리마을 동남 아파트 하자보수공사비산출서(자오)_견적서-지하주차장 천정보 균열" xfId="20387"/>
    <cellStyle name="_인천계양 까치마을 태화,한진아파트 공사내역서(제출용1)_계양구 도두리마을 동남 아파트 하자보수공사비산출서(자오)_견적서-지하주차장 천정보 균열_견적서-301동 302호 수정(01.05)" xfId="20388"/>
    <cellStyle name="_인천계양 까치마을 태화,한진아파트 공사내역서(제출용1)_계양구 도두리마을 동남 아파트 하자보수공사비산출서(자오)_견적서-지하주차장 천정보 균열_새암건설-302동1601호 보수견적서" xfId="20389"/>
    <cellStyle name="_인천계양 까치마을 태화,한진아파트 공사내역서(제출용1)_계양구 도두리마을 동남 아파트 하자보수공사비산출서(자오)_견적서-지하주차장 천정보 균열_점검보고서-303동 1903호(01.08)" xfId="20390"/>
    <cellStyle name="_인천계양 까치마을 태화,한진아파트 공사내역서(제출용1)_계양구 도두리마을 동남 아파트 하자보수공사비산출서(자오)_복사본 견적서-202동 1101호NEW" xfId="20391"/>
    <cellStyle name="_인천계양 까치마을 태화,한진아파트 공사내역서(제출용1)_계양구 도두리마을 동남 아파트 하자보수공사비산출서(자오)_수량산출서(계단)" xfId="20392"/>
    <cellStyle name="_인천계양 까치마을 태화,한진아파트 공사내역서(제출용1)_계양구 도두리마을 동남 아파트 하자보수공사비산출서(자오)_업체선정요청(강릉경포외벽도색)" xfId="20393"/>
    <cellStyle name="_인천계양 까치마을 태화,한진아파트 공사내역서(제출용1)_계양구 도두리마을 동남 아파트 하자보수공사비산출서(자오)_업체선정요청(종결보수공사)" xfId="20394"/>
    <cellStyle name="_인천계양 까치마을 태화,한진아파트 공사내역서(제출용1)_구로동구일우성아파트 하자보수공사비산출서(1)" xfId="20395"/>
    <cellStyle name="_인천계양 까치마을 태화,한진아파트 공사내역서(제출용1)_구로동구일우성아파트 하자보수공사비산출서(1)_견적서-110동 602호" xfId="20396"/>
    <cellStyle name="_인천계양 까치마을 태화,한진아파트 공사내역서(제출용1)_구로동구일우성아파트 하자보수공사비산출서(1)_견적서-상가" xfId="20397"/>
    <cellStyle name="_인천계양 까치마을 태화,한진아파트 공사내역서(제출용1)_구로동구일우성아파트 하자보수공사비산출서(1)_견적서-상가_견적서-세대" xfId="20398"/>
    <cellStyle name="_인천계양 까치마을 태화,한진아파트 공사내역서(제출용1)_구로동구일우성아파트 하자보수공사비산출서(1)_견적서-샘플2세대" xfId="20399"/>
    <cellStyle name="_인천계양 까치마을 태화,한진아파트 공사내역서(제출용1)_구로동구일우성아파트 하자보수공사비산출서(1)_견적서-샘플2세대(수정)" xfId="20400"/>
    <cellStyle name="_인천계양 까치마을 태화,한진아파트 공사내역서(제출용1)_구로동구일우성아파트 하자보수공사비산출서(1)_견적서-샘플2세대(수정)_견적서-세대결로(115동 1101호 외)" xfId="20401"/>
    <cellStyle name="_인천계양 까치마을 태화,한진아파트 공사내역서(제출용1)_구로동구일우성아파트 하자보수공사비산출서(1)_견적서-샘플2세대_견적서-세대" xfId="20402"/>
    <cellStyle name="_인천계양 까치마을 태화,한진아파트 공사내역서(제출용1)_구로동구일우성아파트 하자보수공사비산출서(1)_견적서-세대결로(115동 1101호 외)" xfId="20403"/>
    <cellStyle name="_인천계양 까치마을 태화,한진아파트 공사내역서(제출용1)_구로동구일우성아파트 하자보수공사비산출서(1)_견적서-지하주차장" xfId="20404"/>
    <cellStyle name="_인천계양 까치마을 태화,한진아파트 공사내역서(제출용1)_구로동구일우성아파트 하자보수공사비산출서(1)_견적서-지하주차장 천정보 균열" xfId="20405"/>
    <cellStyle name="_인천계양 까치마을 태화,한진아파트 공사내역서(제출용1)_구로동구일우성아파트 하자보수공사비산출서(1)_견적서-지하주차장 천정보 균열_견적서-301동 302호 수정(01.05)" xfId="20406"/>
    <cellStyle name="_인천계양 까치마을 태화,한진아파트 공사내역서(제출용1)_구로동구일우성아파트 하자보수공사비산출서(1)_견적서-지하주차장 천정보 균열_새암건설-302동1601호 보수견적서" xfId="20407"/>
    <cellStyle name="_인천계양 까치마을 태화,한진아파트 공사내역서(제출용1)_구로동구일우성아파트 하자보수공사비산출서(1)_견적서-지하주차장 천정보 균열_점검보고서-303동 1903호(01.08)" xfId="20408"/>
    <cellStyle name="_인천계양 까치마을 태화,한진아파트 공사내역서(제출용1)_구로동구일우성아파트 하자보수공사비산출서(1)_복사본 견적서-202동 1101호NEW" xfId="20409"/>
    <cellStyle name="_인천계양 까치마을 태화,한진아파트 공사내역서(제출용1)_구로동구일우성아파트 하자보수공사비산출서(1)_수량산출서(계단)" xfId="20410"/>
    <cellStyle name="_인천계양 까치마을 태화,한진아파트 공사내역서(제출용1)_구로동구일우성아파트 하자보수공사비산출서(1)_업체선정요청(강릉경포외벽도색)" xfId="20411"/>
    <cellStyle name="_인천계양 까치마을 태화,한진아파트 공사내역서(제출용1)_구로동구일우성아파트 하자보수공사비산출서(1)_업체선정요청(종결보수공사)" xfId="20412"/>
    <cellStyle name="_인천계양 까치마을 태화,한진아파트 공사내역서(제출용1)_복사본 견적서-202동 1101호NEW" xfId="20413"/>
    <cellStyle name="_인천계양 까치마을 태화,한진아파트 공사내역서(제출용1)_수량산출서(계단)" xfId="20414"/>
    <cellStyle name="_인천계양 까치마을 태화,한진아파트 공사내역서(제출용1)_업체선정요청(강릉경포외벽도색)" xfId="20415"/>
    <cellStyle name="_인천계양 까치마을 태화,한진아파트 공사내역서(제출용1)_업체선정요청(종결보수공사)" xfId="20416"/>
    <cellStyle name="_인천계양 까치마을 태화,한진아파트 공사내역서(제출용1)_인천계양 까치마을 태화,한진아파트 공사내역서9.12(제출용)" xfId="20417"/>
    <cellStyle name="_인천계양 까치마을 태화,한진아파트 공사내역서(제출용1)_인천계양 까치마을 태화,한진아파트 공사내역서9.12(제출용)_견적서-110동 602호" xfId="20418"/>
    <cellStyle name="_인천계양 까치마을 태화,한진아파트 공사내역서(제출용1)_인천계양 까치마을 태화,한진아파트 공사내역서9.12(제출용)_견적서-상가" xfId="20419"/>
    <cellStyle name="_인천계양 까치마을 태화,한진아파트 공사내역서(제출용1)_인천계양 까치마을 태화,한진아파트 공사내역서9.12(제출용)_견적서-상가_견적서-세대" xfId="20420"/>
    <cellStyle name="_인천계양 까치마을 태화,한진아파트 공사내역서(제출용1)_인천계양 까치마을 태화,한진아파트 공사내역서9.12(제출용)_견적서-샘플2세대" xfId="20421"/>
    <cellStyle name="_인천계양 까치마을 태화,한진아파트 공사내역서(제출용1)_인천계양 까치마을 태화,한진아파트 공사내역서9.12(제출용)_견적서-샘플2세대(수정)" xfId="20422"/>
    <cellStyle name="_인천계양 까치마을 태화,한진아파트 공사내역서(제출용1)_인천계양 까치마을 태화,한진아파트 공사내역서9.12(제출용)_견적서-샘플2세대(수정)_견적서-세대결로(115동 1101호 외)" xfId="20423"/>
    <cellStyle name="_인천계양 까치마을 태화,한진아파트 공사내역서(제출용1)_인천계양 까치마을 태화,한진아파트 공사내역서9.12(제출용)_견적서-샘플2세대_견적서-세대" xfId="20424"/>
    <cellStyle name="_인천계양 까치마을 태화,한진아파트 공사내역서(제출용1)_인천계양 까치마을 태화,한진아파트 공사내역서9.12(제출용)_견적서-세대결로(115동 1101호 외)" xfId="20425"/>
    <cellStyle name="_인천계양 까치마을 태화,한진아파트 공사내역서(제출용1)_인천계양 까치마을 태화,한진아파트 공사내역서9.12(제출용)_견적서-지하주차장" xfId="20426"/>
    <cellStyle name="_인천계양 까치마을 태화,한진아파트 공사내역서(제출용1)_인천계양 까치마을 태화,한진아파트 공사내역서9.12(제출용)_견적서-지하주차장 천정보 균열" xfId="20427"/>
    <cellStyle name="_인천계양 까치마을 태화,한진아파트 공사내역서(제출용1)_인천계양 까치마을 태화,한진아파트 공사내역서9.12(제출용)_견적서-지하주차장 천정보 균열_견적서-301동 302호 수정(01.05)" xfId="20428"/>
    <cellStyle name="_인천계양 까치마을 태화,한진아파트 공사내역서(제출용1)_인천계양 까치마을 태화,한진아파트 공사내역서9.12(제출용)_견적서-지하주차장 천정보 균열_새암건설-302동1601호 보수견적서" xfId="20429"/>
    <cellStyle name="_인천계양 까치마을 태화,한진아파트 공사내역서(제출용1)_인천계양 까치마을 태화,한진아파트 공사내역서9.12(제출용)_견적서-지하주차장 천정보 균열_점검보고서-303동 1903호(01.08)" xfId="20430"/>
    <cellStyle name="_인천계양 까치마을 태화,한진아파트 공사내역서(제출용1)_인천계양 까치마을 태화,한진아파트 공사내역서9.12(제출용)_복사본 견적서-202동 1101호NEW" xfId="20431"/>
    <cellStyle name="_인천계양 까치마을 태화,한진아파트 공사내역서(제출용1)_인천계양 까치마을 태화,한진아파트 공사내역서9.12(제출용)_수량산출서(계단)" xfId="20432"/>
    <cellStyle name="_인천계양 까치마을 태화,한진아파트 공사내역서(제출용1)_인천계양 까치마을 태화,한진아파트 공사내역서9.12(제출용)_업체선정요청(강릉경포외벽도색)" xfId="20433"/>
    <cellStyle name="_인천계양 까치마을 태화,한진아파트 공사내역서(제출용1)_인천계양 까치마을 태화,한진아파트 공사내역서9.12(제출용)_업체선정요청(종결보수공사)" xfId="20434"/>
    <cellStyle name="_인천계양 까치마을 태화,한진아파트 공사내역서(제출용1)_인천계양 까치마을 태화,한진아파트 공사내역서9.12(제출용)_인천계양 까치마을 태화,한진아파트 공사내역서9.12(제출용)" xfId="20435"/>
    <cellStyle name="_인천계양 까치마을 태화,한진아파트 공사내역서(제출용1)_인천계양 까치마을 태화,한진아파트 공사내역서9.12(제출용)_인천계양 까치마을 태화,한진아파트 공사내역서9.12(제출용)_견적서-110동 602호" xfId="20436"/>
    <cellStyle name="_인천계양 까치마을 태화,한진아파트 공사내역서(제출용1)_인천계양 까치마을 태화,한진아파트 공사내역서9.12(제출용)_인천계양 까치마을 태화,한진아파트 공사내역서9.12(제출용)_견적서-상가" xfId="20437"/>
    <cellStyle name="_인천계양 까치마을 태화,한진아파트 공사내역서(제출용1)_인천계양 까치마을 태화,한진아파트 공사내역서9.12(제출용)_인천계양 까치마을 태화,한진아파트 공사내역서9.12(제출용)_견적서-상가_견적서-세대" xfId="20438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" xfId="20439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(수정)" xfId="20440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(수정)_견적서-세대결로(115동 1101호 외)" xfId="20441"/>
    <cellStyle name="_인천계양 까치마을 태화,한진아파트 공사내역서(제출용1)_인천계양 까치마을 태화,한진아파트 공사내역서9.12(제출용)_인천계양 까치마을 태화,한진아파트 공사내역서9.12(제출용)_견적서-샘플2세대_견적서-세대" xfId="20442"/>
    <cellStyle name="_인천계양 까치마을 태화,한진아파트 공사내역서(제출용1)_인천계양 까치마을 태화,한진아파트 공사내역서9.12(제출용)_인천계양 까치마을 태화,한진아파트 공사내역서9.12(제출용)_견적서-세대결로(115동 1101호 외)" xfId="20443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" xfId="20444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" xfId="20445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견적서-301동 302호 수정(01.05)" xfId="20446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새암건설-302동1601호 보수견적서" xfId="20447"/>
    <cellStyle name="_인천계양 까치마을 태화,한진아파트 공사내역서(제출용1)_인천계양 까치마을 태화,한진아파트 공사내역서9.12(제출용)_인천계양 까치마을 태화,한진아파트 공사내역서9.12(제출용)_견적서-지하주차장 천정보 균열_점검보고서-303동 1903호(01.08)" xfId="20448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" xfId="20449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110동 602호" xfId="20450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" xfId="20451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20452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" xfId="20453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20454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20455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20456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20457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" xfId="20458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20459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20460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20461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20462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20463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수량산출서(계단)" xfId="20464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20465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20466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" xfId="20467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110동 602호" xfId="20468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" xfId="20469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상가_견적서-세대" xfId="20470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" xfId="20471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" xfId="20472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20473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샘플2세대_견적서-세대" xfId="20474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세대결로(115동 1101호 외)" xfId="20475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" xfId="20476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" xfId="20477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20478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20479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20480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복사본 견적서-202동 1101호NEW" xfId="20481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수량산출서(계단)" xfId="20482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강릉경포외벽도색)" xfId="20483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업체선정요청(종결보수공사)" xfId="20484"/>
    <cellStyle name="_인천계양 까치마을 태화,한진아파트 공사내역서(제출용1)_인천계양 까치마을 태화,한진아파트 공사내역서9.12(제출용)_인천계양 까치마을 태화,한진아파트 공사내역서9.12(제출용)_복사본 견적서-202동 1101호NEW" xfId="20485"/>
    <cellStyle name="_인천계양 까치마을 태화,한진아파트 공사내역서(제출용1)_인천계양 까치마을 태화,한진아파트 공사내역서9.12(제출용)_인천계양 까치마을 태화,한진아파트 공사내역서9.12(제출용)_수량산출서(계단)" xfId="20486"/>
    <cellStyle name="_인천계양 까치마을 태화,한진아파트 공사내역서(제출용1)_인천계양 까치마을 태화,한진아파트 공사내역서9.12(제출용)_인천계양 까치마을 태화,한진아파트 공사내역서9.12(제출용)_업체선정요청(강릉경포외벽도색)" xfId="20487"/>
    <cellStyle name="_인천계양 까치마을 태화,한진아파트 공사내역서(제출용1)_인천계양 까치마을 태화,한진아파트 공사내역서9.12(제출용)_인천계양 까치마을 태화,한진아파트 공사내역서9.12(제출용)_업체선정요청(종결보수공사)" xfId="20488"/>
    <cellStyle name="_인천계양 까치마을 태화,한진아파트 공사내역서9.12(제출용)" xfId="20489"/>
    <cellStyle name="_인천계양 까치마을 태화,한진아파트 공사내역서9.12(제출용)_견적서-110동 602호" xfId="20490"/>
    <cellStyle name="_인천계양 까치마을 태화,한진아파트 공사내역서9.12(제출용)_견적서-상가" xfId="20491"/>
    <cellStyle name="_인천계양 까치마을 태화,한진아파트 공사내역서9.12(제출용)_견적서-상가_견적서-세대" xfId="20492"/>
    <cellStyle name="_인천계양 까치마을 태화,한진아파트 공사내역서9.12(제출용)_견적서-샘플2세대" xfId="20493"/>
    <cellStyle name="_인천계양 까치마을 태화,한진아파트 공사내역서9.12(제출용)_견적서-샘플2세대(수정)" xfId="20494"/>
    <cellStyle name="_인천계양 까치마을 태화,한진아파트 공사내역서9.12(제출용)_견적서-샘플2세대(수정)_견적서-세대결로(115동 1101호 외)" xfId="20495"/>
    <cellStyle name="_인천계양 까치마을 태화,한진아파트 공사내역서9.12(제출용)_견적서-샘플2세대_견적서-세대" xfId="20496"/>
    <cellStyle name="_인천계양 까치마을 태화,한진아파트 공사내역서9.12(제출용)_견적서-세대결로(115동 1101호 외)" xfId="20497"/>
    <cellStyle name="_인천계양 까치마을 태화,한진아파트 공사내역서9.12(제출용)_견적서-지하주차장" xfId="20498"/>
    <cellStyle name="_인천계양 까치마을 태화,한진아파트 공사내역서9.12(제출용)_견적서-지하주차장 천정보 균열" xfId="20499"/>
    <cellStyle name="_인천계양 까치마을 태화,한진아파트 공사내역서9.12(제출용)_견적서-지하주차장 천정보 균열_견적서-301동 302호 수정(01.05)" xfId="20500"/>
    <cellStyle name="_인천계양 까치마을 태화,한진아파트 공사내역서9.12(제출용)_견적서-지하주차장 천정보 균열_새암건설-302동1601호 보수견적서" xfId="20501"/>
    <cellStyle name="_인천계양 까치마을 태화,한진아파트 공사내역서9.12(제출용)_견적서-지하주차장 천정보 균열_점검보고서-303동 1903호(01.08)" xfId="20502"/>
    <cellStyle name="_인천계양 까치마을 태화,한진아파트 공사내역서9.12(제출용)_계양구 도두리마을 동남 아파트 하자보수공사비산출서(자오)" xfId="20503"/>
    <cellStyle name="_인천계양 까치마을 태화,한진아파트 공사내역서9.12(제출용)_계양구 도두리마을 동남 아파트 하자보수공사비산출서(자오)_견적서-110동 602호" xfId="20504"/>
    <cellStyle name="_인천계양 까치마을 태화,한진아파트 공사내역서9.12(제출용)_계양구 도두리마을 동남 아파트 하자보수공사비산출서(자오)_견적서-상가" xfId="20505"/>
    <cellStyle name="_인천계양 까치마을 태화,한진아파트 공사내역서9.12(제출용)_계양구 도두리마을 동남 아파트 하자보수공사비산출서(자오)_견적서-상가_견적서-세대" xfId="20506"/>
    <cellStyle name="_인천계양 까치마을 태화,한진아파트 공사내역서9.12(제출용)_계양구 도두리마을 동남 아파트 하자보수공사비산출서(자오)_견적서-샘플2세대" xfId="20507"/>
    <cellStyle name="_인천계양 까치마을 태화,한진아파트 공사내역서9.12(제출용)_계양구 도두리마을 동남 아파트 하자보수공사비산출서(자오)_견적서-샘플2세대(수정)" xfId="20508"/>
    <cellStyle name="_인천계양 까치마을 태화,한진아파트 공사내역서9.12(제출용)_계양구 도두리마을 동남 아파트 하자보수공사비산출서(자오)_견적서-샘플2세대(수정)_견적서-세대결로(115동 1101호 외)" xfId="20509"/>
    <cellStyle name="_인천계양 까치마을 태화,한진아파트 공사내역서9.12(제출용)_계양구 도두리마을 동남 아파트 하자보수공사비산출서(자오)_견적서-샘플2세대_견적서-세대" xfId="20510"/>
    <cellStyle name="_인천계양 까치마을 태화,한진아파트 공사내역서9.12(제출용)_계양구 도두리마을 동남 아파트 하자보수공사비산출서(자오)_견적서-세대결로(115동 1101호 외)" xfId="20511"/>
    <cellStyle name="_인천계양 까치마을 태화,한진아파트 공사내역서9.12(제출용)_계양구 도두리마을 동남 아파트 하자보수공사비산출서(자오)_견적서-지하주차장" xfId="20512"/>
    <cellStyle name="_인천계양 까치마을 태화,한진아파트 공사내역서9.12(제출용)_계양구 도두리마을 동남 아파트 하자보수공사비산출서(자오)_견적서-지하주차장 천정보 균열" xfId="20513"/>
    <cellStyle name="_인천계양 까치마을 태화,한진아파트 공사내역서9.12(제출용)_계양구 도두리마을 동남 아파트 하자보수공사비산출서(자오)_견적서-지하주차장 천정보 균열_견적서-301동 302호 수정(01.05)" xfId="20514"/>
    <cellStyle name="_인천계양 까치마을 태화,한진아파트 공사내역서9.12(제출용)_계양구 도두리마을 동남 아파트 하자보수공사비산출서(자오)_견적서-지하주차장 천정보 균열_새암건설-302동1601호 보수견적서" xfId="20515"/>
    <cellStyle name="_인천계양 까치마을 태화,한진아파트 공사내역서9.12(제출용)_계양구 도두리마을 동남 아파트 하자보수공사비산출서(자오)_견적서-지하주차장 천정보 균열_점검보고서-303동 1903호(01.08)" xfId="20516"/>
    <cellStyle name="_인천계양 까치마을 태화,한진아파트 공사내역서9.12(제출용)_계양구 도두리마을 동남 아파트 하자보수공사비산출서(자오)_복사본 견적서-202동 1101호NEW" xfId="20517"/>
    <cellStyle name="_인천계양 까치마을 태화,한진아파트 공사내역서9.12(제출용)_계양구 도두리마을 동남 아파트 하자보수공사비산출서(자오)_수량산출서(계단)" xfId="20518"/>
    <cellStyle name="_인천계양 까치마을 태화,한진아파트 공사내역서9.12(제출용)_계양구 도두리마을 동남 아파트 하자보수공사비산출서(자오)_업체선정요청(강릉경포외벽도색)" xfId="20519"/>
    <cellStyle name="_인천계양 까치마을 태화,한진아파트 공사내역서9.12(제출용)_계양구 도두리마을 동남 아파트 하자보수공사비산출서(자오)_업체선정요청(종결보수공사)" xfId="20520"/>
    <cellStyle name="_인천계양 까치마을 태화,한진아파트 공사내역서9.12(제출용)_구로동구일우성아파트 하자보수공사비산출서(1)" xfId="20521"/>
    <cellStyle name="_인천계양 까치마을 태화,한진아파트 공사내역서9.12(제출용)_구로동구일우성아파트 하자보수공사비산출서(1)_견적서-110동 602호" xfId="20522"/>
    <cellStyle name="_인천계양 까치마을 태화,한진아파트 공사내역서9.12(제출용)_구로동구일우성아파트 하자보수공사비산출서(1)_견적서-상가" xfId="20523"/>
    <cellStyle name="_인천계양 까치마을 태화,한진아파트 공사내역서9.12(제출용)_구로동구일우성아파트 하자보수공사비산출서(1)_견적서-상가_견적서-세대" xfId="20524"/>
    <cellStyle name="_인천계양 까치마을 태화,한진아파트 공사내역서9.12(제출용)_구로동구일우성아파트 하자보수공사비산출서(1)_견적서-샘플2세대" xfId="20525"/>
    <cellStyle name="_인천계양 까치마을 태화,한진아파트 공사내역서9.12(제출용)_구로동구일우성아파트 하자보수공사비산출서(1)_견적서-샘플2세대(수정)" xfId="20526"/>
    <cellStyle name="_인천계양 까치마을 태화,한진아파트 공사내역서9.12(제출용)_구로동구일우성아파트 하자보수공사비산출서(1)_견적서-샘플2세대(수정)_견적서-세대결로(115동 1101호 외)" xfId="20527"/>
    <cellStyle name="_인천계양 까치마을 태화,한진아파트 공사내역서9.12(제출용)_구로동구일우성아파트 하자보수공사비산출서(1)_견적서-샘플2세대_견적서-세대" xfId="20528"/>
    <cellStyle name="_인천계양 까치마을 태화,한진아파트 공사내역서9.12(제출용)_구로동구일우성아파트 하자보수공사비산출서(1)_견적서-세대결로(115동 1101호 외)" xfId="20529"/>
    <cellStyle name="_인천계양 까치마을 태화,한진아파트 공사내역서9.12(제출용)_구로동구일우성아파트 하자보수공사비산출서(1)_견적서-지하주차장" xfId="20530"/>
    <cellStyle name="_인천계양 까치마을 태화,한진아파트 공사내역서9.12(제출용)_구로동구일우성아파트 하자보수공사비산출서(1)_견적서-지하주차장 천정보 균열" xfId="20531"/>
    <cellStyle name="_인천계양 까치마을 태화,한진아파트 공사내역서9.12(제출용)_구로동구일우성아파트 하자보수공사비산출서(1)_견적서-지하주차장 천정보 균열_견적서-301동 302호 수정(01.05)" xfId="20532"/>
    <cellStyle name="_인천계양 까치마을 태화,한진아파트 공사내역서9.12(제출용)_구로동구일우성아파트 하자보수공사비산출서(1)_견적서-지하주차장 천정보 균열_새암건설-302동1601호 보수견적서" xfId="20533"/>
    <cellStyle name="_인천계양 까치마을 태화,한진아파트 공사내역서9.12(제출용)_구로동구일우성아파트 하자보수공사비산출서(1)_견적서-지하주차장 천정보 균열_점검보고서-303동 1903호(01.08)" xfId="20534"/>
    <cellStyle name="_인천계양 까치마을 태화,한진아파트 공사내역서9.12(제출용)_구로동구일우성아파트 하자보수공사비산출서(1)_복사본 견적서-202동 1101호NEW" xfId="20535"/>
    <cellStyle name="_인천계양 까치마을 태화,한진아파트 공사내역서9.12(제출용)_구로동구일우성아파트 하자보수공사비산출서(1)_수량산출서(계단)" xfId="20536"/>
    <cellStyle name="_인천계양 까치마을 태화,한진아파트 공사내역서9.12(제출용)_구로동구일우성아파트 하자보수공사비산출서(1)_업체선정요청(강릉경포외벽도색)" xfId="20537"/>
    <cellStyle name="_인천계양 까치마을 태화,한진아파트 공사내역서9.12(제출용)_구로동구일우성아파트 하자보수공사비산출서(1)_업체선정요청(종결보수공사)" xfId="20538"/>
    <cellStyle name="_인천계양 까치마을 태화,한진아파트 공사내역서9.12(제출용)_복사본 견적서-202동 1101호NEW" xfId="20539"/>
    <cellStyle name="_인천계양 까치마을 태화,한진아파트 공사내역서9.12(제출용)_수량산출서(계단)" xfId="20540"/>
    <cellStyle name="_인천계양 까치마을 태화,한진아파트 공사내역서9.12(제출용)_업체선정요청(강릉경포외벽도색)" xfId="20541"/>
    <cellStyle name="_인천계양 까치마을 태화,한진아파트 공사내역서9.12(제출용)_업체선정요청(종결보수공사)" xfId="20542"/>
    <cellStyle name="_인천계양 까치마을 태화,한진아파트 공사내역서9.12(제출용)_인천계양 까치마을 태화,한진아파트 공사내역서9.12(제출용)" xfId="20543"/>
    <cellStyle name="_인천계양 까치마을 태화,한진아파트 공사내역서9.12(제출용)_인천계양 까치마을 태화,한진아파트 공사내역서9.12(제출용)_견적서-110동 602호" xfId="20544"/>
    <cellStyle name="_인천계양 까치마을 태화,한진아파트 공사내역서9.12(제출용)_인천계양 까치마을 태화,한진아파트 공사내역서9.12(제출용)_견적서-상가" xfId="20545"/>
    <cellStyle name="_인천계양 까치마을 태화,한진아파트 공사내역서9.12(제출용)_인천계양 까치마을 태화,한진아파트 공사내역서9.12(제출용)_견적서-상가_견적서-세대" xfId="20546"/>
    <cellStyle name="_인천계양 까치마을 태화,한진아파트 공사내역서9.12(제출용)_인천계양 까치마을 태화,한진아파트 공사내역서9.12(제출용)_견적서-샘플2세대" xfId="20547"/>
    <cellStyle name="_인천계양 까치마을 태화,한진아파트 공사내역서9.12(제출용)_인천계양 까치마을 태화,한진아파트 공사내역서9.12(제출용)_견적서-샘플2세대(수정)" xfId="20548"/>
    <cellStyle name="_인천계양 까치마을 태화,한진아파트 공사내역서9.12(제출용)_인천계양 까치마을 태화,한진아파트 공사내역서9.12(제출용)_견적서-샘플2세대(수정)_견적서-세대결로(115동 1101호 외)" xfId="20549"/>
    <cellStyle name="_인천계양 까치마을 태화,한진아파트 공사내역서9.12(제출용)_인천계양 까치마을 태화,한진아파트 공사내역서9.12(제출용)_견적서-샘플2세대_견적서-세대" xfId="20550"/>
    <cellStyle name="_인천계양 까치마을 태화,한진아파트 공사내역서9.12(제출용)_인천계양 까치마을 태화,한진아파트 공사내역서9.12(제출용)_견적서-세대결로(115동 1101호 외)" xfId="20551"/>
    <cellStyle name="_인천계양 까치마을 태화,한진아파트 공사내역서9.12(제출용)_인천계양 까치마을 태화,한진아파트 공사내역서9.12(제출용)_견적서-지하주차장" xfId="20552"/>
    <cellStyle name="_인천계양 까치마을 태화,한진아파트 공사내역서9.12(제출용)_인천계양 까치마을 태화,한진아파트 공사내역서9.12(제출용)_견적서-지하주차장 천정보 균열" xfId="20553"/>
    <cellStyle name="_인천계양 까치마을 태화,한진아파트 공사내역서9.12(제출용)_인천계양 까치마을 태화,한진아파트 공사내역서9.12(제출용)_견적서-지하주차장 천정보 균열_견적서-301동 302호 수정(01.05)" xfId="20554"/>
    <cellStyle name="_인천계양 까치마을 태화,한진아파트 공사내역서9.12(제출용)_인천계양 까치마을 태화,한진아파트 공사내역서9.12(제출용)_견적서-지하주차장 천정보 균열_새암건설-302동1601호 보수견적서" xfId="20555"/>
    <cellStyle name="_인천계양 까치마을 태화,한진아파트 공사내역서9.12(제출용)_인천계양 까치마을 태화,한진아파트 공사내역서9.12(제출용)_견적서-지하주차장 천정보 균열_점검보고서-303동 1903호(01.08)" xfId="20556"/>
    <cellStyle name="_인천계양 까치마을 태화,한진아파트 공사내역서9.12(제출용)_인천계양 까치마을 태화,한진아파트 공사내역서9.12(제출용)_복사본 견적서-202동 1101호NEW" xfId="20557"/>
    <cellStyle name="_인천계양 까치마을 태화,한진아파트 공사내역서9.12(제출용)_인천계양 까치마을 태화,한진아파트 공사내역서9.12(제출용)_수량산출서(계단)" xfId="20558"/>
    <cellStyle name="_인천계양 까치마을 태화,한진아파트 공사내역서9.12(제출용)_인천계양 까치마을 태화,한진아파트 공사내역서9.12(제출용)_업체선정요청(강릉경포외벽도색)" xfId="20559"/>
    <cellStyle name="_인천계양 까치마을 태화,한진아파트 공사내역서9.12(제출용)_인천계양 까치마을 태화,한진아파트 공사내역서9.12(제출용)_업체선정요청(종결보수공사)" xfId="20560"/>
    <cellStyle name="_인천계양 까치마을 태화,한진아파트 공사내역서9.12(제출용)_인천계양 까치마을 태화,한진아파트 공사내역서9.12(제출용)_인천계양 까치마을 태화,한진아파트 공사내역서9.12(제출용)" xfId="20561"/>
    <cellStyle name="_인천계양 까치마을 태화,한진아파트 공사내역서9.12(제출용)_인천계양 까치마을 태화,한진아파트 공사내역서9.12(제출용)_인천계양 까치마을 태화,한진아파트 공사내역서9.12(제출용)_견적서-110동 602호" xfId="20562"/>
    <cellStyle name="_인천계양 까치마을 태화,한진아파트 공사내역서9.12(제출용)_인천계양 까치마을 태화,한진아파트 공사내역서9.12(제출용)_인천계양 까치마을 태화,한진아파트 공사내역서9.12(제출용)_견적서-상가" xfId="20563"/>
    <cellStyle name="_인천계양 까치마을 태화,한진아파트 공사내역서9.12(제출용)_인천계양 까치마을 태화,한진아파트 공사내역서9.12(제출용)_인천계양 까치마을 태화,한진아파트 공사내역서9.12(제출용)_견적서-상가_견적서-세대" xfId="20564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" xfId="20565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(수정)" xfId="20566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(수정)_견적서-세대결로(115동 1101호 외)" xfId="20567"/>
    <cellStyle name="_인천계양 까치마을 태화,한진아파트 공사내역서9.12(제출용)_인천계양 까치마을 태화,한진아파트 공사내역서9.12(제출용)_인천계양 까치마을 태화,한진아파트 공사내역서9.12(제출용)_견적서-샘플2세대_견적서-세대" xfId="20568"/>
    <cellStyle name="_인천계양 까치마을 태화,한진아파트 공사내역서9.12(제출용)_인천계양 까치마을 태화,한진아파트 공사내역서9.12(제출용)_인천계양 까치마을 태화,한진아파트 공사내역서9.12(제출용)_견적서-세대결로(115동 1101호 외)" xfId="20569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" xfId="20570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" xfId="20571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견적서-301동 302호 수정(01.05)" xfId="20572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새암건설-302동1601호 보수견적서" xfId="20573"/>
    <cellStyle name="_인천계양 까치마을 태화,한진아파트 공사내역서9.12(제출용)_인천계양 까치마을 태화,한진아파트 공사내역서9.12(제출용)_인천계양 까치마을 태화,한진아파트 공사내역서9.12(제출용)_견적서-지하주차장 천정보 균열_점검보고서-303동 1903호(01.08)" xfId="20574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" xfId="20575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110동 602호" xfId="20576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" xfId="20577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상가_견적서-세대" xfId="20578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" xfId="20579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" xfId="20580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(수정)_견적서-세대결로(115동 1101호 외)" xfId="20581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샘플2세대_견적서-세대" xfId="20582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세대결로(115동 1101호 외)" xfId="20583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" xfId="20584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" xfId="20585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견적서-301동 302호 수정(01.05)" xfId="20586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새암건설-302동1601호 보수견적서" xfId="20587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-지하주차장 천정보 균열_점검보고서-303동 1903호(01.08)" xfId="20588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복사본 견적서-202동 1101호NEW" xfId="20589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수량산출서(계단)" xfId="20590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강릉경포외벽도색)" xfId="20591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업체선정요청(종결보수공사)" xfId="20592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" xfId="20593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110동 602호" xfId="20594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" xfId="20595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상가_견적서-세대" xfId="20596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" xfId="20597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" xfId="20598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(수정)_견적서-세대결로(115동 1101호 외)" xfId="20599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샘플2세대_견적서-세대" xfId="20600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세대결로(115동 1101호 외)" xfId="20601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" xfId="20602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" xfId="20603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견적서-301동 302호 수정(01.05)" xfId="20604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새암건설-302동1601호 보수견적서" xfId="20605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-지하주차장 천정보 균열_점검보고서-303동 1903호(01.08)" xfId="20606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복사본 견적서-202동 1101호NEW" xfId="20607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수량산출서(계단)" xfId="20608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강릉경포외벽도색)" xfId="20609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업체선정요청(종결보수공사)" xfId="20610"/>
    <cellStyle name="_인천계양 까치마을 태화,한진아파트 공사내역서9.12(제출용)_인천계양 까치마을 태화,한진아파트 공사내역서9.12(제출용)_인천계양 까치마을 태화,한진아파트 공사내역서9.12(제출용)_복사본 견적서-202동 1101호NEW" xfId="20611"/>
    <cellStyle name="_인천계양 까치마을 태화,한진아파트 공사내역서9.12(제출용)_인천계양 까치마을 태화,한진아파트 공사내역서9.12(제출용)_인천계양 까치마을 태화,한진아파트 공사내역서9.12(제출용)_수량산출서(계단)" xfId="20612"/>
    <cellStyle name="_인천계양 까치마을 태화,한진아파트 공사내역서9.12(제출용)_인천계양 까치마을 태화,한진아파트 공사내역서9.12(제출용)_인천계양 까치마을 태화,한진아파트 공사내역서9.12(제출용)_업체선정요청(강릉경포외벽도색)" xfId="20613"/>
    <cellStyle name="_인천계양 까치마을 태화,한진아파트 공사내역서9.12(제출용)_인천계양 까치마을 태화,한진아파트 공사내역서9.12(제출용)_인천계양 까치마을 태화,한진아파트 공사내역서9.12(제출용)_업체선정요청(종결보수공사)" xfId="20614"/>
    <cellStyle name="_인천국제공항(실행)-060417-검토" xfId="3838"/>
    <cellStyle name="_인천복합화력" xfId="14809"/>
    <cellStyle name="_인테리어공사 발주계획서" xfId="18223"/>
    <cellStyle name="_인테리어내역(최종)" xfId="21641"/>
    <cellStyle name="_인테리어내역서" xfId="3839"/>
    <cellStyle name="_인테리어발주 건축공사" xfId="18224"/>
    <cellStyle name="_인테리어배관공사" xfId="3840"/>
    <cellStyle name="_인테리어최종내역" xfId="3841"/>
    <cellStyle name="_일반설비실행내역" xfId="3842"/>
    <cellStyle name="_일반전기1공구" xfId="12110"/>
    <cellStyle name="_일반전기2공구" xfId="14810"/>
    <cellStyle name="_일반전기정산" xfId="12111"/>
    <cellStyle name="_일신통신 가실행예산(대안)" xfId="14811"/>
    <cellStyle name="_일신통신 가실행예산(조정)" xfId="14812"/>
    <cellStyle name="_일원동 모델하우스-실행3월14일" xfId="13633"/>
    <cellStyle name="_일위(김천)" xfId="13634"/>
    <cellStyle name="_일위(포천)" xfId="18225"/>
    <cellStyle name="_일위대가" xfId="21642"/>
    <cellStyle name="_일위대가집계표" xfId="21643"/>
    <cellStyle name="_임시전력5회" xfId="3843"/>
    <cellStyle name="_입찰갑지" xfId="13635"/>
    <cellStyle name="_입찰표지 " xfId="3844"/>
    <cellStyle name="_입찰표지 _(주)삼호" xfId="3845"/>
    <cellStyle name="_입찰표지 _(주)삼호_견적서-풍납석촌(060206-입찰)개정1-수식수정-1-제출" xfId="3846"/>
    <cellStyle name="_입찰표지 _(주)삼호_설계내역서(풍납~석촌)" xfId="3847"/>
    <cellStyle name="_입찰표지 _(주)삼호_설계내역서(풍납~석촌)_견적서-풍납석촌(060206-입찰)개정1-수식수정-1-제출" xfId="3848"/>
    <cellStyle name="_입찰표지 _(주)삼호_설계내역서(풍납~석촌)_실행예산(장지분기)(060228)개정1" xfId="3849"/>
    <cellStyle name="_입찰표지 _(주)삼호_실행예산(장지분기)(060228)개정1" xfId="3850"/>
    <cellStyle name="_입찰표지 _★이화-삼계도급실행(2003.04.11)" xfId="3851"/>
    <cellStyle name="_입찰표지 _★이화-삼계도급실행(2003.04.11)_춘천-동홍천(3)대비표" xfId="3852"/>
    <cellStyle name="_입찰표지 _020303-동묘역(대우)" xfId="3853"/>
    <cellStyle name="_입찰표지 _020303-동묘역(대우)_908공구실행(울트라)" xfId="3854"/>
    <cellStyle name="_입찰표지 _020303-동묘역(대우)_908공구실행(울트라)_견적서-풍납석촌(060206-입찰)개정1-수식수정-1-제출" xfId="3855"/>
    <cellStyle name="_입찰표지 _020303-동묘역(대우)_908공구실행(울트라)_설계내역서(풍납~석촌)" xfId="3856"/>
    <cellStyle name="_입찰표지 _020303-동묘역(대우)_908공구실행(울트라)_설계내역서(풍납~석촌)_견적서-풍납석촌(060206-입찰)개정1-수식수정-1-제출" xfId="3857"/>
    <cellStyle name="_입찰표지 _020303-동묘역(대우)_908공구실행(울트라)_설계내역서(풍납~석촌)_실행예산(장지분기)(060228)개정1" xfId="3858"/>
    <cellStyle name="_입찰표지 _020303-동묘역(대우)_908공구실행(울트라)_실행예산(장지분기)(060228)개정1" xfId="3859"/>
    <cellStyle name="_입찰표지 _020303-동묘역(대우)_견적서-풍납석촌(060206-입찰)개정1-수식수정-1-제출" xfId="3860"/>
    <cellStyle name="_입찰표지 _020303-동묘역(대우)_설계내역서(풍납~석촌)" xfId="3861"/>
    <cellStyle name="_입찰표지 _020303-동묘역(대우)_설계내역서(풍납~석촌)_견적서-풍납석촌(060206-입찰)개정1-수식수정-1-제출" xfId="3862"/>
    <cellStyle name="_입찰표지 _020303-동묘역(대우)_설계내역서(풍납~석촌)_실행예산(장지분기)(060228)개정1" xfId="3863"/>
    <cellStyle name="_입찰표지 _020303-동묘역(대우)_실행예산(장지분기)(060228)개정1" xfId="3864"/>
    <cellStyle name="_입찰표지 _020304-낙동강하구둑(울트라건설)" xfId="3865"/>
    <cellStyle name="_입찰표지 _020304-낙동강하구둑(울트라건설)_908공구실행(울트라)" xfId="3866"/>
    <cellStyle name="_입찰표지 _020304-낙동강하구둑(울트라건설)_908공구실행(울트라)_견적서-풍납석촌(060206-입찰)개정1-수식수정-1-제출" xfId="3867"/>
    <cellStyle name="_입찰표지 _020304-낙동강하구둑(울트라건설)_908공구실행(울트라)_설계내역서(풍납~석촌)" xfId="3868"/>
    <cellStyle name="_입찰표지 _020304-낙동강하구둑(울트라건설)_908공구실행(울트라)_설계내역서(풍납~석촌)_견적서-풍납석촌(060206-입찰)개정1-수식수정-1-제출" xfId="3869"/>
    <cellStyle name="_입찰표지 _020304-낙동강하구둑(울트라건설)_908공구실행(울트라)_설계내역서(풍납~석촌)_실행예산(장지분기)(060228)개정1" xfId="3870"/>
    <cellStyle name="_입찰표지 _020304-낙동강하구둑(울트라건설)_908공구실행(울트라)_실행예산(장지분기)(060228)개정1" xfId="3871"/>
    <cellStyle name="_입찰표지 _020304-낙동강하구둑(울트라건설)_견적서-풍납석촌(060206-입찰)개정1-수식수정-1-제출" xfId="3872"/>
    <cellStyle name="_입찰표지 _020304-낙동강하구둑(울트라건설)_설계내역서(풍납~석촌)" xfId="3873"/>
    <cellStyle name="_입찰표지 _020304-낙동강하구둑(울트라건설)_설계내역서(풍납~석촌)_견적서-풍납석촌(060206-입찰)개정1-수식수정-1-제출" xfId="3874"/>
    <cellStyle name="_입찰표지 _020304-낙동강하구둑(울트라건설)_설계내역서(풍납~석촌)_실행예산(장지분기)(060228)개정1" xfId="3875"/>
    <cellStyle name="_입찰표지 _020304-낙동강하구둑(울트라건설)_실행예산(장지분기)(060228)개정1" xfId="3876"/>
    <cellStyle name="_입찰표지 _020501-경춘선노반신설공사" xfId="3877"/>
    <cellStyle name="_입찰표지 _020501-경춘선노반신설공사(조정)" xfId="3878"/>
    <cellStyle name="_입찰표지 _020501-경춘선노반신설공사(조정)_견적서-풍납석촌(060206-입찰)개정1-수식수정-1-제출" xfId="3879"/>
    <cellStyle name="_입찰표지 _020501-경춘선노반신설공사(조정)_설계내역서(풍납~석촌)" xfId="3880"/>
    <cellStyle name="_입찰표지 _020501-경춘선노반신설공사(조정)_설계내역서(풍납~석촌)_견적서-풍납석촌(060206-입찰)개정1-수식수정-1-제출" xfId="3881"/>
    <cellStyle name="_입찰표지 _020501-경춘선노반신설공사(조정)_설계내역서(풍납~석촌)_실행예산(장지분기)(060228)개정1" xfId="3882"/>
    <cellStyle name="_입찰표지 _020501-경춘선노반신설공사(조정)_실행예산(장지분기)(060228)개정1" xfId="3883"/>
    <cellStyle name="_입찰표지 _020501-경춘선노반신설공사_견적서-풍납석촌(060206-입찰)개정1-수식수정-1-제출" xfId="3884"/>
    <cellStyle name="_입찰표지 _020501-경춘선노반신설공사_설계내역서(풍납~석촌)" xfId="3885"/>
    <cellStyle name="_입찰표지 _020501-경춘선노반신설공사_설계내역서(풍납~석촌)_견적서-풍납석촌(060206-입찰)개정1-수식수정-1-제출" xfId="3886"/>
    <cellStyle name="_입찰표지 _020501-경춘선노반신설공사_설계내역서(풍납~석촌)_실행예산(장지분기)(060228)개정1" xfId="3887"/>
    <cellStyle name="_입찰표지 _020501-경춘선노반신설공사_실행예산(장지분기)(060228)개정1" xfId="3888"/>
    <cellStyle name="_입찰표지 _04. 신도림주상복합_기계실행예산(안)20060412_배연담파스리브단가수정" xfId="3889"/>
    <cellStyle name="_입찰표지 _04028적산수량집계" xfId="12253"/>
    <cellStyle name="_입찰표지 _04-가실행(작업중)" xfId="13636"/>
    <cellStyle name="_입찰표지 _04-가실행(작업중1)" xfId="13637"/>
    <cellStyle name="_입찰표지 _1. 가실행예산(0629 도면기준)" xfId="14813"/>
    <cellStyle name="_입찰표지 _1. 가실행예산(0629 도면기준)_4.일신통신 가실행예산(재견적合)" xfId="14814"/>
    <cellStyle name="_입찰표지 _1. 가실행예산(0629 도면기준)_을" xfId="14815"/>
    <cellStyle name="_입찰표지 _1.본실행 - 조정(안)" xfId="14816"/>
    <cellStyle name="_입찰표지 _1.본실행 - 조정(안)_4.일신통신 가실행예산(재견적合)" xfId="14817"/>
    <cellStyle name="_입찰표지 _1.본실행 - 조정(안)_을" xfId="14818"/>
    <cellStyle name="_입찰표지 _1차 기성 내역서 0612023" xfId="18226"/>
    <cellStyle name="_입찰표지 _3차네고견적(061017-1)" xfId="18227"/>
    <cellStyle name="_입찰표지 _4.일신통신 가실행예산(재견적合)" xfId="14819"/>
    <cellStyle name="_입찰표지 _Book1" xfId="4459"/>
    <cellStyle name="_입찰표지 _Book1_ys dw 은평 생태교량" xfId="4462"/>
    <cellStyle name="_입찰표지 _Book1_삼각지 시공계획서" xfId="4460"/>
    <cellStyle name="_입찰표지 _Book1_삼각지 시공계획서_ys dw 은평 생태교량" xfId="4461"/>
    <cellStyle name="_입찰표지 _KT견적요청" xfId="13638"/>
    <cellStyle name="_입찰표지 _LGMART 남양주점견적2차(조정)" xfId="4463"/>
    <cellStyle name="_입찰표지 _LGMART 남양주점견적2차(조정)_LGMART 남양주점견적2차(조정)" xfId="4473"/>
    <cellStyle name="_입찰표지 _LGMART 남양주점견적2차(조정)_LGMART 남양주점견적2차(조정)_명동복합건물신축공사(입찰)(030832-1)개정4" xfId="4474"/>
    <cellStyle name="_입찰표지 _LGMART 남양주점견적2차(조정)_LGMART 남양주점견적2차(조정)_울산00아파트 오염방지용 C-B WALL공사(031223)개정0" xfId="4475"/>
    <cellStyle name="_입찰표지 _LGMART 남양주점견적2차(조정)_LGMART 남양주점견적2차(조정)_천호동 대우베네시티(030821)개정2" xfId="4476"/>
    <cellStyle name="_입찰표지 _LGMART 남양주점견적2차(조정)_LGMART 남양주점견적2차(조정)_한강로2가 복합건물(030924)개정0-PRD" xfId="4477"/>
    <cellStyle name="_입찰표지 _LGMART 남양주점견적2차(조정)_LG계약변경2차" xfId="4468"/>
    <cellStyle name="_입찰표지 _LGMART 남양주점견적2차(조정)_LG계약변경2차_명동복합건물신축공사(입찰)(030832-1)개정4" xfId="4469"/>
    <cellStyle name="_입찰표지 _LGMART 남양주점견적2차(조정)_LG계약변경2차_울산00아파트 오염방지용 C-B WALL공사(031223)개정0" xfId="4470"/>
    <cellStyle name="_입찰표지 _LGMART 남양주점견적2차(조정)_LG계약변경2차_천호동 대우베네시티(030821)개정2" xfId="4471"/>
    <cellStyle name="_입찰표지 _LGMART 남양주점견적2차(조정)_LG계약변경2차_한강로2가 복합건물(030924)개정0-PRD" xfId="4472"/>
    <cellStyle name="_입찰표지 _LGMART 남양주점견적2차(조정)_명동복합건물신축공사(입찰)(030832-1)개정4" xfId="4464"/>
    <cellStyle name="_입찰표지 _LGMART 남양주점견적2차(조정)_울산00아파트 오염방지용 C-B WALL공사(031223)개정0" xfId="4465"/>
    <cellStyle name="_입찰표지 _LGMART 남양주점견적2차(조정)_천호동 대우베네시티(030821)개정2" xfId="4466"/>
    <cellStyle name="_입찰표지 _LGMART 남양주점견적2차(조정)_한강로2가 복합건물(030924)개정0-PRD" xfId="4467"/>
    <cellStyle name="_입찰표지 _P-(현리-신팔)" xfId="4478"/>
    <cellStyle name="_입찰표지 _P-(현리-신팔)_ys dw 은평 생태교량" xfId="4481"/>
    <cellStyle name="_입찰표지 _P-(현리-신팔)_삼각지 시공계획서" xfId="4479"/>
    <cellStyle name="_입찰표지 _P-(현리-신팔)_삼각지 시공계획서_ys dw 은평 생태교량" xfId="4480"/>
    <cellStyle name="_입찰표지 _p-하남강일1" xfId="4482"/>
    <cellStyle name="_입찰표지 _p-하남강일1_ys dw 은평 생태교량" xfId="4485"/>
    <cellStyle name="_입찰표지 _p-하남강일1_삼각지 시공계획서" xfId="4483"/>
    <cellStyle name="_입찰표지 _p-하남강일1_삼각지 시공계획서_ys dw 은평 생태교량" xfId="4484"/>
    <cellStyle name="_입찰표지 _rhd(토양-토공)071212" xfId="4486"/>
    <cellStyle name="_입찰표지 _ys dw 은평 생태교량" xfId="4487"/>
    <cellStyle name="_입찰표지 _가실행" xfId="13639"/>
    <cellStyle name="_입찰표지 _강변로(4공)실행new" xfId="3890"/>
    <cellStyle name="_입찰표지 _강변로(4공)실행new_춘천-동홍천(3)대비표" xfId="3891"/>
    <cellStyle name="_입찰표지 _건축내역서(가경)" xfId="18228"/>
    <cellStyle name="_입찰표지 _검암2차사전공사(본사검토) " xfId="18229"/>
    <cellStyle name="_입찰표지 _검암2차사전공사(본사검토) _1차 기성 내역서 0612023" xfId="18230"/>
    <cellStyle name="_입찰표지 _검암2차사전공사(본사검토) _3차네고견적(061017-1)" xfId="18231"/>
    <cellStyle name="_입찰표지 _검암2차사전공사(본사검토) _문화센타" xfId="18232"/>
    <cellStyle name="_입찰표지 _검암2차사전공사(본사검토) _총괄내역표" xfId="18233"/>
    <cellStyle name="_입찰표지 _견적서-풍납석촌(060206-입찰)개정1-수식수정-1-제출" xfId="3892"/>
    <cellStyle name="_입찰표지 _고서1공구입찰가실행절감(안)" xfId="21644"/>
    <cellStyle name="_입찰표지 _고서1공구입찰가실행절감(안)_팬택공사현황" xfId="21645"/>
    <cellStyle name="_입찰표지 _고서1공구입찰가실행절감(안)_팬택공사현황_00팬택공사현황" xfId="21646"/>
    <cellStyle name="_입찰표지 _고서담양1공구(쌍용건설)" xfId="3893"/>
    <cellStyle name="_입찰표지 _고서담양1공구(쌍용건설)_LGMART 남양주점견적2차(조정)" xfId="3898"/>
    <cellStyle name="_입찰표지 _고서담양1공구(쌍용건설)_LGMART 남양주점견적2차(조정)_LGMART 남양주점견적2차(조정)" xfId="3908"/>
    <cellStyle name="_입찰표지 _고서담양1공구(쌍용건설)_LGMART 남양주점견적2차(조정)_LGMART 남양주점견적2차(조정)_명동복합건물신축공사(입찰)(030832-1)개정4" xfId="3909"/>
    <cellStyle name="_입찰표지 _고서담양1공구(쌍용건설)_LGMART 남양주점견적2차(조정)_LGMART 남양주점견적2차(조정)_울산00아파트 오염방지용 C-B WALL공사(031223)개정0" xfId="3910"/>
    <cellStyle name="_입찰표지 _고서담양1공구(쌍용건설)_LGMART 남양주점견적2차(조정)_LGMART 남양주점견적2차(조정)_천호동 대우베네시티(030821)개정2" xfId="3911"/>
    <cellStyle name="_입찰표지 _고서담양1공구(쌍용건설)_LGMART 남양주점견적2차(조정)_LGMART 남양주점견적2차(조정)_한강로2가 복합건물(030924)개정0-PRD" xfId="3912"/>
    <cellStyle name="_입찰표지 _고서담양1공구(쌍용건설)_LGMART 남양주점견적2차(조정)_LG계약변경2차" xfId="3903"/>
    <cellStyle name="_입찰표지 _고서담양1공구(쌍용건설)_LGMART 남양주점견적2차(조정)_LG계약변경2차_명동복합건물신축공사(입찰)(030832-1)개정4" xfId="3904"/>
    <cellStyle name="_입찰표지 _고서담양1공구(쌍용건설)_LGMART 남양주점견적2차(조정)_LG계약변경2차_울산00아파트 오염방지용 C-B WALL공사(031223)개정0" xfId="3905"/>
    <cellStyle name="_입찰표지 _고서담양1공구(쌍용건설)_LGMART 남양주점견적2차(조정)_LG계약변경2차_천호동 대우베네시티(030821)개정2" xfId="3906"/>
    <cellStyle name="_입찰표지 _고서담양1공구(쌍용건설)_LGMART 남양주점견적2차(조정)_LG계약변경2차_한강로2가 복합건물(030924)개정0-PRD" xfId="3907"/>
    <cellStyle name="_입찰표지 _고서담양1공구(쌍용건설)_LGMART 남양주점견적2차(조정)_명동복합건물신축공사(입찰)(030832-1)개정4" xfId="3899"/>
    <cellStyle name="_입찰표지 _고서담양1공구(쌍용건설)_LGMART 남양주점견적2차(조정)_울산00아파트 오염방지용 C-B WALL공사(031223)개정0" xfId="3900"/>
    <cellStyle name="_입찰표지 _고서담양1공구(쌍용건설)_LGMART 남양주점견적2차(조정)_천호동 대우베네시티(030821)개정2" xfId="3901"/>
    <cellStyle name="_입찰표지 _고서담양1공구(쌍용건설)_LGMART 남양주점견적2차(조정)_한강로2가 복합건물(030924)개정0-PRD" xfId="3902"/>
    <cellStyle name="_입찰표지 _고서담양1공구(쌍용건설)_명동복합건물신축공사(입찰)(030832-1)개정4" xfId="3894"/>
    <cellStyle name="_입찰표지 _고서담양1공구(쌍용건설)_울산00아파트 오염방지용 C-B WALL공사(031223)개정0" xfId="3895"/>
    <cellStyle name="_입찰표지 _고서담양1공구(쌍용건설)_천호동 대우베네시티(030821)개정2" xfId="3896"/>
    <cellStyle name="_입찰표지 _고서담양1공구(쌍용건설)_한강로2가 복합건물(030924)개정0-PRD" xfId="3897"/>
    <cellStyle name="_입찰표지 _공내역(사평로빗물)" xfId="3913"/>
    <cellStyle name="_입찰표지 _공내역(사평로빗물)_견적서-풍납석촌(060206-입찰)개정1-수식수정-1-제출" xfId="3914"/>
    <cellStyle name="_입찰표지 _공내역(사평로빗물)_설계내역서(풍납~석촌)" xfId="3915"/>
    <cellStyle name="_입찰표지 _공내역(사평로빗물)_설계내역서(풍납~석촌)_견적서-풍납석촌(060206-입찰)개정1-수식수정-1-제출" xfId="3916"/>
    <cellStyle name="_입찰표지 _공내역(사평로빗물)_설계내역서(풍납~석촌)_실행예산(장지분기)(060228)개정1" xfId="3917"/>
    <cellStyle name="_입찰표지 _공내역(사평로빗물)_실행예산(장지분기)(060228)개정1" xfId="3918"/>
    <cellStyle name="_입찰표지 _광장주차장" xfId="3919"/>
    <cellStyle name="_입찰표지 _광장주차장_04. 신도림주상복합_기계실행예산(안)20060412_배연담파스리브단가수정" xfId="3920"/>
    <cellStyle name="_입찰표지 _광장주차장_실행작업중_기계내역(노인건강타운)_20060201(동진)" xfId="3921"/>
    <cellStyle name="_입찰표지 _광장주차장_최종-실행내역(협성대신학관)060110" xfId="3922"/>
    <cellStyle name="_입찰표지 _광장주차장_통합단가-동진" xfId="3923"/>
    <cellStyle name="_입찰표지 _광주평동실행" xfId="3924"/>
    <cellStyle name="_입찰표지 _광주평동실행_번암견적의뢰(협력)" xfId="3925"/>
    <cellStyle name="_입찰표지 _광주평동품의1" xfId="3926"/>
    <cellStyle name="_입찰표지 _광주평동품의1_무안-광주2공구(협력)수정" xfId="3927"/>
    <cellStyle name="_입찰표지 _광주평동품의1_번암견적의뢰(협력)" xfId="3928"/>
    <cellStyle name="_입찰표지 _광주평동품의1_적상무주IC도로(1공구)" xfId="3929"/>
    <cellStyle name="_입찰표지 _괴산연풍2(설계공종)" xfId="3930"/>
    <cellStyle name="_입찰표지 _괴산연풍2(설계공종)_춘천-동홍천(3)대비표" xfId="3931"/>
    <cellStyle name="_입찰표지 _금호10구역재개발현장(대우)" xfId="3932"/>
    <cellStyle name="_입찰표지 _금호10구역재개발현장(대우)_908공구실행(울트라)" xfId="3933"/>
    <cellStyle name="_입찰표지 _금호10구역재개발현장(대우)_908공구실행(울트라)_견적서-풍납석촌(060206-입찰)개정1-수식수정-1-제출" xfId="3934"/>
    <cellStyle name="_입찰표지 _금호10구역재개발현장(대우)_908공구실행(울트라)_설계내역서(풍납~석촌)" xfId="3935"/>
    <cellStyle name="_입찰표지 _금호10구역재개발현장(대우)_908공구실행(울트라)_설계내역서(풍납~석촌)_견적서-풍납석촌(060206-입찰)개정1-수식수정-1-제출" xfId="3936"/>
    <cellStyle name="_입찰표지 _금호10구역재개발현장(대우)_908공구실행(울트라)_설계내역서(풍납~석촌)_실행예산(장지분기)(060228)개정1" xfId="3937"/>
    <cellStyle name="_입찰표지 _금호10구역재개발현장(대우)_908공구실행(울트라)_실행예산(장지분기)(060228)개정1" xfId="3938"/>
    <cellStyle name="_입찰표지 _금호10구역재개발현장(대우)_견적서-풍납석촌(060206-입찰)개정1-수식수정-1-제출" xfId="3939"/>
    <cellStyle name="_입찰표지 _금호10구역재개발현장(대우)_설계내역서(풍납~석촌)" xfId="3940"/>
    <cellStyle name="_입찰표지 _금호10구역재개발현장(대우)_설계내역서(풍납~석촌)_견적서-풍납석촌(060206-입찰)개정1-수식수정-1-제출" xfId="3941"/>
    <cellStyle name="_입찰표지 _금호10구역재개발현장(대우)_설계내역서(풍납~석촌)_실행예산(장지분기)(060228)개정1" xfId="3942"/>
    <cellStyle name="_입찰표지 _금호10구역재개발현장(대우)_실행예산(장지분기)(060228)개정1" xfId="3943"/>
    <cellStyle name="_입찰표지 _기본단가" xfId="3944"/>
    <cellStyle name="_입찰표지 _기본단가_춘천-동홍천(3)대비표" xfId="3945"/>
    <cellStyle name="_입찰표지 _기장하수실행1" xfId="3946"/>
    <cellStyle name="_입찰표지 _기장하수실행1_번암견적의뢰(협력)" xfId="3947"/>
    <cellStyle name="_입찰표지 _노원문화회관전기" xfId="3948"/>
    <cellStyle name="_입찰표지 _노원문화회관전기_04. 신도림주상복합_기계실행예산(안)20060412_배연담파스리브단가수정" xfId="3949"/>
    <cellStyle name="_입찰표지 _노원문화회관전기_신사동업무시설빌딩분리" xfId="3950"/>
    <cellStyle name="_입찰표지 _노원문화회관전기_신사동업무시설빌딩분리_04. 신도림주상복합_기계실행예산(안)20060412_배연담파스리브단가수정" xfId="3951"/>
    <cellStyle name="_입찰표지 _노원문화회관전기_신사동업무시설빌딩분리_실행작업중_기계내역(노인건강타운)_20060201(동진)" xfId="3952"/>
    <cellStyle name="_입찰표지 _노원문화회관전기_신사동업무시설빌딩분리_최종-실행내역(협성대신학관)060110" xfId="3953"/>
    <cellStyle name="_입찰표지 _노원문화회관전기_신사동업무시설빌딩분리_통합단가-동진" xfId="3954"/>
    <cellStyle name="_입찰표지 _노원문화회관전기_실행작업중_기계내역(노인건강타운)_20060201(동진)" xfId="3955"/>
    <cellStyle name="_입찰표지 _노원문화회관전기_입찰견적서(제출)" xfId="3956"/>
    <cellStyle name="_입찰표지 _노원문화회관전기_입찰견적서(제출)_04. 신도림주상복합_기계실행예산(안)20060412_배연담파스리브단가수정" xfId="3957"/>
    <cellStyle name="_입찰표지 _노원문화회관전기_입찰견적서(제출)_실행작업중_기계내역(노인건강타운)_20060201(동진)" xfId="3958"/>
    <cellStyle name="_입찰표지 _노원문화회관전기_입찰견적서(제출)_최종-실행내역(협성대신학관)060110" xfId="3959"/>
    <cellStyle name="_입찰표지 _노원문화회관전기_입찰견적서(제출)_통합단가-동진" xfId="3960"/>
    <cellStyle name="_입찰표지 _노원문화회관전기_입찰견적서(제출-세원NEGO)" xfId="3961"/>
    <cellStyle name="_입찰표지 _노원문화회관전기_입찰견적서(제출-세원NEGO)_04. 신도림주상복합_기계실행예산(안)20060412_배연담파스리브단가수정" xfId="3962"/>
    <cellStyle name="_입찰표지 _노원문화회관전기_입찰견적서(제출-세원NEGO)_실행작업중_기계내역(노인건강타운)_20060201(동진)" xfId="3963"/>
    <cellStyle name="_입찰표지 _노원문화회관전기_입찰견적서(제출-세원NEGO)_최종-실행내역(협성대신학관)060110" xfId="3964"/>
    <cellStyle name="_입찰표지 _노원문화회관전기_입찰견적서(제출-세원NEGO)_통합단가-동진" xfId="3965"/>
    <cellStyle name="_입찰표지 _노원문화회관전기_입찰견적서(제출-수정)" xfId="3966"/>
    <cellStyle name="_입찰표지 _노원문화회관전기_입찰견적서(제출-수정)_04. 신도림주상복합_기계실행예산(안)20060412_배연담파스리브단가수정" xfId="3967"/>
    <cellStyle name="_입찰표지 _노원문화회관전기_입찰견적서(제출-수정)_실행작업중_기계내역(노인건강타운)_20060201(동진)" xfId="3968"/>
    <cellStyle name="_입찰표지 _노원문화회관전기_입찰견적서(제출-수정)_최종-실행내역(협성대신학관)060110" xfId="3969"/>
    <cellStyle name="_입찰표지 _노원문화회관전기_입찰견적서(제출-수정)_통합단가-동진" xfId="3970"/>
    <cellStyle name="_입찰표지 _노원문화회관전기_최종-실행내역(협성대신학관)060110" xfId="3971"/>
    <cellStyle name="_입찰표지 _노원문화회관전기_통합단가-동진" xfId="3972"/>
    <cellStyle name="_입찰표지 _대안투찰내역(0221)" xfId="3973"/>
    <cellStyle name="_입찰표지 _대안투찰내역(0221)_★이화-삼계도급실행(2003.04.11)" xfId="3974"/>
    <cellStyle name="_입찰표지 _대안투찰내역(0221)_★이화-삼계도급실행(2003.04.11)_춘천-동홍천(3)대비표" xfId="3975"/>
    <cellStyle name="_입찰표지 _대안투찰내역(0221)_이화삼계(공종기안)" xfId="3976"/>
    <cellStyle name="_입찰표지 _대안투찰내역(0221)_이화삼계(공종기안)_춘천-동홍천(3)대비표" xfId="3977"/>
    <cellStyle name="_입찰표지 _대안투찰내역(0221)_춘천-동홍천(3)대비표" xfId="3978"/>
    <cellStyle name="_입찰표지 _대안투찰내역(0223)" xfId="3979"/>
    <cellStyle name="_입찰표지 _대안투찰내역(0223)_★이화-삼계도급실행(2003.04.11)" xfId="3980"/>
    <cellStyle name="_입찰표지 _대안투찰내역(0223)_★이화-삼계도급실행(2003.04.11)_춘천-동홍천(3)대비표" xfId="3981"/>
    <cellStyle name="_입찰표지 _대안투찰내역(0223)_이화삼계(공종기안)" xfId="3982"/>
    <cellStyle name="_입찰표지 _대안투찰내역(0223)_이화삼계(공종기안)_춘천-동홍천(3)대비표" xfId="3983"/>
    <cellStyle name="_입찰표지 _대안투찰내역(0223)_춘천-동홍천(3)대비표" xfId="3984"/>
    <cellStyle name="_입찰표지 _대안투찰내역(확정본0226)" xfId="3985"/>
    <cellStyle name="_입찰표지 _대안투찰내역(확정본0226)_★이화-삼계도급실행(2003.04.11)" xfId="3986"/>
    <cellStyle name="_입찰표지 _대안투찰내역(확정본0226)_★이화-삼계도급실행(2003.04.11)_춘천-동홍천(3)대비표" xfId="3987"/>
    <cellStyle name="_입찰표지 _대안투찰내역(확정본0226)_이화삼계(공종기안)" xfId="3988"/>
    <cellStyle name="_입찰표지 _대안투찰내역(확정본0226)_이화삼계(공종기안)_춘천-동홍천(3)대비표" xfId="3989"/>
    <cellStyle name="_입찰표지 _대안투찰내역(확정본0226)_춘천-동홍천(3)대비표" xfId="3990"/>
    <cellStyle name="_입찰표지 _대전저유소탱크전기계장공사" xfId="3991"/>
    <cellStyle name="_입찰표지 _대전저유소탱크전기계장공사_04. 신도림주상복합_기계실행예산(안)20060412_배연담파스리브단가수정" xfId="3992"/>
    <cellStyle name="_입찰표지 _대전저유소탱크전기계장공사_광장주차장" xfId="3993"/>
    <cellStyle name="_입찰표지 _대전저유소탱크전기계장공사_광장주차장_04. 신도림주상복합_기계실행예산(안)20060412_배연담파스리브단가수정" xfId="3994"/>
    <cellStyle name="_입찰표지 _대전저유소탱크전기계장공사_광장주차장_실행작업중_기계내역(노인건강타운)_20060201(동진)" xfId="3995"/>
    <cellStyle name="_입찰표지 _대전저유소탱크전기계장공사_광장주차장_최종-실행내역(협성대신학관)060110" xfId="3996"/>
    <cellStyle name="_입찰표지 _대전저유소탱크전기계장공사_광장주차장_통합단가-동진" xfId="3997"/>
    <cellStyle name="_입찰표지 _대전저유소탱크전기계장공사_신사동업무시설빌딩분리" xfId="3998"/>
    <cellStyle name="_입찰표지 _대전저유소탱크전기계장공사_신사동업무시설빌딩분리_04. 신도림주상복합_기계실행예산(안)20060412_배연담파스리브단가수정" xfId="3999"/>
    <cellStyle name="_입찰표지 _대전저유소탱크전기계장공사_신사동업무시설빌딩분리_실행작업중_기계내역(노인건강타운)_20060201(동진)" xfId="4000"/>
    <cellStyle name="_입찰표지 _대전저유소탱크전기계장공사_신사동업무시설빌딩분리_최종-실행내역(협성대신학관)060110" xfId="4001"/>
    <cellStyle name="_입찰표지 _대전저유소탱크전기계장공사_신사동업무시설빌딩분리_통합단가-동진" xfId="4002"/>
    <cellStyle name="_입찰표지 _대전저유소탱크전기계장공사_실행작업중_기계내역(노인건강타운)_20060201(동진)" xfId="4003"/>
    <cellStyle name="_입찰표지 _대전저유소탱크전기계장공사_입찰견적서(제출)" xfId="4004"/>
    <cellStyle name="_입찰표지 _대전저유소탱크전기계장공사_입찰견적서(제출)_04. 신도림주상복합_기계실행예산(안)20060412_배연담파스리브단가수정" xfId="4005"/>
    <cellStyle name="_입찰표지 _대전저유소탱크전기계장공사_입찰견적서(제출)_실행작업중_기계내역(노인건강타운)_20060201(동진)" xfId="4006"/>
    <cellStyle name="_입찰표지 _대전저유소탱크전기계장공사_입찰견적서(제출)_최종-실행내역(협성대신학관)060110" xfId="4007"/>
    <cellStyle name="_입찰표지 _대전저유소탱크전기계장공사_입찰견적서(제출)_통합단가-동진" xfId="4008"/>
    <cellStyle name="_입찰표지 _대전저유소탱크전기계장공사_입찰견적서(제출-세원NEGO)" xfId="4009"/>
    <cellStyle name="_입찰표지 _대전저유소탱크전기계장공사_입찰견적서(제출-세원NEGO)_04. 신도림주상복합_기계실행예산(안)20060412_배연담파스리브단가수정" xfId="4010"/>
    <cellStyle name="_입찰표지 _대전저유소탱크전기계장공사_입찰견적서(제출-세원NEGO)_실행작업중_기계내역(노인건강타운)_20060201(동진)" xfId="4011"/>
    <cellStyle name="_입찰표지 _대전저유소탱크전기계장공사_입찰견적서(제출-세원NEGO)_최종-실행내역(협성대신학관)060110" xfId="4012"/>
    <cellStyle name="_입찰표지 _대전저유소탱크전기계장공사_입찰견적서(제출-세원NEGO)_통합단가-동진" xfId="4013"/>
    <cellStyle name="_입찰표지 _대전저유소탱크전기계장공사_입찰견적서(제출-수정)" xfId="4014"/>
    <cellStyle name="_입찰표지 _대전저유소탱크전기계장공사_입찰견적서(제출-수정)_04. 신도림주상복합_기계실행예산(안)20060412_배연담파스리브단가수정" xfId="4015"/>
    <cellStyle name="_입찰표지 _대전저유소탱크전기계장공사_입찰견적서(제출-수정)_실행작업중_기계내역(노인건강타운)_20060201(동진)" xfId="4016"/>
    <cellStyle name="_입찰표지 _대전저유소탱크전기계장공사_입찰견적서(제출-수정)_최종-실행내역(협성대신학관)060110" xfId="4017"/>
    <cellStyle name="_입찰표지 _대전저유소탱크전기계장공사_입찰견적서(제출-수정)_통합단가-동진" xfId="4018"/>
    <cellStyle name="_입찰표지 _대전저유소탱크전기계장공사_최종-실행내역(협성대신학관)060110" xfId="4019"/>
    <cellStyle name="_입찰표지 _대전저유소탱크전기계장공사_통합단가-동진" xfId="4020"/>
    <cellStyle name="_입찰표지 _도곡동임시" xfId="4021"/>
    <cellStyle name="_입찰표지 _도곡동임시_04. 신도림주상복합_기계실행예산(안)20060412_배연담파스리브단가수정" xfId="4022"/>
    <cellStyle name="_입찰표지 _도곡동임시_신사동업무시설빌딩분리" xfId="4023"/>
    <cellStyle name="_입찰표지 _도곡동임시_신사동업무시설빌딩분리_04. 신도림주상복합_기계실행예산(안)20060412_배연담파스리브단가수정" xfId="4024"/>
    <cellStyle name="_입찰표지 _도곡동임시_신사동업무시설빌딩분리_실행작업중_기계내역(노인건강타운)_20060201(동진)" xfId="4025"/>
    <cellStyle name="_입찰표지 _도곡동임시_신사동업무시설빌딩분리_최종-실행내역(협성대신학관)060110" xfId="4026"/>
    <cellStyle name="_입찰표지 _도곡동임시_신사동업무시설빌딩분리_통합단가-동진" xfId="4027"/>
    <cellStyle name="_입찰표지 _도곡동임시_실행작업중_기계내역(노인건강타운)_20060201(동진)" xfId="4028"/>
    <cellStyle name="_입찰표지 _도곡동임시_입찰견적서(제출)" xfId="4029"/>
    <cellStyle name="_입찰표지 _도곡동임시_입찰견적서(제출)_04. 신도림주상복합_기계실행예산(안)20060412_배연담파스리브단가수정" xfId="4030"/>
    <cellStyle name="_입찰표지 _도곡동임시_입찰견적서(제출)_실행작업중_기계내역(노인건강타운)_20060201(동진)" xfId="4031"/>
    <cellStyle name="_입찰표지 _도곡동임시_입찰견적서(제출)_최종-실행내역(협성대신학관)060110" xfId="4032"/>
    <cellStyle name="_입찰표지 _도곡동임시_입찰견적서(제출)_통합단가-동진" xfId="4033"/>
    <cellStyle name="_입찰표지 _도곡동임시_입찰견적서(제출-세원NEGO)" xfId="4034"/>
    <cellStyle name="_입찰표지 _도곡동임시_입찰견적서(제출-세원NEGO)_04. 신도림주상복합_기계실행예산(안)20060412_배연담파스리브단가수정" xfId="4035"/>
    <cellStyle name="_입찰표지 _도곡동임시_입찰견적서(제출-세원NEGO)_실행작업중_기계내역(노인건강타운)_20060201(동진)" xfId="4036"/>
    <cellStyle name="_입찰표지 _도곡동임시_입찰견적서(제출-세원NEGO)_최종-실행내역(협성대신학관)060110" xfId="4037"/>
    <cellStyle name="_입찰표지 _도곡동임시_입찰견적서(제출-세원NEGO)_통합단가-동진" xfId="4038"/>
    <cellStyle name="_입찰표지 _도곡동임시_입찰견적서(제출-수정)" xfId="4039"/>
    <cellStyle name="_입찰표지 _도곡동임시_입찰견적서(제출-수정)_04. 신도림주상복합_기계실행예산(안)20060412_배연담파스리브단가수정" xfId="4040"/>
    <cellStyle name="_입찰표지 _도곡동임시_입찰견적서(제출-수정)_실행작업중_기계내역(노인건강타운)_20060201(동진)" xfId="4041"/>
    <cellStyle name="_입찰표지 _도곡동임시_입찰견적서(제출-수정)_최종-실행내역(협성대신학관)060110" xfId="4042"/>
    <cellStyle name="_입찰표지 _도곡동임시_입찰견적서(제출-수정)_통합단가-동진" xfId="4043"/>
    <cellStyle name="_입찰표지 _도곡동임시_최종-실행내역(협성대신학관)060110" xfId="4044"/>
    <cellStyle name="_입찰표지 _도곡동임시_통합단가-동진" xfId="4045"/>
    <cellStyle name="_입찰표지 _도급실행0211" xfId="4046"/>
    <cellStyle name="_입찰표지 _도급실행0211_★이화-삼계도급실행(2003.04.11)" xfId="4047"/>
    <cellStyle name="_입찰표지 _도급실행0211_★이화-삼계도급실행(2003.04.11)_춘천-동홍천(3)대비표" xfId="4048"/>
    <cellStyle name="_입찰표지 _도급실행0211_이화삼계(공종기안)" xfId="4049"/>
    <cellStyle name="_입찰표지 _도급실행0211_이화삼계(공종기안)_춘천-동홍천(3)대비표" xfId="4050"/>
    <cellStyle name="_입찰표지 _도급실행0211_춘천-동홍천(3)대비표" xfId="4051"/>
    <cellStyle name="_입찰표지 _동면장안1(조사기안)" xfId="4052"/>
    <cellStyle name="_입찰표지 _동면장안1(조사기안)_춘천-동홍천(3)대비표" xfId="4053"/>
    <cellStyle name="_입찰표지 _명동복합건물신축공사(입찰)(030832-1)개정4" xfId="4054"/>
    <cellStyle name="_입찰표지 _무안-광주2공구(협력)수정" xfId="4055"/>
    <cellStyle name="_입찰표지 _문화센타" xfId="18234"/>
    <cellStyle name="_입찰표지 _번암견적의뢰(협력)" xfId="4056"/>
    <cellStyle name="_입찰표지 _부대결과" xfId="4057"/>
    <cellStyle name="_입찰표지 _부대결과_Book1" xfId="4064"/>
    <cellStyle name="_입찰표지 _부대결과_Book1_ys dw 은평 생태교량" xfId="4067"/>
    <cellStyle name="_입찰표지 _부대결과_Book1_삼각지 시공계획서" xfId="4065"/>
    <cellStyle name="_입찰표지 _부대결과_Book1_삼각지 시공계획서_ys dw 은평 생태교량" xfId="4066"/>
    <cellStyle name="_입찰표지 _부대결과_P-(현리-신팔)" xfId="4068"/>
    <cellStyle name="_입찰표지 _부대결과_P-(현리-신팔)_ys dw 은평 생태교량" xfId="4071"/>
    <cellStyle name="_입찰표지 _부대결과_P-(현리-신팔)_삼각지 시공계획서" xfId="4069"/>
    <cellStyle name="_입찰표지 _부대결과_P-(현리-신팔)_삼각지 시공계획서_ys dw 은평 생태교량" xfId="4070"/>
    <cellStyle name="_입찰표지 _부대결과_ys dw 은평 생태교량" xfId="4072"/>
    <cellStyle name="_입찰표지 _부대결과_삼각지 시공계획서" xfId="4058"/>
    <cellStyle name="_입찰표지 _부대결과_삼각지 시공계획서_ys dw 은평 생태교량" xfId="4059"/>
    <cellStyle name="_입찰표지 _부대결과_현리-신팔도로설계" xfId="4060"/>
    <cellStyle name="_입찰표지 _부대결과_현리-신팔도로설계_ys dw 은평 생태교량" xfId="4063"/>
    <cellStyle name="_입찰표지 _부대결과_현리-신팔도로설계_삼각지 시공계획서" xfId="4061"/>
    <cellStyle name="_입찰표지 _부대결과_현리-신팔도로설계_삼각지 시공계획서_ys dw 은평 생태교량" xfId="4062"/>
    <cellStyle name="_입찰표지 _부대입찰특별조건및내역송부(최저가)" xfId="4073"/>
    <cellStyle name="_입찰표지 _부대입찰특별조건및내역송부(최저가)_Book1" xfId="4096"/>
    <cellStyle name="_입찰표지 _부대입찰특별조건및내역송부(최저가)_Book1_ys dw 은평 생태교량" xfId="4099"/>
    <cellStyle name="_입찰표지 _부대입찰특별조건및내역송부(최저가)_Book1_삼각지 시공계획서" xfId="4097"/>
    <cellStyle name="_입찰표지 _부대입찰특별조건및내역송부(최저가)_Book1_삼각지 시공계획서_ys dw 은평 생태교량" xfId="4098"/>
    <cellStyle name="_입찰표지 _부대입찰특별조건및내역송부(최저가)_P-(현리-신팔)" xfId="4100"/>
    <cellStyle name="_입찰표지 _부대입찰특별조건및내역송부(최저가)_P-(현리-신팔)_ys dw 은평 생태교량" xfId="4103"/>
    <cellStyle name="_입찰표지 _부대입찰특별조건및내역송부(최저가)_P-(현리-신팔)_삼각지 시공계획서" xfId="4101"/>
    <cellStyle name="_입찰표지 _부대입찰특별조건및내역송부(최저가)_P-(현리-신팔)_삼각지 시공계획서_ys dw 은평 생태교량" xfId="4102"/>
    <cellStyle name="_입찰표지 _부대입찰특별조건및내역송부(최저가)_ys dw 은평 생태교량" xfId="4104"/>
    <cellStyle name="_입찰표지 _부대입찰특별조건및내역송부(최저가)_부대결과" xfId="4074"/>
    <cellStyle name="_입찰표지 _부대입찰특별조건및내역송부(최저가)_부대결과_Book1" xfId="4081"/>
    <cellStyle name="_입찰표지 _부대입찰특별조건및내역송부(최저가)_부대결과_Book1_ys dw 은평 생태교량" xfId="4084"/>
    <cellStyle name="_입찰표지 _부대입찰특별조건및내역송부(최저가)_부대결과_Book1_삼각지 시공계획서" xfId="4082"/>
    <cellStyle name="_입찰표지 _부대입찰특별조건및내역송부(최저가)_부대결과_Book1_삼각지 시공계획서_ys dw 은평 생태교량" xfId="4083"/>
    <cellStyle name="_입찰표지 _부대입찰특별조건및내역송부(최저가)_부대결과_P-(현리-신팔)" xfId="4085"/>
    <cellStyle name="_입찰표지 _부대입찰특별조건및내역송부(최저가)_부대결과_P-(현리-신팔)_ys dw 은평 생태교량" xfId="4088"/>
    <cellStyle name="_입찰표지 _부대입찰특별조건및내역송부(최저가)_부대결과_P-(현리-신팔)_삼각지 시공계획서" xfId="4086"/>
    <cellStyle name="_입찰표지 _부대입찰특별조건및내역송부(최저가)_부대결과_P-(현리-신팔)_삼각지 시공계획서_ys dw 은평 생태교량" xfId="4087"/>
    <cellStyle name="_입찰표지 _부대입찰특별조건및내역송부(최저가)_부대결과_ys dw 은평 생태교량" xfId="4089"/>
    <cellStyle name="_입찰표지 _부대입찰특별조건및내역송부(최저가)_부대결과_삼각지 시공계획서" xfId="4075"/>
    <cellStyle name="_입찰표지 _부대입찰특별조건및내역송부(최저가)_부대결과_삼각지 시공계획서_ys dw 은평 생태교량" xfId="4076"/>
    <cellStyle name="_입찰표지 _부대입찰특별조건및내역송부(최저가)_부대결과_현리-신팔도로설계" xfId="4077"/>
    <cellStyle name="_입찰표지 _부대입찰특별조건및내역송부(최저가)_부대결과_현리-신팔도로설계_ys dw 은평 생태교량" xfId="4080"/>
    <cellStyle name="_입찰표지 _부대입찰특별조건및내역송부(최저가)_부대결과_현리-신팔도로설계_삼각지 시공계획서" xfId="4078"/>
    <cellStyle name="_입찰표지 _부대입찰특별조건및내역송부(최저가)_부대결과_현리-신팔도로설계_삼각지 시공계획서_ys dw 은평 생태교량" xfId="4079"/>
    <cellStyle name="_입찰표지 _부대입찰특별조건및내역송부(최저가)_삼각지 시공계획서" xfId="4090"/>
    <cellStyle name="_입찰표지 _부대입찰특별조건및내역송부(최저가)_삼각지 시공계획서_ys dw 은평 생태교량" xfId="4091"/>
    <cellStyle name="_입찰표지 _부대입찰특별조건및내역송부(최저가)_현리-신팔도로설계" xfId="4092"/>
    <cellStyle name="_입찰표지 _부대입찰특별조건및내역송부(최저가)_현리-신팔도로설계_ys dw 은평 생태교량" xfId="4095"/>
    <cellStyle name="_입찰표지 _부대입찰특별조건및내역송부(최저가)_현리-신팔도로설계_삼각지 시공계획서" xfId="4093"/>
    <cellStyle name="_입찰표지 _부대입찰특별조건및내역송부(최저가)_현리-신팔도로설계_삼각지 시공계획서_ys dw 은평 생태교량" xfId="4094"/>
    <cellStyle name="_입찰표지 _부천 소사" xfId="4105"/>
    <cellStyle name="_입찰표지 _부천 소사 2차" xfId="4106"/>
    <cellStyle name="_입찰표지 _부천 소사 2차_04. 신도림주상복합_기계실행예산(안)20060412_배연담파스리브단가수정" xfId="4107"/>
    <cellStyle name="_입찰표지 _부천 소사 2차_신사동업무시설빌딩분리" xfId="4108"/>
    <cellStyle name="_입찰표지 _부천 소사 2차_신사동업무시설빌딩분리_04. 신도림주상복합_기계실행예산(안)20060412_배연담파스리브단가수정" xfId="4109"/>
    <cellStyle name="_입찰표지 _부천 소사 2차_신사동업무시설빌딩분리_실행작업중_기계내역(노인건강타운)_20060201(동진)" xfId="4110"/>
    <cellStyle name="_입찰표지 _부천 소사 2차_신사동업무시설빌딩분리_최종-실행내역(협성대신학관)060110" xfId="4111"/>
    <cellStyle name="_입찰표지 _부천 소사 2차_신사동업무시설빌딩분리_통합단가-동진" xfId="4112"/>
    <cellStyle name="_입찰표지 _부천 소사 2차_실행작업중_기계내역(노인건강타운)_20060201(동진)" xfId="4113"/>
    <cellStyle name="_입찰표지 _부천 소사 2차_입찰견적서(제출)" xfId="4114"/>
    <cellStyle name="_입찰표지 _부천 소사 2차_입찰견적서(제출)_04. 신도림주상복합_기계실행예산(안)20060412_배연담파스리브단가수정" xfId="4115"/>
    <cellStyle name="_입찰표지 _부천 소사 2차_입찰견적서(제출)_실행작업중_기계내역(노인건강타운)_20060201(동진)" xfId="4116"/>
    <cellStyle name="_입찰표지 _부천 소사 2차_입찰견적서(제출)_최종-실행내역(협성대신학관)060110" xfId="4117"/>
    <cellStyle name="_입찰표지 _부천 소사 2차_입찰견적서(제출)_통합단가-동진" xfId="4118"/>
    <cellStyle name="_입찰표지 _부천 소사 2차_입찰견적서(제출-세원NEGO)" xfId="4119"/>
    <cellStyle name="_입찰표지 _부천 소사 2차_입찰견적서(제출-세원NEGO)_04. 신도림주상복합_기계실행예산(안)20060412_배연담파스리브단가수정" xfId="4120"/>
    <cellStyle name="_입찰표지 _부천 소사 2차_입찰견적서(제출-세원NEGO)_실행작업중_기계내역(노인건강타운)_20060201(동진)" xfId="4121"/>
    <cellStyle name="_입찰표지 _부천 소사 2차_입찰견적서(제출-세원NEGO)_최종-실행내역(협성대신학관)060110" xfId="4122"/>
    <cellStyle name="_입찰표지 _부천 소사 2차_입찰견적서(제출-세원NEGO)_통합단가-동진" xfId="4123"/>
    <cellStyle name="_입찰표지 _부천 소사 2차_입찰견적서(제출-수정)" xfId="4124"/>
    <cellStyle name="_입찰표지 _부천 소사 2차_입찰견적서(제출-수정)_04. 신도림주상복합_기계실행예산(안)20060412_배연담파스리브단가수정" xfId="4125"/>
    <cellStyle name="_입찰표지 _부천 소사 2차_입찰견적서(제출-수정)_실행작업중_기계내역(노인건강타운)_20060201(동진)" xfId="4126"/>
    <cellStyle name="_입찰표지 _부천 소사 2차_입찰견적서(제출-수정)_최종-실행내역(협성대신학관)060110" xfId="4127"/>
    <cellStyle name="_입찰표지 _부천 소사 2차_입찰견적서(제출-수정)_통합단가-동진" xfId="4128"/>
    <cellStyle name="_입찰표지 _부천 소사 2차_최종-실행내역(협성대신학관)060110" xfId="4129"/>
    <cellStyle name="_입찰표지 _부천 소사 2차_통합단가-동진" xfId="4130"/>
    <cellStyle name="_입찰표지 _부천 소사_04. 신도림주상복합_기계실행예산(안)20060412_배연담파스리브단가수정" xfId="4131"/>
    <cellStyle name="_입찰표지 _부천 소사_신사동업무시설빌딩분리" xfId="4132"/>
    <cellStyle name="_입찰표지 _부천 소사_신사동업무시설빌딩분리_04. 신도림주상복합_기계실행예산(안)20060412_배연담파스리브단가수정" xfId="4133"/>
    <cellStyle name="_입찰표지 _부천 소사_신사동업무시설빌딩분리_실행작업중_기계내역(노인건강타운)_20060201(동진)" xfId="4134"/>
    <cellStyle name="_입찰표지 _부천 소사_신사동업무시설빌딩분리_최종-실행내역(협성대신학관)060110" xfId="4135"/>
    <cellStyle name="_입찰표지 _부천 소사_신사동업무시설빌딩분리_통합단가-동진" xfId="4136"/>
    <cellStyle name="_입찰표지 _부천 소사_실행작업중_기계내역(노인건강타운)_20060201(동진)" xfId="4137"/>
    <cellStyle name="_입찰표지 _부천 소사_입찰견적서(제출)" xfId="4138"/>
    <cellStyle name="_입찰표지 _부천 소사_입찰견적서(제출)_04. 신도림주상복합_기계실행예산(안)20060412_배연담파스리브단가수정" xfId="4139"/>
    <cellStyle name="_입찰표지 _부천 소사_입찰견적서(제출)_실행작업중_기계내역(노인건강타운)_20060201(동진)" xfId="4140"/>
    <cellStyle name="_입찰표지 _부천 소사_입찰견적서(제출)_최종-실행내역(협성대신학관)060110" xfId="4141"/>
    <cellStyle name="_입찰표지 _부천 소사_입찰견적서(제출)_통합단가-동진" xfId="4142"/>
    <cellStyle name="_입찰표지 _부천 소사_입찰견적서(제출-세원NEGO)" xfId="4143"/>
    <cellStyle name="_입찰표지 _부천 소사_입찰견적서(제출-세원NEGO)_04. 신도림주상복합_기계실행예산(안)20060412_배연담파스리브단가수정" xfId="4144"/>
    <cellStyle name="_입찰표지 _부천 소사_입찰견적서(제출-세원NEGO)_실행작업중_기계내역(노인건강타운)_20060201(동진)" xfId="4145"/>
    <cellStyle name="_입찰표지 _부천 소사_입찰견적서(제출-세원NEGO)_최종-실행내역(협성대신학관)060110" xfId="4146"/>
    <cellStyle name="_입찰표지 _부천 소사_입찰견적서(제출-세원NEGO)_통합단가-동진" xfId="4147"/>
    <cellStyle name="_입찰표지 _부천 소사_입찰견적서(제출-수정)" xfId="4148"/>
    <cellStyle name="_입찰표지 _부천 소사_입찰견적서(제출-수정)_04. 신도림주상복합_기계실행예산(안)20060412_배연담파스리브단가수정" xfId="4149"/>
    <cellStyle name="_입찰표지 _부천 소사_입찰견적서(제출-수정)_실행작업중_기계내역(노인건강타운)_20060201(동진)" xfId="4150"/>
    <cellStyle name="_입찰표지 _부천 소사_입찰견적서(제출-수정)_최종-실행내역(협성대신학관)060110" xfId="4151"/>
    <cellStyle name="_입찰표지 _부천 소사_입찰견적서(제출-수정)_통합단가-동진" xfId="4152"/>
    <cellStyle name="_입찰표지 _부천 소사_최종-실행내역(협성대신학관)060110" xfId="4153"/>
    <cellStyle name="_입찰표지 _부천 소사_통합단가-동진" xfId="4154"/>
    <cellStyle name="_입찰표지 _부천소사점내역서" xfId="18235"/>
    <cellStyle name="_입찰표지 _부천중동오피스텔추정20030602" xfId="21647"/>
    <cellStyle name="_입찰표지 _부천중동오피스텔추정20030602_실행예산초안(105동)-시형-1" xfId="21648"/>
    <cellStyle name="_입찰표지 _부천중동오피스텔추정20030602_실행예산초안(105동)-시형-2" xfId="21649"/>
    <cellStyle name="_입찰표지 _부천중동오피스텔추정20030602_평택 지산동 아파트추정1-결재本" xfId="21650"/>
    <cellStyle name="_입찰표지 _부천중동오피스텔추정20030602_평택 지산동 아파트추정1-결재本_실행예산초안(105동)-시형-1" xfId="21651"/>
    <cellStyle name="_입찰표지 _부천중동오피스텔추정20030602_평택 지산동 아파트추정1-결재本_실행예산초안(105동)-시형-2" xfId="21652"/>
    <cellStyle name="_입찰표지 _비교표(시화,청주)" xfId="18236"/>
    <cellStyle name="_입찰표지 _비교표(청주가경점)" xfId="18237"/>
    <cellStyle name="_입찰표지 _사당동아주맨션추정공사비4(GL-0)" xfId="21653"/>
    <cellStyle name="_입찰표지 _사당동아주맨션추정공사비4(GL-0)_실행예산초안(105동)-시형-1" xfId="21654"/>
    <cellStyle name="_입찰표지 _사당동아주맨션추정공사비4(GL-0)_실행예산초안(105동)-시형-2" xfId="21655"/>
    <cellStyle name="_입찰표지 _사당동아주맨션추정공사비4(GL-0)_평택 지산동 아파트추정1-결재本" xfId="21656"/>
    <cellStyle name="_입찰표지 _사당동아주맨션추정공사비4(GL-0)_평택 지산동 아파트추정1-결재本_실행예산초안(105동)-시형-1" xfId="21657"/>
    <cellStyle name="_입찰표지 _사당동아주맨션추정공사비4(GL-0)_평택 지산동 아파트추정1-결재本_실행예산초안(105동)-시형-2" xfId="21658"/>
    <cellStyle name="_입찰표지 _사전공사(토목본사검토) " xfId="18238"/>
    <cellStyle name="_입찰표지 _사전공사(토목본사검토) _1차 기성 내역서 0612023" xfId="18239"/>
    <cellStyle name="_입찰표지 _사전공사(토목본사검토) _3차네고견적(061017-1)" xfId="18240"/>
    <cellStyle name="_입찰표지 _사전공사(토목본사검토) _문화센타" xfId="18241"/>
    <cellStyle name="_입찰표지 _삼각지 시공계획서" xfId="4155"/>
    <cellStyle name="_입찰표지 _삼각지 시공계획서_ys dw 은평 생태교량" xfId="4156"/>
    <cellStyle name="_입찰표지 _서해안 임해관광도로 설계" xfId="4157"/>
    <cellStyle name="_입찰표지 _서해안 임해관광도로 설계_춘천-동홍천(3)대비표" xfId="4158"/>
    <cellStyle name="_입찰표지 _설계내역서(풍납~석촌)" xfId="4159"/>
    <cellStyle name="_입찰표지 _설계내역서(풍납~석촌)_견적서-풍납석촌(060206-입찰)개정1-수식수정-1-제출" xfId="4160"/>
    <cellStyle name="_입찰표지 _설계내역서(풍납~석촌)_실행예산(장지분기)(060228)개정1" xfId="4161"/>
    <cellStyle name="_입찰표지 _설화동월배전자입찰(계룡건설2)" xfId="4162"/>
    <cellStyle name="_입찰표지 _설화동월배전자입찰(계룡건설2)_서해안 임해관광도로 설계" xfId="4163"/>
    <cellStyle name="_입찰표지 _설화동월배전자입찰(계룡건설2)_서해안 임해관광도로 설계_춘천-동홍천(3)대비표" xfId="4164"/>
    <cellStyle name="_입찰표지 _설화동월배전자입찰(계룡건설2)_지경-사리투찰 (계룡건설1)" xfId="4165"/>
    <cellStyle name="_입찰표지 _설화동월배전자입찰(계룡건설2)_지경-사리투찰 (계룡건설1)_서해안 임해관광도로 설계" xfId="4166"/>
    <cellStyle name="_입찰표지 _설화동월배전자입찰(계룡건설2)_지경-사리투찰 (계룡건설1)_서해안 임해관광도로 설계_춘천-동홍천(3)대비표" xfId="4167"/>
    <cellStyle name="_입찰표지 _설화동월배전자입찰(계룡건설2)_지경-사리투찰 (계룡건설1)_춘천-동홍천(3)대비표" xfId="4168"/>
    <cellStyle name="_입찰표지 _설화동월배전자입찰(계룡건설2)_지경-사리투찰 (계룡건설1)_포항4 일반지방 1공구실행new" xfId="4169"/>
    <cellStyle name="_입찰표지 _설화동월배전자입찰(계룡건설2)_지경-사리투찰 (계룡건설1)_포항4 일반지방 1공구실행new_국지도49호선(본덕-임곡)1공구 실행new" xfId="4170"/>
    <cellStyle name="_입찰표지 _설화동월배전자입찰(계룡건설2)_지경-사리투찰 (계룡건설1)_포항4 일반지방 1공구실행new_국지도49호선(본덕-임곡)1공구 실행new_서해안 임해관광도로 설계" xfId="4171"/>
    <cellStyle name="_입찰표지 _설화동월배전자입찰(계룡건설2)_지경-사리투찰 (계룡건설1)_포항4 일반지방 1공구실행new_국지도49호선(본덕-임곡)1공구 실행new_서해안 임해관광도로 설계_춘천-동홍천(3)대비표" xfId="4172"/>
    <cellStyle name="_입찰표지 _설화동월배전자입찰(계룡건설2)_지경-사리투찰 (계룡건설1)_포항4 일반지방 1공구실행new_국지도49호선(본덕-임곡)1공구 실행new_춘천-동홍천(3)대비표" xfId="4173"/>
    <cellStyle name="_입찰표지 _설화동월배전자입찰(계룡건설2)_지경-사리투찰 (계룡건설1)_포항4 일반지방 1공구실행new_규암우회 투찰(대박)" xfId="4174"/>
    <cellStyle name="_입찰표지 _설화동월배전자입찰(계룡건설2)_지경-사리투찰 (계룡건설1)_포항4 일반지방 1공구실행new_규암우회 투찰(대박)_서해안 임해관광도로 설계" xfId="4175"/>
    <cellStyle name="_입찰표지 _설화동월배전자입찰(계룡건설2)_지경-사리투찰 (계룡건설1)_포항4 일반지방 1공구실행new_규암우회 투찰(대박)_서해안 임해관광도로 설계_춘천-동홍천(3)대비표" xfId="4176"/>
    <cellStyle name="_입찰표지 _설화동월배전자입찰(계룡건설2)_지경-사리투찰 (계룡건설1)_포항4 일반지방 1공구실행new_규암우회 투찰(대박)_춘천-동홍천(3)대비표" xfId="4177"/>
    <cellStyle name="_입찰표지 _설화동월배전자입찰(계룡건설2)_지경-사리투찰 (계룡건설1)_포항4 일반지방 1공구실행new_노귀재터널 실행new" xfId="4178"/>
    <cellStyle name="_입찰표지 _설화동월배전자입찰(계룡건설2)_지경-사리투찰 (계룡건설1)_포항4 일반지방 1공구실행new_노귀재터널 실행new_서해안 임해관광도로 설계" xfId="4179"/>
    <cellStyle name="_입찰표지 _설화동월배전자입찰(계룡건설2)_지경-사리투찰 (계룡건설1)_포항4 일반지방 1공구실행new_노귀재터널 실행new_서해안 임해관광도로 설계_춘천-동홍천(3)대비표" xfId="4180"/>
    <cellStyle name="_입찰표지 _설화동월배전자입찰(계룡건설2)_지경-사리투찰 (계룡건설1)_포항4 일반지방 1공구실행new_노귀재터널 실행new_춘천-동홍천(3)대비표" xfId="4181"/>
    <cellStyle name="_입찰표지 _설화동월배전자입찰(계룡건설2)_지경-사리투찰 (계룡건설1)_포항4 일반지방 1공구실행new_본덕-임곡 2공구 실행new" xfId="4182"/>
    <cellStyle name="_입찰표지 _설화동월배전자입찰(계룡건설2)_지경-사리투찰 (계룡건설1)_포항4 일반지방 1공구실행new_본덕-임곡 2공구 실행new_서해안 임해관광도로 설계" xfId="4183"/>
    <cellStyle name="_입찰표지 _설화동월배전자입찰(계룡건설2)_지경-사리투찰 (계룡건설1)_포항4 일반지방 1공구실행new_본덕-임곡 2공구 실행new_서해안 임해관광도로 설계_춘천-동홍천(3)대비표" xfId="4184"/>
    <cellStyle name="_입찰표지 _설화동월배전자입찰(계룡건설2)_지경-사리투찰 (계룡건설1)_포항4 일반지방 1공구실행new_본덕-임곡 2공구 실행new_춘천-동홍천(3)대비표" xfId="4185"/>
    <cellStyle name="_입찰표지 _설화동월배전자입찰(계룡건설2)_지경-사리투찰 (계룡건설1)_포항4 일반지방 1공구실행new_서해안 임해관광 실행new" xfId="4186"/>
    <cellStyle name="_입찰표지 _설화동월배전자입찰(계룡건설2)_지경-사리투찰 (계룡건설1)_포항4 일반지방 1공구실행new_서해안 임해관광 실행new_서해안 임해관광도로 설계" xfId="4187"/>
    <cellStyle name="_입찰표지 _설화동월배전자입찰(계룡건설2)_지경-사리투찰 (계룡건설1)_포항4 일반지방 1공구실행new_서해안 임해관광 실행new_서해안 임해관광도로 설계_춘천-동홍천(3)대비표" xfId="4188"/>
    <cellStyle name="_입찰표지 _설화동월배전자입찰(계룡건설2)_지경-사리투찰 (계룡건설1)_포항4 일반지방 1공구실행new_서해안 임해관광 실행new_춘천-동홍천(3)대비표" xfId="4189"/>
    <cellStyle name="_입찰표지 _설화동월배전자입찰(계룡건설2)_지경-사리투찰 (계룡건설1)_포항4 일반지방 1공구실행new_서해안 임해관광도로 설계" xfId="4190"/>
    <cellStyle name="_입찰표지 _설화동월배전자입찰(계룡건설2)_지경-사리투찰 (계룡건설1)_포항4 일반지방 1공구실행new_서해안 임해관광도로 설계_춘천-동홍천(3)대비표" xfId="4191"/>
    <cellStyle name="_입찰표지 _설화동월배전자입찰(계룡건설2)_지경-사리투찰 (계룡건설1)_포항4 일반지방 1공구실행new_진천ic -금왕 투찰new" xfId="4192"/>
    <cellStyle name="_입찰표지 _설화동월배전자입찰(계룡건설2)_지경-사리투찰 (계룡건설1)_포항4 일반지방 1공구실행new_진천ic -금왕 투찰new_서해안 임해관광도로 설계" xfId="4193"/>
    <cellStyle name="_입찰표지 _설화동월배전자입찰(계룡건설2)_지경-사리투찰 (계룡건설1)_포항4 일반지방 1공구실행new_진천ic -금왕 투찰new_서해안 임해관광도로 설계_춘천-동홍천(3)대비표" xfId="4194"/>
    <cellStyle name="_입찰표지 _설화동월배전자입찰(계룡건설2)_지경-사리투찰 (계룡건설1)_포항4 일반지방 1공구실행new_진천ic -금왕 투찰new_춘천-동홍천(3)대비표" xfId="4195"/>
    <cellStyle name="_입찰표지 _설화동월배전자입찰(계룡건설2)_지경-사리투찰 (계룡건설1)_포항4 일반지방 1공구실행new_춘천-동홍천(3)대비표" xfId="4196"/>
    <cellStyle name="_입찰표지 _설화동월배전자입찰(계룡건설2)_춘천-동홍천(3)대비표" xfId="4197"/>
    <cellStyle name="_입찰표지 _설화동월배전자입찰(계룡건설2)_포항4 일반지방 1공구실행new" xfId="4198"/>
    <cellStyle name="_입찰표지 _설화동월배전자입찰(계룡건설2)_포항4 일반지방 1공구실행new_국지도49호선(본덕-임곡)1공구 실행new" xfId="4199"/>
    <cellStyle name="_입찰표지 _설화동월배전자입찰(계룡건설2)_포항4 일반지방 1공구실행new_국지도49호선(본덕-임곡)1공구 실행new_서해안 임해관광도로 설계" xfId="4200"/>
    <cellStyle name="_입찰표지 _설화동월배전자입찰(계룡건설2)_포항4 일반지방 1공구실행new_국지도49호선(본덕-임곡)1공구 실행new_서해안 임해관광도로 설계_춘천-동홍천(3)대비표" xfId="4201"/>
    <cellStyle name="_입찰표지 _설화동월배전자입찰(계룡건설2)_포항4 일반지방 1공구실행new_국지도49호선(본덕-임곡)1공구 실행new_춘천-동홍천(3)대비표" xfId="4202"/>
    <cellStyle name="_입찰표지 _설화동월배전자입찰(계룡건설2)_포항4 일반지방 1공구실행new_규암우회 투찰(대박)" xfId="4203"/>
    <cellStyle name="_입찰표지 _설화동월배전자입찰(계룡건설2)_포항4 일반지방 1공구실행new_규암우회 투찰(대박)_서해안 임해관광도로 설계" xfId="4204"/>
    <cellStyle name="_입찰표지 _설화동월배전자입찰(계룡건설2)_포항4 일반지방 1공구실행new_규암우회 투찰(대박)_서해안 임해관광도로 설계_춘천-동홍천(3)대비표" xfId="4205"/>
    <cellStyle name="_입찰표지 _설화동월배전자입찰(계룡건설2)_포항4 일반지방 1공구실행new_규암우회 투찰(대박)_춘천-동홍천(3)대비표" xfId="4206"/>
    <cellStyle name="_입찰표지 _설화동월배전자입찰(계룡건설2)_포항4 일반지방 1공구실행new_노귀재터널 실행new" xfId="4207"/>
    <cellStyle name="_입찰표지 _설화동월배전자입찰(계룡건설2)_포항4 일반지방 1공구실행new_노귀재터널 실행new_서해안 임해관광도로 설계" xfId="4208"/>
    <cellStyle name="_입찰표지 _설화동월배전자입찰(계룡건설2)_포항4 일반지방 1공구실행new_노귀재터널 실행new_서해안 임해관광도로 설계_춘천-동홍천(3)대비표" xfId="4209"/>
    <cellStyle name="_입찰표지 _설화동월배전자입찰(계룡건설2)_포항4 일반지방 1공구실행new_노귀재터널 실행new_춘천-동홍천(3)대비표" xfId="4210"/>
    <cellStyle name="_입찰표지 _설화동월배전자입찰(계룡건설2)_포항4 일반지방 1공구실행new_본덕-임곡 2공구 실행new" xfId="4211"/>
    <cellStyle name="_입찰표지 _설화동월배전자입찰(계룡건설2)_포항4 일반지방 1공구실행new_본덕-임곡 2공구 실행new_서해안 임해관광도로 설계" xfId="4212"/>
    <cellStyle name="_입찰표지 _설화동월배전자입찰(계룡건설2)_포항4 일반지방 1공구실행new_본덕-임곡 2공구 실행new_서해안 임해관광도로 설계_춘천-동홍천(3)대비표" xfId="4213"/>
    <cellStyle name="_입찰표지 _설화동월배전자입찰(계룡건설2)_포항4 일반지방 1공구실행new_본덕-임곡 2공구 실행new_춘천-동홍천(3)대비표" xfId="4214"/>
    <cellStyle name="_입찰표지 _설화동월배전자입찰(계룡건설2)_포항4 일반지방 1공구실행new_서해안 임해관광 실행new" xfId="4215"/>
    <cellStyle name="_입찰표지 _설화동월배전자입찰(계룡건설2)_포항4 일반지방 1공구실행new_서해안 임해관광 실행new_서해안 임해관광도로 설계" xfId="4216"/>
    <cellStyle name="_입찰표지 _설화동월배전자입찰(계룡건설2)_포항4 일반지방 1공구실행new_서해안 임해관광 실행new_서해안 임해관광도로 설계_춘천-동홍천(3)대비표" xfId="4217"/>
    <cellStyle name="_입찰표지 _설화동월배전자입찰(계룡건설2)_포항4 일반지방 1공구실행new_서해안 임해관광 실행new_춘천-동홍천(3)대비표" xfId="4218"/>
    <cellStyle name="_입찰표지 _설화동월배전자입찰(계룡건설2)_포항4 일반지방 1공구실행new_서해안 임해관광도로 설계" xfId="4219"/>
    <cellStyle name="_입찰표지 _설화동월배전자입찰(계룡건설2)_포항4 일반지방 1공구실행new_서해안 임해관광도로 설계_춘천-동홍천(3)대비표" xfId="4220"/>
    <cellStyle name="_입찰표지 _설화동월배전자입찰(계룡건설2)_포항4 일반지방 1공구실행new_진천ic -금왕 투찰new" xfId="4221"/>
    <cellStyle name="_입찰표지 _설화동월배전자입찰(계룡건설2)_포항4 일반지방 1공구실행new_진천ic -금왕 투찰new_서해안 임해관광도로 설계" xfId="4222"/>
    <cellStyle name="_입찰표지 _설화동월배전자입찰(계룡건설2)_포항4 일반지방 1공구실행new_진천ic -금왕 투찰new_서해안 임해관광도로 설계_춘천-동홍천(3)대비표" xfId="4223"/>
    <cellStyle name="_입찰표지 _설화동월배전자입찰(계룡건설2)_포항4 일반지방 1공구실행new_진천ic -금왕 투찰new_춘천-동홍천(3)대비표" xfId="4224"/>
    <cellStyle name="_입찰표지 _설화동월배전자입찰(계룡건설2)_포항4 일반지방 1공구실행new_춘천-동홍천(3)대비표" xfId="4225"/>
    <cellStyle name="_입찰표지 _송학실행안" xfId="4226"/>
    <cellStyle name="_입찰표지 _송학실행안_번암견적의뢰(협력)" xfId="4227"/>
    <cellStyle name="_입찰표지 _송학하수투찰" xfId="4228"/>
    <cellStyle name="_입찰표지 _송학하수투찰_번암견적의뢰(협력)" xfId="4229"/>
    <cellStyle name="_입찰표지 _송학하수품의(설계넣고)" xfId="4230"/>
    <cellStyle name="_입찰표지 _송학하수품의(설계넣고)_무안-광주2공구(협력)수정" xfId="4231"/>
    <cellStyle name="_입찰표지 _송학하수품의(설계넣고)_번암견적의뢰(협력)" xfId="4232"/>
    <cellStyle name="_입찰표지 _송학하수품의(설계넣고)_적상무주IC도로(1공구)" xfId="4233"/>
    <cellStyle name="_입찰표지 _수원-가실행" xfId="13640"/>
    <cellStyle name="_입찰표지 _수원테크노(기안)" xfId="4234"/>
    <cellStyle name="_입찰표지 _수원테크노(기안)_춘천-동홍천(3)대비표" xfId="4235"/>
    <cellStyle name="_입찰표지 _수출입은행" xfId="4236"/>
    <cellStyle name="_입찰표지 _수출입은행_04. 신도림주상복합_기계실행예산(안)20060412_배연담파스리브단가수정" xfId="4237"/>
    <cellStyle name="_입찰표지 _수출입은행_신사동업무시설빌딩분리" xfId="4238"/>
    <cellStyle name="_입찰표지 _수출입은행_신사동업무시설빌딩분리_04. 신도림주상복합_기계실행예산(안)20060412_배연담파스리브단가수정" xfId="4239"/>
    <cellStyle name="_입찰표지 _수출입은행_신사동업무시설빌딩분리_실행작업중_기계내역(노인건강타운)_20060201(동진)" xfId="4240"/>
    <cellStyle name="_입찰표지 _수출입은행_신사동업무시설빌딩분리_최종-실행내역(협성대신학관)060110" xfId="4241"/>
    <cellStyle name="_입찰표지 _수출입은행_신사동업무시설빌딩분리_통합단가-동진" xfId="4242"/>
    <cellStyle name="_입찰표지 _수출입은행_실행작업중_기계내역(노인건강타운)_20060201(동진)" xfId="4243"/>
    <cellStyle name="_입찰표지 _수출입은행_입찰견적서(제출)" xfId="4244"/>
    <cellStyle name="_입찰표지 _수출입은행_입찰견적서(제출)_04. 신도림주상복합_기계실행예산(안)20060412_배연담파스리브단가수정" xfId="4245"/>
    <cellStyle name="_입찰표지 _수출입은행_입찰견적서(제출)_실행작업중_기계내역(노인건강타운)_20060201(동진)" xfId="4246"/>
    <cellStyle name="_입찰표지 _수출입은행_입찰견적서(제출)_최종-실행내역(협성대신학관)060110" xfId="4247"/>
    <cellStyle name="_입찰표지 _수출입은행_입찰견적서(제출)_통합단가-동진" xfId="4248"/>
    <cellStyle name="_입찰표지 _수출입은행_입찰견적서(제출-세원NEGO)" xfId="4249"/>
    <cellStyle name="_입찰표지 _수출입은행_입찰견적서(제출-세원NEGO)_04. 신도림주상복합_기계실행예산(안)20060412_배연담파스리브단가수정" xfId="4250"/>
    <cellStyle name="_입찰표지 _수출입은행_입찰견적서(제출-세원NEGO)_실행작업중_기계내역(노인건강타운)_20060201(동진)" xfId="4251"/>
    <cellStyle name="_입찰표지 _수출입은행_입찰견적서(제출-세원NEGO)_최종-실행내역(협성대신학관)060110" xfId="4252"/>
    <cellStyle name="_입찰표지 _수출입은행_입찰견적서(제출-세원NEGO)_통합단가-동진" xfId="4253"/>
    <cellStyle name="_입찰표지 _수출입은행_입찰견적서(제출-수정)" xfId="4254"/>
    <cellStyle name="_입찰표지 _수출입은행_입찰견적서(제출-수정)_04. 신도림주상복합_기계실행예산(안)20060412_배연담파스리브단가수정" xfId="4255"/>
    <cellStyle name="_입찰표지 _수출입은행_입찰견적서(제출-수정)_실행작업중_기계내역(노인건강타운)_20060201(동진)" xfId="4256"/>
    <cellStyle name="_입찰표지 _수출입은행_입찰견적서(제출-수정)_최종-실행내역(협성대신학관)060110" xfId="4257"/>
    <cellStyle name="_입찰표지 _수출입은행_입찰견적서(제출-수정)_통합단가-동진" xfId="4258"/>
    <cellStyle name="_입찰표지 _수출입은행_최종-실행내역(협성대신학관)060110" xfId="4259"/>
    <cellStyle name="_입찰표지 _수출입은행_통합단가-동진" xfId="4260"/>
    <cellStyle name="_입찰표지 _순천점내역서" xfId="18242"/>
    <cellStyle name="_입찰표지 _신령영천1_입찰" xfId="14820"/>
    <cellStyle name="_입찰표지 _신령영천1_입찰_1. 가실행예산(0629 도면기준)" xfId="14821"/>
    <cellStyle name="_입찰표지 _신령영천1_입찰_1. 가실행예산(0629 도면기준)_4.일신통신 가실행예산(재견적合)" xfId="14822"/>
    <cellStyle name="_입찰표지 _신령영천1_입찰_1. 가실행예산(0629 도면기준)_을" xfId="14823"/>
    <cellStyle name="_입찰표지 _신령영천1_입찰_1.본실행 - 조정(안)" xfId="14824"/>
    <cellStyle name="_입찰표지 _신령영천1_입찰_1.본실행 - 조정(안)_4.일신통신 가실행예산(재견적合)" xfId="14825"/>
    <cellStyle name="_입찰표지 _신령영천1_입찰_1.본실행 - 조정(안)_을" xfId="14826"/>
    <cellStyle name="_입찰표지 _신령영천1_입찰_4.일신통신 가실행예산(재견적合)" xfId="14827"/>
    <cellStyle name="_입찰표지 _신령영천1_입찰_을" xfId="14828"/>
    <cellStyle name="_입찰표지 _신령영천1_입찰_총괄 내역서" xfId="14829"/>
    <cellStyle name="_입찰표지 _신령영천1_입찰_총괄 내역서_4.일신통신 가실행예산(재견적合)" xfId="14830"/>
    <cellStyle name="_입찰표지 _신령영천1_입찰_총괄 내역서_을" xfId="14831"/>
    <cellStyle name="_입찰표지 _신사동업무시설빌딩분리" xfId="4261"/>
    <cellStyle name="_입찰표지 _신사동업무시설빌딩분리_04. 신도림주상복합_기계실행예산(안)20060412_배연담파스리브단가수정" xfId="4262"/>
    <cellStyle name="_입찰표지 _신사동업무시설빌딩분리_실행작업중_기계내역(노인건강타운)_20060201(동진)" xfId="4263"/>
    <cellStyle name="_입찰표지 _신사동업무시설빌딩분리_최종-실행내역(협성대신학관)060110" xfId="4264"/>
    <cellStyle name="_입찰표지 _신사동업무시설빌딩분리_통합단가-동진" xfId="4265"/>
    <cellStyle name="_입찰표지 _실행예산(장지분기)(060228)개정1" xfId="4266"/>
    <cellStyle name="_입찰표지 _실행예산초안(105동)-시형-1" xfId="21659"/>
    <cellStyle name="_입찰표지 _실행예산초안(105동)-시형-2" xfId="21660"/>
    <cellStyle name="_입찰표지 _실행작업중_기계내역(노인건강타운)_20060201(동진)" xfId="4267"/>
    <cellStyle name="_입찰표지 _울산00아파트 오염방지용 C-B WALL공사(031223)개정0" xfId="4268"/>
    <cellStyle name="_입찰표지 _을" xfId="14832"/>
    <cellStyle name="_입찰표지 _이행각서" xfId="18243"/>
    <cellStyle name="_입찰표지 _이화삼계(공종기안)" xfId="4269"/>
    <cellStyle name="_입찰표지 _이화삼계(공종기안)_춘천-동홍천(3)대비표" xfId="4270"/>
    <cellStyle name="_입찰표지 _입찰견적서(제출)" xfId="4271"/>
    <cellStyle name="_입찰표지 _입찰견적서(제출)_04. 신도림주상복합_기계실행예산(안)20060412_배연담파스리브단가수정" xfId="4272"/>
    <cellStyle name="_입찰표지 _입찰견적서(제출)_실행작업중_기계내역(노인건강타운)_20060201(동진)" xfId="4273"/>
    <cellStyle name="_입찰표지 _입찰견적서(제출)_최종-실행내역(협성대신학관)060110" xfId="4274"/>
    <cellStyle name="_입찰표지 _입찰견적서(제출)_통합단가-동진" xfId="4275"/>
    <cellStyle name="_입찰표지 _입찰견적서(제출-세원NEGO)" xfId="4276"/>
    <cellStyle name="_입찰표지 _입찰견적서(제출-세원NEGO)_04. 신도림주상복합_기계실행예산(안)20060412_배연담파스리브단가수정" xfId="4277"/>
    <cellStyle name="_입찰표지 _입찰견적서(제출-세원NEGO)_실행작업중_기계내역(노인건강타운)_20060201(동진)" xfId="4278"/>
    <cellStyle name="_입찰표지 _입찰견적서(제출-세원NEGO)_최종-실행내역(협성대신학관)060110" xfId="4279"/>
    <cellStyle name="_입찰표지 _입찰견적서(제출-세원NEGO)_통합단가-동진" xfId="4280"/>
    <cellStyle name="_입찰표지 _입찰견적서(제출-수정)" xfId="4281"/>
    <cellStyle name="_입찰표지 _입찰견적서(제출-수정)_04. 신도림주상복합_기계실행예산(안)20060412_배연담파스리브단가수정" xfId="4282"/>
    <cellStyle name="_입찰표지 _입찰견적서(제출-수정)_실행작업중_기계내역(노인건강타운)_20060201(동진)" xfId="4283"/>
    <cellStyle name="_입찰표지 _입찰견적서(제출-수정)_최종-실행내역(협성대신학관)060110" xfId="4284"/>
    <cellStyle name="_입찰표지 _입찰견적서(제출-수정)_통합단가-동진" xfId="4285"/>
    <cellStyle name="_입찰표지 _적상무주IC도로(1공구)" xfId="4286"/>
    <cellStyle name="_입찰표지 _중앙서소문전력구견적서" xfId="4287"/>
    <cellStyle name="_입찰표지 _중앙서소문전력구견적서_견적서-풍납석촌(060206-입찰)개정1-수식수정-1-제출" xfId="4288"/>
    <cellStyle name="_입찰표지 _중앙서소문전력구견적서_설계내역서(풍납~석촌)" xfId="4289"/>
    <cellStyle name="_입찰표지 _중앙서소문전력구견적서_설계내역서(풍납~석촌)_견적서-풍납석촌(060206-입찰)개정1-수식수정-1-제출" xfId="4290"/>
    <cellStyle name="_입찰표지 _중앙서소문전력구견적서_설계내역서(풍납~석촌)_실행예산(장지분기)(060228)개정1" xfId="4291"/>
    <cellStyle name="_입찰표지 _중앙서소문전력구견적서_실행예산(장지분기)(060228)개정1" xfId="4292"/>
    <cellStyle name="_입찰표지 _지경-사리 투찰(new)" xfId="4293"/>
    <cellStyle name="_입찰표지 _지경-사리 투찰(new)_서해안 임해관광도로 설계" xfId="4294"/>
    <cellStyle name="_입찰표지 _지경-사리 투찰(new)_서해안 임해관광도로 설계_춘천-동홍천(3)대비표" xfId="4295"/>
    <cellStyle name="_입찰표지 _지경-사리 투찰(new)_지경-사리투찰 (계룡건설1)" xfId="4296"/>
    <cellStyle name="_입찰표지 _지경-사리 투찰(new)_지경-사리투찰 (계룡건설1)_서해안 임해관광도로 설계" xfId="4297"/>
    <cellStyle name="_입찰표지 _지경-사리 투찰(new)_지경-사리투찰 (계룡건설1)_서해안 임해관광도로 설계_춘천-동홍천(3)대비표" xfId="4298"/>
    <cellStyle name="_입찰표지 _지경-사리 투찰(new)_지경-사리투찰 (계룡건설1)_춘천-동홍천(3)대비표" xfId="4299"/>
    <cellStyle name="_입찰표지 _지경-사리 투찰(new)_지경-사리투찰 (계룡건설1)_포항4 일반지방 1공구실행new" xfId="4300"/>
    <cellStyle name="_입찰표지 _지경-사리 투찰(new)_지경-사리투찰 (계룡건설1)_포항4 일반지방 1공구실행new_국지도49호선(본덕-임곡)1공구 실행new" xfId="4301"/>
    <cellStyle name="_입찰표지 _지경-사리 투찰(new)_지경-사리투찰 (계룡건설1)_포항4 일반지방 1공구실행new_국지도49호선(본덕-임곡)1공구 실행new_서해안 임해관광도로 설계" xfId="4302"/>
    <cellStyle name="_입찰표지 _지경-사리 투찰(new)_지경-사리투찰 (계룡건설1)_포항4 일반지방 1공구실행new_국지도49호선(본덕-임곡)1공구 실행new_서해안 임해관광도로 설계_춘천-동홍천(3)대비표" xfId="4303"/>
    <cellStyle name="_입찰표지 _지경-사리 투찰(new)_지경-사리투찰 (계룡건설1)_포항4 일반지방 1공구실행new_국지도49호선(본덕-임곡)1공구 실행new_춘천-동홍천(3)대비표" xfId="4304"/>
    <cellStyle name="_입찰표지 _지경-사리 투찰(new)_지경-사리투찰 (계룡건설1)_포항4 일반지방 1공구실행new_규암우회 투찰(대박)" xfId="4305"/>
    <cellStyle name="_입찰표지 _지경-사리 투찰(new)_지경-사리투찰 (계룡건설1)_포항4 일반지방 1공구실행new_규암우회 투찰(대박)_서해안 임해관광도로 설계" xfId="4306"/>
    <cellStyle name="_입찰표지 _지경-사리 투찰(new)_지경-사리투찰 (계룡건설1)_포항4 일반지방 1공구실행new_규암우회 투찰(대박)_서해안 임해관광도로 설계_춘천-동홍천(3)대비표" xfId="4307"/>
    <cellStyle name="_입찰표지 _지경-사리 투찰(new)_지경-사리투찰 (계룡건설1)_포항4 일반지방 1공구실행new_규암우회 투찰(대박)_춘천-동홍천(3)대비표" xfId="4308"/>
    <cellStyle name="_입찰표지 _지경-사리 투찰(new)_지경-사리투찰 (계룡건설1)_포항4 일반지방 1공구실행new_노귀재터널 실행new" xfId="4309"/>
    <cellStyle name="_입찰표지 _지경-사리 투찰(new)_지경-사리투찰 (계룡건설1)_포항4 일반지방 1공구실행new_노귀재터널 실행new_서해안 임해관광도로 설계" xfId="4310"/>
    <cellStyle name="_입찰표지 _지경-사리 투찰(new)_지경-사리투찰 (계룡건설1)_포항4 일반지방 1공구실행new_노귀재터널 실행new_서해안 임해관광도로 설계_춘천-동홍천(3)대비표" xfId="4311"/>
    <cellStyle name="_입찰표지 _지경-사리 투찰(new)_지경-사리투찰 (계룡건설1)_포항4 일반지방 1공구실행new_노귀재터널 실행new_춘천-동홍천(3)대비표" xfId="4312"/>
    <cellStyle name="_입찰표지 _지경-사리 투찰(new)_지경-사리투찰 (계룡건설1)_포항4 일반지방 1공구실행new_본덕-임곡 2공구 실행new" xfId="4313"/>
    <cellStyle name="_입찰표지 _지경-사리 투찰(new)_지경-사리투찰 (계룡건설1)_포항4 일반지방 1공구실행new_본덕-임곡 2공구 실행new_서해안 임해관광도로 설계" xfId="4314"/>
    <cellStyle name="_입찰표지 _지경-사리 투찰(new)_지경-사리투찰 (계룡건설1)_포항4 일반지방 1공구실행new_본덕-임곡 2공구 실행new_서해안 임해관광도로 설계_춘천-동홍천(3)대비표" xfId="4315"/>
    <cellStyle name="_입찰표지 _지경-사리 투찰(new)_지경-사리투찰 (계룡건설1)_포항4 일반지방 1공구실행new_본덕-임곡 2공구 실행new_춘천-동홍천(3)대비표" xfId="4316"/>
    <cellStyle name="_입찰표지 _지경-사리 투찰(new)_지경-사리투찰 (계룡건설1)_포항4 일반지방 1공구실행new_서해안 임해관광 실행new" xfId="4317"/>
    <cellStyle name="_입찰표지 _지경-사리 투찰(new)_지경-사리투찰 (계룡건설1)_포항4 일반지방 1공구실행new_서해안 임해관광 실행new_서해안 임해관광도로 설계" xfId="4318"/>
    <cellStyle name="_입찰표지 _지경-사리 투찰(new)_지경-사리투찰 (계룡건설1)_포항4 일반지방 1공구실행new_서해안 임해관광 실행new_서해안 임해관광도로 설계_춘천-동홍천(3)대비표" xfId="4319"/>
    <cellStyle name="_입찰표지 _지경-사리 투찰(new)_지경-사리투찰 (계룡건설1)_포항4 일반지방 1공구실행new_서해안 임해관광 실행new_춘천-동홍천(3)대비표" xfId="4320"/>
    <cellStyle name="_입찰표지 _지경-사리 투찰(new)_지경-사리투찰 (계룡건설1)_포항4 일반지방 1공구실행new_서해안 임해관광도로 설계" xfId="4321"/>
    <cellStyle name="_입찰표지 _지경-사리 투찰(new)_지경-사리투찰 (계룡건설1)_포항4 일반지방 1공구실행new_서해안 임해관광도로 설계_춘천-동홍천(3)대비표" xfId="4322"/>
    <cellStyle name="_입찰표지 _지경-사리 투찰(new)_지경-사리투찰 (계룡건설1)_포항4 일반지방 1공구실행new_진천ic -금왕 투찰new" xfId="4323"/>
    <cellStyle name="_입찰표지 _지경-사리 투찰(new)_지경-사리투찰 (계룡건설1)_포항4 일반지방 1공구실행new_진천ic -금왕 투찰new_서해안 임해관광도로 설계" xfId="4324"/>
    <cellStyle name="_입찰표지 _지경-사리 투찰(new)_지경-사리투찰 (계룡건설1)_포항4 일반지방 1공구실행new_진천ic -금왕 투찰new_서해안 임해관광도로 설계_춘천-동홍천(3)대비표" xfId="4325"/>
    <cellStyle name="_입찰표지 _지경-사리 투찰(new)_지경-사리투찰 (계룡건설1)_포항4 일반지방 1공구실행new_진천ic -금왕 투찰new_춘천-동홍천(3)대비표" xfId="4326"/>
    <cellStyle name="_입찰표지 _지경-사리 투찰(new)_지경-사리투찰 (계룡건설1)_포항4 일반지방 1공구실행new_춘천-동홍천(3)대비표" xfId="4327"/>
    <cellStyle name="_입찰표지 _지경-사리 투찰(new)_춘천-동홍천(3)대비표" xfId="4328"/>
    <cellStyle name="_입찰표지 _지경-사리 투찰(new)_포항4 일반지방 1공구실행new" xfId="4329"/>
    <cellStyle name="_입찰표지 _지경-사리 투찰(new)_포항4 일반지방 1공구실행new_국지도49호선(본덕-임곡)1공구 실행new" xfId="4330"/>
    <cellStyle name="_입찰표지 _지경-사리 투찰(new)_포항4 일반지방 1공구실행new_국지도49호선(본덕-임곡)1공구 실행new_서해안 임해관광도로 설계" xfId="4331"/>
    <cellStyle name="_입찰표지 _지경-사리 투찰(new)_포항4 일반지방 1공구실행new_국지도49호선(본덕-임곡)1공구 실행new_서해안 임해관광도로 설계_춘천-동홍천(3)대비표" xfId="4332"/>
    <cellStyle name="_입찰표지 _지경-사리 투찰(new)_포항4 일반지방 1공구실행new_국지도49호선(본덕-임곡)1공구 실행new_춘천-동홍천(3)대비표" xfId="4333"/>
    <cellStyle name="_입찰표지 _지경-사리 투찰(new)_포항4 일반지방 1공구실행new_규암우회 투찰(대박)" xfId="4334"/>
    <cellStyle name="_입찰표지 _지경-사리 투찰(new)_포항4 일반지방 1공구실행new_규암우회 투찰(대박)_서해안 임해관광도로 설계" xfId="4335"/>
    <cellStyle name="_입찰표지 _지경-사리 투찰(new)_포항4 일반지방 1공구실행new_규암우회 투찰(대박)_서해안 임해관광도로 설계_춘천-동홍천(3)대비표" xfId="4336"/>
    <cellStyle name="_입찰표지 _지경-사리 투찰(new)_포항4 일반지방 1공구실행new_규암우회 투찰(대박)_춘천-동홍천(3)대비표" xfId="4337"/>
    <cellStyle name="_입찰표지 _지경-사리 투찰(new)_포항4 일반지방 1공구실행new_노귀재터널 실행new" xfId="4338"/>
    <cellStyle name="_입찰표지 _지경-사리 투찰(new)_포항4 일반지방 1공구실행new_노귀재터널 실행new_서해안 임해관광도로 설계" xfId="4339"/>
    <cellStyle name="_입찰표지 _지경-사리 투찰(new)_포항4 일반지방 1공구실행new_노귀재터널 실행new_서해안 임해관광도로 설계_춘천-동홍천(3)대비표" xfId="4340"/>
    <cellStyle name="_입찰표지 _지경-사리 투찰(new)_포항4 일반지방 1공구실행new_노귀재터널 실행new_춘천-동홍천(3)대비표" xfId="4341"/>
    <cellStyle name="_입찰표지 _지경-사리 투찰(new)_포항4 일반지방 1공구실행new_본덕-임곡 2공구 실행new" xfId="4342"/>
    <cellStyle name="_입찰표지 _지경-사리 투찰(new)_포항4 일반지방 1공구실행new_본덕-임곡 2공구 실행new_서해안 임해관광도로 설계" xfId="4343"/>
    <cellStyle name="_입찰표지 _지경-사리 투찰(new)_포항4 일반지방 1공구실행new_본덕-임곡 2공구 실행new_서해안 임해관광도로 설계_춘천-동홍천(3)대비표" xfId="4344"/>
    <cellStyle name="_입찰표지 _지경-사리 투찰(new)_포항4 일반지방 1공구실행new_본덕-임곡 2공구 실행new_춘천-동홍천(3)대비표" xfId="4345"/>
    <cellStyle name="_입찰표지 _지경-사리 투찰(new)_포항4 일반지방 1공구실행new_서해안 임해관광 실행new" xfId="4346"/>
    <cellStyle name="_입찰표지 _지경-사리 투찰(new)_포항4 일반지방 1공구실행new_서해안 임해관광 실행new_서해안 임해관광도로 설계" xfId="4347"/>
    <cellStyle name="_입찰표지 _지경-사리 투찰(new)_포항4 일반지방 1공구실행new_서해안 임해관광 실행new_서해안 임해관광도로 설계_춘천-동홍천(3)대비표" xfId="4348"/>
    <cellStyle name="_입찰표지 _지경-사리 투찰(new)_포항4 일반지방 1공구실행new_서해안 임해관광 실행new_춘천-동홍천(3)대비표" xfId="4349"/>
    <cellStyle name="_입찰표지 _지경-사리 투찰(new)_포항4 일반지방 1공구실행new_서해안 임해관광도로 설계" xfId="4350"/>
    <cellStyle name="_입찰표지 _지경-사리 투찰(new)_포항4 일반지방 1공구실행new_서해안 임해관광도로 설계_춘천-동홍천(3)대비표" xfId="4351"/>
    <cellStyle name="_입찰표지 _지경-사리 투찰(new)_포항4 일반지방 1공구실행new_진천ic -금왕 투찰new" xfId="4352"/>
    <cellStyle name="_입찰표지 _지경-사리 투찰(new)_포항4 일반지방 1공구실행new_진천ic -금왕 투찰new_서해안 임해관광도로 설계" xfId="4353"/>
    <cellStyle name="_입찰표지 _지경-사리 투찰(new)_포항4 일반지방 1공구실행new_진천ic -금왕 투찰new_서해안 임해관광도로 설계_춘천-동홍천(3)대비표" xfId="4354"/>
    <cellStyle name="_입찰표지 _지경-사리 투찰(new)_포항4 일반지방 1공구실행new_진천ic -금왕 투찰new_춘천-동홍천(3)대비표" xfId="4355"/>
    <cellStyle name="_입찰표지 _지경-사리 투찰(new)_포항4 일반지방 1공구실행new_춘천-동홍천(3)대비표" xfId="4356"/>
    <cellStyle name="_입찰표지 _천호동 대우베네시티(030821)개정2" xfId="4357"/>
    <cellStyle name="_입찰표지 _총괄 내역서" xfId="14833"/>
    <cellStyle name="_입찰표지 _총괄 내역서_4.일신통신 가실행예산(재견적合)" xfId="14834"/>
    <cellStyle name="_입찰표지 _총괄 내역서_을" xfId="14835"/>
    <cellStyle name="_입찰표지 _총괄내역표" xfId="18244"/>
    <cellStyle name="_입찰표지 _최종-실행내역(협성대신학관)060110" xfId="4358"/>
    <cellStyle name="_입찰표지 _춘천-동홍천(3)대비표" xfId="4359"/>
    <cellStyle name="_입찰표지 _충정로임시동력(계약)" xfId="4360"/>
    <cellStyle name="_입찰표지 _충정로임시동력(계약)_04. 신도림주상복합_기계실행예산(안)20060412_배연담파스리브단가수정" xfId="4361"/>
    <cellStyle name="_입찰표지 _충정로임시동력(계약)_신사동업무시설빌딩분리" xfId="4362"/>
    <cellStyle name="_입찰표지 _충정로임시동력(계약)_신사동업무시설빌딩분리_04. 신도림주상복합_기계실행예산(안)20060412_배연담파스리브단가수정" xfId="4363"/>
    <cellStyle name="_입찰표지 _충정로임시동력(계약)_신사동업무시설빌딩분리_실행작업중_기계내역(노인건강타운)_20060201(동진)" xfId="4364"/>
    <cellStyle name="_입찰표지 _충정로임시동력(계약)_신사동업무시설빌딩분리_최종-실행내역(협성대신학관)060110" xfId="4365"/>
    <cellStyle name="_입찰표지 _충정로임시동력(계약)_신사동업무시설빌딩분리_통합단가-동진" xfId="4366"/>
    <cellStyle name="_입찰표지 _충정로임시동력(계약)_실행작업중_기계내역(노인건강타운)_20060201(동진)" xfId="4367"/>
    <cellStyle name="_입찰표지 _충정로임시동력(계약)_입찰견적서(제출)" xfId="4368"/>
    <cellStyle name="_입찰표지 _충정로임시동력(계약)_입찰견적서(제출)_04. 신도림주상복합_기계실행예산(안)20060412_배연담파스리브단가수정" xfId="4369"/>
    <cellStyle name="_입찰표지 _충정로임시동력(계약)_입찰견적서(제출)_실행작업중_기계내역(노인건강타운)_20060201(동진)" xfId="4370"/>
    <cellStyle name="_입찰표지 _충정로임시동력(계약)_입찰견적서(제출)_최종-실행내역(협성대신학관)060110" xfId="4371"/>
    <cellStyle name="_입찰표지 _충정로임시동력(계약)_입찰견적서(제출)_통합단가-동진" xfId="4372"/>
    <cellStyle name="_입찰표지 _충정로임시동력(계약)_입찰견적서(제출-세원NEGO)" xfId="4373"/>
    <cellStyle name="_입찰표지 _충정로임시동력(계약)_입찰견적서(제출-세원NEGO)_04. 신도림주상복합_기계실행예산(안)20060412_배연담파스리브단가수정" xfId="4374"/>
    <cellStyle name="_입찰표지 _충정로임시동력(계약)_입찰견적서(제출-세원NEGO)_실행작업중_기계내역(노인건강타운)_20060201(동진)" xfId="4375"/>
    <cellStyle name="_입찰표지 _충정로임시동력(계약)_입찰견적서(제출-세원NEGO)_최종-실행내역(협성대신학관)060110" xfId="4376"/>
    <cellStyle name="_입찰표지 _충정로임시동력(계약)_입찰견적서(제출-세원NEGO)_통합단가-동진" xfId="4377"/>
    <cellStyle name="_입찰표지 _충정로임시동력(계약)_입찰견적서(제출-수정)" xfId="4378"/>
    <cellStyle name="_입찰표지 _충정로임시동력(계약)_입찰견적서(제출-수정)_04. 신도림주상복합_기계실행예산(안)20060412_배연담파스리브단가수정" xfId="4379"/>
    <cellStyle name="_입찰표지 _충정로임시동력(계약)_입찰견적서(제출-수정)_실행작업중_기계내역(노인건강타운)_20060201(동진)" xfId="4380"/>
    <cellStyle name="_입찰표지 _충정로임시동력(계약)_입찰견적서(제출-수정)_최종-실행내역(협성대신학관)060110" xfId="4381"/>
    <cellStyle name="_입찰표지 _충정로임시동력(계약)_입찰견적서(제출-수정)_통합단가-동진" xfId="4382"/>
    <cellStyle name="_입찰표지 _충정로임시동력(계약)_최종-실행내역(협성대신학관)060110" xfId="4383"/>
    <cellStyle name="_입찰표지 _충정로임시동력(계약)_통합단가-동진" xfId="4384"/>
    <cellStyle name="_입찰표지 _태인원평2(조사기안)" xfId="4385"/>
    <cellStyle name="_입찰표지 _태인원평2(조사기안)_춘천-동홍천(3)대비표" xfId="4386"/>
    <cellStyle name="_입찰표지 _토철내역서" xfId="4387"/>
    <cellStyle name="_입찰표지 _토철내역서_견적서-풍납석촌(060206-입찰)개정1-수식수정-1-제출" xfId="4388"/>
    <cellStyle name="_입찰표지 _토철내역서_설계내역서(풍납~석촌)" xfId="4389"/>
    <cellStyle name="_입찰표지 _토철내역서_설계내역서(풍납~석촌)_견적서-풍납석촌(060206-입찰)개정1-수식수정-1-제출" xfId="4390"/>
    <cellStyle name="_입찰표지 _토철내역서_설계내역서(풍납~석촌)_실행예산(장지분기)(060228)개정1" xfId="4391"/>
    <cellStyle name="_입찰표지 _토철내역서_실행예산(장지분기)(060228)개정1" xfId="4392"/>
    <cellStyle name="_입찰표지 _통합단가-동진" xfId="4393"/>
    <cellStyle name="_입찰표지 _투찰" xfId="4394"/>
    <cellStyle name="_입찰표지 _투찰(안덕대정)" xfId="14836"/>
    <cellStyle name="_입찰표지 _투찰(안덕대정)_1. 가실행예산(0629 도면기준)" xfId="14837"/>
    <cellStyle name="_입찰표지 _투찰(안덕대정)_1. 가실행예산(0629 도면기준)_4.일신통신 가실행예산(재견적合)" xfId="14838"/>
    <cellStyle name="_입찰표지 _투찰(안덕대정)_1. 가실행예산(0629 도면기준)_을" xfId="14839"/>
    <cellStyle name="_입찰표지 _투찰(안덕대정)_1.본실행 - 조정(안)" xfId="14840"/>
    <cellStyle name="_입찰표지 _투찰(안덕대정)_1.본실행 - 조정(안)_4.일신통신 가실행예산(재견적合)" xfId="14841"/>
    <cellStyle name="_입찰표지 _투찰(안덕대정)_1.본실행 - 조정(안)_을" xfId="14842"/>
    <cellStyle name="_입찰표지 _투찰(안덕대정)_4.일신통신 가실행예산(재견적合)" xfId="14843"/>
    <cellStyle name="_입찰표지 _투찰(안덕대정)_을" xfId="14844"/>
    <cellStyle name="_입찰표지 _투찰(안덕대정)_총괄 내역서" xfId="14845"/>
    <cellStyle name="_입찰표지 _투찰(안덕대정)_총괄 내역서_4.일신통신 가실행예산(재견적合)" xfId="14846"/>
    <cellStyle name="_입찰표지 _투찰(안덕대정)_총괄 내역서_을" xfId="14847"/>
    <cellStyle name="_입찰표지 _투찰(안덕대정)_투찰_대둔산" xfId="14848"/>
    <cellStyle name="_입찰표지 _투찰(안덕대정)_투찰_대둔산_1. 가실행예산(0629 도면기준)" xfId="14849"/>
    <cellStyle name="_입찰표지 _투찰(안덕대정)_투찰_대둔산_1. 가실행예산(0629 도면기준)_4.일신통신 가실행예산(재견적合)" xfId="14850"/>
    <cellStyle name="_입찰표지 _투찰(안덕대정)_투찰_대둔산_1. 가실행예산(0629 도면기준)_을" xfId="14851"/>
    <cellStyle name="_입찰표지 _투찰(안덕대정)_투찰_대둔산_1.본실행 - 조정(안)" xfId="14852"/>
    <cellStyle name="_입찰표지 _투찰(안덕대정)_투찰_대둔산_1.본실행 - 조정(안)_4.일신통신 가실행예산(재견적合)" xfId="14853"/>
    <cellStyle name="_입찰표지 _투찰(안덕대정)_투찰_대둔산_1.본실행 - 조정(안)_을" xfId="14854"/>
    <cellStyle name="_입찰표지 _투찰(안덕대정)_투찰_대둔산_4.일신통신 가실행예산(재견적合)" xfId="14855"/>
    <cellStyle name="_입찰표지 _투찰(안덕대정)_투찰_대둔산_을" xfId="14856"/>
    <cellStyle name="_입찰표지 _투찰(안덕대정)_투찰_대둔산_총괄 내역서" xfId="14857"/>
    <cellStyle name="_입찰표지 _투찰(안덕대정)_투찰_대둔산_총괄 내역서_4.일신통신 가실행예산(재견적合)" xfId="14858"/>
    <cellStyle name="_입찰표지 _투찰(안덕대정)_투찰_대둔산_총괄 내역서_을" xfId="14859"/>
    <cellStyle name="_입찰표지 _투찰(안덕대정)1" xfId="14860"/>
    <cellStyle name="_입찰표지 _투찰(안덕대정)1_1. 가실행예산(0629 도면기준)" xfId="14861"/>
    <cellStyle name="_입찰표지 _투찰(안덕대정)1_1. 가실행예산(0629 도면기준)_4.일신통신 가실행예산(재견적合)" xfId="14862"/>
    <cellStyle name="_입찰표지 _투찰(안덕대정)1_1. 가실행예산(0629 도면기준)_을" xfId="14863"/>
    <cellStyle name="_입찰표지 _투찰(안덕대정)1_1.본실행 - 조정(안)" xfId="14864"/>
    <cellStyle name="_입찰표지 _투찰(안덕대정)1_1.본실행 - 조정(안)_4.일신통신 가실행예산(재견적合)" xfId="14865"/>
    <cellStyle name="_입찰표지 _투찰(안덕대정)1_1.본실행 - 조정(안)_을" xfId="14866"/>
    <cellStyle name="_입찰표지 _투찰(안덕대정)1_4.일신통신 가실행예산(재견적合)" xfId="14867"/>
    <cellStyle name="_입찰표지 _투찰(안덕대정)1_을" xfId="14868"/>
    <cellStyle name="_입찰표지 _투찰(안덕대정)1_총괄 내역서" xfId="14869"/>
    <cellStyle name="_입찰표지 _투찰(안덕대정)1_총괄 내역서_4.일신통신 가실행예산(재견적合)" xfId="14870"/>
    <cellStyle name="_입찰표지 _투찰(안덕대정)1_총괄 내역서_을" xfId="14871"/>
    <cellStyle name="_입찰표지 _투찰(안덕대정)1_투찰_대둔산" xfId="14872"/>
    <cellStyle name="_입찰표지 _투찰(안덕대정)1_투찰_대둔산_1. 가실행예산(0629 도면기준)" xfId="14873"/>
    <cellStyle name="_입찰표지 _투찰(안덕대정)1_투찰_대둔산_1. 가실행예산(0629 도면기준)_4.일신통신 가실행예산(재견적合)" xfId="14874"/>
    <cellStyle name="_입찰표지 _투찰(안덕대정)1_투찰_대둔산_1. 가실행예산(0629 도면기준)_을" xfId="14875"/>
    <cellStyle name="_입찰표지 _투찰(안덕대정)1_투찰_대둔산_1.본실행 - 조정(안)" xfId="14876"/>
    <cellStyle name="_입찰표지 _투찰(안덕대정)1_투찰_대둔산_1.본실행 - 조정(안)_4.일신통신 가실행예산(재견적合)" xfId="14877"/>
    <cellStyle name="_입찰표지 _투찰(안덕대정)1_투찰_대둔산_1.본실행 - 조정(안)_을" xfId="14878"/>
    <cellStyle name="_입찰표지 _투찰(안덕대정)1_투찰_대둔산_4.일신통신 가실행예산(재견적合)" xfId="14879"/>
    <cellStyle name="_입찰표지 _투찰(안덕대정)1_투찰_대둔산_을" xfId="14880"/>
    <cellStyle name="_입찰표지 _투찰(안덕대정)1_투찰_대둔산_총괄 내역서" xfId="14881"/>
    <cellStyle name="_입찰표지 _투찰(안덕대정)1_투찰_대둔산_총괄 내역서_4.일신통신 가실행예산(재견적合)" xfId="14882"/>
    <cellStyle name="_입찰표지 _투찰(안덕대정)1_투찰_대둔산_총괄 내역서_을" xfId="14883"/>
    <cellStyle name="_입찰표지 _투찰_Book1" xfId="4417"/>
    <cellStyle name="_입찰표지 _투찰_Book1_ys dw 은평 생태교량" xfId="4420"/>
    <cellStyle name="_입찰표지 _투찰_Book1_삼각지 시공계획서" xfId="4418"/>
    <cellStyle name="_입찰표지 _투찰_Book1_삼각지 시공계획서_ys dw 은평 생태교량" xfId="4419"/>
    <cellStyle name="_입찰표지 _투찰_P-(현리-신팔)" xfId="4421"/>
    <cellStyle name="_입찰표지 _투찰_P-(현리-신팔)_ys dw 은평 생태교량" xfId="4424"/>
    <cellStyle name="_입찰표지 _투찰_P-(현리-신팔)_삼각지 시공계획서" xfId="4422"/>
    <cellStyle name="_입찰표지 _투찰_P-(현리-신팔)_삼각지 시공계획서_ys dw 은평 생태교량" xfId="4423"/>
    <cellStyle name="_입찰표지 _투찰_ys dw 은평 생태교량" xfId="4425"/>
    <cellStyle name="_입찰표지 _투찰_대둔산" xfId="14884"/>
    <cellStyle name="_입찰표지 _투찰_대둔산_1. 가실행예산(0629 도면기준)" xfId="14885"/>
    <cellStyle name="_입찰표지 _투찰_대둔산_1. 가실행예산(0629 도면기준)_4.일신통신 가실행예산(재견적合)" xfId="14886"/>
    <cellStyle name="_입찰표지 _투찰_대둔산_1. 가실행예산(0629 도면기준)_을" xfId="14887"/>
    <cellStyle name="_입찰표지 _투찰_대둔산_1.본실행 - 조정(안)" xfId="14888"/>
    <cellStyle name="_입찰표지 _투찰_대둔산_1.본실행 - 조정(안)_4.일신통신 가실행예산(재견적合)" xfId="14889"/>
    <cellStyle name="_입찰표지 _투찰_대둔산_1.본실행 - 조정(안)_을" xfId="14890"/>
    <cellStyle name="_입찰표지 _투찰_대둔산_4.일신통신 가실행예산(재견적合)" xfId="14891"/>
    <cellStyle name="_입찰표지 _투찰_대둔산_을" xfId="14892"/>
    <cellStyle name="_입찰표지 _투찰_대둔산_총괄 내역서" xfId="14893"/>
    <cellStyle name="_입찰표지 _투찰_대둔산_총괄 내역서_4.일신통신 가실행예산(재견적合)" xfId="14894"/>
    <cellStyle name="_입찰표지 _투찰_대둔산_총괄 내역서_을" xfId="14895"/>
    <cellStyle name="_입찰표지 _투찰_부대결과" xfId="4395"/>
    <cellStyle name="_입찰표지 _투찰_부대결과_Book1" xfId="4402"/>
    <cellStyle name="_입찰표지 _투찰_부대결과_Book1_ys dw 은평 생태교량" xfId="4405"/>
    <cellStyle name="_입찰표지 _투찰_부대결과_Book1_삼각지 시공계획서" xfId="4403"/>
    <cellStyle name="_입찰표지 _투찰_부대결과_Book1_삼각지 시공계획서_ys dw 은평 생태교량" xfId="4404"/>
    <cellStyle name="_입찰표지 _투찰_부대결과_P-(현리-신팔)" xfId="4406"/>
    <cellStyle name="_입찰표지 _투찰_부대결과_P-(현리-신팔)_ys dw 은평 생태교량" xfId="4409"/>
    <cellStyle name="_입찰표지 _투찰_부대결과_P-(현리-신팔)_삼각지 시공계획서" xfId="4407"/>
    <cellStyle name="_입찰표지 _투찰_부대결과_P-(현리-신팔)_삼각지 시공계획서_ys dw 은평 생태교량" xfId="4408"/>
    <cellStyle name="_입찰표지 _투찰_부대결과_ys dw 은평 생태교량" xfId="4410"/>
    <cellStyle name="_입찰표지 _투찰_부대결과_삼각지 시공계획서" xfId="4396"/>
    <cellStyle name="_입찰표지 _투찰_부대결과_삼각지 시공계획서_ys dw 은평 생태교량" xfId="4397"/>
    <cellStyle name="_입찰표지 _투찰_부대결과_현리-신팔도로설계" xfId="4398"/>
    <cellStyle name="_입찰표지 _투찰_부대결과_현리-신팔도로설계_ys dw 은평 생태교량" xfId="4401"/>
    <cellStyle name="_입찰표지 _투찰_부대결과_현리-신팔도로설계_삼각지 시공계획서" xfId="4399"/>
    <cellStyle name="_입찰표지 _투찰_부대결과_현리-신팔도로설계_삼각지 시공계획서_ys dw 은평 생태교량" xfId="4400"/>
    <cellStyle name="_입찰표지 _투찰_삼각지 시공계획서" xfId="4411"/>
    <cellStyle name="_입찰표지 _투찰_삼각지 시공계획서_ys dw 은평 생태교량" xfId="4412"/>
    <cellStyle name="_입찰표지 _투찰_현리-신팔도로설계" xfId="4413"/>
    <cellStyle name="_입찰표지 _투찰_현리-신팔도로설계_ys dw 은평 생태교량" xfId="4416"/>
    <cellStyle name="_입찰표지 _투찰_현리-신팔도로설계_삼각지 시공계획서" xfId="4414"/>
    <cellStyle name="_입찰표지 _투찰_현리-신팔도로설계_삼각지 시공계획서_ys dw 은평 생태교량" xfId="4415"/>
    <cellStyle name="_입찰표지 _투찰내역" xfId="14896"/>
    <cellStyle name="_입찰표지 _투찰내역_1. 가실행예산(0629 도면기준)" xfId="14897"/>
    <cellStyle name="_입찰표지 _투찰내역_1. 가실행예산(0629 도면기준)_4.일신통신 가실행예산(재견적合)" xfId="14898"/>
    <cellStyle name="_입찰표지 _투찰내역_1. 가실행예산(0629 도면기준)_을" xfId="14899"/>
    <cellStyle name="_입찰표지 _투찰내역_1.본실행 - 조정(안)" xfId="14900"/>
    <cellStyle name="_입찰표지 _투찰내역_1.본실행 - 조정(안)_4.일신통신 가실행예산(재견적合)" xfId="14901"/>
    <cellStyle name="_입찰표지 _투찰내역_1.본실행 - 조정(안)_을" xfId="14902"/>
    <cellStyle name="_입찰표지 _투찰내역_4.일신통신 가실행예산(재견적合)" xfId="14903"/>
    <cellStyle name="_입찰표지 _투찰내역_을" xfId="14904"/>
    <cellStyle name="_입찰표지 _투찰내역_총괄 내역서" xfId="14905"/>
    <cellStyle name="_입찰표지 _투찰내역_총괄 내역서_4.일신통신 가실행예산(재견적合)" xfId="14906"/>
    <cellStyle name="_입찰표지 _투찰내역_총괄 내역서_을" xfId="14907"/>
    <cellStyle name="_입찰표지 _팬택공사현황" xfId="21661"/>
    <cellStyle name="_입찰표지 _팬택공사현황_00팬택공사현황" xfId="21662"/>
    <cellStyle name="_입찰표지 _포기각서" xfId="18245"/>
    <cellStyle name="_입찰표지 _포항4 일반지방 1공구실행new" xfId="4426"/>
    <cellStyle name="_입찰표지 _포항4 일반지방 1공구실행new_국지도49호선(본덕-임곡)1공구 실행new" xfId="4427"/>
    <cellStyle name="_입찰표지 _포항4 일반지방 1공구실행new_국지도49호선(본덕-임곡)1공구 실행new_서해안 임해관광도로 설계" xfId="4428"/>
    <cellStyle name="_입찰표지 _포항4 일반지방 1공구실행new_국지도49호선(본덕-임곡)1공구 실행new_서해안 임해관광도로 설계_춘천-동홍천(3)대비표" xfId="4429"/>
    <cellStyle name="_입찰표지 _포항4 일반지방 1공구실행new_국지도49호선(본덕-임곡)1공구 실행new_춘천-동홍천(3)대비표" xfId="4430"/>
    <cellStyle name="_입찰표지 _포항4 일반지방 1공구실행new_규암우회 투찰(대박)" xfId="4431"/>
    <cellStyle name="_입찰표지 _포항4 일반지방 1공구실행new_규암우회 투찰(대박)_서해안 임해관광도로 설계" xfId="4432"/>
    <cellStyle name="_입찰표지 _포항4 일반지방 1공구실행new_규암우회 투찰(대박)_서해안 임해관광도로 설계_춘천-동홍천(3)대비표" xfId="4433"/>
    <cellStyle name="_입찰표지 _포항4 일반지방 1공구실행new_규암우회 투찰(대박)_춘천-동홍천(3)대비표" xfId="4434"/>
    <cellStyle name="_입찰표지 _포항4 일반지방 1공구실행new_노귀재터널 실행new" xfId="4435"/>
    <cellStyle name="_입찰표지 _포항4 일반지방 1공구실행new_노귀재터널 실행new_서해안 임해관광도로 설계" xfId="4436"/>
    <cellStyle name="_입찰표지 _포항4 일반지방 1공구실행new_노귀재터널 실행new_서해안 임해관광도로 설계_춘천-동홍천(3)대비표" xfId="4437"/>
    <cellStyle name="_입찰표지 _포항4 일반지방 1공구실행new_노귀재터널 실행new_춘천-동홍천(3)대비표" xfId="4438"/>
    <cellStyle name="_입찰표지 _포항4 일반지방 1공구실행new_본덕-임곡 2공구 실행new" xfId="4439"/>
    <cellStyle name="_입찰표지 _포항4 일반지방 1공구실행new_본덕-임곡 2공구 실행new_서해안 임해관광도로 설계" xfId="4440"/>
    <cellStyle name="_입찰표지 _포항4 일반지방 1공구실행new_본덕-임곡 2공구 실행new_서해안 임해관광도로 설계_춘천-동홍천(3)대비표" xfId="4441"/>
    <cellStyle name="_입찰표지 _포항4 일반지방 1공구실행new_본덕-임곡 2공구 실행new_춘천-동홍천(3)대비표" xfId="4442"/>
    <cellStyle name="_입찰표지 _포항4 일반지방 1공구실행new_서해안 임해관광 실행new" xfId="4443"/>
    <cellStyle name="_입찰표지 _포항4 일반지방 1공구실행new_서해안 임해관광 실행new_서해안 임해관광도로 설계" xfId="4444"/>
    <cellStyle name="_입찰표지 _포항4 일반지방 1공구실행new_서해안 임해관광 실행new_서해안 임해관광도로 설계_춘천-동홍천(3)대비표" xfId="4445"/>
    <cellStyle name="_입찰표지 _포항4 일반지방 1공구실행new_서해안 임해관광 실행new_춘천-동홍천(3)대비표" xfId="4446"/>
    <cellStyle name="_입찰표지 _포항4 일반지방 1공구실행new_서해안 임해관광도로 설계" xfId="4447"/>
    <cellStyle name="_입찰표지 _포항4 일반지방 1공구실행new_서해안 임해관광도로 설계_춘천-동홍천(3)대비표" xfId="4448"/>
    <cellStyle name="_입찰표지 _포항4 일반지방 1공구실행new_진천ic -금왕 투찰new" xfId="4449"/>
    <cellStyle name="_입찰표지 _포항4 일반지방 1공구실행new_진천ic -금왕 투찰new_서해안 임해관광도로 설계" xfId="4450"/>
    <cellStyle name="_입찰표지 _포항4 일반지방 1공구실행new_진천ic -금왕 투찰new_서해안 임해관광도로 설계_춘천-동홍천(3)대비표" xfId="4451"/>
    <cellStyle name="_입찰표지 _포항4 일반지방 1공구실행new_진천ic -금왕 투찰new_춘천-동홍천(3)대비표" xfId="4452"/>
    <cellStyle name="_입찰표지 _포항4 일반지방 1공구실행new_춘천-동홍천(3)대비표" xfId="4453"/>
    <cellStyle name="_입찰표지 _하남덕풍추정공사비7(작성중)" xfId="21663"/>
    <cellStyle name="_입찰표지 _하남덕풍추정공사비7(작성중)_실행예산초안(105동)-시형-1" xfId="21664"/>
    <cellStyle name="_입찰표지 _하남덕풍추정공사비7(작성중)_실행예산초안(105동)-시형-2" xfId="21665"/>
    <cellStyle name="_입찰표지 _하남덕풍추정공사비7(작성중)_평택 지산동 아파트추정1-결재本" xfId="21666"/>
    <cellStyle name="_입찰표지 _하남덕풍추정공사비7(작성중)_평택 지산동 아파트추정1-결재本_실행예산초안(105동)-시형-1" xfId="21667"/>
    <cellStyle name="_입찰표지 _하남덕풍추정공사비7(작성중)_평택 지산동 아파트추정1-결재本_실행예산초안(105동)-시형-2" xfId="21668"/>
    <cellStyle name="_입찰표지 _한강로2가 복합건물(030924)개정0-PRD" xfId="4454"/>
    <cellStyle name="_입찰표지 _현리-신팔도로설계" xfId="4455"/>
    <cellStyle name="_입찰표지 _현리-신팔도로설계_ys dw 은평 생태교량" xfId="4458"/>
    <cellStyle name="_입찰표지 _현리-신팔도로설계_삼각지 시공계획서" xfId="4456"/>
    <cellStyle name="_입찰표지 _현리-신팔도로설계_삼각지 시공계획서_ys dw 은평 생태교량" xfId="4457"/>
    <cellStyle name="_입찰표지 _현설양식" xfId="18246"/>
    <cellStyle name="_입찰표지 _현장설명" xfId="18247"/>
    <cellStyle name="_입찰표지 _호남권투찰1" xfId="14908"/>
    <cellStyle name="_입찰표지 _호남권투찰1_1. 가실행예산(0629 도면기준)" xfId="14909"/>
    <cellStyle name="_입찰표지 _호남권투찰1_1. 가실행예산(0629 도면기준)_4.일신통신 가실행예산(재견적合)" xfId="14910"/>
    <cellStyle name="_입찰표지 _호남권투찰1_1. 가실행예산(0629 도면기준)_을" xfId="14911"/>
    <cellStyle name="_입찰표지 _호남권투찰1_1.본실행 - 조정(안)" xfId="14912"/>
    <cellStyle name="_입찰표지 _호남권투찰1_1.본실행 - 조정(안)_4.일신통신 가실행예산(재견적合)" xfId="14913"/>
    <cellStyle name="_입찰표지 _호남권투찰1_1.본실행 - 조정(안)_을" xfId="14914"/>
    <cellStyle name="_입찰표지 _호남권투찰1_4.일신통신 가실행예산(재견적合)" xfId="14915"/>
    <cellStyle name="_입찰표지 _호남권투찰1_을" xfId="14916"/>
    <cellStyle name="_입찰표지 _호남권투찰1_총괄 내역서" xfId="14917"/>
    <cellStyle name="_입찰표지 _호남권투찰1_총괄 내역서_4.일신통신 가실행예산(재견적合)" xfId="14918"/>
    <cellStyle name="_입찰표지 _호남권투찰1_총괄 내역서_을" xfId="14919"/>
    <cellStyle name="_입찰표지 _화성동탄KCC아파트추정1" xfId="21669"/>
    <cellStyle name="_입찰표지 _화성동탄KCC아파트추정1_실행예산초안(105동)-시형-1" xfId="21670"/>
    <cellStyle name="_입찰표지 _화성동탄KCC아파트추정1_실행예산초안(105동)-시형-2" xfId="21671"/>
    <cellStyle name="_입찰표지 _화성동탄KCC아파트추정1_평택 지산동 아파트추정1-결재本" xfId="21672"/>
    <cellStyle name="_입찰표지 _화성동탄KCC아파트추정1_평택 지산동 아파트추정1-결재本_실행예산초안(105동)-시형-1" xfId="21673"/>
    <cellStyle name="_입찰표지 _화성동탄KCC아파트추정1_평택 지산동 아파트추정1-결재本_실행예산초안(105동)-시형-2" xfId="21674"/>
    <cellStyle name="_입찰표지 _화성동탄KCC아파트추정2" xfId="21675"/>
    <cellStyle name="_입찰표지 _화성동탄KCC아파트추정2_실행예산초안(105동)-시형-1" xfId="21676"/>
    <cellStyle name="_입찰표지 _화성동탄KCC아파트추정2_실행예산초안(105동)-시형-2" xfId="21677"/>
    <cellStyle name="_입찰표지 _화성동탄KCC아파트추정2_평택 지산동 아파트추정1-결재本" xfId="21678"/>
    <cellStyle name="_입찰표지 _화성동탄KCC아파트추정2_평택 지산동 아파트추정1-결재本_실행예산초안(105동)-시형-1" xfId="21679"/>
    <cellStyle name="_입찰표지 _화성동탄KCC아파트추정2_평택 지산동 아파트추정1-결재本_실행예산초안(105동)-시형-2" xfId="21680"/>
    <cellStyle name="_입찰품의" xfId="4488"/>
    <cellStyle name="_입찰품의(HANG LUNG)" xfId="4489"/>
    <cellStyle name="_입찰품의(HANG LUNG-Rev1)" xfId="4490"/>
    <cellStyle name="_입찰품의(KIL)" xfId="4491"/>
    <cellStyle name="_자동제어_05시설본부_한경" xfId="4492"/>
    <cellStyle name="_자동제어공내역" xfId="4493"/>
    <cellStyle name="_자동제어-공내역(SK대전둔산사옥)" xfId="4494"/>
    <cellStyle name="_자동제어내역" xfId="13641"/>
    <cellStyle name="_자료01-공통가설" xfId="13032"/>
    <cellStyle name="_자료03-대안수량조정실행대비표" xfId="13031"/>
    <cellStyle name="_자료06-토목공사" xfId="13030"/>
    <cellStyle name="_자유로IPARK(발주예산)" xfId="4495"/>
    <cellStyle name="_자유로IPARK(발주요청-수정)" xfId="4496"/>
    <cellStyle name="_자재단가" xfId="4497"/>
    <cellStyle name="_자재단가의뢰" xfId="18248"/>
    <cellStyle name="_자재시~1" xfId="14920"/>
    <cellStyle name="_자재양식" xfId="14921"/>
    <cellStyle name="_작성양식" xfId="20615"/>
    <cellStyle name="_작업01-조경공사0709" xfId="13029"/>
    <cellStyle name="_작업내역(전기,통신)" xfId="4498"/>
    <cellStyle name="_장성IC투찰" xfId="4499"/>
    <cellStyle name="_장성IC투찰_경찰서-터미널간도로(투찰)②" xfId="4500"/>
    <cellStyle name="_장성IC투찰_경찰서-터미널간도로(투찰)②_마현생창(동양고속)" xfId="4501"/>
    <cellStyle name="_장성IC투찰_경찰서-터미널간도로(투찰)②_마현생창(동양고속)_왜관-태평건설" xfId="4502"/>
    <cellStyle name="_장성IC투찰_경찰서-터미널간도로(투찰)②_마현생창(동양고속)_왜관-태평건설_청주사직골조(최종확정)" xfId="4503"/>
    <cellStyle name="_장성IC투찰_경찰서-터미널간도로(투찰)②_마현생창(동양고속)_청주사직골조(최종확정)" xfId="4504"/>
    <cellStyle name="_장성IC투찰_경찰서-터미널간도로(투찰)②_왜관-태평건설" xfId="4505"/>
    <cellStyle name="_장성IC투찰_경찰서-터미널간도로(투찰)②_왜관-태평건설_청주사직골조(최종확정)" xfId="4506"/>
    <cellStyle name="_장성IC투찰_경찰서-터미널간도로(투찰)②_청주사직골조(최종확정)" xfId="4507"/>
    <cellStyle name="_장성IC투찰_마현생창(동양고속)" xfId="4508"/>
    <cellStyle name="_장성IC투찰_마현생창(동양고속)_왜관-태평건설" xfId="4509"/>
    <cellStyle name="_장성IC투찰_마현생창(동양고속)_왜관-태평건설_청주사직골조(최종확정)" xfId="4510"/>
    <cellStyle name="_장성IC투찰_마현생창(동양고속)_청주사직골조(최종확정)" xfId="4511"/>
    <cellStyle name="_장성IC투찰_봉무지방산업단지도로(투찰)②" xfId="4512"/>
    <cellStyle name="_장성IC투찰_봉무지방산업단지도로(투찰)②_마현생창(동양고속)" xfId="4513"/>
    <cellStyle name="_장성IC투찰_봉무지방산업단지도로(투찰)②_마현생창(동양고속)_왜관-태평건설" xfId="4514"/>
    <cellStyle name="_장성IC투찰_봉무지방산업단지도로(투찰)②_마현생창(동양고속)_왜관-태평건설_청주사직골조(최종확정)" xfId="4515"/>
    <cellStyle name="_장성IC투찰_봉무지방산업단지도로(투찰)②_마현생창(동양고속)_청주사직골조(최종확정)" xfId="4516"/>
    <cellStyle name="_장성IC투찰_봉무지방산업단지도로(투찰)②_왜관-태평건설" xfId="4517"/>
    <cellStyle name="_장성IC투찰_봉무지방산업단지도로(투찰)②_왜관-태평건설_청주사직골조(최종확정)" xfId="4518"/>
    <cellStyle name="_장성IC투찰_봉무지방산업단지도로(투찰)②_청주사직골조(최종확정)" xfId="4519"/>
    <cellStyle name="_장성IC투찰_봉무지방산업단지도로(투찰)②+0.250%" xfId="4520"/>
    <cellStyle name="_장성IC투찰_봉무지방산업단지도로(투찰)②+0.250%_마현생창(동양고속)" xfId="4521"/>
    <cellStyle name="_장성IC투찰_봉무지방산업단지도로(투찰)②+0.250%_마현생창(동양고속)_왜관-태평건설" xfId="4522"/>
    <cellStyle name="_장성IC투찰_봉무지방산업단지도로(투찰)②+0.250%_마현생창(동양고속)_왜관-태평건설_청주사직골조(최종확정)" xfId="4523"/>
    <cellStyle name="_장성IC투찰_봉무지방산업단지도로(투찰)②+0.250%_마현생창(동양고속)_청주사직골조(최종확정)" xfId="4524"/>
    <cellStyle name="_장성IC투찰_봉무지방산업단지도로(투찰)②+0.250%_왜관-태평건설" xfId="4525"/>
    <cellStyle name="_장성IC투찰_봉무지방산업단지도로(투찰)②+0.250%_왜관-태평건설_청주사직골조(최종확정)" xfId="4526"/>
    <cellStyle name="_장성IC투찰_봉무지방산업단지도로(투찰)②+0.250%_청주사직골조(최종확정)" xfId="4527"/>
    <cellStyle name="_장성IC투찰_왜관-태평건설" xfId="4528"/>
    <cellStyle name="_장성IC투찰_왜관-태평건설_청주사직골조(최종확정)" xfId="4529"/>
    <cellStyle name="_장성IC투찰_청주사직골조(최종확정)" xfId="4530"/>
    <cellStyle name="_장성IC투찰_합덕-신례원(2공구)투찰" xfId="4531"/>
    <cellStyle name="_장성IC투찰_합덕-신례원(2공구)투찰_경찰서-터미널간도로(투찰)②" xfId="4532"/>
    <cellStyle name="_장성IC투찰_합덕-신례원(2공구)투찰_경찰서-터미널간도로(투찰)②_마현생창(동양고속)" xfId="4533"/>
    <cellStyle name="_장성IC투찰_합덕-신례원(2공구)투찰_경찰서-터미널간도로(투찰)②_마현생창(동양고속)_왜관-태평건설" xfId="4534"/>
    <cellStyle name="_장성IC투찰_합덕-신례원(2공구)투찰_경찰서-터미널간도로(투찰)②_마현생창(동양고속)_왜관-태평건설_청주사직골조(최종확정)" xfId="4535"/>
    <cellStyle name="_장성IC투찰_합덕-신례원(2공구)투찰_경찰서-터미널간도로(투찰)②_마현생창(동양고속)_청주사직골조(최종확정)" xfId="4536"/>
    <cellStyle name="_장성IC투찰_합덕-신례원(2공구)투찰_경찰서-터미널간도로(투찰)②_왜관-태평건설" xfId="4537"/>
    <cellStyle name="_장성IC투찰_합덕-신례원(2공구)투찰_경찰서-터미널간도로(투찰)②_왜관-태평건설_청주사직골조(최종확정)" xfId="4538"/>
    <cellStyle name="_장성IC투찰_합덕-신례원(2공구)투찰_경찰서-터미널간도로(투찰)②_청주사직골조(최종확정)" xfId="4539"/>
    <cellStyle name="_장성IC투찰_합덕-신례원(2공구)투찰_마현생창(동양고속)" xfId="4540"/>
    <cellStyle name="_장성IC투찰_합덕-신례원(2공구)투찰_마현생창(동양고속)_왜관-태평건설" xfId="4541"/>
    <cellStyle name="_장성IC투찰_합덕-신례원(2공구)투찰_마현생창(동양고속)_왜관-태평건설_청주사직골조(최종확정)" xfId="4542"/>
    <cellStyle name="_장성IC투찰_합덕-신례원(2공구)투찰_마현생창(동양고속)_청주사직골조(최종확정)" xfId="4543"/>
    <cellStyle name="_장성IC투찰_합덕-신례원(2공구)투찰_봉무지방산업단지도로(투찰)②" xfId="4544"/>
    <cellStyle name="_장성IC투찰_합덕-신례원(2공구)투찰_봉무지방산업단지도로(투찰)②_마현생창(동양고속)" xfId="4545"/>
    <cellStyle name="_장성IC투찰_합덕-신례원(2공구)투찰_봉무지방산업단지도로(투찰)②_마현생창(동양고속)_왜관-태평건설" xfId="4546"/>
    <cellStyle name="_장성IC투찰_합덕-신례원(2공구)투찰_봉무지방산업단지도로(투찰)②_마현생창(동양고속)_왜관-태평건설_청주사직골조(최종확정)" xfId="4547"/>
    <cellStyle name="_장성IC투찰_합덕-신례원(2공구)투찰_봉무지방산업단지도로(투찰)②_마현생창(동양고속)_청주사직골조(최종확정)" xfId="4548"/>
    <cellStyle name="_장성IC투찰_합덕-신례원(2공구)투찰_봉무지방산업단지도로(투찰)②_왜관-태평건설" xfId="4549"/>
    <cellStyle name="_장성IC투찰_합덕-신례원(2공구)투찰_봉무지방산업단지도로(투찰)②_왜관-태평건설_청주사직골조(최종확정)" xfId="4550"/>
    <cellStyle name="_장성IC투찰_합덕-신례원(2공구)투찰_봉무지방산업단지도로(투찰)②_청주사직골조(최종확정)" xfId="4551"/>
    <cellStyle name="_장성IC투찰_합덕-신례원(2공구)투찰_봉무지방산업단지도로(투찰)②+0.250%" xfId="4552"/>
    <cellStyle name="_장성IC투찰_합덕-신례원(2공구)투찰_봉무지방산업단지도로(투찰)②+0.250%_마현생창(동양고속)" xfId="4553"/>
    <cellStyle name="_장성IC투찰_합덕-신례원(2공구)투찰_봉무지방산업단지도로(투찰)②+0.250%_마현생창(동양고속)_왜관-태평건설" xfId="4554"/>
    <cellStyle name="_장성IC투찰_합덕-신례원(2공구)투찰_봉무지방산업단지도로(투찰)②+0.250%_마현생창(동양고속)_왜관-태평건설_청주사직골조(최종확정)" xfId="4555"/>
    <cellStyle name="_장성IC투찰_합덕-신례원(2공구)투찰_봉무지방산업단지도로(투찰)②+0.250%_마현생창(동양고속)_청주사직골조(최종확정)" xfId="4556"/>
    <cellStyle name="_장성IC투찰_합덕-신례원(2공구)투찰_봉무지방산업단지도로(투찰)②+0.250%_왜관-태평건설" xfId="4557"/>
    <cellStyle name="_장성IC투찰_합덕-신례원(2공구)투찰_봉무지방산업단지도로(투찰)②+0.250%_왜관-태평건설_청주사직골조(최종확정)" xfId="4558"/>
    <cellStyle name="_장성IC투찰_합덕-신례원(2공구)투찰_봉무지방산업단지도로(투찰)②+0.250%_청주사직골조(최종확정)" xfId="4559"/>
    <cellStyle name="_장성IC투찰_합덕-신례원(2공구)투찰_왜관-태평건설" xfId="4560"/>
    <cellStyle name="_장성IC투찰_합덕-신례원(2공구)투찰_왜관-태평건설_청주사직골조(최종확정)" xfId="4561"/>
    <cellStyle name="_장성IC투찰_합덕-신례원(2공구)투찰_청주사직골조(최종확정)" xfId="4562"/>
    <cellStyle name="_장성IC투찰_합덕-신례원(2공구)투찰_합덕-신례원(2공구)투찰" xfId="4563"/>
    <cellStyle name="_장성IC투찰_합덕-신례원(2공구)투찰_합덕-신례원(2공구)투찰_경찰서-터미널간도로(투찰)②" xfId="4564"/>
    <cellStyle name="_장성IC투찰_합덕-신례원(2공구)투찰_합덕-신례원(2공구)투찰_경찰서-터미널간도로(투찰)②_마현생창(동양고속)" xfId="4565"/>
    <cellStyle name="_장성IC투찰_합덕-신례원(2공구)투찰_합덕-신례원(2공구)투찰_경찰서-터미널간도로(투찰)②_마현생창(동양고속)_왜관-태평건설" xfId="4566"/>
    <cellStyle name="_장성IC투찰_합덕-신례원(2공구)투찰_합덕-신례원(2공구)투찰_경찰서-터미널간도로(투찰)②_마현생창(동양고속)_왜관-태평건설_청주사직골조(최종확정)" xfId="4567"/>
    <cellStyle name="_장성IC투찰_합덕-신례원(2공구)투찰_합덕-신례원(2공구)투찰_경찰서-터미널간도로(투찰)②_마현생창(동양고속)_청주사직골조(최종확정)" xfId="4568"/>
    <cellStyle name="_장성IC투찰_합덕-신례원(2공구)투찰_합덕-신례원(2공구)투찰_경찰서-터미널간도로(투찰)②_왜관-태평건설" xfId="4569"/>
    <cellStyle name="_장성IC투찰_합덕-신례원(2공구)투찰_합덕-신례원(2공구)투찰_경찰서-터미널간도로(투찰)②_왜관-태평건설_청주사직골조(최종확정)" xfId="4570"/>
    <cellStyle name="_장성IC투찰_합덕-신례원(2공구)투찰_합덕-신례원(2공구)투찰_경찰서-터미널간도로(투찰)②_청주사직골조(최종확정)" xfId="4571"/>
    <cellStyle name="_장성IC투찰_합덕-신례원(2공구)투찰_합덕-신례원(2공구)투찰_마현생창(동양고속)" xfId="4572"/>
    <cellStyle name="_장성IC투찰_합덕-신례원(2공구)투찰_합덕-신례원(2공구)투찰_마현생창(동양고속)_왜관-태평건설" xfId="4573"/>
    <cellStyle name="_장성IC투찰_합덕-신례원(2공구)투찰_합덕-신례원(2공구)투찰_마현생창(동양고속)_왜관-태평건설_청주사직골조(최종확정)" xfId="4574"/>
    <cellStyle name="_장성IC투찰_합덕-신례원(2공구)투찰_합덕-신례원(2공구)투찰_마현생창(동양고속)_청주사직골조(최종확정)" xfId="4575"/>
    <cellStyle name="_장성IC투찰_합덕-신례원(2공구)투찰_합덕-신례원(2공구)투찰_봉무지방산업단지도로(투찰)②" xfId="4576"/>
    <cellStyle name="_장성IC투찰_합덕-신례원(2공구)투찰_합덕-신례원(2공구)투찰_봉무지방산업단지도로(투찰)②_마현생창(동양고속)" xfId="4577"/>
    <cellStyle name="_장성IC투찰_합덕-신례원(2공구)투찰_합덕-신례원(2공구)투찰_봉무지방산업단지도로(투찰)②_마현생창(동양고속)_왜관-태평건설" xfId="4578"/>
    <cellStyle name="_장성IC투찰_합덕-신례원(2공구)투찰_합덕-신례원(2공구)투찰_봉무지방산업단지도로(투찰)②_마현생창(동양고속)_왜관-태평건설_청주사직골조(최종확정)" xfId="4579"/>
    <cellStyle name="_장성IC투찰_합덕-신례원(2공구)투찰_합덕-신례원(2공구)투찰_봉무지방산업단지도로(투찰)②_마현생창(동양고속)_청주사직골조(최종확정)" xfId="4580"/>
    <cellStyle name="_장성IC투찰_합덕-신례원(2공구)투찰_합덕-신례원(2공구)투찰_봉무지방산업단지도로(투찰)②_왜관-태평건설" xfId="4581"/>
    <cellStyle name="_장성IC투찰_합덕-신례원(2공구)투찰_합덕-신례원(2공구)투찰_봉무지방산업단지도로(투찰)②_왜관-태평건설_청주사직골조(최종확정)" xfId="4582"/>
    <cellStyle name="_장성IC투찰_합덕-신례원(2공구)투찰_합덕-신례원(2공구)투찰_봉무지방산업단지도로(투찰)②_청주사직골조(최종확정)" xfId="4583"/>
    <cellStyle name="_장성IC투찰_합덕-신례원(2공구)투찰_합덕-신례원(2공구)투찰_봉무지방산업단지도로(투찰)②+0.250%" xfId="4584"/>
    <cellStyle name="_장성IC투찰_합덕-신례원(2공구)투찰_합덕-신례원(2공구)투찰_봉무지방산업단지도로(투찰)②+0.250%_마현생창(동양고속)" xfId="4585"/>
    <cellStyle name="_장성IC투찰_합덕-신례원(2공구)투찰_합덕-신례원(2공구)투찰_봉무지방산업단지도로(투찰)②+0.250%_마현생창(동양고속)_왜관-태평건설" xfId="4586"/>
    <cellStyle name="_장성IC투찰_합덕-신례원(2공구)투찰_합덕-신례원(2공구)투찰_봉무지방산업단지도로(투찰)②+0.250%_마현생창(동양고속)_왜관-태평건설_청주사직골조(최종확정)" xfId="4587"/>
    <cellStyle name="_장성IC투찰_합덕-신례원(2공구)투찰_합덕-신례원(2공구)투찰_봉무지방산업단지도로(투찰)②+0.250%_마현생창(동양고속)_청주사직골조(최종확정)" xfId="4588"/>
    <cellStyle name="_장성IC투찰_합덕-신례원(2공구)투찰_합덕-신례원(2공구)투찰_봉무지방산업단지도로(투찰)②+0.250%_왜관-태평건설" xfId="4589"/>
    <cellStyle name="_장성IC투찰_합덕-신례원(2공구)투찰_합덕-신례원(2공구)투찰_봉무지방산업단지도로(투찰)②+0.250%_왜관-태평건설_청주사직골조(최종확정)" xfId="4590"/>
    <cellStyle name="_장성IC투찰_합덕-신례원(2공구)투찰_합덕-신례원(2공구)투찰_봉무지방산업단지도로(투찰)②+0.250%_청주사직골조(최종확정)" xfId="4591"/>
    <cellStyle name="_장성IC투찰_합덕-신례원(2공구)투찰_합덕-신례원(2공구)투찰_왜관-태평건설" xfId="4592"/>
    <cellStyle name="_장성IC투찰_합덕-신례원(2공구)투찰_합덕-신례원(2공구)투찰_왜관-태평건설_청주사직골조(최종확정)" xfId="4593"/>
    <cellStyle name="_장성IC투찰_합덕-신례원(2공구)투찰_합덕-신례원(2공구)투찰_청주사직골조(최종확정)" xfId="4594"/>
    <cellStyle name="_장식박스공사견적서" xfId="13642"/>
    <cellStyle name="_장지도급(공종분개)-결재용" xfId="13643"/>
    <cellStyle name="_장지분기 전력구(060228-삼호)-개정1" xfId="4595"/>
    <cellStyle name="_장현중(내역서+개요)" xfId="14922"/>
    <cellStyle name="_장흥광양4(기안실행)" xfId="4596"/>
    <cellStyle name="_재송동아파트변경가실행예산(0726)" xfId="4597"/>
    <cellStyle name="_재유분계" xfId="13644"/>
    <cellStyle name="_적격 " xfId="4598"/>
    <cellStyle name="_적격 _★이화-삼계도급실행(2003.04.11)" xfId="4599"/>
    <cellStyle name="_적격 _★이화-삼계도급실행(2003.04.11)_춘천-동홍천(3)대비표" xfId="4600"/>
    <cellStyle name="_적격 _020303-동묘역(대우)" xfId="4601"/>
    <cellStyle name="_적격 _020303-동묘역(대우)_908공구실행(울트라)" xfId="4602"/>
    <cellStyle name="_적격 _020303-동묘역(대우)_908공구실행(울트라)_견적서-풍납석촌(060206-입찰)개정1-수식수정-1-제출" xfId="4603"/>
    <cellStyle name="_적격 _020303-동묘역(대우)_908공구실행(울트라)_설계내역서(풍납~석촌)" xfId="4604"/>
    <cellStyle name="_적격 _020303-동묘역(대우)_908공구실행(울트라)_설계내역서(풍납~석촌)_견적서-풍납석촌(060206-입찰)개정1-수식수정-1-제출" xfId="4605"/>
    <cellStyle name="_적격 _020303-동묘역(대우)_908공구실행(울트라)_설계내역서(풍납~석촌)_실행예산(장지분기)(060228)개정1" xfId="4606"/>
    <cellStyle name="_적격 _020303-동묘역(대우)_908공구실행(울트라)_실행예산(장지분기)(060228)개정1" xfId="4607"/>
    <cellStyle name="_적격 _020303-동묘역(대우)_견적서-풍납석촌(060206-입찰)개정1-수식수정-1-제출" xfId="4608"/>
    <cellStyle name="_적격 _020303-동묘역(대우)_설계내역서(풍납~석촌)" xfId="4609"/>
    <cellStyle name="_적격 _020303-동묘역(대우)_설계내역서(풍납~석촌)_견적서-풍납석촌(060206-입찰)개정1-수식수정-1-제출" xfId="4610"/>
    <cellStyle name="_적격 _020303-동묘역(대우)_설계내역서(풍납~석촌)_실행예산(장지분기)(060228)개정1" xfId="4611"/>
    <cellStyle name="_적격 _020303-동묘역(대우)_실행예산(장지분기)(060228)개정1" xfId="4612"/>
    <cellStyle name="_적격 _020304-낙동강하구둑(울트라건설)" xfId="4613"/>
    <cellStyle name="_적격 _020304-낙동강하구둑(울트라건설)_908공구실행(울트라)" xfId="4614"/>
    <cellStyle name="_적격 _020304-낙동강하구둑(울트라건설)_908공구실행(울트라)_견적서-풍납석촌(060206-입찰)개정1-수식수정-1-제출" xfId="4615"/>
    <cellStyle name="_적격 _020304-낙동강하구둑(울트라건설)_908공구실행(울트라)_설계내역서(풍납~석촌)" xfId="4616"/>
    <cellStyle name="_적격 _020304-낙동강하구둑(울트라건설)_908공구실행(울트라)_설계내역서(풍납~석촌)_견적서-풍납석촌(060206-입찰)개정1-수식수정-1-제출" xfId="4617"/>
    <cellStyle name="_적격 _020304-낙동강하구둑(울트라건설)_908공구실행(울트라)_설계내역서(풍납~석촌)_실행예산(장지분기)(060228)개정1" xfId="4618"/>
    <cellStyle name="_적격 _020304-낙동강하구둑(울트라건설)_908공구실행(울트라)_실행예산(장지분기)(060228)개정1" xfId="4619"/>
    <cellStyle name="_적격 _020304-낙동강하구둑(울트라건설)_견적서-풍납석촌(060206-입찰)개정1-수식수정-1-제출" xfId="4620"/>
    <cellStyle name="_적격 _020304-낙동강하구둑(울트라건설)_설계내역서(풍납~석촌)" xfId="4621"/>
    <cellStyle name="_적격 _020304-낙동강하구둑(울트라건설)_설계내역서(풍납~석촌)_견적서-풍납석촌(060206-입찰)개정1-수식수정-1-제출" xfId="4622"/>
    <cellStyle name="_적격 _020304-낙동강하구둑(울트라건설)_설계내역서(풍납~석촌)_실행예산(장지분기)(060228)개정1" xfId="4623"/>
    <cellStyle name="_적격 _020304-낙동강하구둑(울트라건설)_실행예산(장지분기)(060228)개정1" xfId="4624"/>
    <cellStyle name="_적격 _020501-경춘선노반신설공사" xfId="4625"/>
    <cellStyle name="_적격 _020501-경춘선노반신설공사(조정)" xfId="4626"/>
    <cellStyle name="_적격 _020501-경춘선노반신설공사(조정)_견적서-풍납석촌(060206-입찰)개정1-수식수정-1-제출" xfId="4627"/>
    <cellStyle name="_적격 _020501-경춘선노반신설공사(조정)_설계내역서(풍납~석촌)" xfId="4628"/>
    <cellStyle name="_적격 _020501-경춘선노반신설공사(조정)_설계내역서(풍납~석촌)_견적서-풍납석촌(060206-입찰)개정1-수식수정-1-제출" xfId="4629"/>
    <cellStyle name="_적격 _020501-경춘선노반신설공사(조정)_설계내역서(풍납~석촌)_실행예산(장지분기)(060228)개정1" xfId="4630"/>
    <cellStyle name="_적격 _020501-경춘선노반신설공사(조정)_실행예산(장지분기)(060228)개정1" xfId="4631"/>
    <cellStyle name="_적격 _020501-경춘선노반신설공사_견적서-풍납석촌(060206-입찰)개정1-수식수정-1-제출" xfId="4632"/>
    <cellStyle name="_적격 _020501-경춘선노반신설공사_설계내역서(풍납~석촌)" xfId="4633"/>
    <cellStyle name="_적격 _020501-경춘선노반신설공사_설계내역서(풍납~석촌)_견적서-풍납석촌(060206-입찰)개정1-수식수정-1-제출" xfId="4634"/>
    <cellStyle name="_적격 _020501-경춘선노반신설공사_설계내역서(풍납~석촌)_실행예산(장지분기)(060228)개정1" xfId="4635"/>
    <cellStyle name="_적격 _020501-경춘선노반신설공사_실행예산(장지분기)(060228)개정1" xfId="4636"/>
    <cellStyle name="_적격 _04. 신도림주상복합_기계실행예산(안)20060412_배연담파스리브단가수정" xfId="4637"/>
    <cellStyle name="_적격 _04028적산수량집계" xfId="13028"/>
    <cellStyle name="_적격 _04-가실행(작업중)" xfId="13645"/>
    <cellStyle name="_적격 _04-가실행(작업중1)" xfId="13646"/>
    <cellStyle name="_적격 _1차 기성 내역서 0612023" xfId="18249"/>
    <cellStyle name="_적격 _3차네고견적(061017-1)" xfId="18250"/>
    <cellStyle name="_적격 _Book1" xfId="5250"/>
    <cellStyle name="_적격 _Book1_ys dw 은평 생태교량" xfId="5253"/>
    <cellStyle name="_적격 _Book1_삼각지 시공계획서" xfId="5251"/>
    <cellStyle name="_적격 _Book1_삼각지 시공계획서_ys dw 은평 생태교량" xfId="5252"/>
    <cellStyle name="_적격 _KT견적요청" xfId="13647"/>
    <cellStyle name="_적격 _LGMART 남양주점견적2차(조정)" xfId="5254"/>
    <cellStyle name="_적격 _LGMART 남양주점견적2차(조정)_LGMART 남양주점견적2차(조정)" xfId="5264"/>
    <cellStyle name="_적격 _LGMART 남양주점견적2차(조정)_LGMART 남양주점견적2차(조정)_명동복합건물신축공사(입찰)(030832-1)개정4" xfId="5265"/>
    <cellStyle name="_적격 _LGMART 남양주점견적2차(조정)_LGMART 남양주점견적2차(조정)_울산00아파트 오염방지용 C-B WALL공사(031223)개정0" xfId="5266"/>
    <cellStyle name="_적격 _LGMART 남양주점견적2차(조정)_LGMART 남양주점견적2차(조정)_천호동 대우베네시티(030821)개정2" xfId="5267"/>
    <cellStyle name="_적격 _LGMART 남양주점견적2차(조정)_LGMART 남양주점견적2차(조정)_한강로2가 복합건물(030924)개정0-PRD" xfId="5268"/>
    <cellStyle name="_적격 _LGMART 남양주점견적2차(조정)_LG계약변경2차" xfId="5259"/>
    <cellStyle name="_적격 _LGMART 남양주점견적2차(조정)_LG계약변경2차_명동복합건물신축공사(입찰)(030832-1)개정4" xfId="5260"/>
    <cellStyle name="_적격 _LGMART 남양주점견적2차(조정)_LG계약변경2차_울산00아파트 오염방지용 C-B WALL공사(031223)개정0" xfId="5261"/>
    <cellStyle name="_적격 _LGMART 남양주점견적2차(조정)_LG계약변경2차_천호동 대우베네시티(030821)개정2" xfId="5262"/>
    <cellStyle name="_적격 _LGMART 남양주점견적2차(조정)_LG계약변경2차_한강로2가 복합건물(030924)개정0-PRD" xfId="5263"/>
    <cellStyle name="_적격 _LGMART 남양주점견적2차(조정)_명동복합건물신축공사(입찰)(030832-1)개정4" xfId="5255"/>
    <cellStyle name="_적격 _LGMART 남양주점견적2차(조정)_울산00아파트 오염방지용 C-B WALL공사(031223)개정0" xfId="5256"/>
    <cellStyle name="_적격 _LGMART 남양주점견적2차(조정)_천호동 대우베네시티(030821)개정2" xfId="5257"/>
    <cellStyle name="_적격 _LGMART 남양주점견적2차(조정)_한강로2가 복합건물(030924)개정0-PRD" xfId="5258"/>
    <cellStyle name="_적격 _P-(현리-신팔)" xfId="5269"/>
    <cellStyle name="_적격 _P-(현리-신팔)_ys dw 은평 생태교량" xfId="5272"/>
    <cellStyle name="_적격 _P-(현리-신팔)_삼각지 시공계획서" xfId="5270"/>
    <cellStyle name="_적격 _P-(현리-신팔)_삼각지 시공계획서_ys dw 은평 생태교량" xfId="5271"/>
    <cellStyle name="_적격 _p-하남강일1" xfId="5273"/>
    <cellStyle name="_적격 _p-하남강일1_ys dw 은평 생태교량" xfId="5276"/>
    <cellStyle name="_적격 _p-하남강일1_삼각지 시공계획서" xfId="5274"/>
    <cellStyle name="_적격 _p-하남강일1_삼각지 시공계획서_ys dw 은평 생태교량" xfId="5275"/>
    <cellStyle name="_적격 _rhd(토양-토공)071212" xfId="5277"/>
    <cellStyle name="_적격 _ys dw 은평 생태교량" xfId="5278"/>
    <cellStyle name="_적격 _가실행" xfId="13648"/>
    <cellStyle name="_적격 _건축내역서(가경)" xfId="18251"/>
    <cellStyle name="_적격 _견적서-풍납석촌(060206-입찰)개정1-수식수정-1-제출" xfId="4638"/>
    <cellStyle name="_적격 _고서1공구입찰가실행절감(안)" xfId="21681"/>
    <cellStyle name="_적격 _고서1공구입찰가실행절감(안)_팬택공사현황" xfId="21682"/>
    <cellStyle name="_적격 _고서1공구입찰가실행절감(안)_팬택공사현황_00팬택공사현황" xfId="21683"/>
    <cellStyle name="_적격 _고서담양1공구(쌍용건설)" xfId="4639"/>
    <cellStyle name="_적격 _고서담양1공구(쌍용건설)_LGMART 남양주점견적2차(조정)" xfId="4644"/>
    <cellStyle name="_적격 _고서담양1공구(쌍용건설)_LGMART 남양주점견적2차(조정)_LGMART 남양주점견적2차(조정)" xfId="4654"/>
    <cellStyle name="_적격 _고서담양1공구(쌍용건설)_LGMART 남양주점견적2차(조정)_LGMART 남양주점견적2차(조정)_명동복합건물신축공사(입찰)(030832-1)개정4" xfId="4655"/>
    <cellStyle name="_적격 _고서담양1공구(쌍용건설)_LGMART 남양주점견적2차(조정)_LGMART 남양주점견적2차(조정)_울산00아파트 오염방지용 C-B WALL공사(031223)개정0" xfId="4656"/>
    <cellStyle name="_적격 _고서담양1공구(쌍용건설)_LGMART 남양주점견적2차(조정)_LGMART 남양주점견적2차(조정)_천호동 대우베네시티(030821)개정2" xfId="4657"/>
    <cellStyle name="_적격 _고서담양1공구(쌍용건설)_LGMART 남양주점견적2차(조정)_LGMART 남양주점견적2차(조정)_한강로2가 복합건물(030924)개정0-PRD" xfId="4658"/>
    <cellStyle name="_적격 _고서담양1공구(쌍용건설)_LGMART 남양주점견적2차(조정)_LG계약변경2차" xfId="4649"/>
    <cellStyle name="_적격 _고서담양1공구(쌍용건설)_LGMART 남양주점견적2차(조정)_LG계약변경2차_명동복합건물신축공사(입찰)(030832-1)개정4" xfId="4650"/>
    <cellStyle name="_적격 _고서담양1공구(쌍용건설)_LGMART 남양주점견적2차(조정)_LG계약변경2차_울산00아파트 오염방지용 C-B WALL공사(031223)개정0" xfId="4651"/>
    <cellStyle name="_적격 _고서담양1공구(쌍용건설)_LGMART 남양주점견적2차(조정)_LG계약변경2차_천호동 대우베네시티(030821)개정2" xfId="4652"/>
    <cellStyle name="_적격 _고서담양1공구(쌍용건설)_LGMART 남양주점견적2차(조정)_LG계약변경2차_한강로2가 복합건물(030924)개정0-PRD" xfId="4653"/>
    <cellStyle name="_적격 _고서담양1공구(쌍용건설)_LGMART 남양주점견적2차(조정)_명동복합건물신축공사(입찰)(030832-1)개정4" xfId="4645"/>
    <cellStyle name="_적격 _고서담양1공구(쌍용건설)_LGMART 남양주점견적2차(조정)_울산00아파트 오염방지용 C-B WALL공사(031223)개정0" xfId="4646"/>
    <cellStyle name="_적격 _고서담양1공구(쌍용건설)_LGMART 남양주점견적2차(조정)_천호동 대우베네시티(030821)개정2" xfId="4647"/>
    <cellStyle name="_적격 _고서담양1공구(쌍용건설)_LGMART 남양주점견적2차(조정)_한강로2가 복합건물(030924)개정0-PRD" xfId="4648"/>
    <cellStyle name="_적격 _고서담양1공구(쌍용건설)_명동복합건물신축공사(입찰)(030832-1)개정4" xfId="4640"/>
    <cellStyle name="_적격 _고서담양1공구(쌍용건설)_울산00아파트 오염방지용 C-B WALL공사(031223)개정0" xfId="4641"/>
    <cellStyle name="_적격 _고서담양1공구(쌍용건설)_천호동 대우베네시티(030821)개정2" xfId="4642"/>
    <cellStyle name="_적격 _고서담양1공구(쌍용건설)_한강로2가 복합건물(030924)개정0-PRD" xfId="4643"/>
    <cellStyle name="_적격 _광장주차장" xfId="4659"/>
    <cellStyle name="_적격 _광장주차장_04. 신도림주상복합_기계실행예산(안)20060412_배연담파스리브단가수정" xfId="4660"/>
    <cellStyle name="_적격 _광장주차장_실행작업중_기계내역(노인건강타운)_20060201(동진)" xfId="4661"/>
    <cellStyle name="_적격 _광장주차장_최종-실행내역(협성대신학관)060110" xfId="4662"/>
    <cellStyle name="_적격 _광장주차장_통합단가-동진" xfId="4663"/>
    <cellStyle name="_적격 _광주평동실행" xfId="4664"/>
    <cellStyle name="_적격 _광주평동실행_번암견적의뢰(협력)" xfId="4665"/>
    <cellStyle name="_적격 _광주평동품의1" xfId="4666"/>
    <cellStyle name="_적격 _광주평동품의1_무안-광주2공구(협력)수정" xfId="4667"/>
    <cellStyle name="_적격 _광주평동품의1_번암견적의뢰(협력)" xfId="4668"/>
    <cellStyle name="_적격 _광주평동품의1_적상무주IC도로(1공구)" xfId="4669"/>
    <cellStyle name="_적격 _괴산연풍2(설계공종)" xfId="4670"/>
    <cellStyle name="_적격 _괴산연풍2(설계공종)_춘천-동홍천(3)대비표" xfId="4671"/>
    <cellStyle name="_적격 _금호10구역재개발현장(대우)" xfId="4672"/>
    <cellStyle name="_적격 _금호10구역재개발현장(대우)_908공구실행(울트라)" xfId="4673"/>
    <cellStyle name="_적격 _금호10구역재개발현장(대우)_908공구실행(울트라)_견적서-풍납석촌(060206-입찰)개정1-수식수정-1-제출" xfId="4674"/>
    <cellStyle name="_적격 _금호10구역재개발현장(대우)_908공구실행(울트라)_설계내역서(풍납~석촌)" xfId="4675"/>
    <cellStyle name="_적격 _금호10구역재개발현장(대우)_908공구실행(울트라)_설계내역서(풍납~석촌)_견적서-풍납석촌(060206-입찰)개정1-수식수정-1-제출" xfId="4676"/>
    <cellStyle name="_적격 _금호10구역재개발현장(대우)_908공구실행(울트라)_설계내역서(풍납~석촌)_실행예산(장지분기)(060228)개정1" xfId="4677"/>
    <cellStyle name="_적격 _금호10구역재개발현장(대우)_908공구실행(울트라)_실행예산(장지분기)(060228)개정1" xfId="4678"/>
    <cellStyle name="_적격 _금호10구역재개발현장(대우)_견적서-풍납석촌(060206-입찰)개정1-수식수정-1-제출" xfId="4679"/>
    <cellStyle name="_적격 _금호10구역재개발현장(대우)_설계내역서(풍납~석촌)" xfId="4680"/>
    <cellStyle name="_적격 _금호10구역재개발현장(대우)_설계내역서(풍납~석촌)_견적서-풍납석촌(060206-입찰)개정1-수식수정-1-제출" xfId="4681"/>
    <cellStyle name="_적격 _금호10구역재개발현장(대우)_설계내역서(풍납~석촌)_실행예산(장지분기)(060228)개정1" xfId="4682"/>
    <cellStyle name="_적격 _금호10구역재개발현장(대우)_실행예산(장지분기)(060228)개정1" xfId="4683"/>
    <cellStyle name="_적격 _기본단가" xfId="4684"/>
    <cellStyle name="_적격 _기본단가_춘천-동홍천(3)대비표" xfId="4685"/>
    <cellStyle name="_적격 _기장하수실행1" xfId="4686"/>
    <cellStyle name="_적격 _기장하수실행1_번암견적의뢰(협력)" xfId="4687"/>
    <cellStyle name="_적격 _노원문화회관전기" xfId="4688"/>
    <cellStyle name="_적격 _노원문화회관전기_04. 신도림주상복합_기계실행예산(안)20060412_배연담파스리브단가수정" xfId="4689"/>
    <cellStyle name="_적격 _노원문화회관전기_신사동업무시설빌딩분리" xfId="4690"/>
    <cellStyle name="_적격 _노원문화회관전기_신사동업무시설빌딩분리_04. 신도림주상복합_기계실행예산(안)20060412_배연담파스리브단가수정" xfId="4691"/>
    <cellStyle name="_적격 _노원문화회관전기_신사동업무시설빌딩분리_실행작업중_기계내역(노인건강타운)_20060201(동진)" xfId="4692"/>
    <cellStyle name="_적격 _노원문화회관전기_신사동업무시설빌딩분리_최종-실행내역(협성대신학관)060110" xfId="4693"/>
    <cellStyle name="_적격 _노원문화회관전기_신사동업무시설빌딩분리_통합단가-동진" xfId="4694"/>
    <cellStyle name="_적격 _노원문화회관전기_실행작업중_기계내역(노인건강타운)_20060201(동진)" xfId="4695"/>
    <cellStyle name="_적격 _노원문화회관전기_입찰견적서(제출)" xfId="4696"/>
    <cellStyle name="_적격 _노원문화회관전기_입찰견적서(제출)_04. 신도림주상복합_기계실행예산(안)20060412_배연담파스리브단가수정" xfId="4697"/>
    <cellStyle name="_적격 _노원문화회관전기_입찰견적서(제출)_실행작업중_기계내역(노인건강타운)_20060201(동진)" xfId="4698"/>
    <cellStyle name="_적격 _노원문화회관전기_입찰견적서(제출)_최종-실행내역(협성대신학관)060110" xfId="4699"/>
    <cellStyle name="_적격 _노원문화회관전기_입찰견적서(제출)_통합단가-동진" xfId="4700"/>
    <cellStyle name="_적격 _노원문화회관전기_입찰견적서(제출-세원NEGO)" xfId="4701"/>
    <cellStyle name="_적격 _노원문화회관전기_입찰견적서(제출-세원NEGO)_04. 신도림주상복합_기계실행예산(안)20060412_배연담파스리브단가수정" xfId="4702"/>
    <cellStyle name="_적격 _노원문화회관전기_입찰견적서(제출-세원NEGO)_실행작업중_기계내역(노인건강타운)_20060201(동진)" xfId="4703"/>
    <cellStyle name="_적격 _노원문화회관전기_입찰견적서(제출-세원NEGO)_최종-실행내역(협성대신학관)060110" xfId="4704"/>
    <cellStyle name="_적격 _노원문화회관전기_입찰견적서(제출-세원NEGO)_통합단가-동진" xfId="4705"/>
    <cellStyle name="_적격 _노원문화회관전기_입찰견적서(제출-수정)" xfId="4706"/>
    <cellStyle name="_적격 _노원문화회관전기_입찰견적서(제출-수정)_04. 신도림주상복합_기계실행예산(안)20060412_배연담파스리브단가수정" xfId="4707"/>
    <cellStyle name="_적격 _노원문화회관전기_입찰견적서(제출-수정)_실행작업중_기계내역(노인건강타운)_20060201(동진)" xfId="4708"/>
    <cellStyle name="_적격 _노원문화회관전기_입찰견적서(제출-수정)_최종-실행내역(협성대신학관)060110" xfId="4709"/>
    <cellStyle name="_적격 _노원문화회관전기_입찰견적서(제출-수정)_통합단가-동진" xfId="4710"/>
    <cellStyle name="_적격 _노원문화회관전기_최종-실행내역(협성대신학관)060110" xfId="4711"/>
    <cellStyle name="_적격 _노원문화회관전기_통합단가-동진" xfId="4712"/>
    <cellStyle name="_적격 _대전저유소탱크전기계장공사" xfId="4713"/>
    <cellStyle name="_적격 _대전저유소탱크전기계장공사_04. 신도림주상복합_기계실행예산(안)20060412_배연담파스리브단가수정" xfId="4714"/>
    <cellStyle name="_적격 _대전저유소탱크전기계장공사_광장주차장" xfId="4715"/>
    <cellStyle name="_적격 _대전저유소탱크전기계장공사_광장주차장_04. 신도림주상복합_기계실행예산(안)20060412_배연담파스리브단가수정" xfId="4716"/>
    <cellStyle name="_적격 _대전저유소탱크전기계장공사_광장주차장_실행작업중_기계내역(노인건강타운)_20060201(동진)" xfId="4717"/>
    <cellStyle name="_적격 _대전저유소탱크전기계장공사_광장주차장_최종-실행내역(협성대신학관)060110" xfId="4718"/>
    <cellStyle name="_적격 _대전저유소탱크전기계장공사_광장주차장_통합단가-동진" xfId="4719"/>
    <cellStyle name="_적격 _대전저유소탱크전기계장공사_신사동업무시설빌딩분리" xfId="4720"/>
    <cellStyle name="_적격 _대전저유소탱크전기계장공사_신사동업무시설빌딩분리_04. 신도림주상복합_기계실행예산(안)20060412_배연담파스리브단가수정" xfId="4721"/>
    <cellStyle name="_적격 _대전저유소탱크전기계장공사_신사동업무시설빌딩분리_실행작업중_기계내역(노인건강타운)_20060201(동진)" xfId="4722"/>
    <cellStyle name="_적격 _대전저유소탱크전기계장공사_신사동업무시설빌딩분리_최종-실행내역(협성대신학관)060110" xfId="4723"/>
    <cellStyle name="_적격 _대전저유소탱크전기계장공사_신사동업무시설빌딩분리_통합단가-동진" xfId="4724"/>
    <cellStyle name="_적격 _대전저유소탱크전기계장공사_실행작업중_기계내역(노인건강타운)_20060201(동진)" xfId="4725"/>
    <cellStyle name="_적격 _대전저유소탱크전기계장공사_입찰견적서(제출)" xfId="4726"/>
    <cellStyle name="_적격 _대전저유소탱크전기계장공사_입찰견적서(제출)_04. 신도림주상복합_기계실행예산(안)20060412_배연담파스리브단가수정" xfId="4727"/>
    <cellStyle name="_적격 _대전저유소탱크전기계장공사_입찰견적서(제출)_실행작업중_기계내역(노인건강타운)_20060201(동진)" xfId="4728"/>
    <cellStyle name="_적격 _대전저유소탱크전기계장공사_입찰견적서(제출)_최종-실행내역(협성대신학관)060110" xfId="4729"/>
    <cellStyle name="_적격 _대전저유소탱크전기계장공사_입찰견적서(제출)_통합단가-동진" xfId="4730"/>
    <cellStyle name="_적격 _대전저유소탱크전기계장공사_입찰견적서(제출-세원NEGO)" xfId="4731"/>
    <cellStyle name="_적격 _대전저유소탱크전기계장공사_입찰견적서(제출-세원NEGO)_04. 신도림주상복합_기계실행예산(안)20060412_배연담파스리브단가수정" xfId="4732"/>
    <cellStyle name="_적격 _대전저유소탱크전기계장공사_입찰견적서(제출-세원NEGO)_실행작업중_기계내역(노인건강타운)_20060201(동진)" xfId="4733"/>
    <cellStyle name="_적격 _대전저유소탱크전기계장공사_입찰견적서(제출-세원NEGO)_최종-실행내역(협성대신학관)060110" xfId="4734"/>
    <cellStyle name="_적격 _대전저유소탱크전기계장공사_입찰견적서(제출-세원NEGO)_통합단가-동진" xfId="4735"/>
    <cellStyle name="_적격 _대전저유소탱크전기계장공사_입찰견적서(제출-수정)" xfId="4736"/>
    <cellStyle name="_적격 _대전저유소탱크전기계장공사_입찰견적서(제출-수정)_04. 신도림주상복합_기계실행예산(안)20060412_배연담파스리브단가수정" xfId="4737"/>
    <cellStyle name="_적격 _대전저유소탱크전기계장공사_입찰견적서(제출-수정)_실행작업중_기계내역(노인건강타운)_20060201(동진)" xfId="4738"/>
    <cellStyle name="_적격 _대전저유소탱크전기계장공사_입찰견적서(제출-수정)_최종-실행내역(협성대신학관)060110" xfId="4739"/>
    <cellStyle name="_적격 _대전저유소탱크전기계장공사_입찰견적서(제출-수정)_통합단가-동진" xfId="4740"/>
    <cellStyle name="_적격 _대전저유소탱크전기계장공사_최종-실행내역(협성대신학관)060110" xfId="4741"/>
    <cellStyle name="_적격 _대전저유소탱크전기계장공사_통합단가-동진" xfId="4742"/>
    <cellStyle name="_적격 _도곡동임시" xfId="4743"/>
    <cellStyle name="_적격 _도곡동임시_04. 신도림주상복합_기계실행예산(안)20060412_배연담파스리브단가수정" xfId="4744"/>
    <cellStyle name="_적격 _도곡동임시_신사동업무시설빌딩분리" xfId="4745"/>
    <cellStyle name="_적격 _도곡동임시_신사동업무시설빌딩분리_04. 신도림주상복합_기계실행예산(안)20060412_배연담파스리브단가수정" xfId="4746"/>
    <cellStyle name="_적격 _도곡동임시_신사동업무시설빌딩분리_실행작업중_기계내역(노인건강타운)_20060201(동진)" xfId="4747"/>
    <cellStyle name="_적격 _도곡동임시_신사동업무시설빌딩분리_최종-실행내역(협성대신학관)060110" xfId="4748"/>
    <cellStyle name="_적격 _도곡동임시_신사동업무시설빌딩분리_통합단가-동진" xfId="4749"/>
    <cellStyle name="_적격 _도곡동임시_실행작업중_기계내역(노인건강타운)_20060201(동진)" xfId="4750"/>
    <cellStyle name="_적격 _도곡동임시_입찰견적서(제출)" xfId="4751"/>
    <cellStyle name="_적격 _도곡동임시_입찰견적서(제출)_04. 신도림주상복합_기계실행예산(안)20060412_배연담파스리브단가수정" xfId="4752"/>
    <cellStyle name="_적격 _도곡동임시_입찰견적서(제출)_실행작업중_기계내역(노인건강타운)_20060201(동진)" xfId="4753"/>
    <cellStyle name="_적격 _도곡동임시_입찰견적서(제출)_최종-실행내역(협성대신학관)060110" xfId="4754"/>
    <cellStyle name="_적격 _도곡동임시_입찰견적서(제출)_통합단가-동진" xfId="4755"/>
    <cellStyle name="_적격 _도곡동임시_입찰견적서(제출-세원NEGO)" xfId="4756"/>
    <cellStyle name="_적격 _도곡동임시_입찰견적서(제출-세원NEGO)_04. 신도림주상복합_기계실행예산(안)20060412_배연담파스리브단가수정" xfId="4757"/>
    <cellStyle name="_적격 _도곡동임시_입찰견적서(제출-세원NEGO)_실행작업중_기계내역(노인건강타운)_20060201(동진)" xfId="4758"/>
    <cellStyle name="_적격 _도곡동임시_입찰견적서(제출-세원NEGO)_최종-실행내역(협성대신학관)060110" xfId="4759"/>
    <cellStyle name="_적격 _도곡동임시_입찰견적서(제출-세원NEGO)_통합단가-동진" xfId="4760"/>
    <cellStyle name="_적격 _도곡동임시_입찰견적서(제출-수정)" xfId="4761"/>
    <cellStyle name="_적격 _도곡동임시_입찰견적서(제출-수정)_04. 신도림주상복합_기계실행예산(안)20060412_배연담파스리브단가수정" xfId="4762"/>
    <cellStyle name="_적격 _도곡동임시_입찰견적서(제출-수정)_실행작업중_기계내역(노인건강타운)_20060201(동진)" xfId="4763"/>
    <cellStyle name="_적격 _도곡동임시_입찰견적서(제출-수정)_최종-실행내역(협성대신학관)060110" xfId="4764"/>
    <cellStyle name="_적격 _도곡동임시_입찰견적서(제출-수정)_통합단가-동진" xfId="4765"/>
    <cellStyle name="_적격 _도곡동임시_최종-실행내역(협성대신학관)060110" xfId="4766"/>
    <cellStyle name="_적격 _도곡동임시_통합단가-동진" xfId="4767"/>
    <cellStyle name="_적격 _동면장안1(조사기안)" xfId="4768"/>
    <cellStyle name="_적격 _동면장안1(조사기안)_춘천-동홍천(3)대비표" xfId="4769"/>
    <cellStyle name="_적격 _명동복합건물신축공사(입찰)(030832-1)개정4" xfId="4770"/>
    <cellStyle name="_적격 _무안-광주2공구(협력)수정" xfId="4771"/>
    <cellStyle name="_적격 _문화센타" xfId="18252"/>
    <cellStyle name="_적격 _번암견적의뢰(협력)" xfId="4772"/>
    <cellStyle name="_적격 _부대결과" xfId="4773"/>
    <cellStyle name="_적격 _부대결과_Book1" xfId="4780"/>
    <cellStyle name="_적격 _부대결과_Book1_ys dw 은평 생태교량" xfId="4783"/>
    <cellStyle name="_적격 _부대결과_Book1_삼각지 시공계획서" xfId="4781"/>
    <cellStyle name="_적격 _부대결과_Book1_삼각지 시공계획서_ys dw 은평 생태교량" xfId="4782"/>
    <cellStyle name="_적격 _부대결과_P-(현리-신팔)" xfId="4784"/>
    <cellStyle name="_적격 _부대결과_P-(현리-신팔)_ys dw 은평 생태교량" xfId="4787"/>
    <cellStyle name="_적격 _부대결과_P-(현리-신팔)_삼각지 시공계획서" xfId="4785"/>
    <cellStyle name="_적격 _부대결과_P-(현리-신팔)_삼각지 시공계획서_ys dw 은평 생태교량" xfId="4786"/>
    <cellStyle name="_적격 _부대결과_ys dw 은평 생태교량" xfId="4788"/>
    <cellStyle name="_적격 _부대결과_삼각지 시공계획서" xfId="4774"/>
    <cellStyle name="_적격 _부대결과_삼각지 시공계획서_ys dw 은평 생태교량" xfId="4775"/>
    <cellStyle name="_적격 _부대결과_현리-신팔도로설계" xfId="4776"/>
    <cellStyle name="_적격 _부대결과_현리-신팔도로설계_ys dw 은평 생태교량" xfId="4779"/>
    <cellStyle name="_적격 _부대결과_현리-신팔도로설계_삼각지 시공계획서" xfId="4777"/>
    <cellStyle name="_적격 _부대결과_현리-신팔도로설계_삼각지 시공계획서_ys dw 은평 생태교량" xfId="4778"/>
    <cellStyle name="_적격 _부대입찰특별조건및내역송부(최저가)" xfId="4789"/>
    <cellStyle name="_적격 _부대입찰특별조건및내역송부(최저가)_Book1" xfId="4812"/>
    <cellStyle name="_적격 _부대입찰특별조건및내역송부(최저가)_Book1_ys dw 은평 생태교량" xfId="4815"/>
    <cellStyle name="_적격 _부대입찰특별조건및내역송부(최저가)_Book1_삼각지 시공계획서" xfId="4813"/>
    <cellStyle name="_적격 _부대입찰특별조건및내역송부(최저가)_Book1_삼각지 시공계획서_ys dw 은평 생태교량" xfId="4814"/>
    <cellStyle name="_적격 _부대입찰특별조건및내역송부(최저가)_P-(현리-신팔)" xfId="4816"/>
    <cellStyle name="_적격 _부대입찰특별조건및내역송부(최저가)_P-(현리-신팔)_ys dw 은평 생태교량" xfId="4819"/>
    <cellStyle name="_적격 _부대입찰특별조건및내역송부(최저가)_P-(현리-신팔)_삼각지 시공계획서" xfId="4817"/>
    <cellStyle name="_적격 _부대입찰특별조건및내역송부(최저가)_P-(현리-신팔)_삼각지 시공계획서_ys dw 은평 생태교량" xfId="4818"/>
    <cellStyle name="_적격 _부대입찰특별조건및내역송부(최저가)_ys dw 은평 생태교량" xfId="4820"/>
    <cellStyle name="_적격 _부대입찰특별조건및내역송부(최저가)_부대결과" xfId="4790"/>
    <cellStyle name="_적격 _부대입찰특별조건및내역송부(최저가)_부대결과_Book1" xfId="4797"/>
    <cellStyle name="_적격 _부대입찰특별조건및내역송부(최저가)_부대결과_Book1_ys dw 은평 생태교량" xfId="4800"/>
    <cellStyle name="_적격 _부대입찰특별조건및내역송부(최저가)_부대결과_Book1_삼각지 시공계획서" xfId="4798"/>
    <cellStyle name="_적격 _부대입찰특별조건및내역송부(최저가)_부대결과_Book1_삼각지 시공계획서_ys dw 은평 생태교량" xfId="4799"/>
    <cellStyle name="_적격 _부대입찰특별조건및내역송부(최저가)_부대결과_P-(현리-신팔)" xfId="4801"/>
    <cellStyle name="_적격 _부대입찰특별조건및내역송부(최저가)_부대결과_P-(현리-신팔)_ys dw 은평 생태교량" xfId="4804"/>
    <cellStyle name="_적격 _부대입찰특별조건및내역송부(최저가)_부대결과_P-(현리-신팔)_삼각지 시공계획서" xfId="4802"/>
    <cellStyle name="_적격 _부대입찰특별조건및내역송부(최저가)_부대결과_P-(현리-신팔)_삼각지 시공계획서_ys dw 은평 생태교량" xfId="4803"/>
    <cellStyle name="_적격 _부대입찰특별조건및내역송부(최저가)_부대결과_ys dw 은평 생태교량" xfId="4805"/>
    <cellStyle name="_적격 _부대입찰특별조건및내역송부(최저가)_부대결과_삼각지 시공계획서" xfId="4791"/>
    <cellStyle name="_적격 _부대입찰특별조건및내역송부(최저가)_부대결과_삼각지 시공계획서_ys dw 은평 생태교량" xfId="4792"/>
    <cellStyle name="_적격 _부대입찰특별조건및내역송부(최저가)_부대결과_현리-신팔도로설계" xfId="4793"/>
    <cellStyle name="_적격 _부대입찰특별조건및내역송부(최저가)_부대결과_현리-신팔도로설계_ys dw 은평 생태교량" xfId="4796"/>
    <cellStyle name="_적격 _부대입찰특별조건및내역송부(최저가)_부대결과_현리-신팔도로설계_삼각지 시공계획서" xfId="4794"/>
    <cellStyle name="_적격 _부대입찰특별조건및내역송부(최저가)_부대결과_현리-신팔도로설계_삼각지 시공계획서_ys dw 은평 생태교량" xfId="4795"/>
    <cellStyle name="_적격 _부대입찰특별조건및내역송부(최저가)_삼각지 시공계획서" xfId="4806"/>
    <cellStyle name="_적격 _부대입찰특별조건및내역송부(최저가)_삼각지 시공계획서_ys dw 은평 생태교량" xfId="4807"/>
    <cellStyle name="_적격 _부대입찰특별조건및내역송부(최저가)_현리-신팔도로설계" xfId="4808"/>
    <cellStyle name="_적격 _부대입찰특별조건및내역송부(최저가)_현리-신팔도로설계_ys dw 은평 생태교량" xfId="4811"/>
    <cellStyle name="_적격 _부대입찰특별조건및내역송부(최저가)_현리-신팔도로설계_삼각지 시공계획서" xfId="4809"/>
    <cellStyle name="_적격 _부대입찰특별조건및내역송부(최저가)_현리-신팔도로설계_삼각지 시공계획서_ys dw 은평 생태교량" xfId="4810"/>
    <cellStyle name="_적격 _부천 소사" xfId="4821"/>
    <cellStyle name="_적격 _부천 소사 2차" xfId="4822"/>
    <cellStyle name="_적격 _부천 소사 2차_04. 신도림주상복합_기계실행예산(안)20060412_배연담파스리브단가수정" xfId="4823"/>
    <cellStyle name="_적격 _부천 소사 2차_신사동업무시설빌딩분리" xfId="4824"/>
    <cellStyle name="_적격 _부천 소사 2차_신사동업무시설빌딩분리_04. 신도림주상복합_기계실행예산(안)20060412_배연담파스리브단가수정" xfId="4825"/>
    <cellStyle name="_적격 _부천 소사 2차_신사동업무시설빌딩분리_실행작업중_기계내역(노인건강타운)_20060201(동진)" xfId="4826"/>
    <cellStyle name="_적격 _부천 소사 2차_신사동업무시설빌딩분리_최종-실행내역(협성대신학관)060110" xfId="4827"/>
    <cellStyle name="_적격 _부천 소사 2차_신사동업무시설빌딩분리_통합단가-동진" xfId="4828"/>
    <cellStyle name="_적격 _부천 소사 2차_실행작업중_기계내역(노인건강타운)_20060201(동진)" xfId="4829"/>
    <cellStyle name="_적격 _부천 소사 2차_입찰견적서(제출)" xfId="4830"/>
    <cellStyle name="_적격 _부천 소사 2차_입찰견적서(제출)_04. 신도림주상복합_기계실행예산(안)20060412_배연담파스리브단가수정" xfId="4831"/>
    <cellStyle name="_적격 _부천 소사 2차_입찰견적서(제출)_실행작업중_기계내역(노인건강타운)_20060201(동진)" xfId="4832"/>
    <cellStyle name="_적격 _부천 소사 2차_입찰견적서(제출)_최종-실행내역(협성대신학관)060110" xfId="4833"/>
    <cellStyle name="_적격 _부천 소사 2차_입찰견적서(제출)_통합단가-동진" xfId="4834"/>
    <cellStyle name="_적격 _부천 소사 2차_입찰견적서(제출-세원NEGO)" xfId="4835"/>
    <cellStyle name="_적격 _부천 소사 2차_입찰견적서(제출-세원NEGO)_04. 신도림주상복합_기계실행예산(안)20060412_배연담파스리브단가수정" xfId="4836"/>
    <cellStyle name="_적격 _부천 소사 2차_입찰견적서(제출-세원NEGO)_실행작업중_기계내역(노인건강타운)_20060201(동진)" xfId="4837"/>
    <cellStyle name="_적격 _부천 소사 2차_입찰견적서(제출-세원NEGO)_최종-실행내역(협성대신학관)060110" xfId="4838"/>
    <cellStyle name="_적격 _부천 소사 2차_입찰견적서(제출-세원NEGO)_통합단가-동진" xfId="4839"/>
    <cellStyle name="_적격 _부천 소사 2차_입찰견적서(제출-수정)" xfId="4840"/>
    <cellStyle name="_적격 _부천 소사 2차_입찰견적서(제출-수정)_04. 신도림주상복합_기계실행예산(안)20060412_배연담파스리브단가수정" xfId="4841"/>
    <cellStyle name="_적격 _부천 소사 2차_입찰견적서(제출-수정)_실행작업중_기계내역(노인건강타운)_20060201(동진)" xfId="4842"/>
    <cellStyle name="_적격 _부천 소사 2차_입찰견적서(제출-수정)_최종-실행내역(협성대신학관)060110" xfId="4843"/>
    <cellStyle name="_적격 _부천 소사 2차_입찰견적서(제출-수정)_통합단가-동진" xfId="4844"/>
    <cellStyle name="_적격 _부천 소사 2차_최종-실행내역(협성대신학관)060110" xfId="4845"/>
    <cellStyle name="_적격 _부천 소사 2차_통합단가-동진" xfId="4846"/>
    <cellStyle name="_적격 _부천 소사_04. 신도림주상복합_기계실행예산(안)20060412_배연담파스리브단가수정" xfId="4847"/>
    <cellStyle name="_적격 _부천 소사_신사동업무시설빌딩분리" xfId="4848"/>
    <cellStyle name="_적격 _부천 소사_신사동업무시설빌딩분리_04. 신도림주상복합_기계실행예산(안)20060412_배연담파스리브단가수정" xfId="4849"/>
    <cellStyle name="_적격 _부천 소사_신사동업무시설빌딩분리_실행작업중_기계내역(노인건강타운)_20060201(동진)" xfId="4850"/>
    <cellStyle name="_적격 _부천 소사_신사동업무시설빌딩분리_최종-실행내역(협성대신학관)060110" xfId="4851"/>
    <cellStyle name="_적격 _부천 소사_신사동업무시설빌딩분리_통합단가-동진" xfId="4852"/>
    <cellStyle name="_적격 _부천 소사_실행작업중_기계내역(노인건강타운)_20060201(동진)" xfId="4853"/>
    <cellStyle name="_적격 _부천 소사_입찰견적서(제출)" xfId="4854"/>
    <cellStyle name="_적격 _부천 소사_입찰견적서(제출)_04. 신도림주상복합_기계실행예산(안)20060412_배연담파스리브단가수정" xfId="4855"/>
    <cellStyle name="_적격 _부천 소사_입찰견적서(제출)_실행작업중_기계내역(노인건강타운)_20060201(동진)" xfId="4856"/>
    <cellStyle name="_적격 _부천 소사_입찰견적서(제출)_최종-실행내역(협성대신학관)060110" xfId="4857"/>
    <cellStyle name="_적격 _부천 소사_입찰견적서(제출)_통합단가-동진" xfId="4858"/>
    <cellStyle name="_적격 _부천 소사_입찰견적서(제출-세원NEGO)" xfId="4859"/>
    <cellStyle name="_적격 _부천 소사_입찰견적서(제출-세원NEGO)_04. 신도림주상복합_기계실행예산(안)20060412_배연담파스리브단가수정" xfId="4860"/>
    <cellStyle name="_적격 _부천 소사_입찰견적서(제출-세원NEGO)_실행작업중_기계내역(노인건강타운)_20060201(동진)" xfId="4861"/>
    <cellStyle name="_적격 _부천 소사_입찰견적서(제출-세원NEGO)_최종-실행내역(협성대신학관)060110" xfId="4862"/>
    <cellStyle name="_적격 _부천 소사_입찰견적서(제출-세원NEGO)_통합단가-동진" xfId="4863"/>
    <cellStyle name="_적격 _부천 소사_입찰견적서(제출-수정)" xfId="4864"/>
    <cellStyle name="_적격 _부천 소사_입찰견적서(제출-수정)_04. 신도림주상복합_기계실행예산(안)20060412_배연담파스리브단가수정" xfId="4865"/>
    <cellStyle name="_적격 _부천 소사_입찰견적서(제출-수정)_실행작업중_기계내역(노인건강타운)_20060201(동진)" xfId="4866"/>
    <cellStyle name="_적격 _부천 소사_입찰견적서(제출-수정)_최종-실행내역(협성대신학관)060110" xfId="4867"/>
    <cellStyle name="_적격 _부천 소사_입찰견적서(제출-수정)_통합단가-동진" xfId="4868"/>
    <cellStyle name="_적격 _부천 소사_최종-실행내역(협성대신학관)060110" xfId="4869"/>
    <cellStyle name="_적격 _부천 소사_통합단가-동진" xfId="4870"/>
    <cellStyle name="_적격 _부천소사점내역서" xfId="18253"/>
    <cellStyle name="_적격 _비교표(시화,청주)" xfId="18254"/>
    <cellStyle name="_적격 _비교표(청주가경점)" xfId="18255"/>
    <cellStyle name="_적격 _삼각지 시공계획서" xfId="4871"/>
    <cellStyle name="_적격 _삼각지 시공계획서_ys dw 은평 생태교량" xfId="4872"/>
    <cellStyle name="_적격 _설계내역서(풍납~석촌)" xfId="4873"/>
    <cellStyle name="_적격 _설계내역서(풍납~석촌)_견적서-풍납석촌(060206-입찰)개정1-수식수정-1-제출" xfId="4874"/>
    <cellStyle name="_적격 _설계내역서(풍납~석촌)_실행예산(장지분기)(060228)개정1" xfId="4875"/>
    <cellStyle name="_적격 _송학실행안" xfId="4876"/>
    <cellStyle name="_적격 _송학실행안_번암견적의뢰(협력)" xfId="4877"/>
    <cellStyle name="_적격 _송학하수투찰" xfId="4878"/>
    <cellStyle name="_적격 _송학하수투찰_번암견적의뢰(협력)" xfId="4879"/>
    <cellStyle name="_적격 _송학하수품의(설계넣고)" xfId="4880"/>
    <cellStyle name="_적격 _송학하수품의(설계넣고)_무안-광주2공구(협력)수정" xfId="4881"/>
    <cellStyle name="_적격 _송학하수품의(설계넣고)_번암견적의뢰(협력)" xfId="4882"/>
    <cellStyle name="_적격 _송학하수품의(설계넣고)_적상무주IC도로(1공구)" xfId="4883"/>
    <cellStyle name="_적격 _수원-가실행" xfId="13649"/>
    <cellStyle name="_적격 _수원테크노(기안)" xfId="4884"/>
    <cellStyle name="_적격 _수원테크노(기안)_춘천-동홍천(3)대비표" xfId="4885"/>
    <cellStyle name="_적격 _수출입은행" xfId="4886"/>
    <cellStyle name="_적격 _수출입은행_04. 신도림주상복합_기계실행예산(안)20060412_배연담파스리브단가수정" xfId="4887"/>
    <cellStyle name="_적격 _수출입은행_신사동업무시설빌딩분리" xfId="4888"/>
    <cellStyle name="_적격 _수출입은행_신사동업무시설빌딩분리_04. 신도림주상복합_기계실행예산(안)20060412_배연담파스리브단가수정" xfId="4889"/>
    <cellStyle name="_적격 _수출입은행_신사동업무시설빌딩분리_실행작업중_기계내역(노인건강타운)_20060201(동진)" xfId="4890"/>
    <cellStyle name="_적격 _수출입은행_신사동업무시설빌딩분리_최종-실행내역(협성대신학관)060110" xfId="4891"/>
    <cellStyle name="_적격 _수출입은행_신사동업무시설빌딩분리_통합단가-동진" xfId="4892"/>
    <cellStyle name="_적격 _수출입은행_실행작업중_기계내역(노인건강타운)_20060201(동진)" xfId="4893"/>
    <cellStyle name="_적격 _수출입은행_입찰견적서(제출)" xfId="4894"/>
    <cellStyle name="_적격 _수출입은행_입찰견적서(제출)_04. 신도림주상복합_기계실행예산(안)20060412_배연담파스리브단가수정" xfId="4895"/>
    <cellStyle name="_적격 _수출입은행_입찰견적서(제출)_실행작업중_기계내역(노인건강타운)_20060201(동진)" xfId="4896"/>
    <cellStyle name="_적격 _수출입은행_입찰견적서(제출)_최종-실행내역(협성대신학관)060110" xfId="4897"/>
    <cellStyle name="_적격 _수출입은행_입찰견적서(제출)_통합단가-동진" xfId="4898"/>
    <cellStyle name="_적격 _수출입은행_입찰견적서(제출-세원NEGO)" xfId="4899"/>
    <cellStyle name="_적격 _수출입은행_입찰견적서(제출-세원NEGO)_04. 신도림주상복합_기계실행예산(안)20060412_배연담파스리브단가수정" xfId="4900"/>
    <cellStyle name="_적격 _수출입은행_입찰견적서(제출-세원NEGO)_실행작업중_기계내역(노인건강타운)_20060201(동진)" xfId="4901"/>
    <cellStyle name="_적격 _수출입은행_입찰견적서(제출-세원NEGO)_최종-실행내역(협성대신학관)060110" xfId="4902"/>
    <cellStyle name="_적격 _수출입은행_입찰견적서(제출-세원NEGO)_통합단가-동진" xfId="4903"/>
    <cellStyle name="_적격 _수출입은행_입찰견적서(제출-수정)" xfId="4904"/>
    <cellStyle name="_적격 _수출입은행_입찰견적서(제출-수정)_04. 신도림주상복합_기계실행예산(안)20060412_배연담파스리브단가수정" xfId="4905"/>
    <cellStyle name="_적격 _수출입은행_입찰견적서(제출-수정)_실행작업중_기계내역(노인건강타운)_20060201(동진)" xfId="4906"/>
    <cellStyle name="_적격 _수출입은행_입찰견적서(제출-수정)_최종-실행내역(협성대신학관)060110" xfId="4907"/>
    <cellStyle name="_적격 _수출입은행_입찰견적서(제출-수정)_통합단가-동진" xfId="4908"/>
    <cellStyle name="_적격 _수출입은행_최종-실행내역(협성대신학관)060110" xfId="4909"/>
    <cellStyle name="_적격 _수출입은행_통합단가-동진" xfId="4910"/>
    <cellStyle name="_적격 _순천점내역서" xfId="18256"/>
    <cellStyle name="_적격 _신사동업무시설빌딩분리" xfId="4911"/>
    <cellStyle name="_적격 _신사동업무시설빌딩분리_04. 신도림주상복합_기계실행예산(안)20060412_배연담파스리브단가수정" xfId="4912"/>
    <cellStyle name="_적격 _신사동업무시설빌딩분리_실행작업중_기계내역(노인건강타운)_20060201(동진)" xfId="4913"/>
    <cellStyle name="_적격 _신사동업무시설빌딩분리_최종-실행내역(협성대신학관)060110" xfId="4914"/>
    <cellStyle name="_적격 _신사동업무시설빌딩분리_통합단가-동진" xfId="4915"/>
    <cellStyle name="_적격 _실행예산(장지분기)(060228)개정1" xfId="4916"/>
    <cellStyle name="_적격 _실행작업중_기계내역(노인건강타운)_20060201(동진)" xfId="4917"/>
    <cellStyle name="_적격 _울산00아파트 오염방지용 C-B WALL공사(031223)개정0" xfId="4918"/>
    <cellStyle name="_적격 _이화삼계(공종기안)" xfId="4919"/>
    <cellStyle name="_적격 _이화삼계(공종기안)_춘천-동홍천(3)대비표" xfId="4920"/>
    <cellStyle name="_적격 _입찰견적서(제출)" xfId="4921"/>
    <cellStyle name="_적격 _입찰견적서(제출)_04. 신도림주상복합_기계실행예산(안)20060412_배연담파스리브단가수정" xfId="4922"/>
    <cellStyle name="_적격 _입찰견적서(제출)_실행작업중_기계내역(노인건강타운)_20060201(동진)" xfId="4923"/>
    <cellStyle name="_적격 _입찰견적서(제출)_최종-실행내역(협성대신학관)060110" xfId="4924"/>
    <cellStyle name="_적격 _입찰견적서(제출)_통합단가-동진" xfId="4925"/>
    <cellStyle name="_적격 _입찰견적서(제출-세원NEGO)" xfId="4926"/>
    <cellStyle name="_적격 _입찰견적서(제출-세원NEGO)_04. 신도림주상복합_기계실행예산(안)20060412_배연담파스리브단가수정" xfId="4927"/>
    <cellStyle name="_적격 _입찰견적서(제출-세원NEGO)_실행작업중_기계내역(노인건강타운)_20060201(동진)" xfId="4928"/>
    <cellStyle name="_적격 _입찰견적서(제출-세원NEGO)_최종-실행내역(협성대신학관)060110" xfId="4929"/>
    <cellStyle name="_적격 _입찰견적서(제출-세원NEGO)_통합단가-동진" xfId="4930"/>
    <cellStyle name="_적격 _입찰견적서(제출-수정)" xfId="4931"/>
    <cellStyle name="_적격 _입찰견적서(제출-수정)_04. 신도림주상복합_기계실행예산(안)20060412_배연담파스리브단가수정" xfId="4932"/>
    <cellStyle name="_적격 _입찰견적서(제출-수정)_실행작업중_기계내역(노인건강타운)_20060201(동진)" xfId="4933"/>
    <cellStyle name="_적격 _입찰견적서(제출-수정)_최종-실행내역(협성대신학관)060110" xfId="4934"/>
    <cellStyle name="_적격 _입찰견적서(제출-수정)_통합단가-동진" xfId="4935"/>
    <cellStyle name="_적격 _적상무주IC도로(1공구)" xfId="4936"/>
    <cellStyle name="_적격 _중앙서소문전력구견적서" xfId="4937"/>
    <cellStyle name="_적격 _중앙서소문전력구견적서_견적서-풍납석촌(060206-입찰)개정1-수식수정-1-제출" xfId="4938"/>
    <cellStyle name="_적격 _중앙서소문전력구견적서_설계내역서(풍납~석촌)" xfId="4939"/>
    <cellStyle name="_적격 _중앙서소문전력구견적서_설계내역서(풍납~석촌)_견적서-풍납석촌(060206-입찰)개정1-수식수정-1-제출" xfId="4940"/>
    <cellStyle name="_적격 _중앙서소문전력구견적서_설계내역서(풍납~석촌)_실행예산(장지분기)(060228)개정1" xfId="4941"/>
    <cellStyle name="_적격 _중앙서소문전력구견적서_실행예산(장지분기)(060228)개정1" xfId="4942"/>
    <cellStyle name="_적격 _집행갑지 " xfId="4943"/>
    <cellStyle name="_적격 _집행갑지 _★이화-삼계도급실행(2003.04.11)" xfId="4944"/>
    <cellStyle name="_적격 _집행갑지 _★이화-삼계도급실행(2003.04.11)_춘천-동홍천(3)대비표" xfId="4945"/>
    <cellStyle name="_적격 _집행갑지 _020303-동묘역(대우)" xfId="4946"/>
    <cellStyle name="_적격 _집행갑지 _020303-동묘역(대우)_908공구실행(울트라)" xfId="4947"/>
    <cellStyle name="_적격 _집행갑지 _020303-동묘역(대우)_908공구실행(울트라)_견적서-풍납석촌(060206-입찰)개정1-수식수정-1-제출" xfId="4948"/>
    <cellStyle name="_적격 _집행갑지 _020303-동묘역(대우)_908공구실행(울트라)_설계내역서(풍납~석촌)" xfId="4949"/>
    <cellStyle name="_적격 _집행갑지 _020303-동묘역(대우)_908공구실행(울트라)_설계내역서(풍납~석촌)_견적서-풍납석촌(060206-입찰)개정1-수식수정-1-제출" xfId="4950"/>
    <cellStyle name="_적격 _집행갑지 _020303-동묘역(대우)_908공구실행(울트라)_설계내역서(풍납~석촌)_실행예산(장지분기)(060228)개정1" xfId="4951"/>
    <cellStyle name="_적격 _집행갑지 _020303-동묘역(대우)_908공구실행(울트라)_실행예산(장지분기)(060228)개정1" xfId="4952"/>
    <cellStyle name="_적격 _집행갑지 _020303-동묘역(대우)_견적서-풍납석촌(060206-입찰)개정1-수식수정-1-제출" xfId="4953"/>
    <cellStyle name="_적격 _집행갑지 _020303-동묘역(대우)_설계내역서(풍납~석촌)" xfId="4954"/>
    <cellStyle name="_적격 _집행갑지 _020303-동묘역(대우)_설계내역서(풍납~석촌)_견적서-풍납석촌(060206-입찰)개정1-수식수정-1-제출" xfId="4955"/>
    <cellStyle name="_적격 _집행갑지 _020303-동묘역(대우)_설계내역서(풍납~석촌)_실행예산(장지분기)(060228)개정1" xfId="4956"/>
    <cellStyle name="_적격 _집행갑지 _020303-동묘역(대우)_실행예산(장지분기)(060228)개정1" xfId="4957"/>
    <cellStyle name="_적격 _집행갑지 _020304-낙동강하구둑(울트라건설)" xfId="4958"/>
    <cellStyle name="_적격 _집행갑지 _020304-낙동강하구둑(울트라건설)_908공구실행(울트라)" xfId="4959"/>
    <cellStyle name="_적격 _집행갑지 _020304-낙동강하구둑(울트라건설)_908공구실행(울트라)_견적서-풍납석촌(060206-입찰)개정1-수식수정-1-제출" xfId="4960"/>
    <cellStyle name="_적격 _집행갑지 _020304-낙동강하구둑(울트라건설)_908공구실행(울트라)_설계내역서(풍납~석촌)" xfId="4961"/>
    <cellStyle name="_적격 _집행갑지 _020304-낙동강하구둑(울트라건설)_908공구실행(울트라)_설계내역서(풍납~석촌)_견적서-풍납석촌(060206-입찰)개정1-수식수정-1-제출" xfId="4962"/>
    <cellStyle name="_적격 _집행갑지 _020304-낙동강하구둑(울트라건설)_908공구실행(울트라)_설계내역서(풍납~석촌)_실행예산(장지분기)(060228)개정1" xfId="4963"/>
    <cellStyle name="_적격 _집행갑지 _020304-낙동강하구둑(울트라건설)_908공구실행(울트라)_실행예산(장지분기)(060228)개정1" xfId="4964"/>
    <cellStyle name="_적격 _집행갑지 _020304-낙동강하구둑(울트라건설)_견적서-풍납석촌(060206-입찰)개정1-수식수정-1-제출" xfId="4965"/>
    <cellStyle name="_적격 _집행갑지 _020304-낙동강하구둑(울트라건설)_설계내역서(풍납~석촌)" xfId="4966"/>
    <cellStyle name="_적격 _집행갑지 _020304-낙동강하구둑(울트라건설)_설계내역서(풍납~석촌)_견적서-풍납석촌(060206-입찰)개정1-수식수정-1-제출" xfId="4967"/>
    <cellStyle name="_적격 _집행갑지 _020304-낙동강하구둑(울트라건설)_설계내역서(풍납~석촌)_실행예산(장지분기)(060228)개정1" xfId="4968"/>
    <cellStyle name="_적격 _집행갑지 _020304-낙동강하구둑(울트라건설)_실행예산(장지분기)(060228)개정1" xfId="4969"/>
    <cellStyle name="_적격 _집행갑지 _020501-경춘선노반신설공사" xfId="4970"/>
    <cellStyle name="_적격 _집행갑지 _020501-경춘선노반신설공사(조정)" xfId="4971"/>
    <cellStyle name="_적격 _집행갑지 _020501-경춘선노반신설공사(조정)_견적서-풍납석촌(060206-입찰)개정1-수식수정-1-제출" xfId="4972"/>
    <cellStyle name="_적격 _집행갑지 _020501-경춘선노반신설공사(조정)_설계내역서(풍납~석촌)" xfId="4973"/>
    <cellStyle name="_적격 _집행갑지 _020501-경춘선노반신설공사(조정)_설계내역서(풍납~석촌)_견적서-풍납석촌(060206-입찰)개정1-수식수정-1-제출" xfId="4974"/>
    <cellStyle name="_적격 _집행갑지 _020501-경춘선노반신설공사(조정)_설계내역서(풍납~석촌)_실행예산(장지분기)(060228)개정1" xfId="4975"/>
    <cellStyle name="_적격 _집행갑지 _020501-경춘선노반신설공사(조정)_실행예산(장지분기)(060228)개정1" xfId="4976"/>
    <cellStyle name="_적격 _집행갑지 _020501-경춘선노반신설공사_견적서-풍납석촌(060206-입찰)개정1-수식수정-1-제출" xfId="4977"/>
    <cellStyle name="_적격 _집행갑지 _020501-경춘선노반신설공사_설계내역서(풍납~석촌)" xfId="4978"/>
    <cellStyle name="_적격 _집행갑지 _020501-경춘선노반신설공사_설계내역서(풍납~석촌)_견적서-풍납석촌(060206-입찰)개정1-수식수정-1-제출" xfId="4979"/>
    <cellStyle name="_적격 _집행갑지 _020501-경춘선노반신설공사_설계내역서(풍납~석촌)_실행예산(장지분기)(060228)개정1" xfId="4980"/>
    <cellStyle name="_적격 _집행갑지 _020501-경춘선노반신설공사_실행예산(장지분기)(060228)개정1" xfId="4981"/>
    <cellStyle name="_적격 _집행갑지 _1차 기성 내역서 0612023" xfId="18257"/>
    <cellStyle name="_적격 _집행갑지 _3차네고견적(061017-1)" xfId="18258"/>
    <cellStyle name="_적격 _집행갑지 _Book1" xfId="5147"/>
    <cellStyle name="_적격 _집행갑지 _Book1_ys dw 은평 생태교량" xfId="5150"/>
    <cellStyle name="_적격 _집행갑지 _Book1_삼각지 시공계획서" xfId="5148"/>
    <cellStyle name="_적격 _집행갑지 _Book1_삼각지 시공계획서_ys dw 은평 생태교량" xfId="5149"/>
    <cellStyle name="_적격 _집행갑지 _LGMART 남양주점견적2차(조정)" xfId="5151"/>
    <cellStyle name="_적격 _집행갑지 _LGMART 남양주점견적2차(조정)_LGMART 남양주점견적2차(조정)" xfId="5161"/>
    <cellStyle name="_적격 _집행갑지 _LGMART 남양주점견적2차(조정)_LGMART 남양주점견적2차(조정)_명동복합건물신축공사(입찰)(030832-1)개정4" xfId="5162"/>
    <cellStyle name="_적격 _집행갑지 _LGMART 남양주점견적2차(조정)_LGMART 남양주점견적2차(조정)_울산00아파트 오염방지용 C-B WALL공사(031223)개정0" xfId="5163"/>
    <cellStyle name="_적격 _집행갑지 _LGMART 남양주점견적2차(조정)_LGMART 남양주점견적2차(조정)_천호동 대우베네시티(030821)개정2" xfId="5164"/>
    <cellStyle name="_적격 _집행갑지 _LGMART 남양주점견적2차(조정)_LGMART 남양주점견적2차(조정)_한강로2가 복합건물(030924)개정0-PRD" xfId="5165"/>
    <cellStyle name="_적격 _집행갑지 _LGMART 남양주점견적2차(조정)_LG계약변경2차" xfId="5156"/>
    <cellStyle name="_적격 _집행갑지 _LGMART 남양주점견적2차(조정)_LG계약변경2차_명동복합건물신축공사(입찰)(030832-1)개정4" xfId="5157"/>
    <cellStyle name="_적격 _집행갑지 _LGMART 남양주점견적2차(조정)_LG계약변경2차_울산00아파트 오염방지용 C-B WALL공사(031223)개정0" xfId="5158"/>
    <cellStyle name="_적격 _집행갑지 _LGMART 남양주점견적2차(조정)_LG계약변경2차_천호동 대우베네시티(030821)개정2" xfId="5159"/>
    <cellStyle name="_적격 _집행갑지 _LGMART 남양주점견적2차(조정)_LG계약변경2차_한강로2가 복합건물(030924)개정0-PRD" xfId="5160"/>
    <cellStyle name="_적격 _집행갑지 _LGMART 남양주점견적2차(조정)_명동복합건물신축공사(입찰)(030832-1)개정4" xfId="5152"/>
    <cellStyle name="_적격 _집행갑지 _LGMART 남양주점견적2차(조정)_울산00아파트 오염방지용 C-B WALL공사(031223)개정0" xfId="5153"/>
    <cellStyle name="_적격 _집행갑지 _LGMART 남양주점견적2차(조정)_천호동 대우베네시티(030821)개정2" xfId="5154"/>
    <cellStyle name="_적격 _집행갑지 _LGMART 남양주점견적2차(조정)_한강로2가 복합건물(030924)개정0-PRD" xfId="5155"/>
    <cellStyle name="_적격 _집행갑지 _P-(현리-신팔)" xfId="5166"/>
    <cellStyle name="_적격 _집행갑지 _P-(현리-신팔)_ys dw 은평 생태교량" xfId="5169"/>
    <cellStyle name="_적격 _집행갑지 _P-(현리-신팔)_삼각지 시공계획서" xfId="5167"/>
    <cellStyle name="_적격 _집행갑지 _P-(현리-신팔)_삼각지 시공계획서_ys dw 은평 생태교량" xfId="5168"/>
    <cellStyle name="_적격 _집행갑지 _p-하남강일1" xfId="5170"/>
    <cellStyle name="_적격 _집행갑지 _p-하남강일1_ys dw 은평 생태교량" xfId="5173"/>
    <cellStyle name="_적격 _집행갑지 _p-하남강일1_삼각지 시공계획서" xfId="5171"/>
    <cellStyle name="_적격 _집행갑지 _p-하남강일1_삼각지 시공계획서_ys dw 은평 생태교량" xfId="5172"/>
    <cellStyle name="_적격 _집행갑지 _rhd(토양-토공)071212" xfId="5174"/>
    <cellStyle name="_적격 _집행갑지 _ys dw 은평 생태교량" xfId="5175"/>
    <cellStyle name="_적격 _집행갑지 _건축내역서(가경)" xfId="18259"/>
    <cellStyle name="_적격 _집행갑지 _견적서-풍납석촌(060206-입찰)개정1-수식수정-1-제출" xfId="4982"/>
    <cellStyle name="_적격 _집행갑지 _고서담양1공구(쌍용건설)" xfId="4983"/>
    <cellStyle name="_적격 _집행갑지 _고서담양1공구(쌍용건설)_LGMART 남양주점견적2차(조정)" xfId="4988"/>
    <cellStyle name="_적격 _집행갑지 _고서담양1공구(쌍용건설)_LGMART 남양주점견적2차(조정)_LGMART 남양주점견적2차(조정)" xfId="4998"/>
    <cellStyle name="_적격 _집행갑지 _고서담양1공구(쌍용건설)_LGMART 남양주점견적2차(조정)_LGMART 남양주점견적2차(조정)_명동복합건물신축공사(입찰)(030832-1)개정4" xfId="4999"/>
    <cellStyle name="_적격 _집행갑지 _고서담양1공구(쌍용건설)_LGMART 남양주점견적2차(조정)_LGMART 남양주점견적2차(조정)_울산00아파트 오염방지용 C-B WALL공사(031223)개정0" xfId="5000"/>
    <cellStyle name="_적격 _집행갑지 _고서담양1공구(쌍용건설)_LGMART 남양주점견적2차(조정)_LGMART 남양주점견적2차(조정)_천호동 대우베네시티(030821)개정2" xfId="5001"/>
    <cellStyle name="_적격 _집행갑지 _고서담양1공구(쌍용건설)_LGMART 남양주점견적2차(조정)_LGMART 남양주점견적2차(조정)_한강로2가 복합건물(030924)개정0-PRD" xfId="5002"/>
    <cellStyle name="_적격 _집행갑지 _고서담양1공구(쌍용건설)_LGMART 남양주점견적2차(조정)_LG계약변경2차" xfId="4993"/>
    <cellStyle name="_적격 _집행갑지 _고서담양1공구(쌍용건설)_LGMART 남양주점견적2차(조정)_LG계약변경2차_명동복합건물신축공사(입찰)(030832-1)개정4" xfId="4994"/>
    <cellStyle name="_적격 _집행갑지 _고서담양1공구(쌍용건설)_LGMART 남양주점견적2차(조정)_LG계약변경2차_울산00아파트 오염방지용 C-B WALL공사(031223)개정0" xfId="4995"/>
    <cellStyle name="_적격 _집행갑지 _고서담양1공구(쌍용건설)_LGMART 남양주점견적2차(조정)_LG계약변경2차_천호동 대우베네시티(030821)개정2" xfId="4996"/>
    <cellStyle name="_적격 _집행갑지 _고서담양1공구(쌍용건설)_LGMART 남양주점견적2차(조정)_LG계약변경2차_한강로2가 복합건물(030924)개정0-PRD" xfId="4997"/>
    <cellStyle name="_적격 _집행갑지 _고서담양1공구(쌍용건설)_LGMART 남양주점견적2차(조정)_명동복합건물신축공사(입찰)(030832-1)개정4" xfId="4989"/>
    <cellStyle name="_적격 _집행갑지 _고서담양1공구(쌍용건설)_LGMART 남양주점견적2차(조정)_울산00아파트 오염방지용 C-B WALL공사(031223)개정0" xfId="4990"/>
    <cellStyle name="_적격 _집행갑지 _고서담양1공구(쌍용건설)_LGMART 남양주점견적2차(조정)_천호동 대우베네시티(030821)개정2" xfId="4991"/>
    <cellStyle name="_적격 _집행갑지 _고서담양1공구(쌍용건설)_LGMART 남양주점견적2차(조정)_한강로2가 복합건물(030924)개정0-PRD" xfId="4992"/>
    <cellStyle name="_적격 _집행갑지 _고서담양1공구(쌍용건설)_명동복합건물신축공사(입찰)(030832-1)개정4" xfId="4984"/>
    <cellStyle name="_적격 _집행갑지 _고서담양1공구(쌍용건설)_울산00아파트 오염방지용 C-B WALL공사(031223)개정0" xfId="4985"/>
    <cellStyle name="_적격 _집행갑지 _고서담양1공구(쌍용건설)_천호동 대우베네시티(030821)개정2" xfId="4986"/>
    <cellStyle name="_적격 _집행갑지 _고서담양1공구(쌍용건설)_한강로2가 복합건물(030924)개정0-PRD" xfId="4987"/>
    <cellStyle name="_적격 _집행갑지 _광주평동실행" xfId="5003"/>
    <cellStyle name="_적격 _집행갑지 _광주평동실행_번암견적의뢰(협력)" xfId="5004"/>
    <cellStyle name="_적격 _집행갑지 _광주평동품의1" xfId="5005"/>
    <cellStyle name="_적격 _집행갑지 _광주평동품의1_무안-광주2공구(협력)수정" xfId="5006"/>
    <cellStyle name="_적격 _집행갑지 _광주평동품의1_번암견적의뢰(협력)" xfId="5007"/>
    <cellStyle name="_적격 _집행갑지 _광주평동품의1_적상무주IC도로(1공구)" xfId="5008"/>
    <cellStyle name="_적격 _집행갑지 _괴산연풍2(설계공종)" xfId="5009"/>
    <cellStyle name="_적격 _집행갑지 _괴산연풍2(설계공종)_춘천-동홍천(3)대비표" xfId="5010"/>
    <cellStyle name="_적격 _집행갑지 _금호10구역재개발현장(대우)" xfId="5011"/>
    <cellStyle name="_적격 _집행갑지 _금호10구역재개발현장(대우)_908공구실행(울트라)" xfId="5012"/>
    <cellStyle name="_적격 _집행갑지 _금호10구역재개발현장(대우)_908공구실행(울트라)_견적서-풍납석촌(060206-입찰)개정1-수식수정-1-제출" xfId="5013"/>
    <cellStyle name="_적격 _집행갑지 _금호10구역재개발현장(대우)_908공구실행(울트라)_설계내역서(풍납~석촌)" xfId="5014"/>
    <cellStyle name="_적격 _집행갑지 _금호10구역재개발현장(대우)_908공구실행(울트라)_설계내역서(풍납~석촌)_견적서-풍납석촌(060206-입찰)개정1-수식수정-1-제출" xfId="5015"/>
    <cellStyle name="_적격 _집행갑지 _금호10구역재개발현장(대우)_908공구실행(울트라)_설계내역서(풍납~석촌)_실행예산(장지분기)(060228)개정1" xfId="5016"/>
    <cellStyle name="_적격 _집행갑지 _금호10구역재개발현장(대우)_908공구실행(울트라)_실행예산(장지분기)(060228)개정1" xfId="5017"/>
    <cellStyle name="_적격 _집행갑지 _금호10구역재개발현장(대우)_견적서-풍납석촌(060206-입찰)개정1-수식수정-1-제출" xfId="5018"/>
    <cellStyle name="_적격 _집행갑지 _금호10구역재개발현장(대우)_설계내역서(풍납~석촌)" xfId="5019"/>
    <cellStyle name="_적격 _집행갑지 _금호10구역재개발현장(대우)_설계내역서(풍납~석촌)_견적서-풍납석촌(060206-입찰)개정1-수식수정-1-제출" xfId="5020"/>
    <cellStyle name="_적격 _집행갑지 _금호10구역재개발현장(대우)_설계내역서(풍납~석촌)_실행예산(장지분기)(060228)개정1" xfId="5021"/>
    <cellStyle name="_적격 _집행갑지 _금호10구역재개발현장(대우)_실행예산(장지분기)(060228)개정1" xfId="5022"/>
    <cellStyle name="_적격 _집행갑지 _기본단가" xfId="5023"/>
    <cellStyle name="_적격 _집행갑지 _기본단가_춘천-동홍천(3)대비표" xfId="5024"/>
    <cellStyle name="_적격 _집행갑지 _기장하수실행1" xfId="5025"/>
    <cellStyle name="_적격 _집행갑지 _기장하수실행1_번암견적의뢰(협력)" xfId="5026"/>
    <cellStyle name="_적격 _집행갑지 _동면장안1(조사기안)" xfId="5027"/>
    <cellStyle name="_적격 _집행갑지 _동면장안1(조사기안)_춘천-동홍천(3)대비표" xfId="5028"/>
    <cellStyle name="_적격 _집행갑지 _명동복합건물신축공사(입찰)(030832-1)개정4" xfId="5029"/>
    <cellStyle name="_적격 _집행갑지 _무안-광주2공구(협력)수정" xfId="5030"/>
    <cellStyle name="_적격 _집행갑지 _문화센타" xfId="18260"/>
    <cellStyle name="_적격 _집행갑지 _번암견적의뢰(협력)" xfId="5031"/>
    <cellStyle name="_적격 _집행갑지 _부대결과" xfId="5032"/>
    <cellStyle name="_적격 _집행갑지 _부대결과_Book1" xfId="5039"/>
    <cellStyle name="_적격 _집행갑지 _부대결과_Book1_ys dw 은평 생태교량" xfId="5042"/>
    <cellStyle name="_적격 _집행갑지 _부대결과_Book1_삼각지 시공계획서" xfId="5040"/>
    <cellStyle name="_적격 _집행갑지 _부대결과_Book1_삼각지 시공계획서_ys dw 은평 생태교량" xfId="5041"/>
    <cellStyle name="_적격 _집행갑지 _부대결과_P-(현리-신팔)" xfId="5043"/>
    <cellStyle name="_적격 _집행갑지 _부대결과_P-(현리-신팔)_ys dw 은평 생태교량" xfId="5046"/>
    <cellStyle name="_적격 _집행갑지 _부대결과_P-(현리-신팔)_삼각지 시공계획서" xfId="5044"/>
    <cellStyle name="_적격 _집행갑지 _부대결과_P-(현리-신팔)_삼각지 시공계획서_ys dw 은평 생태교량" xfId="5045"/>
    <cellStyle name="_적격 _집행갑지 _부대결과_ys dw 은평 생태교량" xfId="5047"/>
    <cellStyle name="_적격 _집행갑지 _부대결과_삼각지 시공계획서" xfId="5033"/>
    <cellStyle name="_적격 _집행갑지 _부대결과_삼각지 시공계획서_ys dw 은평 생태교량" xfId="5034"/>
    <cellStyle name="_적격 _집행갑지 _부대결과_현리-신팔도로설계" xfId="5035"/>
    <cellStyle name="_적격 _집행갑지 _부대결과_현리-신팔도로설계_ys dw 은평 생태교량" xfId="5038"/>
    <cellStyle name="_적격 _집행갑지 _부대결과_현리-신팔도로설계_삼각지 시공계획서" xfId="5036"/>
    <cellStyle name="_적격 _집행갑지 _부대결과_현리-신팔도로설계_삼각지 시공계획서_ys dw 은평 생태교량" xfId="5037"/>
    <cellStyle name="_적격 _집행갑지 _부대입찰특별조건및내역송부(최저가)" xfId="5048"/>
    <cellStyle name="_적격 _집행갑지 _부대입찰특별조건및내역송부(최저가)_Book1" xfId="5071"/>
    <cellStyle name="_적격 _집행갑지 _부대입찰특별조건및내역송부(최저가)_Book1_ys dw 은평 생태교량" xfId="5074"/>
    <cellStyle name="_적격 _집행갑지 _부대입찰특별조건및내역송부(최저가)_Book1_삼각지 시공계획서" xfId="5072"/>
    <cellStyle name="_적격 _집행갑지 _부대입찰특별조건및내역송부(최저가)_Book1_삼각지 시공계획서_ys dw 은평 생태교량" xfId="5073"/>
    <cellStyle name="_적격 _집행갑지 _부대입찰특별조건및내역송부(최저가)_P-(현리-신팔)" xfId="5075"/>
    <cellStyle name="_적격 _집행갑지 _부대입찰특별조건및내역송부(최저가)_P-(현리-신팔)_ys dw 은평 생태교량" xfId="5078"/>
    <cellStyle name="_적격 _집행갑지 _부대입찰특별조건및내역송부(최저가)_P-(현리-신팔)_삼각지 시공계획서" xfId="5076"/>
    <cellStyle name="_적격 _집행갑지 _부대입찰특별조건및내역송부(최저가)_P-(현리-신팔)_삼각지 시공계획서_ys dw 은평 생태교량" xfId="5077"/>
    <cellStyle name="_적격 _집행갑지 _부대입찰특별조건및내역송부(최저가)_ys dw 은평 생태교량" xfId="5079"/>
    <cellStyle name="_적격 _집행갑지 _부대입찰특별조건및내역송부(최저가)_부대결과" xfId="5049"/>
    <cellStyle name="_적격 _집행갑지 _부대입찰특별조건및내역송부(최저가)_부대결과_Book1" xfId="5056"/>
    <cellStyle name="_적격 _집행갑지 _부대입찰특별조건및내역송부(최저가)_부대결과_Book1_ys dw 은평 생태교량" xfId="5059"/>
    <cellStyle name="_적격 _집행갑지 _부대입찰특별조건및내역송부(최저가)_부대결과_Book1_삼각지 시공계획서" xfId="5057"/>
    <cellStyle name="_적격 _집행갑지 _부대입찰특별조건및내역송부(최저가)_부대결과_Book1_삼각지 시공계획서_ys dw 은평 생태교량" xfId="5058"/>
    <cellStyle name="_적격 _집행갑지 _부대입찰특별조건및내역송부(최저가)_부대결과_P-(현리-신팔)" xfId="5060"/>
    <cellStyle name="_적격 _집행갑지 _부대입찰특별조건및내역송부(최저가)_부대결과_P-(현리-신팔)_ys dw 은평 생태교량" xfId="5063"/>
    <cellStyle name="_적격 _집행갑지 _부대입찰특별조건및내역송부(최저가)_부대결과_P-(현리-신팔)_삼각지 시공계획서" xfId="5061"/>
    <cellStyle name="_적격 _집행갑지 _부대입찰특별조건및내역송부(최저가)_부대결과_P-(현리-신팔)_삼각지 시공계획서_ys dw 은평 생태교량" xfId="5062"/>
    <cellStyle name="_적격 _집행갑지 _부대입찰특별조건및내역송부(최저가)_부대결과_ys dw 은평 생태교량" xfId="5064"/>
    <cellStyle name="_적격 _집행갑지 _부대입찰특별조건및내역송부(최저가)_부대결과_삼각지 시공계획서" xfId="5050"/>
    <cellStyle name="_적격 _집행갑지 _부대입찰특별조건및내역송부(최저가)_부대결과_삼각지 시공계획서_ys dw 은평 생태교량" xfId="5051"/>
    <cellStyle name="_적격 _집행갑지 _부대입찰특별조건및내역송부(최저가)_부대결과_현리-신팔도로설계" xfId="5052"/>
    <cellStyle name="_적격 _집행갑지 _부대입찰특별조건및내역송부(최저가)_부대결과_현리-신팔도로설계_ys dw 은평 생태교량" xfId="5055"/>
    <cellStyle name="_적격 _집행갑지 _부대입찰특별조건및내역송부(최저가)_부대결과_현리-신팔도로설계_삼각지 시공계획서" xfId="5053"/>
    <cellStyle name="_적격 _집행갑지 _부대입찰특별조건및내역송부(최저가)_부대결과_현리-신팔도로설계_삼각지 시공계획서_ys dw 은평 생태교량" xfId="5054"/>
    <cellStyle name="_적격 _집행갑지 _부대입찰특별조건및내역송부(최저가)_삼각지 시공계획서" xfId="5065"/>
    <cellStyle name="_적격 _집행갑지 _부대입찰특별조건및내역송부(최저가)_삼각지 시공계획서_ys dw 은평 생태교량" xfId="5066"/>
    <cellStyle name="_적격 _집행갑지 _부대입찰특별조건및내역송부(최저가)_현리-신팔도로설계" xfId="5067"/>
    <cellStyle name="_적격 _집행갑지 _부대입찰특별조건및내역송부(최저가)_현리-신팔도로설계_ys dw 은평 생태교량" xfId="5070"/>
    <cellStyle name="_적격 _집행갑지 _부대입찰특별조건및내역송부(최저가)_현리-신팔도로설계_삼각지 시공계획서" xfId="5068"/>
    <cellStyle name="_적격 _집행갑지 _부대입찰특별조건및내역송부(최저가)_현리-신팔도로설계_삼각지 시공계획서_ys dw 은평 생태교량" xfId="5069"/>
    <cellStyle name="_적격 _집행갑지 _부천소사점내역서" xfId="18261"/>
    <cellStyle name="_적격 _집행갑지 _비교표(시화,청주)" xfId="18262"/>
    <cellStyle name="_적격 _집행갑지 _비교표(청주가경점)" xfId="18263"/>
    <cellStyle name="_적격 _집행갑지 _삼각지 시공계획서" xfId="5080"/>
    <cellStyle name="_적격 _집행갑지 _삼각지 시공계획서_ys dw 은평 생태교량" xfId="5081"/>
    <cellStyle name="_적격 _집행갑지 _설계내역서(풍납~석촌)" xfId="5082"/>
    <cellStyle name="_적격 _집행갑지 _설계내역서(풍납~석촌)_견적서-풍납석촌(060206-입찰)개정1-수식수정-1-제출" xfId="5083"/>
    <cellStyle name="_적격 _집행갑지 _설계내역서(풍납~석촌)_실행예산(장지분기)(060228)개정1" xfId="5084"/>
    <cellStyle name="_적격 _집행갑지 _송학실행안" xfId="5085"/>
    <cellStyle name="_적격 _집행갑지 _송학실행안_번암견적의뢰(협력)" xfId="5086"/>
    <cellStyle name="_적격 _집행갑지 _송학하수투찰" xfId="5087"/>
    <cellStyle name="_적격 _집행갑지 _송학하수투찰_번암견적의뢰(협력)" xfId="5088"/>
    <cellStyle name="_적격 _집행갑지 _송학하수품의(설계넣고)" xfId="5089"/>
    <cellStyle name="_적격 _집행갑지 _송학하수품의(설계넣고)_무안-광주2공구(협력)수정" xfId="5090"/>
    <cellStyle name="_적격 _집행갑지 _송학하수품의(설계넣고)_번암견적의뢰(협력)" xfId="5091"/>
    <cellStyle name="_적격 _집행갑지 _송학하수품의(설계넣고)_적상무주IC도로(1공구)" xfId="5092"/>
    <cellStyle name="_적격 _집행갑지 _수원테크노(기안)" xfId="5093"/>
    <cellStyle name="_적격 _집행갑지 _수원테크노(기안)_춘천-동홍천(3)대비표" xfId="5094"/>
    <cellStyle name="_적격 _집행갑지 _순천점내역서" xfId="18264"/>
    <cellStyle name="_적격 _집행갑지 _실행예산(장지분기)(060228)개정1" xfId="5095"/>
    <cellStyle name="_적격 _집행갑지 _울산00아파트 오염방지용 C-B WALL공사(031223)개정0" xfId="5096"/>
    <cellStyle name="_적격 _집행갑지 _이화삼계(공종기안)" xfId="5097"/>
    <cellStyle name="_적격 _집행갑지 _이화삼계(공종기안)_춘천-동홍천(3)대비표" xfId="5098"/>
    <cellStyle name="_적격 _집행갑지 _적상무주IC도로(1공구)" xfId="5099"/>
    <cellStyle name="_적격 _집행갑지 _중앙서소문전력구견적서" xfId="5100"/>
    <cellStyle name="_적격 _집행갑지 _중앙서소문전력구견적서_견적서-풍납석촌(060206-입찰)개정1-수식수정-1-제출" xfId="5101"/>
    <cellStyle name="_적격 _집행갑지 _중앙서소문전력구견적서_설계내역서(풍납~석촌)" xfId="5102"/>
    <cellStyle name="_적격 _집행갑지 _중앙서소문전력구견적서_설계내역서(풍납~석촌)_견적서-풍납석촌(060206-입찰)개정1-수식수정-1-제출" xfId="5103"/>
    <cellStyle name="_적격 _집행갑지 _중앙서소문전력구견적서_설계내역서(풍납~석촌)_실행예산(장지분기)(060228)개정1" xfId="5104"/>
    <cellStyle name="_적격 _집행갑지 _중앙서소문전력구견적서_실행예산(장지분기)(060228)개정1" xfId="5105"/>
    <cellStyle name="_적격 _집행갑지 _천호동 대우베네시티(030821)개정2" xfId="5106"/>
    <cellStyle name="_적격 _집행갑지 _춘천-동홍천(3)대비표" xfId="5107"/>
    <cellStyle name="_적격 _집행갑지 _태인원평2(조사기안)" xfId="5108"/>
    <cellStyle name="_적격 _집행갑지 _태인원평2(조사기안)_춘천-동홍천(3)대비표" xfId="5109"/>
    <cellStyle name="_적격 _집행갑지 _투찰" xfId="5110"/>
    <cellStyle name="_적격 _집행갑지 _투찰_Book1" xfId="5133"/>
    <cellStyle name="_적격 _집행갑지 _투찰_Book1_ys dw 은평 생태교량" xfId="5136"/>
    <cellStyle name="_적격 _집행갑지 _투찰_Book1_삼각지 시공계획서" xfId="5134"/>
    <cellStyle name="_적격 _집행갑지 _투찰_Book1_삼각지 시공계획서_ys dw 은평 생태교량" xfId="5135"/>
    <cellStyle name="_적격 _집행갑지 _투찰_P-(현리-신팔)" xfId="5137"/>
    <cellStyle name="_적격 _집행갑지 _투찰_P-(현리-신팔)_ys dw 은평 생태교량" xfId="5140"/>
    <cellStyle name="_적격 _집행갑지 _투찰_P-(현리-신팔)_삼각지 시공계획서" xfId="5138"/>
    <cellStyle name="_적격 _집행갑지 _투찰_P-(현리-신팔)_삼각지 시공계획서_ys dw 은평 생태교량" xfId="5139"/>
    <cellStyle name="_적격 _집행갑지 _투찰_ys dw 은평 생태교량" xfId="5141"/>
    <cellStyle name="_적격 _집행갑지 _투찰_부대결과" xfId="5111"/>
    <cellStyle name="_적격 _집행갑지 _투찰_부대결과_Book1" xfId="5118"/>
    <cellStyle name="_적격 _집행갑지 _투찰_부대결과_Book1_ys dw 은평 생태교량" xfId="5121"/>
    <cellStyle name="_적격 _집행갑지 _투찰_부대결과_Book1_삼각지 시공계획서" xfId="5119"/>
    <cellStyle name="_적격 _집행갑지 _투찰_부대결과_Book1_삼각지 시공계획서_ys dw 은평 생태교량" xfId="5120"/>
    <cellStyle name="_적격 _집행갑지 _투찰_부대결과_P-(현리-신팔)" xfId="5122"/>
    <cellStyle name="_적격 _집행갑지 _투찰_부대결과_P-(현리-신팔)_ys dw 은평 생태교량" xfId="5125"/>
    <cellStyle name="_적격 _집행갑지 _투찰_부대결과_P-(현리-신팔)_삼각지 시공계획서" xfId="5123"/>
    <cellStyle name="_적격 _집행갑지 _투찰_부대결과_P-(현리-신팔)_삼각지 시공계획서_ys dw 은평 생태교량" xfId="5124"/>
    <cellStyle name="_적격 _집행갑지 _투찰_부대결과_ys dw 은평 생태교량" xfId="5126"/>
    <cellStyle name="_적격 _집행갑지 _투찰_부대결과_삼각지 시공계획서" xfId="5112"/>
    <cellStyle name="_적격 _집행갑지 _투찰_부대결과_삼각지 시공계획서_ys dw 은평 생태교량" xfId="5113"/>
    <cellStyle name="_적격 _집행갑지 _투찰_부대결과_현리-신팔도로설계" xfId="5114"/>
    <cellStyle name="_적격 _집행갑지 _투찰_부대결과_현리-신팔도로설계_ys dw 은평 생태교량" xfId="5117"/>
    <cellStyle name="_적격 _집행갑지 _투찰_부대결과_현리-신팔도로설계_삼각지 시공계획서" xfId="5115"/>
    <cellStyle name="_적격 _집행갑지 _투찰_부대결과_현리-신팔도로설계_삼각지 시공계획서_ys dw 은평 생태교량" xfId="5116"/>
    <cellStyle name="_적격 _집행갑지 _투찰_삼각지 시공계획서" xfId="5127"/>
    <cellStyle name="_적격 _집행갑지 _투찰_삼각지 시공계획서_ys dw 은평 생태교량" xfId="5128"/>
    <cellStyle name="_적격 _집행갑지 _투찰_현리-신팔도로설계" xfId="5129"/>
    <cellStyle name="_적격 _집행갑지 _투찰_현리-신팔도로설계_ys dw 은평 생태교량" xfId="5132"/>
    <cellStyle name="_적격 _집행갑지 _투찰_현리-신팔도로설계_삼각지 시공계획서" xfId="5130"/>
    <cellStyle name="_적격 _집행갑지 _투찰_현리-신팔도로설계_삼각지 시공계획서_ys dw 은평 생태교량" xfId="5131"/>
    <cellStyle name="_적격 _집행갑지 _한강로2가 복합건물(030924)개정0-PRD" xfId="5142"/>
    <cellStyle name="_적격 _집행갑지 _현리-신팔도로설계" xfId="5143"/>
    <cellStyle name="_적격 _집행갑지 _현리-신팔도로설계_ys dw 은평 생태교량" xfId="5146"/>
    <cellStyle name="_적격 _집행갑지 _현리-신팔도로설계_삼각지 시공계획서" xfId="5144"/>
    <cellStyle name="_적격 _집행갑지 _현리-신팔도로설계_삼각지 시공계획서_ys dw 은평 생태교량" xfId="5145"/>
    <cellStyle name="_적격 _집행설계분석 " xfId="5176"/>
    <cellStyle name="_적격 _집행설계분석 _견적서-풍납석촌(060206-입찰)개정1-수식수정-1-제출" xfId="5177"/>
    <cellStyle name="_적격 _집행설계분석 _설계내역서(풍납~석촌)" xfId="5178"/>
    <cellStyle name="_적격 _집행설계분석 _설계내역서(풍납~석촌)_견적서-풍납석촌(060206-입찰)개정1-수식수정-1-제출" xfId="5179"/>
    <cellStyle name="_적격 _집행설계분석 _설계내역서(풍납~석촌)_실행예산(장지분기)(060228)개정1" xfId="5180"/>
    <cellStyle name="_적격 _집행설계분석 _실행예산(장지분기)(060228)개정1" xfId="5181"/>
    <cellStyle name="_적격 _천호동 대우베네시티(030821)개정2" xfId="5182"/>
    <cellStyle name="_적격 _최종-실행내역(협성대신학관)060110" xfId="5183"/>
    <cellStyle name="_적격 _춘천-동홍천(3)대비표" xfId="5184"/>
    <cellStyle name="_적격 _충정로임시동력(계약)" xfId="5185"/>
    <cellStyle name="_적격 _충정로임시동력(계약)_04. 신도림주상복합_기계실행예산(안)20060412_배연담파스리브단가수정" xfId="5186"/>
    <cellStyle name="_적격 _충정로임시동력(계약)_신사동업무시설빌딩분리" xfId="5187"/>
    <cellStyle name="_적격 _충정로임시동력(계약)_신사동업무시설빌딩분리_04. 신도림주상복합_기계실행예산(안)20060412_배연담파스리브단가수정" xfId="5188"/>
    <cellStyle name="_적격 _충정로임시동력(계약)_신사동업무시설빌딩분리_실행작업중_기계내역(노인건강타운)_20060201(동진)" xfId="5189"/>
    <cellStyle name="_적격 _충정로임시동력(계약)_신사동업무시설빌딩분리_최종-실행내역(협성대신학관)060110" xfId="5190"/>
    <cellStyle name="_적격 _충정로임시동력(계약)_신사동업무시설빌딩분리_통합단가-동진" xfId="5191"/>
    <cellStyle name="_적격 _충정로임시동력(계약)_실행작업중_기계내역(노인건강타운)_20060201(동진)" xfId="5192"/>
    <cellStyle name="_적격 _충정로임시동력(계약)_입찰견적서(제출)" xfId="5193"/>
    <cellStyle name="_적격 _충정로임시동력(계약)_입찰견적서(제출)_04. 신도림주상복합_기계실행예산(안)20060412_배연담파스리브단가수정" xfId="5194"/>
    <cellStyle name="_적격 _충정로임시동력(계약)_입찰견적서(제출)_실행작업중_기계내역(노인건강타운)_20060201(동진)" xfId="5195"/>
    <cellStyle name="_적격 _충정로임시동력(계약)_입찰견적서(제출)_최종-실행내역(협성대신학관)060110" xfId="5196"/>
    <cellStyle name="_적격 _충정로임시동력(계약)_입찰견적서(제출)_통합단가-동진" xfId="5197"/>
    <cellStyle name="_적격 _충정로임시동력(계약)_입찰견적서(제출-세원NEGO)" xfId="5198"/>
    <cellStyle name="_적격 _충정로임시동력(계약)_입찰견적서(제출-세원NEGO)_04. 신도림주상복합_기계실행예산(안)20060412_배연담파스리브단가수정" xfId="5199"/>
    <cellStyle name="_적격 _충정로임시동력(계약)_입찰견적서(제출-세원NEGO)_실행작업중_기계내역(노인건강타운)_20060201(동진)" xfId="5200"/>
    <cellStyle name="_적격 _충정로임시동력(계약)_입찰견적서(제출-세원NEGO)_최종-실행내역(협성대신학관)060110" xfId="5201"/>
    <cellStyle name="_적격 _충정로임시동력(계약)_입찰견적서(제출-세원NEGO)_통합단가-동진" xfId="5202"/>
    <cellStyle name="_적격 _충정로임시동력(계약)_입찰견적서(제출-수정)" xfId="5203"/>
    <cellStyle name="_적격 _충정로임시동력(계약)_입찰견적서(제출-수정)_04. 신도림주상복합_기계실행예산(안)20060412_배연담파스리브단가수정" xfId="5204"/>
    <cellStyle name="_적격 _충정로임시동력(계약)_입찰견적서(제출-수정)_실행작업중_기계내역(노인건강타운)_20060201(동진)" xfId="5205"/>
    <cellStyle name="_적격 _충정로임시동력(계약)_입찰견적서(제출-수정)_최종-실행내역(협성대신학관)060110" xfId="5206"/>
    <cellStyle name="_적격 _충정로임시동력(계약)_입찰견적서(제출-수정)_통합단가-동진" xfId="5207"/>
    <cellStyle name="_적격 _충정로임시동력(계약)_최종-실행내역(협성대신학관)060110" xfId="5208"/>
    <cellStyle name="_적격 _충정로임시동력(계약)_통합단가-동진" xfId="5209"/>
    <cellStyle name="_적격 _태인원평2(조사기안)" xfId="5210"/>
    <cellStyle name="_적격 _태인원평2(조사기안)_춘천-동홍천(3)대비표" xfId="5211"/>
    <cellStyle name="_적격 _통합단가-동진" xfId="5212"/>
    <cellStyle name="_적격 _투찰" xfId="5213"/>
    <cellStyle name="_적격 _투찰_Book1" xfId="5236"/>
    <cellStyle name="_적격 _투찰_Book1_ys dw 은평 생태교량" xfId="5239"/>
    <cellStyle name="_적격 _투찰_Book1_삼각지 시공계획서" xfId="5237"/>
    <cellStyle name="_적격 _투찰_Book1_삼각지 시공계획서_ys dw 은평 생태교량" xfId="5238"/>
    <cellStyle name="_적격 _투찰_P-(현리-신팔)" xfId="5240"/>
    <cellStyle name="_적격 _투찰_P-(현리-신팔)_ys dw 은평 생태교량" xfId="5243"/>
    <cellStyle name="_적격 _투찰_P-(현리-신팔)_삼각지 시공계획서" xfId="5241"/>
    <cellStyle name="_적격 _투찰_P-(현리-신팔)_삼각지 시공계획서_ys dw 은평 생태교량" xfId="5242"/>
    <cellStyle name="_적격 _투찰_ys dw 은평 생태교량" xfId="5244"/>
    <cellStyle name="_적격 _투찰_부대결과" xfId="5214"/>
    <cellStyle name="_적격 _투찰_부대결과_Book1" xfId="5221"/>
    <cellStyle name="_적격 _투찰_부대결과_Book1_ys dw 은평 생태교량" xfId="5224"/>
    <cellStyle name="_적격 _투찰_부대결과_Book1_삼각지 시공계획서" xfId="5222"/>
    <cellStyle name="_적격 _투찰_부대결과_Book1_삼각지 시공계획서_ys dw 은평 생태교량" xfId="5223"/>
    <cellStyle name="_적격 _투찰_부대결과_P-(현리-신팔)" xfId="5225"/>
    <cellStyle name="_적격 _투찰_부대결과_P-(현리-신팔)_ys dw 은평 생태교량" xfId="5228"/>
    <cellStyle name="_적격 _투찰_부대결과_P-(현리-신팔)_삼각지 시공계획서" xfId="5226"/>
    <cellStyle name="_적격 _투찰_부대결과_P-(현리-신팔)_삼각지 시공계획서_ys dw 은평 생태교량" xfId="5227"/>
    <cellStyle name="_적격 _투찰_부대결과_ys dw 은평 생태교량" xfId="5229"/>
    <cellStyle name="_적격 _투찰_부대결과_삼각지 시공계획서" xfId="5215"/>
    <cellStyle name="_적격 _투찰_부대결과_삼각지 시공계획서_ys dw 은평 생태교량" xfId="5216"/>
    <cellStyle name="_적격 _투찰_부대결과_현리-신팔도로설계" xfId="5217"/>
    <cellStyle name="_적격 _투찰_부대결과_현리-신팔도로설계_ys dw 은평 생태교량" xfId="5220"/>
    <cellStyle name="_적격 _투찰_부대결과_현리-신팔도로설계_삼각지 시공계획서" xfId="5218"/>
    <cellStyle name="_적격 _투찰_부대결과_현리-신팔도로설계_삼각지 시공계획서_ys dw 은평 생태교량" xfId="5219"/>
    <cellStyle name="_적격 _투찰_삼각지 시공계획서" xfId="5230"/>
    <cellStyle name="_적격 _투찰_삼각지 시공계획서_ys dw 은평 생태교량" xfId="5231"/>
    <cellStyle name="_적격 _투찰_현리-신팔도로설계" xfId="5232"/>
    <cellStyle name="_적격 _투찰_현리-신팔도로설계_ys dw 은평 생태교량" xfId="5235"/>
    <cellStyle name="_적격 _투찰_현리-신팔도로설계_삼각지 시공계획서" xfId="5233"/>
    <cellStyle name="_적격 _투찰_현리-신팔도로설계_삼각지 시공계획서_ys dw 은평 생태교량" xfId="5234"/>
    <cellStyle name="_적격 _팬택공사현황" xfId="21684"/>
    <cellStyle name="_적격 _팬택공사현황_00팬택공사현황" xfId="21685"/>
    <cellStyle name="_적격 _한강로2가 복합건물(030924)개정0-PRD" xfId="5245"/>
    <cellStyle name="_적격 _현리-신팔도로설계" xfId="5246"/>
    <cellStyle name="_적격 _현리-신팔도로설계_ys dw 은평 생태교량" xfId="5249"/>
    <cellStyle name="_적격 _현리-신팔도로설계_삼각지 시공계획서" xfId="5247"/>
    <cellStyle name="_적격 _현리-신팔도로설계_삼각지 시공계획서_ys dw 은평 생태교량" xfId="5248"/>
    <cellStyle name="_적격(화산) " xfId="5279"/>
    <cellStyle name="_적격(화산) _(주)삼호" xfId="5280"/>
    <cellStyle name="_적격(화산) _(주)삼호_견적서-풍납석촌(060206-입찰)개정1-수식수정-1-제출" xfId="5281"/>
    <cellStyle name="_적격(화산) _(주)삼호_설계내역서(풍납~석촌)" xfId="5282"/>
    <cellStyle name="_적격(화산) _(주)삼호_설계내역서(풍납~석촌)_견적서-풍납석촌(060206-입찰)개정1-수식수정-1-제출" xfId="5283"/>
    <cellStyle name="_적격(화산) _(주)삼호_설계내역서(풍납~석촌)_실행예산(장지분기)(060228)개정1" xfId="5284"/>
    <cellStyle name="_적격(화산) _(주)삼호_실행예산(장지분기)(060228)개정1" xfId="5285"/>
    <cellStyle name="_적격(화산) _★이화-삼계도급실행(2003.04.11)" xfId="5286"/>
    <cellStyle name="_적격(화산) _★이화-삼계도급실행(2003.04.11)_춘천-동홍천(3)대비표" xfId="5287"/>
    <cellStyle name="_적격(화산) _020303-동묘역(대우)" xfId="5288"/>
    <cellStyle name="_적격(화산) _020303-동묘역(대우)_908공구실행(울트라)" xfId="5289"/>
    <cellStyle name="_적격(화산) _020303-동묘역(대우)_908공구실행(울트라)_견적서-풍납석촌(060206-입찰)개정1-수식수정-1-제출" xfId="5290"/>
    <cellStyle name="_적격(화산) _020303-동묘역(대우)_908공구실행(울트라)_설계내역서(풍납~석촌)" xfId="5291"/>
    <cellStyle name="_적격(화산) _020303-동묘역(대우)_908공구실행(울트라)_설계내역서(풍납~석촌)_견적서-풍납석촌(060206-입찰)개정1-수식수정-1-제출" xfId="5292"/>
    <cellStyle name="_적격(화산) _020303-동묘역(대우)_908공구실행(울트라)_설계내역서(풍납~석촌)_실행예산(장지분기)(060228)개정1" xfId="5293"/>
    <cellStyle name="_적격(화산) _020303-동묘역(대우)_908공구실행(울트라)_실행예산(장지분기)(060228)개정1" xfId="5294"/>
    <cellStyle name="_적격(화산) _020303-동묘역(대우)_견적서-풍납석촌(060206-입찰)개정1-수식수정-1-제출" xfId="5295"/>
    <cellStyle name="_적격(화산) _020303-동묘역(대우)_설계내역서(풍납~석촌)" xfId="5296"/>
    <cellStyle name="_적격(화산) _020303-동묘역(대우)_설계내역서(풍납~석촌)_견적서-풍납석촌(060206-입찰)개정1-수식수정-1-제출" xfId="5297"/>
    <cellStyle name="_적격(화산) _020303-동묘역(대우)_설계내역서(풍납~석촌)_실행예산(장지분기)(060228)개정1" xfId="5298"/>
    <cellStyle name="_적격(화산) _020303-동묘역(대우)_실행예산(장지분기)(060228)개정1" xfId="5299"/>
    <cellStyle name="_적격(화산) _020304-낙동강하구둑(울트라건설)" xfId="5300"/>
    <cellStyle name="_적격(화산) _020304-낙동강하구둑(울트라건설)_908공구실행(울트라)" xfId="5301"/>
    <cellStyle name="_적격(화산) _020304-낙동강하구둑(울트라건설)_908공구실행(울트라)_견적서-풍납석촌(060206-입찰)개정1-수식수정-1-제출" xfId="5302"/>
    <cellStyle name="_적격(화산) _020304-낙동강하구둑(울트라건설)_908공구실행(울트라)_설계내역서(풍납~석촌)" xfId="5303"/>
    <cellStyle name="_적격(화산) _020304-낙동강하구둑(울트라건설)_908공구실행(울트라)_설계내역서(풍납~석촌)_견적서-풍납석촌(060206-입찰)개정1-수식수정-1-제출" xfId="5304"/>
    <cellStyle name="_적격(화산) _020304-낙동강하구둑(울트라건설)_908공구실행(울트라)_설계내역서(풍납~석촌)_실행예산(장지분기)(060228)개정1" xfId="5305"/>
    <cellStyle name="_적격(화산) _020304-낙동강하구둑(울트라건설)_908공구실행(울트라)_실행예산(장지분기)(060228)개정1" xfId="5306"/>
    <cellStyle name="_적격(화산) _020304-낙동강하구둑(울트라건설)_견적서-풍납석촌(060206-입찰)개정1-수식수정-1-제출" xfId="5307"/>
    <cellStyle name="_적격(화산) _020304-낙동강하구둑(울트라건설)_설계내역서(풍납~석촌)" xfId="5308"/>
    <cellStyle name="_적격(화산) _020304-낙동강하구둑(울트라건설)_설계내역서(풍납~석촌)_견적서-풍납석촌(060206-입찰)개정1-수식수정-1-제출" xfId="5309"/>
    <cellStyle name="_적격(화산) _020304-낙동강하구둑(울트라건설)_설계내역서(풍납~석촌)_실행예산(장지분기)(060228)개정1" xfId="5310"/>
    <cellStyle name="_적격(화산) _020304-낙동강하구둑(울트라건설)_실행예산(장지분기)(060228)개정1" xfId="5311"/>
    <cellStyle name="_적격(화산) _020501-경춘선노반신설공사" xfId="5312"/>
    <cellStyle name="_적격(화산) _020501-경춘선노반신설공사(조정)" xfId="5313"/>
    <cellStyle name="_적격(화산) _020501-경춘선노반신설공사(조정)_견적서-풍납석촌(060206-입찰)개정1-수식수정-1-제출" xfId="5314"/>
    <cellStyle name="_적격(화산) _020501-경춘선노반신설공사(조정)_설계내역서(풍납~석촌)" xfId="5315"/>
    <cellStyle name="_적격(화산) _020501-경춘선노반신설공사(조정)_설계내역서(풍납~석촌)_견적서-풍납석촌(060206-입찰)개정1-수식수정-1-제출" xfId="5316"/>
    <cellStyle name="_적격(화산) _020501-경춘선노반신설공사(조정)_설계내역서(풍납~석촌)_실행예산(장지분기)(060228)개정1" xfId="5317"/>
    <cellStyle name="_적격(화산) _020501-경춘선노반신설공사(조정)_실행예산(장지분기)(060228)개정1" xfId="5318"/>
    <cellStyle name="_적격(화산) _020501-경춘선노반신설공사_견적서-풍납석촌(060206-입찰)개정1-수식수정-1-제출" xfId="5319"/>
    <cellStyle name="_적격(화산) _020501-경춘선노반신설공사_설계내역서(풍납~석촌)" xfId="5320"/>
    <cellStyle name="_적격(화산) _020501-경춘선노반신설공사_설계내역서(풍납~석촌)_견적서-풍납석촌(060206-입찰)개정1-수식수정-1-제출" xfId="5321"/>
    <cellStyle name="_적격(화산) _020501-경춘선노반신설공사_설계내역서(풍납~석촌)_실행예산(장지분기)(060228)개정1" xfId="5322"/>
    <cellStyle name="_적격(화산) _020501-경춘선노반신설공사_실행예산(장지분기)(060228)개정1" xfId="5323"/>
    <cellStyle name="_적격(화산) _04. 신도림주상복합_기계실행예산(안)20060412_배연담파스리브단가수정" xfId="5324"/>
    <cellStyle name="_적격(화산) _04028적산수량집계" xfId="13027"/>
    <cellStyle name="_적격(화산) _04-가실행(작업중)" xfId="13650"/>
    <cellStyle name="_적격(화산) _04-가실행(작업중1)" xfId="13651"/>
    <cellStyle name="_적격(화산) _1. 가실행예산(0629 도면기준)" xfId="14923"/>
    <cellStyle name="_적격(화산) _1. 가실행예산(0629 도면기준)_4.일신통신 가실행예산(재견적合)" xfId="14924"/>
    <cellStyle name="_적격(화산) _1. 가실행예산(0629 도면기준)_을" xfId="14925"/>
    <cellStyle name="_적격(화산) _1.본실행 - 조정(안)" xfId="14926"/>
    <cellStyle name="_적격(화산) _1.본실행 - 조정(안)_4.일신통신 가실행예산(재견적合)" xfId="14927"/>
    <cellStyle name="_적격(화산) _1.본실행 - 조정(안)_을" xfId="14928"/>
    <cellStyle name="_적격(화산) _1차 기성 내역서 0612023" xfId="18265"/>
    <cellStyle name="_적격(화산) _3차네고견적(061017-1)" xfId="18266"/>
    <cellStyle name="_적격(화산) _4.일신통신 가실행예산(재견적合)" xfId="14929"/>
    <cellStyle name="_적격(화산) _Book1" xfId="5894"/>
    <cellStyle name="_적격(화산) _Book1_ys dw 은평 생태교량" xfId="5897"/>
    <cellStyle name="_적격(화산) _Book1_삼각지 시공계획서" xfId="5895"/>
    <cellStyle name="_적격(화산) _Book1_삼각지 시공계획서_ys dw 은평 생태교량" xfId="5896"/>
    <cellStyle name="_적격(화산) _KT견적요청" xfId="13652"/>
    <cellStyle name="_적격(화산) _LGMART 남양주점견적2차(조정)" xfId="5898"/>
    <cellStyle name="_적격(화산) _LGMART 남양주점견적2차(조정)_LGMART 남양주점견적2차(조정)" xfId="5908"/>
    <cellStyle name="_적격(화산) _LGMART 남양주점견적2차(조정)_LGMART 남양주점견적2차(조정)_명동복합건물신축공사(입찰)(030832-1)개정4" xfId="5909"/>
    <cellStyle name="_적격(화산) _LGMART 남양주점견적2차(조정)_LGMART 남양주점견적2차(조정)_울산00아파트 오염방지용 C-B WALL공사(031223)개정0" xfId="5910"/>
    <cellStyle name="_적격(화산) _LGMART 남양주점견적2차(조정)_LGMART 남양주점견적2차(조정)_천호동 대우베네시티(030821)개정2" xfId="5911"/>
    <cellStyle name="_적격(화산) _LGMART 남양주점견적2차(조정)_LGMART 남양주점견적2차(조정)_한강로2가 복합건물(030924)개정0-PRD" xfId="5912"/>
    <cellStyle name="_적격(화산) _LGMART 남양주점견적2차(조정)_LG계약변경2차" xfId="5903"/>
    <cellStyle name="_적격(화산) _LGMART 남양주점견적2차(조정)_LG계약변경2차_명동복합건물신축공사(입찰)(030832-1)개정4" xfId="5904"/>
    <cellStyle name="_적격(화산) _LGMART 남양주점견적2차(조정)_LG계약변경2차_울산00아파트 오염방지용 C-B WALL공사(031223)개정0" xfId="5905"/>
    <cellStyle name="_적격(화산) _LGMART 남양주점견적2차(조정)_LG계약변경2차_천호동 대우베네시티(030821)개정2" xfId="5906"/>
    <cellStyle name="_적격(화산) _LGMART 남양주점견적2차(조정)_LG계약변경2차_한강로2가 복합건물(030924)개정0-PRD" xfId="5907"/>
    <cellStyle name="_적격(화산) _LGMART 남양주점견적2차(조정)_명동복합건물신축공사(입찰)(030832-1)개정4" xfId="5899"/>
    <cellStyle name="_적격(화산) _LGMART 남양주점견적2차(조정)_울산00아파트 오염방지용 C-B WALL공사(031223)개정0" xfId="5900"/>
    <cellStyle name="_적격(화산) _LGMART 남양주점견적2차(조정)_천호동 대우베네시티(030821)개정2" xfId="5901"/>
    <cellStyle name="_적격(화산) _LGMART 남양주점견적2차(조정)_한강로2가 복합건물(030924)개정0-PRD" xfId="5902"/>
    <cellStyle name="_적격(화산) _P-(현리-신팔)" xfId="5913"/>
    <cellStyle name="_적격(화산) _P-(현리-신팔)_ys dw 은평 생태교량" xfId="5916"/>
    <cellStyle name="_적격(화산) _P-(현리-신팔)_삼각지 시공계획서" xfId="5914"/>
    <cellStyle name="_적격(화산) _P-(현리-신팔)_삼각지 시공계획서_ys dw 은평 생태교량" xfId="5915"/>
    <cellStyle name="_적격(화산) _p-하남강일1" xfId="5917"/>
    <cellStyle name="_적격(화산) _p-하남강일1_ys dw 은평 생태교량" xfId="5920"/>
    <cellStyle name="_적격(화산) _p-하남강일1_삼각지 시공계획서" xfId="5918"/>
    <cellStyle name="_적격(화산) _p-하남강일1_삼각지 시공계획서_ys dw 은평 생태교량" xfId="5919"/>
    <cellStyle name="_적격(화산) _rhd(토양-토공)071212" xfId="5921"/>
    <cellStyle name="_적격(화산) _ys dw 은평 생태교량" xfId="5922"/>
    <cellStyle name="_적격(화산) _가실행" xfId="13653"/>
    <cellStyle name="_적격(화산) _강변로(4공)실행new" xfId="5325"/>
    <cellStyle name="_적격(화산) _강변로(4공)실행new_춘천-동홍천(3)대비표" xfId="5326"/>
    <cellStyle name="_적격(화산) _건축내역서(가경)" xfId="18267"/>
    <cellStyle name="_적격(화산) _검암2차사전공사(본사검토) " xfId="18268"/>
    <cellStyle name="_적격(화산) _검암2차사전공사(본사검토) _1차 기성 내역서 0612023" xfId="18269"/>
    <cellStyle name="_적격(화산) _검암2차사전공사(본사검토) _3차네고견적(061017-1)" xfId="18270"/>
    <cellStyle name="_적격(화산) _검암2차사전공사(본사검토) _문화센타" xfId="18271"/>
    <cellStyle name="_적격(화산) _견적서-풍납석촌(060206-입찰)개정1-수식수정-1-제출" xfId="5327"/>
    <cellStyle name="_적격(화산) _고서1공구입찰가실행절감(안)" xfId="21686"/>
    <cellStyle name="_적격(화산) _고서1공구입찰가실행절감(안)_팬택공사현황" xfId="21687"/>
    <cellStyle name="_적격(화산) _고서1공구입찰가실행절감(안)_팬택공사현황_00팬택공사현황" xfId="21688"/>
    <cellStyle name="_적격(화산) _고서담양1공구(쌍용건설)" xfId="5328"/>
    <cellStyle name="_적격(화산) _고서담양1공구(쌍용건설)_LGMART 남양주점견적2차(조정)" xfId="5333"/>
    <cellStyle name="_적격(화산) _고서담양1공구(쌍용건설)_LGMART 남양주점견적2차(조정)_LGMART 남양주점견적2차(조정)" xfId="5343"/>
    <cellStyle name="_적격(화산) _고서담양1공구(쌍용건설)_LGMART 남양주점견적2차(조정)_LGMART 남양주점견적2차(조정)_명동복합건물신축공사(입찰)(030832-1)개정4" xfId="5344"/>
    <cellStyle name="_적격(화산) _고서담양1공구(쌍용건설)_LGMART 남양주점견적2차(조정)_LGMART 남양주점견적2차(조정)_울산00아파트 오염방지용 C-B WALL공사(031223)개정0" xfId="5345"/>
    <cellStyle name="_적격(화산) _고서담양1공구(쌍용건설)_LGMART 남양주점견적2차(조정)_LGMART 남양주점견적2차(조정)_천호동 대우베네시티(030821)개정2" xfId="5346"/>
    <cellStyle name="_적격(화산) _고서담양1공구(쌍용건설)_LGMART 남양주점견적2차(조정)_LGMART 남양주점견적2차(조정)_한강로2가 복합건물(030924)개정0-PRD" xfId="5347"/>
    <cellStyle name="_적격(화산) _고서담양1공구(쌍용건설)_LGMART 남양주점견적2차(조정)_LG계약변경2차" xfId="5338"/>
    <cellStyle name="_적격(화산) _고서담양1공구(쌍용건설)_LGMART 남양주점견적2차(조정)_LG계약변경2차_명동복합건물신축공사(입찰)(030832-1)개정4" xfId="5339"/>
    <cellStyle name="_적격(화산) _고서담양1공구(쌍용건설)_LGMART 남양주점견적2차(조정)_LG계약변경2차_울산00아파트 오염방지용 C-B WALL공사(031223)개정0" xfId="5340"/>
    <cellStyle name="_적격(화산) _고서담양1공구(쌍용건설)_LGMART 남양주점견적2차(조정)_LG계약변경2차_천호동 대우베네시티(030821)개정2" xfId="5341"/>
    <cellStyle name="_적격(화산) _고서담양1공구(쌍용건설)_LGMART 남양주점견적2차(조정)_LG계약변경2차_한강로2가 복합건물(030924)개정0-PRD" xfId="5342"/>
    <cellStyle name="_적격(화산) _고서담양1공구(쌍용건설)_LGMART 남양주점견적2차(조정)_명동복합건물신축공사(입찰)(030832-1)개정4" xfId="5334"/>
    <cellStyle name="_적격(화산) _고서담양1공구(쌍용건설)_LGMART 남양주점견적2차(조정)_울산00아파트 오염방지용 C-B WALL공사(031223)개정0" xfId="5335"/>
    <cellStyle name="_적격(화산) _고서담양1공구(쌍용건설)_LGMART 남양주점견적2차(조정)_천호동 대우베네시티(030821)개정2" xfId="5336"/>
    <cellStyle name="_적격(화산) _고서담양1공구(쌍용건설)_LGMART 남양주점견적2차(조정)_한강로2가 복합건물(030924)개정0-PRD" xfId="5337"/>
    <cellStyle name="_적격(화산) _고서담양1공구(쌍용건설)_명동복합건물신축공사(입찰)(030832-1)개정4" xfId="5329"/>
    <cellStyle name="_적격(화산) _고서담양1공구(쌍용건설)_울산00아파트 오염방지용 C-B WALL공사(031223)개정0" xfId="5330"/>
    <cellStyle name="_적격(화산) _고서담양1공구(쌍용건설)_천호동 대우베네시티(030821)개정2" xfId="5331"/>
    <cellStyle name="_적격(화산) _고서담양1공구(쌍용건설)_한강로2가 복합건물(030924)개정0-PRD" xfId="5332"/>
    <cellStyle name="_적격(화산) _공내역(사평로빗물)" xfId="5348"/>
    <cellStyle name="_적격(화산) _공내역(사평로빗물)_견적서-풍납석촌(060206-입찰)개정1-수식수정-1-제출" xfId="5349"/>
    <cellStyle name="_적격(화산) _공내역(사평로빗물)_설계내역서(풍납~석촌)" xfId="5350"/>
    <cellStyle name="_적격(화산) _공내역(사평로빗물)_설계내역서(풍납~석촌)_견적서-풍납석촌(060206-입찰)개정1-수식수정-1-제출" xfId="5351"/>
    <cellStyle name="_적격(화산) _공내역(사평로빗물)_설계내역서(풍납~석촌)_실행예산(장지분기)(060228)개정1" xfId="5352"/>
    <cellStyle name="_적격(화산) _공내역(사평로빗물)_실행예산(장지분기)(060228)개정1" xfId="5353"/>
    <cellStyle name="_적격(화산) _광장주차장" xfId="5354"/>
    <cellStyle name="_적격(화산) _광장주차장_04. 신도림주상복합_기계실행예산(안)20060412_배연담파스리브단가수정" xfId="5355"/>
    <cellStyle name="_적격(화산) _광장주차장_실행작업중_기계내역(노인건강타운)_20060201(동진)" xfId="5356"/>
    <cellStyle name="_적격(화산) _광장주차장_최종-실행내역(협성대신학관)060110" xfId="5357"/>
    <cellStyle name="_적격(화산) _광장주차장_통합단가-동진" xfId="5358"/>
    <cellStyle name="_적격(화산) _광주평동실행" xfId="5359"/>
    <cellStyle name="_적격(화산) _광주평동실행_번암견적의뢰(협력)" xfId="5360"/>
    <cellStyle name="_적격(화산) _광주평동품의1" xfId="5361"/>
    <cellStyle name="_적격(화산) _광주평동품의1_무안-광주2공구(협력)수정" xfId="5362"/>
    <cellStyle name="_적격(화산) _광주평동품의1_번암견적의뢰(협력)" xfId="5363"/>
    <cellStyle name="_적격(화산) _광주평동품의1_적상무주IC도로(1공구)" xfId="5364"/>
    <cellStyle name="_적격(화산) _괴산연풍2(설계공종)" xfId="5365"/>
    <cellStyle name="_적격(화산) _괴산연풍2(설계공종)_춘천-동홍천(3)대비표" xfId="5366"/>
    <cellStyle name="_적격(화산) _금호10구역재개발현장(대우)" xfId="5367"/>
    <cellStyle name="_적격(화산) _금호10구역재개발현장(대우)_908공구실행(울트라)" xfId="5368"/>
    <cellStyle name="_적격(화산) _금호10구역재개발현장(대우)_908공구실행(울트라)_견적서-풍납석촌(060206-입찰)개정1-수식수정-1-제출" xfId="5369"/>
    <cellStyle name="_적격(화산) _금호10구역재개발현장(대우)_908공구실행(울트라)_설계내역서(풍납~석촌)" xfId="5370"/>
    <cellStyle name="_적격(화산) _금호10구역재개발현장(대우)_908공구실행(울트라)_설계내역서(풍납~석촌)_견적서-풍납석촌(060206-입찰)개정1-수식수정-1-제출" xfId="5371"/>
    <cellStyle name="_적격(화산) _금호10구역재개발현장(대우)_908공구실행(울트라)_설계내역서(풍납~석촌)_실행예산(장지분기)(060228)개정1" xfId="5372"/>
    <cellStyle name="_적격(화산) _금호10구역재개발현장(대우)_908공구실행(울트라)_실행예산(장지분기)(060228)개정1" xfId="5373"/>
    <cellStyle name="_적격(화산) _금호10구역재개발현장(대우)_견적서-풍납석촌(060206-입찰)개정1-수식수정-1-제출" xfId="5374"/>
    <cellStyle name="_적격(화산) _금호10구역재개발현장(대우)_설계내역서(풍납~석촌)" xfId="5375"/>
    <cellStyle name="_적격(화산) _금호10구역재개발현장(대우)_설계내역서(풍납~석촌)_견적서-풍납석촌(060206-입찰)개정1-수식수정-1-제출" xfId="5376"/>
    <cellStyle name="_적격(화산) _금호10구역재개발현장(대우)_설계내역서(풍납~석촌)_실행예산(장지분기)(060228)개정1" xfId="5377"/>
    <cellStyle name="_적격(화산) _금호10구역재개발현장(대우)_실행예산(장지분기)(060228)개정1" xfId="5378"/>
    <cellStyle name="_적격(화산) _기본단가" xfId="5379"/>
    <cellStyle name="_적격(화산) _기본단가_춘천-동홍천(3)대비표" xfId="5380"/>
    <cellStyle name="_적격(화산) _기장하수실행1" xfId="5381"/>
    <cellStyle name="_적격(화산) _기장하수실행1_번암견적의뢰(협력)" xfId="5382"/>
    <cellStyle name="_적격(화산) _노원문화회관전기" xfId="5383"/>
    <cellStyle name="_적격(화산) _노원문화회관전기_04. 신도림주상복합_기계실행예산(안)20060412_배연담파스리브단가수정" xfId="5384"/>
    <cellStyle name="_적격(화산) _노원문화회관전기_신사동업무시설빌딩분리" xfId="5385"/>
    <cellStyle name="_적격(화산) _노원문화회관전기_신사동업무시설빌딩분리_04. 신도림주상복합_기계실행예산(안)20060412_배연담파스리브단가수정" xfId="5386"/>
    <cellStyle name="_적격(화산) _노원문화회관전기_신사동업무시설빌딩분리_실행작업중_기계내역(노인건강타운)_20060201(동진)" xfId="5387"/>
    <cellStyle name="_적격(화산) _노원문화회관전기_신사동업무시설빌딩분리_최종-실행내역(협성대신학관)060110" xfId="5388"/>
    <cellStyle name="_적격(화산) _노원문화회관전기_신사동업무시설빌딩분리_통합단가-동진" xfId="5389"/>
    <cellStyle name="_적격(화산) _노원문화회관전기_실행작업중_기계내역(노인건강타운)_20060201(동진)" xfId="5390"/>
    <cellStyle name="_적격(화산) _노원문화회관전기_입찰견적서(제출)" xfId="5391"/>
    <cellStyle name="_적격(화산) _노원문화회관전기_입찰견적서(제출)_04. 신도림주상복합_기계실행예산(안)20060412_배연담파스리브단가수정" xfId="5392"/>
    <cellStyle name="_적격(화산) _노원문화회관전기_입찰견적서(제출)_실행작업중_기계내역(노인건강타운)_20060201(동진)" xfId="5393"/>
    <cellStyle name="_적격(화산) _노원문화회관전기_입찰견적서(제출)_최종-실행내역(협성대신학관)060110" xfId="5394"/>
    <cellStyle name="_적격(화산) _노원문화회관전기_입찰견적서(제출)_통합단가-동진" xfId="5395"/>
    <cellStyle name="_적격(화산) _노원문화회관전기_입찰견적서(제출-세원NEGO)" xfId="5396"/>
    <cellStyle name="_적격(화산) _노원문화회관전기_입찰견적서(제출-세원NEGO)_04. 신도림주상복합_기계실행예산(안)20060412_배연담파스리브단가수정" xfId="5397"/>
    <cellStyle name="_적격(화산) _노원문화회관전기_입찰견적서(제출-세원NEGO)_실행작업중_기계내역(노인건강타운)_20060201(동진)" xfId="5398"/>
    <cellStyle name="_적격(화산) _노원문화회관전기_입찰견적서(제출-세원NEGO)_최종-실행내역(협성대신학관)060110" xfId="5399"/>
    <cellStyle name="_적격(화산) _노원문화회관전기_입찰견적서(제출-세원NEGO)_통합단가-동진" xfId="5400"/>
    <cellStyle name="_적격(화산) _노원문화회관전기_입찰견적서(제출-수정)" xfId="5401"/>
    <cellStyle name="_적격(화산) _노원문화회관전기_입찰견적서(제출-수정)_04. 신도림주상복합_기계실행예산(안)20060412_배연담파스리브단가수정" xfId="5402"/>
    <cellStyle name="_적격(화산) _노원문화회관전기_입찰견적서(제출-수정)_실행작업중_기계내역(노인건강타운)_20060201(동진)" xfId="5403"/>
    <cellStyle name="_적격(화산) _노원문화회관전기_입찰견적서(제출-수정)_최종-실행내역(협성대신학관)060110" xfId="5404"/>
    <cellStyle name="_적격(화산) _노원문화회관전기_입찰견적서(제출-수정)_통합단가-동진" xfId="5405"/>
    <cellStyle name="_적격(화산) _노원문화회관전기_최종-실행내역(협성대신학관)060110" xfId="5406"/>
    <cellStyle name="_적격(화산) _노원문화회관전기_통합단가-동진" xfId="5407"/>
    <cellStyle name="_적격(화산) _대안투찰내역(0221)" xfId="5408"/>
    <cellStyle name="_적격(화산) _대안투찰내역(0221)_★이화-삼계도급실행(2003.04.11)" xfId="5409"/>
    <cellStyle name="_적격(화산) _대안투찰내역(0221)_★이화-삼계도급실행(2003.04.11)_춘천-동홍천(3)대비표" xfId="5410"/>
    <cellStyle name="_적격(화산) _대안투찰내역(0221)_이화삼계(공종기안)" xfId="5411"/>
    <cellStyle name="_적격(화산) _대안투찰내역(0221)_이화삼계(공종기안)_춘천-동홍천(3)대비표" xfId="5412"/>
    <cellStyle name="_적격(화산) _대안투찰내역(0221)_춘천-동홍천(3)대비표" xfId="5413"/>
    <cellStyle name="_적격(화산) _대안투찰내역(0223)" xfId="5414"/>
    <cellStyle name="_적격(화산) _대안투찰내역(0223)_★이화-삼계도급실행(2003.04.11)" xfId="5415"/>
    <cellStyle name="_적격(화산) _대안투찰내역(0223)_★이화-삼계도급실행(2003.04.11)_춘천-동홍천(3)대비표" xfId="5416"/>
    <cellStyle name="_적격(화산) _대안투찰내역(0223)_이화삼계(공종기안)" xfId="5417"/>
    <cellStyle name="_적격(화산) _대안투찰내역(0223)_이화삼계(공종기안)_춘천-동홍천(3)대비표" xfId="5418"/>
    <cellStyle name="_적격(화산) _대안투찰내역(0223)_춘천-동홍천(3)대비표" xfId="5419"/>
    <cellStyle name="_적격(화산) _대안투찰내역(확정본0226)" xfId="5420"/>
    <cellStyle name="_적격(화산) _대안투찰내역(확정본0226)_★이화-삼계도급실행(2003.04.11)" xfId="5421"/>
    <cellStyle name="_적격(화산) _대안투찰내역(확정본0226)_★이화-삼계도급실행(2003.04.11)_춘천-동홍천(3)대비표" xfId="5422"/>
    <cellStyle name="_적격(화산) _대안투찰내역(확정본0226)_이화삼계(공종기안)" xfId="5423"/>
    <cellStyle name="_적격(화산) _대안투찰내역(확정본0226)_이화삼계(공종기안)_춘천-동홍천(3)대비표" xfId="5424"/>
    <cellStyle name="_적격(화산) _대안투찰내역(확정본0226)_춘천-동홍천(3)대비표" xfId="5425"/>
    <cellStyle name="_적격(화산) _대전저유소탱크전기계장공사" xfId="5426"/>
    <cellStyle name="_적격(화산) _대전저유소탱크전기계장공사_04. 신도림주상복합_기계실행예산(안)20060412_배연담파스리브단가수정" xfId="5427"/>
    <cellStyle name="_적격(화산) _대전저유소탱크전기계장공사_광장주차장" xfId="5428"/>
    <cellStyle name="_적격(화산) _대전저유소탱크전기계장공사_광장주차장_04. 신도림주상복합_기계실행예산(안)20060412_배연담파스리브단가수정" xfId="5429"/>
    <cellStyle name="_적격(화산) _대전저유소탱크전기계장공사_광장주차장_실행작업중_기계내역(노인건강타운)_20060201(동진)" xfId="5430"/>
    <cellStyle name="_적격(화산) _대전저유소탱크전기계장공사_광장주차장_최종-실행내역(협성대신학관)060110" xfId="5431"/>
    <cellStyle name="_적격(화산) _대전저유소탱크전기계장공사_광장주차장_통합단가-동진" xfId="5432"/>
    <cellStyle name="_적격(화산) _대전저유소탱크전기계장공사_신사동업무시설빌딩분리" xfId="5433"/>
    <cellStyle name="_적격(화산) _대전저유소탱크전기계장공사_신사동업무시설빌딩분리_04. 신도림주상복합_기계실행예산(안)20060412_배연담파스리브단가수정" xfId="5434"/>
    <cellStyle name="_적격(화산) _대전저유소탱크전기계장공사_신사동업무시설빌딩분리_실행작업중_기계내역(노인건강타운)_20060201(동진)" xfId="5435"/>
    <cellStyle name="_적격(화산) _대전저유소탱크전기계장공사_신사동업무시설빌딩분리_최종-실행내역(협성대신학관)060110" xfId="5436"/>
    <cellStyle name="_적격(화산) _대전저유소탱크전기계장공사_신사동업무시설빌딩분리_통합단가-동진" xfId="5437"/>
    <cellStyle name="_적격(화산) _대전저유소탱크전기계장공사_실행작업중_기계내역(노인건강타운)_20060201(동진)" xfId="5438"/>
    <cellStyle name="_적격(화산) _대전저유소탱크전기계장공사_입찰견적서(제출)" xfId="5439"/>
    <cellStyle name="_적격(화산) _대전저유소탱크전기계장공사_입찰견적서(제출)_04. 신도림주상복합_기계실행예산(안)20060412_배연담파스리브단가수정" xfId="5440"/>
    <cellStyle name="_적격(화산) _대전저유소탱크전기계장공사_입찰견적서(제출)_실행작업중_기계내역(노인건강타운)_20060201(동진)" xfId="5441"/>
    <cellStyle name="_적격(화산) _대전저유소탱크전기계장공사_입찰견적서(제출)_최종-실행내역(협성대신학관)060110" xfId="5442"/>
    <cellStyle name="_적격(화산) _대전저유소탱크전기계장공사_입찰견적서(제출)_통합단가-동진" xfId="5443"/>
    <cellStyle name="_적격(화산) _대전저유소탱크전기계장공사_입찰견적서(제출-세원NEGO)" xfId="5444"/>
    <cellStyle name="_적격(화산) _대전저유소탱크전기계장공사_입찰견적서(제출-세원NEGO)_04. 신도림주상복합_기계실행예산(안)20060412_배연담파스리브단가수정" xfId="5445"/>
    <cellStyle name="_적격(화산) _대전저유소탱크전기계장공사_입찰견적서(제출-세원NEGO)_실행작업중_기계내역(노인건강타운)_20060201(동진)" xfId="5446"/>
    <cellStyle name="_적격(화산) _대전저유소탱크전기계장공사_입찰견적서(제출-세원NEGO)_최종-실행내역(협성대신학관)060110" xfId="5447"/>
    <cellStyle name="_적격(화산) _대전저유소탱크전기계장공사_입찰견적서(제출-세원NEGO)_통합단가-동진" xfId="5448"/>
    <cellStyle name="_적격(화산) _대전저유소탱크전기계장공사_입찰견적서(제출-수정)" xfId="5449"/>
    <cellStyle name="_적격(화산) _대전저유소탱크전기계장공사_입찰견적서(제출-수정)_04. 신도림주상복합_기계실행예산(안)20060412_배연담파스리브단가수정" xfId="5450"/>
    <cellStyle name="_적격(화산) _대전저유소탱크전기계장공사_입찰견적서(제출-수정)_실행작업중_기계내역(노인건강타운)_20060201(동진)" xfId="5451"/>
    <cellStyle name="_적격(화산) _대전저유소탱크전기계장공사_입찰견적서(제출-수정)_최종-실행내역(협성대신학관)060110" xfId="5452"/>
    <cellStyle name="_적격(화산) _대전저유소탱크전기계장공사_입찰견적서(제출-수정)_통합단가-동진" xfId="5453"/>
    <cellStyle name="_적격(화산) _대전저유소탱크전기계장공사_최종-실행내역(협성대신학관)060110" xfId="5454"/>
    <cellStyle name="_적격(화산) _대전저유소탱크전기계장공사_통합단가-동진" xfId="5455"/>
    <cellStyle name="_적격(화산) _도곡동임시" xfId="5456"/>
    <cellStyle name="_적격(화산) _도곡동임시_04. 신도림주상복합_기계실행예산(안)20060412_배연담파스리브단가수정" xfId="5457"/>
    <cellStyle name="_적격(화산) _도곡동임시_신사동업무시설빌딩분리" xfId="5458"/>
    <cellStyle name="_적격(화산) _도곡동임시_신사동업무시설빌딩분리_04. 신도림주상복합_기계실행예산(안)20060412_배연담파스리브단가수정" xfId="5459"/>
    <cellStyle name="_적격(화산) _도곡동임시_신사동업무시설빌딩분리_실행작업중_기계내역(노인건강타운)_20060201(동진)" xfId="5460"/>
    <cellStyle name="_적격(화산) _도곡동임시_신사동업무시설빌딩분리_최종-실행내역(협성대신학관)060110" xfId="5461"/>
    <cellStyle name="_적격(화산) _도곡동임시_신사동업무시설빌딩분리_통합단가-동진" xfId="5462"/>
    <cellStyle name="_적격(화산) _도곡동임시_실행작업중_기계내역(노인건강타운)_20060201(동진)" xfId="5463"/>
    <cellStyle name="_적격(화산) _도곡동임시_입찰견적서(제출)" xfId="5464"/>
    <cellStyle name="_적격(화산) _도곡동임시_입찰견적서(제출)_04. 신도림주상복합_기계실행예산(안)20060412_배연담파스리브단가수정" xfId="5465"/>
    <cellStyle name="_적격(화산) _도곡동임시_입찰견적서(제출)_실행작업중_기계내역(노인건강타운)_20060201(동진)" xfId="5466"/>
    <cellStyle name="_적격(화산) _도곡동임시_입찰견적서(제출)_최종-실행내역(협성대신학관)060110" xfId="5467"/>
    <cellStyle name="_적격(화산) _도곡동임시_입찰견적서(제출)_통합단가-동진" xfId="5468"/>
    <cellStyle name="_적격(화산) _도곡동임시_입찰견적서(제출-세원NEGO)" xfId="5469"/>
    <cellStyle name="_적격(화산) _도곡동임시_입찰견적서(제출-세원NEGO)_04. 신도림주상복합_기계실행예산(안)20060412_배연담파스리브단가수정" xfId="5470"/>
    <cellStyle name="_적격(화산) _도곡동임시_입찰견적서(제출-세원NEGO)_실행작업중_기계내역(노인건강타운)_20060201(동진)" xfId="5471"/>
    <cellStyle name="_적격(화산) _도곡동임시_입찰견적서(제출-세원NEGO)_최종-실행내역(협성대신학관)060110" xfId="5472"/>
    <cellStyle name="_적격(화산) _도곡동임시_입찰견적서(제출-세원NEGO)_통합단가-동진" xfId="5473"/>
    <cellStyle name="_적격(화산) _도곡동임시_입찰견적서(제출-수정)" xfId="5474"/>
    <cellStyle name="_적격(화산) _도곡동임시_입찰견적서(제출-수정)_04. 신도림주상복합_기계실행예산(안)20060412_배연담파스리브단가수정" xfId="5475"/>
    <cellStyle name="_적격(화산) _도곡동임시_입찰견적서(제출-수정)_실행작업중_기계내역(노인건강타운)_20060201(동진)" xfId="5476"/>
    <cellStyle name="_적격(화산) _도곡동임시_입찰견적서(제출-수정)_최종-실행내역(협성대신학관)060110" xfId="5477"/>
    <cellStyle name="_적격(화산) _도곡동임시_입찰견적서(제출-수정)_통합단가-동진" xfId="5478"/>
    <cellStyle name="_적격(화산) _도곡동임시_최종-실행내역(협성대신학관)060110" xfId="5479"/>
    <cellStyle name="_적격(화산) _도곡동임시_통합단가-동진" xfId="5480"/>
    <cellStyle name="_적격(화산) _도급실행0211" xfId="5481"/>
    <cellStyle name="_적격(화산) _도급실행0211_★이화-삼계도급실행(2003.04.11)" xfId="5482"/>
    <cellStyle name="_적격(화산) _도급실행0211_★이화-삼계도급실행(2003.04.11)_춘천-동홍천(3)대비표" xfId="5483"/>
    <cellStyle name="_적격(화산) _도급실행0211_이화삼계(공종기안)" xfId="5484"/>
    <cellStyle name="_적격(화산) _도급실행0211_이화삼계(공종기안)_춘천-동홍천(3)대비표" xfId="5485"/>
    <cellStyle name="_적격(화산) _도급실행0211_춘천-동홍천(3)대비표" xfId="5486"/>
    <cellStyle name="_적격(화산) _동면장안1(조사기안)" xfId="5487"/>
    <cellStyle name="_적격(화산) _동면장안1(조사기안)_춘천-동홍천(3)대비표" xfId="5488"/>
    <cellStyle name="_적격(화산) _명동복합건물신축공사(입찰)(030832-1)개정4" xfId="5489"/>
    <cellStyle name="_적격(화산) _무안-광주2공구(협력)수정" xfId="5490"/>
    <cellStyle name="_적격(화산) _문화센타" xfId="18272"/>
    <cellStyle name="_적격(화산) _번암견적의뢰(협력)" xfId="5491"/>
    <cellStyle name="_적격(화산) _부대결과" xfId="5492"/>
    <cellStyle name="_적격(화산) _부대결과_Book1" xfId="5499"/>
    <cellStyle name="_적격(화산) _부대결과_Book1_ys dw 은평 생태교량" xfId="5502"/>
    <cellStyle name="_적격(화산) _부대결과_Book1_삼각지 시공계획서" xfId="5500"/>
    <cellStyle name="_적격(화산) _부대결과_Book1_삼각지 시공계획서_ys dw 은평 생태교량" xfId="5501"/>
    <cellStyle name="_적격(화산) _부대결과_P-(현리-신팔)" xfId="5503"/>
    <cellStyle name="_적격(화산) _부대결과_P-(현리-신팔)_ys dw 은평 생태교량" xfId="5506"/>
    <cellStyle name="_적격(화산) _부대결과_P-(현리-신팔)_삼각지 시공계획서" xfId="5504"/>
    <cellStyle name="_적격(화산) _부대결과_P-(현리-신팔)_삼각지 시공계획서_ys dw 은평 생태교량" xfId="5505"/>
    <cellStyle name="_적격(화산) _부대결과_ys dw 은평 생태교량" xfId="5507"/>
    <cellStyle name="_적격(화산) _부대결과_삼각지 시공계획서" xfId="5493"/>
    <cellStyle name="_적격(화산) _부대결과_삼각지 시공계획서_ys dw 은평 생태교량" xfId="5494"/>
    <cellStyle name="_적격(화산) _부대결과_현리-신팔도로설계" xfId="5495"/>
    <cellStyle name="_적격(화산) _부대결과_현리-신팔도로설계_ys dw 은평 생태교량" xfId="5498"/>
    <cellStyle name="_적격(화산) _부대결과_현리-신팔도로설계_삼각지 시공계획서" xfId="5496"/>
    <cellStyle name="_적격(화산) _부대결과_현리-신팔도로설계_삼각지 시공계획서_ys dw 은평 생태교량" xfId="5497"/>
    <cellStyle name="_적격(화산) _부대입찰특별조건및내역송부(최저가)" xfId="5508"/>
    <cellStyle name="_적격(화산) _부대입찰특별조건및내역송부(최저가)_Book1" xfId="5531"/>
    <cellStyle name="_적격(화산) _부대입찰특별조건및내역송부(최저가)_Book1_ys dw 은평 생태교량" xfId="5534"/>
    <cellStyle name="_적격(화산) _부대입찰특별조건및내역송부(최저가)_Book1_삼각지 시공계획서" xfId="5532"/>
    <cellStyle name="_적격(화산) _부대입찰특별조건및내역송부(최저가)_Book1_삼각지 시공계획서_ys dw 은평 생태교량" xfId="5533"/>
    <cellStyle name="_적격(화산) _부대입찰특별조건및내역송부(최저가)_P-(현리-신팔)" xfId="5535"/>
    <cellStyle name="_적격(화산) _부대입찰특별조건및내역송부(최저가)_P-(현리-신팔)_ys dw 은평 생태교량" xfId="5538"/>
    <cellStyle name="_적격(화산) _부대입찰특별조건및내역송부(최저가)_P-(현리-신팔)_삼각지 시공계획서" xfId="5536"/>
    <cellStyle name="_적격(화산) _부대입찰특별조건및내역송부(최저가)_P-(현리-신팔)_삼각지 시공계획서_ys dw 은평 생태교량" xfId="5537"/>
    <cellStyle name="_적격(화산) _부대입찰특별조건및내역송부(최저가)_ys dw 은평 생태교량" xfId="5539"/>
    <cellStyle name="_적격(화산) _부대입찰특별조건및내역송부(최저가)_부대결과" xfId="5509"/>
    <cellStyle name="_적격(화산) _부대입찰특별조건및내역송부(최저가)_부대결과_Book1" xfId="5516"/>
    <cellStyle name="_적격(화산) _부대입찰특별조건및내역송부(최저가)_부대결과_Book1_ys dw 은평 생태교량" xfId="5519"/>
    <cellStyle name="_적격(화산) _부대입찰특별조건및내역송부(최저가)_부대결과_Book1_삼각지 시공계획서" xfId="5517"/>
    <cellStyle name="_적격(화산) _부대입찰특별조건및내역송부(최저가)_부대결과_Book1_삼각지 시공계획서_ys dw 은평 생태교량" xfId="5518"/>
    <cellStyle name="_적격(화산) _부대입찰특별조건및내역송부(최저가)_부대결과_P-(현리-신팔)" xfId="5520"/>
    <cellStyle name="_적격(화산) _부대입찰특별조건및내역송부(최저가)_부대결과_P-(현리-신팔)_ys dw 은평 생태교량" xfId="5523"/>
    <cellStyle name="_적격(화산) _부대입찰특별조건및내역송부(최저가)_부대결과_P-(현리-신팔)_삼각지 시공계획서" xfId="5521"/>
    <cellStyle name="_적격(화산) _부대입찰특별조건및내역송부(최저가)_부대결과_P-(현리-신팔)_삼각지 시공계획서_ys dw 은평 생태교량" xfId="5522"/>
    <cellStyle name="_적격(화산) _부대입찰특별조건및내역송부(최저가)_부대결과_ys dw 은평 생태교량" xfId="5524"/>
    <cellStyle name="_적격(화산) _부대입찰특별조건및내역송부(최저가)_부대결과_삼각지 시공계획서" xfId="5510"/>
    <cellStyle name="_적격(화산) _부대입찰특별조건및내역송부(최저가)_부대결과_삼각지 시공계획서_ys dw 은평 생태교량" xfId="5511"/>
    <cellStyle name="_적격(화산) _부대입찰특별조건및내역송부(최저가)_부대결과_현리-신팔도로설계" xfId="5512"/>
    <cellStyle name="_적격(화산) _부대입찰특별조건및내역송부(최저가)_부대결과_현리-신팔도로설계_ys dw 은평 생태교량" xfId="5515"/>
    <cellStyle name="_적격(화산) _부대입찰특별조건및내역송부(최저가)_부대결과_현리-신팔도로설계_삼각지 시공계획서" xfId="5513"/>
    <cellStyle name="_적격(화산) _부대입찰특별조건및내역송부(최저가)_부대결과_현리-신팔도로설계_삼각지 시공계획서_ys dw 은평 생태교량" xfId="5514"/>
    <cellStyle name="_적격(화산) _부대입찰특별조건및내역송부(최저가)_삼각지 시공계획서" xfId="5525"/>
    <cellStyle name="_적격(화산) _부대입찰특별조건및내역송부(최저가)_삼각지 시공계획서_ys dw 은평 생태교량" xfId="5526"/>
    <cellStyle name="_적격(화산) _부대입찰특별조건및내역송부(최저가)_현리-신팔도로설계" xfId="5527"/>
    <cellStyle name="_적격(화산) _부대입찰특별조건및내역송부(최저가)_현리-신팔도로설계_ys dw 은평 생태교량" xfId="5530"/>
    <cellStyle name="_적격(화산) _부대입찰특별조건및내역송부(최저가)_현리-신팔도로설계_삼각지 시공계획서" xfId="5528"/>
    <cellStyle name="_적격(화산) _부대입찰특별조건및내역송부(최저가)_현리-신팔도로설계_삼각지 시공계획서_ys dw 은평 생태교량" xfId="5529"/>
    <cellStyle name="_적격(화산) _부천 소사" xfId="5540"/>
    <cellStyle name="_적격(화산) _부천 소사 2차" xfId="5541"/>
    <cellStyle name="_적격(화산) _부천 소사 2차_04. 신도림주상복합_기계실행예산(안)20060412_배연담파스리브단가수정" xfId="5542"/>
    <cellStyle name="_적격(화산) _부천 소사 2차_신사동업무시설빌딩분리" xfId="5543"/>
    <cellStyle name="_적격(화산) _부천 소사 2차_신사동업무시설빌딩분리_04. 신도림주상복합_기계실행예산(안)20060412_배연담파스리브단가수정" xfId="5544"/>
    <cellStyle name="_적격(화산) _부천 소사 2차_신사동업무시설빌딩분리_실행작업중_기계내역(노인건강타운)_20060201(동진)" xfId="5545"/>
    <cellStyle name="_적격(화산) _부천 소사 2차_신사동업무시설빌딩분리_최종-실행내역(협성대신학관)060110" xfId="5546"/>
    <cellStyle name="_적격(화산) _부천 소사 2차_신사동업무시설빌딩분리_통합단가-동진" xfId="5547"/>
    <cellStyle name="_적격(화산) _부천 소사 2차_실행작업중_기계내역(노인건강타운)_20060201(동진)" xfId="5548"/>
    <cellStyle name="_적격(화산) _부천 소사 2차_입찰견적서(제출)" xfId="5549"/>
    <cellStyle name="_적격(화산) _부천 소사 2차_입찰견적서(제출)_04. 신도림주상복합_기계실행예산(안)20060412_배연담파스리브단가수정" xfId="5550"/>
    <cellStyle name="_적격(화산) _부천 소사 2차_입찰견적서(제출)_실행작업중_기계내역(노인건강타운)_20060201(동진)" xfId="5551"/>
    <cellStyle name="_적격(화산) _부천 소사 2차_입찰견적서(제출)_최종-실행내역(협성대신학관)060110" xfId="5552"/>
    <cellStyle name="_적격(화산) _부천 소사 2차_입찰견적서(제출)_통합단가-동진" xfId="5553"/>
    <cellStyle name="_적격(화산) _부천 소사 2차_입찰견적서(제출-세원NEGO)" xfId="5554"/>
    <cellStyle name="_적격(화산) _부천 소사 2차_입찰견적서(제출-세원NEGO)_04. 신도림주상복합_기계실행예산(안)20060412_배연담파스리브단가수정" xfId="5555"/>
    <cellStyle name="_적격(화산) _부천 소사 2차_입찰견적서(제출-세원NEGO)_실행작업중_기계내역(노인건강타운)_20060201(동진)" xfId="5556"/>
    <cellStyle name="_적격(화산) _부천 소사 2차_입찰견적서(제출-세원NEGO)_최종-실행내역(협성대신학관)060110" xfId="5557"/>
    <cellStyle name="_적격(화산) _부천 소사 2차_입찰견적서(제출-세원NEGO)_통합단가-동진" xfId="5558"/>
    <cellStyle name="_적격(화산) _부천 소사 2차_입찰견적서(제출-수정)" xfId="5559"/>
    <cellStyle name="_적격(화산) _부천 소사 2차_입찰견적서(제출-수정)_04. 신도림주상복합_기계실행예산(안)20060412_배연담파스리브단가수정" xfId="5560"/>
    <cellStyle name="_적격(화산) _부천 소사 2차_입찰견적서(제출-수정)_실행작업중_기계내역(노인건강타운)_20060201(동진)" xfId="5561"/>
    <cellStyle name="_적격(화산) _부천 소사 2차_입찰견적서(제출-수정)_최종-실행내역(협성대신학관)060110" xfId="5562"/>
    <cellStyle name="_적격(화산) _부천 소사 2차_입찰견적서(제출-수정)_통합단가-동진" xfId="5563"/>
    <cellStyle name="_적격(화산) _부천 소사 2차_최종-실행내역(협성대신학관)060110" xfId="5564"/>
    <cellStyle name="_적격(화산) _부천 소사 2차_통합단가-동진" xfId="5565"/>
    <cellStyle name="_적격(화산) _부천 소사_04. 신도림주상복합_기계실행예산(안)20060412_배연담파스리브단가수정" xfId="5566"/>
    <cellStyle name="_적격(화산) _부천 소사_신사동업무시설빌딩분리" xfId="5567"/>
    <cellStyle name="_적격(화산) _부천 소사_신사동업무시설빌딩분리_04. 신도림주상복합_기계실행예산(안)20060412_배연담파스리브단가수정" xfId="5568"/>
    <cellStyle name="_적격(화산) _부천 소사_신사동업무시설빌딩분리_실행작업중_기계내역(노인건강타운)_20060201(동진)" xfId="5569"/>
    <cellStyle name="_적격(화산) _부천 소사_신사동업무시설빌딩분리_최종-실행내역(협성대신학관)060110" xfId="5570"/>
    <cellStyle name="_적격(화산) _부천 소사_신사동업무시설빌딩분리_통합단가-동진" xfId="5571"/>
    <cellStyle name="_적격(화산) _부천 소사_실행작업중_기계내역(노인건강타운)_20060201(동진)" xfId="5572"/>
    <cellStyle name="_적격(화산) _부천 소사_입찰견적서(제출)" xfId="5573"/>
    <cellStyle name="_적격(화산) _부천 소사_입찰견적서(제출)_04. 신도림주상복합_기계실행예산(안)20060412_배연담파스리브단가수정" xfId="5574"/>
    <cellStyle name="_적격(화산) _부천 소사_입찰견적서(제출)_실행작업중_기계내역(노인건강타운)_20060201(동진)" xfId="5575"/>
    <cellStyle name="_적격(화산) _부천 소사_입찰견적서(제출)_최종-실행내역(협성대신학관)060110" xfId="5576"/>
    <cellStyle name="_적격(화산) _부천 소사_입찰견적서(제출)_통합단가-동진" xfId="5577"/>
    <cellStyle name="_적격(화산) _부천 소사_입찰견적서(제출-세원NEGO)" xfId="5578"/>
    <cellStyle name="_적격(화산) _부천 소사_입찰견적서(제출-세원NEGO)_04. 신도림주상복합_기계실행예산(안)20060412_배연담파스리브단가수정" xfId="5579"/>
    <cellStyle name="_적격(화산) _부천 소사_입찰견적서(제출-세원NEGO)_실행작업중_기계내역(노인건강타운)_20060201(동진)" xfId="5580"/>
    <cellStyle name="_적격(화산) _부천 소사_입찰견적서(제출-세원NEGO)_최종-실행내역(협성대신학관)060110" xfId="5581"/>
    <cellStyle name="_적격(화산) _부천 소사_입찰견적서(제출-세원NEGO)_통합단가-동진" xfId="5582"/>
    <cellStyle name="_적격(화산) _부천 소사_입찰견적서(제출-수정)" xfId="5583"/>
    <cellStyle name="_적격(화산) _부천 소사_입찰견적서(제출-수정)_04. 신도림주상복합_기계실행예산(안)20060412_배연담파스리브단가수정" xfId="5584"/>
    <cellStyle name="_적격(화산) _부천 소사_입찰견적서(제출-수정)_실행작업중_기계내역(노인건강타운)_20060201(동진)" xfId="5585"/>
    <cellStyle name="_적격(화산) _부천 소사_입찰견적서(제출-수정)_최종-실행내역(협성대신학관)060110" xfId="5586"/>
    <cellStyle name="_적격(화산) _부천 소사_입찰견적서(제출-수정)_통합단가-동진" xfId="5587"/>
    <cellStyle name="_적격(화산) _부천 소사_최종-실행내역(협성대신학관)060110" xfId="5588"/>
    <cellStyle name="_적격(화산) _부천 소사_통합단가-동진" xfId="5589"/>
    <cellStyle name="_적격(화산) _부천소사점내역서" xfId="18273"/>
    <cellStyle name="_적격(화산) _부천중동오피스텔추정20030602" xfId="21689"/>
    <cellStyle name="_적격(화산) _부천중동오피스텔추정20030602_실행예산초안(105동)-시형-1" xfId="21690"/>
    <cellStyle name="_적격(화산) _부천중동오피스텔추정20030602_실행예산초안(105동)-시형-2" xfId="21691"/>
    <cellStyle name="_적격(화산) _부천중동오피스텔추정20030602_평택 지산동 아파트추정1-결재本" xfId="21692"/>
    <cellStyle name="_적격(화산) _부천중동오피스텔추정20030602_평택 지산동 아파트추정1-결재本_실행예산초안(105동)-시형-1" xfId="21693"/>
    <cellStyle name="_적격(화산) _부천중동오피스텔추정20030602_평택 지산동 아파트추정1-결재本_실행예산초안(105동)-시형-2" xfId="21694"/>
    <cellStyle name="_적격(화산) _비교표(시화,청주)" xfId="18274"/>
    <cellStyle name="_적격(화산) _비교표(청주가경점)" xfId="18275"/>
    <cellStyle name="_적격(화산) _사당동아주맨션추정공사비4(GL-0)" xfId="21695"/>
    <cellStyle name="_적격(화산) _사당동아주맨션추정공사비4(GL-0)_실행예산초안(105동)-시형-1" xfId="21696"/>
    <cellStyle name="_적격(화산) _사당동아주맨션추정공사비4(GL-0)_실행예산초안(105동)-시형-2" xfId="21697"/>
    <cellStyle name="_적격(화산) _사당동아주맨션추정공사비4(GL-0)_평택 지산동 아파트추정1-결재本" xfId="21698"/>
    <cellStyle name="_적격(화산) _사당동아주맨션추정공사비4(GL-0)_평택 지산동 아파트추정1-결재本_실행예산초안(105동)-시형-1" xfId="21699"/>
    <cellStyle name="_적격(화산) _사당동아주맨션추정공사비4(GL-0)_평택 지산동 아파트추정1-결재本_실행예산초안(105동)-시형-2" xfId="21700"/>
    <cellStyle name="_적격(화산) _사전공사(토목본사검토) " xfId="18276"/>
    <cellStyle name="_적격(화산) _사전공사(토목본사검토) _1차 기성 내역서 0612023" xfId="18277"/>
    <cellStyle name="_적격(화산) _사전공사(토목본사검토) _3차네고견적(061017-1)" xfId="18278"/>
    <cellStyle name="_적격(화산) _사전공사(토목본사검토) _문화센타" xfId="18279"/>
    <cellStyle name="_적격(화산) _삼각지 시공계획서" xfId="5590"/>
    <cellStyle name="_적격(화산) _삼각지 시공계획서_ys dw 은평 생태교량" xfId="5591"/>
    <cellStyle name="_적격(화산) _서해안 임해관광도로 설계" xfId="5592"/>
    <cellStyle name="_적격(화산) _서해안 임해관광도로 설계_춘천-동홍천(3)대비표" xfId="5593"/>
    <cellStyle name="_적격(화산) _설계내역서(풍납~석촌)" xfId="5594"/>
    <cellStyle name="_적격(화산) _설계내역서(풍납~석촌)_견적서-풍납석촌(060206-입찰)개정1-수식수정-1-제출" xfId="5595"/>
    <cellStyle name="_적격(화산) _설계내역서(풍납~석촌)_실행예산(장지분기)(060228)개정1" xfId="5596"/>
    <cellStyle name="_적격(화산) _설화동월배전자입찰(계룡건설2)" xfId="5597"/>
    <cellStyle name="_적격(화산) _설화동월배전자입찰(계룡건설2)_서해안 임해관광도로 설계" xfId="5598"/>
    <cellStyle name="_적격(화산) _설화동월배전자입찰(계룡건설2)_서해안 임해관광도로 설계_춘천-동홍천(3)대비표" xfId="5599"/>
    <cellStyle name="_적격(화산) _설화동월배전자입찰(계룡건설2)_지경-사리투찰 (계룡건설1)" xfId="5600"/>
    <cellStyle name="_적격(화산) _설화동월배전자입찰(계룡건설2)_지경-사리투찰 (계룡건설1)_서해안 임해관광도로 설계" xfId="5601"/>
    <cellStyle name="_적격(화산) _설화동월배전자입찰(계룡건설2)_지경-사리투찰 (계룡건설1)_서해안 임해관광도로 설계_춘천-동홍천(3)대비표" xfId="5602"/>
    <cellStyle name="_적격(화산) _설화동월배전자입찰(계룡건설2)_지경-사리투찰 (계룡건설1)_춘천-동홍천(3)대비표" xfId="5603"/>
    <cellStyle name="_적격(화산) _설화동월배전자입찰(계룡건설2)_지경-사리투찰 (계룡건설1)_포항4 일반지방 1공구실행new" xfId="5604"/>
    <cellStyle name="_적격(화산) _설화동월배전자입찰(계룡건설2)_지경-사리투찰 (계룡건설1)_포항4 일반지방 1공구실행new_국지도49호선(본덕-임곡)1공구 실행new" xfId="5605"/>
    <cellStyle name="_적격(화산) _설화동월배전자입찰(계룡건설2)_지경-사리투찰 (계룡건설1)_포항4 일반지방 1공구실행new_국지도49호선(본덕-임곡)1공구 실행new_서해안 임해관광도로 설계" xfId="5606"/>
    <cellStyle name="_적격(화산) _설화동월배전자입찰(계룡건설2)_지경-사리투찰 (계룡건설1)_포항4 일반지방 1공구실행new_국지도49호선(본덕-임곡)1공구 실행new_서해안 임해관광도로 설계_춘천-동홍천(3)대비표" xfId="5607"/>
    <cellStyle name="_적격(화산) _설화동월배전자입찰(계룡건설2)_지경-사리투찰 (계룡건설1)_포항4 일반지방 1공구실행new_국지도49호선(본덕-임곡)1공구 실행new_춘천-동홍천(3)대비표" xfId="5608"/>
    <cellStyle name="_적격(화산) _설화동월배전자입찰(계룡건설2)_지경-사리투찰 (계룡건설1)_포항4 일반지방 1공구실행new_규암우회 투찰(대박)" xfId="5609"/>
    <cellStyle name="_적격(화산) _설화동월배전자입찰(계룡건설2)_지경-사리투찰 (계룡건설1)_포항4 일반지방 1공구실행new_규암우회 투찰(대박)_서해안 임해관광도로 설계" xfId="5610"/>
    <cellStyle name="_적격(화산) _설화동월배전자입찰(계룡건설2)_지경-사리투찰 (계룡건설1)_포항4 일반지방 1공구실행new_규암우회 투찰(대박)_서해안 임해관광도로 설계_춘천-동홍천(3)대비표" xfId="5611"/>
    <cellStyle name="_적격(화산) _설화동월배전자입찰(계룡건설2)_지경-사리투찰 (계룡건설1)_포항4 일반지방 1공구실행new_규암우회 투찰(대박)_춘천-동홍천(3)대비표" xfId="5612"/>
    <cellStyle name="_적격(화산) _설화동월배전자입찰(계룡건설2)_지경-사리투찰 (계룡건설1)_포항4 일반지방 1공구실행new_노귀재터널 실행new" xfId="5613"/>
    <cellStyle name="_적격(화산) _설화동월배전자입찰(계룡건설2)_지경-사리투찰 (계룡건설1)_포항4 일반지방 1공구실행new_노귀재터널 실행new_서해안 임해관광도로 설계" xfId="5614"/>
    <cellStyle name="_적격(화산) _설화동월배전자입찰(계룡건설2)_지경-사리투찰 (계룡건설1)_포항4 일반지방 1공구실행new_노귀재터널 실행new_서해안 임해관광도로 설계_춘천-동홍천(3)대비표" xfId="5615"/>
    <cellStyle name="_적격(화산) _설화동월배전자입찰(계룡건설2)_지경-사리투찰 (계룡건설1)_포항4 일반지방 1공구실행new_노귀재터널 실행new_춘천-동홍천(3)대비표" xfId="5616"/>
    <cellStyle name="_적격(화산) _설화동월배전자입찰(계룡건설2)_지경-사리투찰 (계룡건설1)_포항4 일반지방 1공구실행new_본덕-임곡 2공구 실행new" xfId="5617"/>
    <cellStyle name="_적격(화산) _설화동월배전자입찰(계룡건설2)_지경-사리투찰 (계룡건설1)_포항4 일반지방 1공구실행new_본덕-임곡 2공구 실행new_서해안 임해관광도로 설계" xfId="5618"/>
    <cellStyle name="_적격(화산) _설화동월배전자입찰(계룡건설2)_지경-사리투찰 (계룡건설1)_포항4 일반지방 1공구실행new_본덕-임곡 2공구 실행new_서해안 임해관광도로 설계_춘천-동홍천(3)대비표" xfId="5619"/>
    <cellStyle name="_적격(화산) _설화동월배전자입찰(계룡건설2)_지경-사리투찰 (계룡건설1)_포항4 일반지방 1공구실행new_본덕-임곡 2공구 실행new_춘천-동홍천(3)대비표" xfId="5620"/>
    <cellStyle name="_적격(화산) _설화동월배전자입찰(계룡건설2)_지경-사리투찰 (계룡건설1)_포항4 일반지방 1공구실행new_서해안 임해관광 실행new" xfId="5621"/>
    <cellStyle name="_적격(화산) _설화동월배전자입찰(계룡건설2)_지경-사리투찰 (계룡건설1)_포항4 일반지방 1공구실행new_서해안 임해관광 실행new_서해안 임해관광도로 설계" xfId="5622"/>
    <cellStyle name="_적격(화산) _설화동월배전자입찰(계룡건설2)_지경-사리투찰 (계룡건설1)_포항4 일반지방 1공구실행new_서해안 임해관광 실행new_서해안 임해관광도로 설계_춘천-동홍천(3)대비표" xfId="5623"/>
    <cellStyle name="_적격(화산) _설화동월배전자입찰(계룡건설2)_지경-사리투찰 (계룡건설1)_포항4 일반지방 1공구실행new_서해안 임해관광 실행new_춘천-동홍천(3)대비표" xfId="5624"/>
    <cellStyle name="_적격(화산) _설화동월배전자입찰(계룡건설2)_지경-사리투찰 (계룡건설1)_포항4 일반지방 1공구실행new_서해안 임해관광도로 설계" xfId="5625"/>
    <cellStyle name="_적격(화산) _설화동월배전자입찰(계룡건설2)_지경-사리투찰 (계룡건설1)_포항4 일반지방 1공구실행new_서해안 임해관광도로 설계_춘천-동홍천(3)대비표" xfId="5626"/>
    <cellStyle name="_적격(화산) _설화동월배전자입찰(계룡건설2)_지경-사리투찰 (계룡건설1)_포항4 일반지방 1공구실행new_진천ic -금왕 투찰new" xfId="5627"/>
    <cellStyle name="_적격(화산) _설화동월배전자입찰(계룡건설2)_지경-사리투찰 (계룡건설1)_포항4 일반지방 1공구실행new_진천ic -금왕 투찰new_서해안 임해관광도로 설계" xfId="5628"/>
    <cellStyle name="_적격(화산) _설화동월배전자입찰(계룡건설2)_지경-사리투찰 (계룡건설1)_포항4 일반지방 1공구실행new_진천ic -금왕 투찰new_서해안 임해관광도로 설계_춘천-동홍천(3)대비표" xfId="5629"/>
    <cellStyle name="_적격(화산) _설화동월배전자입찰(계룡건설2)_지경-사리투찰 (계룡건설1)_포항4 일반지방 1공구실행new_진천ic -금왕 투찰new_춘천-동홍천(3)대비표" xfId="5630"/>
    <cellStyle name="_적격(화산) _설화동월배전자입찰(계룡건설2)_지경-사리투찰 (계룡건설1)_포항4 일반지방 1공구실행new_춘천-동홍천(3)대비표" xfId="5631"/>
    <cellStyle name="_적격(화산) _설화동월배전자입찰(계룡건설2)_춘천-동홍천(3)대비표" xfId="5632"/>
    <cellStyle name="_적격(화산) _설화동월배전자입찰(계룡건설2)_포항4 일반지방 1공구실행new" xfId="5633"/>
    <cellStyle name="_적격(화산) _설화동월배전자입찰(계룡건설2)_포항4 일반지방 1공구실행new_국지도49호선(본덕-임곡)1공구 실행new" xfId="5634"/>
    <cellStyle name="_적격(화산) _설화동월배전자입찰(계룡건설2)_포항4 일반지방 1공구실행new_국지도49호선(본덕-임곡)1공구 실행new_서해안 임해관광도로 설계" xfId="5635"/>
    <cellStyle name="_적격(화산) _설화동월배전자입찰(계룡건설2)_포항4 일반지방 1공구실행new_국지도49호선(본덕-임곡)1공구 실행new_서해안 임해관광도로 설계_춘천-동홍천(3)대비표" xfId="5636"/>
    <cellStyle name="_적격(화산) _설화동월배전자입찰(계룡건설2)_포항4 일반지방 1공구실행new_국지도49호선(본덕-임곡)1공구 실행new_춘천-동홍천(3)대비표" xfId="5637"/>
    <cellStyle name="_적격(화산) _설화동월배전자입찰(계룡건설2)_포항4 일반지방 1공구실행new_규암우회 투찰(대박)" xfId="5638"/>
    <cellStyle name="_적격(화산) _설화동월배전자입찰(계룡건설2)_포항4 일반지방 1공구실행new_규암우회 투찰(대박)_서해안 임해관광도로 설계" xfId="5639"/>
    <cellStyle name="_적격(화산) _설화동월배전자입찰(계룡건설2)_포항4 일반지방 1공구실행new_규암우회 투찰(대박)_서해안 임해관광도로 설계_춘천-동홍천(3)대비표" xfId="5640"/>
    <cellStyle name="_적격(화산) _설화동월배전자입찰(계룡건설2)_포항4 일반지방 1공구실행new_규암우회 투찰(대박)_춘천-동홍천(3)대비표" xfId="5641"/>
    <cellStyle name="_적격(화산) _설화동월배전자입찰(계룡건설2)_포항4 일반지방 1공구실행new_노귀재터널 실행new" xfId="5642"/>
    <cellStyle name="_적격(화산) _설화동월배전자입찰(계룡건설2)_포항4 일반지방 1공구실행new_노귀재터널 실행new_서해안 임해관광도로 설계" xfId="5643"/>
    <cellStyle name="_적격(화산) _설화동월배전자입찰(계룡건설2)_포항4 일반지방 1공구실행new_노귀재터널 실행new_서해안 임해관광도로 설계_춘천-동홍천(3)대비표" xfId="5644"/>
    <cellStyle name="_적격(화산) _설화동월배전자입찰(계룡건설2)_포항4 일반지방 1공구실행new_노귀재터널 실행new_춘천-동홍천(3)대비표" xfId="5645"/>
    <cellStyle name="_적격(화산) _설화동월배전자입찰(계룡건설2)_포항4 일반지방 1공구실행new_본덕-임곡 2공구 실행new" xfId="5646"/>
    <cellStyle name="_적격(화산) _설화동월배전자입찰(계룡건설2)_포항4 일반지방 1공구실행new_본덕-임곡 2공구 실행new_서해안 임해관광도로 설계" xfId="5647"/>
    <cellStyle name="_적격(화산) _설화동월배전자입찰(계룡건설2)_포항4 일반지방 1공구실행new_본덕-임곡 2공구 실행new_서해안 임해관광도로 설계_춘천-동홍천(3)대비표" xfId="5648"/>
    <cellStyle name="_적격(화산) _설화동월배전자입찰(계룡건설2)_포항4 일반지방 1공구실행new_본덕-임곡 2공구 실행new_춘천-동홍천(3)대비표" xfId="5649"/>
    <cellStyle name="_적격(화산) _설화동월배전자입찰(계룡건설2)_포항4 일반지방 1공구실행new_서해안 임해관광 실행new" xfId="5650"/>
    <cellStyle name="_적격(화산) _설화동월배전자입찰(계룡건설2)_포항4 일반지방 1공구실행new_서해안 임해관광 실행new_서해안 임해관광도로 설계" xfId="5651"/>
    <cellStyle name="_적격(화산) _설화동월배전자입찰(계룡건설2)_포항4 일반지방 1공구실행new_서해안 임해관광 실행new_서해안 임해관광도로 설계_춘천-동홍천(3)대비표" xfId="5652"/>
    <cellStyle name="_적격(화산) _설화동월배전자입찰(계룡건설2)_포항4 일반지방 1공구실행new_서해안 임해관광 실행new_춘천-동홍천(3)대비표" xfId="5653"/>
    <cellStyle name="_적격(화산) _설화동월배전자입찰(계룡건설2)_포항4 일반지방 1공구실행new_서해안 임해관광도로 설계" xfId="5654"/>
    <cellStyle name="_적격(화산) _설화동월배전자입찰(계룡건설2)_포항4 일반지방 1공구실행new_서해안 임해관광도로 설계_춘천-동홍천(3)대비표" xfId="5655"/>
    <cellStyle name="_적격(화산) _설화동월배전자입찰(계룡건설2)_포항4 일반지방 1공구실행new_진천ic -금왕 투찰new" xfId="5656"/>
    <cellStyle name="_적격(화산) _설화동월배전자입찰(계룡건설2)_포항4 일반지방 1공구실행new_진천ic -금왕 투찰new_서해안 임해관광도로 설계" xfId="5657"/>
    <cellStyle name="_적격(화산) _설화동월배전자입찰(계룡건설2)_포항4 일반지방 1공구실행new_진천ic -금왕 투찰new_서해안 임해관광도로 설계_춘천-동홍천(3)대비표" xfId="5658"/>
    <cellStyle name="_적격(화산) _설화동월배전자입찰(계룡건설2)_포항4 일반지방 1공구실행new_진천ic -금왕 투찰new_춘천-동홍천(3)대비표" xfId="5659"/>
    <cellStyle name="_적격(화산) _설화동월배전자입찰(계룡건설2)_포항4 일반지방 1공구실행new_춘천-동홍천(3)대비표" xfId="5660"/>
    <cellStyle name="_적격(화산) _송학실행안" xfId="5661"/>
    <cellStyle name="_적격(화산) _송학실행안_번암견적의뢰(협력)" xfId="5662"/>
    <cellStyle name="_적격(화산) _송학하수투찰" xfId="5663"/>
    <cellStyle name="_적격(화산) _송학하수투찰_번암견적의뢰(협력)" xfId="5664"/>
    <cellStyle name="_적격(화산) _송학하수품의(설계넣고)" xfId="5665"/>
    <cellStyle name="_적격(화산) _송학하수품의(설계넣고)_무안-광주2공구(협력)수정" xfId="5666"/>
    <cellStyle name="_적격(화산) _송학하수품의(설계넣고)_번암견적의뢰(협력)" xfId="5667"/>
    <cellStyle name="_적격(화산) _송학하수품의(설계넣고)_적상무주IC도로(1공구)" xfId="5668"/>
    <cellStyle name="_적격(화산) _수원-가실행" xfId="13654"/>
    <cellStyle name="_적격(화산) _수원테크노(기안)" xfId="5669"/>
    <cellStyle name="_적격(화산) _수원테크노(기안)_춘천-동홍천(3)대비표" xfId="5670"/>
    <cellStyle name="_적격(화산) _수출입은행" xfId="5671"/>
    <cellStyle name="_적격(화산) _수출입은행_04. 신도림주상복합_기계실행예산(안)20060412_배연담파스리브단가수정" xfId="5672"/>
    <cellStyle name="_적격(화산) _수출입은행_신사동업무시설빌딩분리" xfId="5673"/>
    <cellStyle name="_적격(화산) _수출입은행_신사동업무시설빌딩분리_04. 신도림주상복합_기계실행예산(안)20060412_배연담파스리브단가수정" xfId="5674"/>
    <cellStyle name="_적격(화산) _수출입은행_신사동업무시설빌딩분리_실행작업중_기계내역(노인건강타운)_20060201(동진)" xfId="5675"/>
    <cellStyle name="_적격(화산) _수출입은행_신사동업무시설빌딩분리_최종-실행내역(협성대신학관)060110" xfId="5676"/>
    <cellStyle name="_적격(화산) _수출입은행_신사동업무시설빌딩분리_통합단가-동진" xfId="5677"/>
    <cellStyle name="_적격(화산) _수출입은행_실행작업중_기계내역(노인건강타운)_20060201(동진)" xfId="5678"/>
    <cellStyle name="_적격(화산) _수출입은행_입찰견적서(제출)" xfId="5679"/>
    <cellStyle name="_적격(화산) _수출입은행_입찰견적서(제출)_04. 신도림주상복합_기계실행예산(안)20060412_배연담파스리브단가수정" xfId="5680"/>
    <cellStyle name="_적격(화산) _수출입은행_입찰견적서(제출)_실행작업중_기계내역(노인건강타운)_20060201(동진)" xfId="5681"/>
    <cellStyle name="_적격(화산) _수출입은행_입찰견적서(제출)_최종-실행내역(협성대신학관)060110" xfId="5682"/>
    <cellStyle name="_적격(화산) _수출입은행_입찰견적서(제출)_통합단가-동진" xfId="5683"/>
    <cellStyle name="_적격(화산) _수출입은행_입찰견적서(제출-세원NEGO)" xfId="5684"/>
    <cellStyle name="_적격(화산) _수출입은행_입찰견적서(제출-세원NEGO)_04. 신도림주상복합_기계실행예산(안)20060412_배연담파스리브단가수정" xfId="5685"/>
    <cellStyle name="_적격(화산) _수출입은행_입찰견적서(제출-세원NEGO)_실행작업중_기계내역(노인건강타운)_20060201(동진)" xfId="5686"/>
    <cellStyle name="_적격(화산) _수출입은행_입찰견적서(제출-세원NEGO)_최종-실행내역(협성대신학관)060110" xfId="5687"/>
    <cellStyle name="_적격(화산) _수출입은행_입찰견적서(제출-세원NEGO)_통합단가-동진" xfId="5688"/>
    <cellStyle name="_적격(화산) _수출입은행_입찰견적서(제출-수정)" xfId="5689"/>
    <cellStyle name="_적격(화산) _수출입은행_입찰견적서(제출-수정)_04. 신도림주상복합_기계실행예산(안)20060412_배연담파스리브단가수정" xfId="5690"/>
    <cellStyle name="_적격(화산) _수출입은행_입찰견적서(제출-수정)_실행작업중_기계내역(노인건강타운)_20060201(동진)" xfId="5691"/>
    <cellStyle name="_적격(화산) _수출입은행_입찰견적서(제출-수정)_최종-실행내역(협성대신학관)060110" xfId="5692"/>
    <cellStyle name="_적격(화산) _수출입은행_입찰견적서(제출-수정)_통합단가-동진" xfId="5693"/>
    <cellStyle name="_적격(화산) _수출입은행_최종-실행내역(협성대신학관)060110" xfId="5694"/>
    <cellStyle name="_적격(화산) _수출입은행_통합단가-동진" xfId="5695"/>
    <cellStyle name="_적격(화산) _순천점내역서" xfId="18280"/>
    <cellStyle name="_적격(화산) _신령영천1_입찰" xfId="14930"/>
    <cellStyle name="_적격(화산) _신령영천1_입찰_1. 가실행예산(0629 도면기준)" xfId="14931"/>
    <cellStyle name="_적격(화산) _신령영천1_입찰_1. 가실행예산(0629 도면기준)_4.일신통신 가실행예산(재견적合)" xfId="14932"/>
    <cellStyle name="_적격(화산) _신령영천1_입찰_1. 가실행예산(0629 도면기준)_을" xfId="14933"/>
    <cellStyle name="_적격(화산) _신령영천1_입찰_1.본실행 - 조정(안)" xfId="14934"/>
    <cellStyle name="_적격(화산) _신령영천1_입찰_1.본실행 - 조정(안)_4.일신통신 가실행예산(재견적合)" xfId="14935"/>
    <cellStyle name="_적격(화산) _신령영천1_입찰_1.본실행 - 조정(안)_을" xfId="14936"/>
    <cellStyle name="_적격(화산) _신령영천1_입찰_4.일신통신 가실행예산(재견적合)" xfId="14937"/>
    <cellStyle name="_적격(화산) _신령영천1_입찰_을" xfId="14938"/>
    <cellStyle name="_적격(화산) _신령영천1_입찰_총괄 내역서" xfId="14939"/>
    <cellStyle name="_적격(화산) _신령영천1_입찰_총괄 내역서_4.일신통신 가실행예산(재견적合)" xfId="14940"/>
    <cellStyle name="_적격(화산) _신령영천1_입찰_총괄 내역서_을" xfId="14941"/>
    <cellStyle name="_적격(화산) _신사동업무시설빌딩분리" xfId="5696"/>
    <cellStyle name="_적격(화산) _신사동업무시설빌딩분리_04. 신도림주상복합_기계실행예산(안)20060412_배연담파스리브단가수정" xfId="5697"/>
    <cellStyle name="_적격(화산) _신사동업무시설빌딩분리_실행작업중_기계내역(노인건강타운)_20060201(동진)" xfId="5698"/>
    <cellStyle name="_적격(화산) _신사동업무시설빌딩분리_최종-실행내역(협성대신학관)060110" xfId="5699"/>
    <cellStyle name="_적격(화산) _신사동업무시설빌딩분리_통합단가-동진" xfId="5700"/>
    <cellStyle name="_적격(화산) _실행예산(장지분기)(060228)개정1" xfId="5701"/>
    <cellStyle name="_적격(화산) _실행예산초안(105동)-시형-1" xfId="21701"/>
    <cellStyle name="_적격(화산) _실행예산초안(105동)-시형-2" xfId="21702"/>
    <cellStyle name="_적격(화산) _실행작업중_기계내역(노인건강타운)_20060201(동진)" xfId="5702"/>
    <cellStyle name="_적격(화산) _울산00아파트 오염방지용 C-B WALL공사(031223)개정0" xfId="5703"/>
    <cellStyle name="_적격(화산) _을" xfId="14942"/>
    <cellStyle name="_적격(화산) _이행각서" xfId="18281"/>
    <cellStyle name="_적격(화산) _이화삼계(공종기안)" xfId="5704"/>
    <cellStyle name="_적격(화산) _이화삼계(공종기안)_춘천-동홍천(3)대비표" xfId="5705"/>
    <cellStyle name="_적격(화산) _입찰견적서(제출)" xfId="5706"/>
    <cellStyle name="_적격(화산) _입찰견적서(제출)_04. 신도림주상복합_기계실행예산(안)20060412_배연담파스리브단가수정" xfId="5707"/>
    <cellStyle name="_적격(화산) _입찰견적서(제출)_실행작업중_기계내역(노인건강타운)_20060201(동진)" xfId="5708"/>
    <cellStyle name="_적격(화산) _입찰견적서(제출)_최종-실행내역(협성대신학관)060110" xfId="5709"/>
    <cellStyle name="_적격(화산) _입찰견적서(제출)_통합단가-동진" xfId="5710"/>
    <cellStyle name="_적격(화산) _입찰견적서(제출-세원NEGO)" xfId="5711"/>
    <cellStyle name="_적격(화산) _입찰견적서(제출-세원NEGO)_04. 신도림주상복합_기계실행예산(안)20060412_배연담파스리브단가수정" xfId="5712"/>
    <cellStyle name="_적격(화산) _입찰견적서(제출-세원NEGO)_실행작업중_기계내역(노인건강타운)_20060201(동진)" xfId="5713"/>
    <cellStyle name="_적격(화산) _입찰견적서(제출-세원NEGO)_최종-실행내역(협성대신학관)060110" xfId="5714"/>
    <cellStyle name="_적격(화산) _입찰견적서(제출-세원NEGO)_통합단가-동진" xfId="5715"/>
    <cellStyle name="_적격(화산) _입찰견적서(제출-수정)" xfId="5716"/>
    <cellStyle name="_적격(화산) _입찰견적서(제출-수정)_04. 신도림주상복합_기계실행예산(안)20060412_배연담파스리브단가수정" xfId="5717"/>
    <cellStyle name="_적격(화산) _입찰견적서(제출-수정)_실행작업중_기계내역(노인건강타운)_20060201(동진)" xfId="5718"/>
    <cellStyle name="_적격(화산) _입찰견적서(제출-수정)_최종-실행내역(협성대신학관)060110" xfId="5719"/>
    <cellStyle name="_적격(화산) _입찰견적서(제출-수정)_통합단가-동진" xfId="5720"/>
    <cellStyle name="_적격(화산) _적상무주IC도로(1공구)" xfId="5721"/>
    <cellStyle name="_적격(화산) _중앙서소문전력구견적서" xfId="5722"/>
    <cellStyle name="_적격(화산) _중앙서소문전력구견적서_견적서-풍납석촌(060206-입찰)개정1-수식수정-1-제출" xfId="5723"/>
    <cellStyle name="_적격(화산) _중앙서소문전력구견적서_설계내역서(풍납~석촌)" xfId="5724"/>
    <cellStyle name="_적격(화산) _중앙서소문전력구견적서_설계내역서(풍납~석촌)_견적서-풍납석촌(060206-입찰)개정1-수식수정-1-제출" xfId="5725"/>
    <cellStyle name="_적격(화산) _중앙서소문전력구견적서_설계내역서(풍납~석촌)_실행예산(장지분기)(060228)개정1" xfId="5726"/>
    <cellStyle name="_적격(화산) _중앙서소문전력구견적서_실행예산(장지분기)(060228)개정1" xfId="5727"/>
    <cellStyle name="_적격(화산) _지경-사리 투찰(new)" xfId="5728"/>
    <cellStyle name="_적격(화산) _지경-사리 투찰(new)_서해안 임해관광도로 설계" xfId="5729"/>
    <cellStyle name="_적격(화산) _지경-사리 투찰(new)_서해안 임해관광도로 설계_춘천-동홍천(3)대비표" xfId="5730"/>
    <cellStyle name="_적격(화산) _지경-사리 투찰(new)_지경-사리투찰 (계룡건설1)" xfId="5731"/>
    <cellStyle name="_적격(화산) _지경-사리 투찰(new)_지경-사리투찰 (계룡건설1)_서해안 임해관광도로 설계" xfId="5732"/>
    <cellStyle name="_적격(화산) _지경-사리 투찰(new)_지경-사리투찰 (계룡건설1)_서해안 임해관광도로 설계_춘천-동홍천(3)대비표" xfId="5733"/>
    <cellStyle name="_적격(화산) _지경-사리 투찰(new)_지경-사리투찰 (계룡건설1)_춘천-동홍천(3)대비표" xfId="5734"/>
    <cellStyle name="_적격(화산) _지경-사리 투찰(new)_지경-사리투찰 (계룡건설1)_포항4 일반지방 1공구실행new" xfId="5735"/>
    <cellStyle name="_적격(화산) _지경-사리 투찰(new)_지경-사리투찰 (계룡건설1)_포항4 일반지방 1공구실행new_국지도49호선(본덕-임곡)1공구 실행new" xfId="5736"/>
    <cellStyle name="_적격(화산) _지경-사리 투찰(new)_지경-사리투찰 (계룡건설1)_포항4 일반지방 1공구실행new_국지도49호선(본덕-임곡)1공구 실행new_서해안 임해관광도로 설계" xfId="5737"/>
    <cellStyle name="_적격(화산) _지경-사리 투찰(new)_지경-사리투찰 (계룡건설1)_포항4 일반지방 1공구실행new_국지도49호선(본덕-임곡)1공구 실행new_서해안 임해관광도로 설계_춘천-동홍천(3)대비표" xfId="5738"/>
    <cellStyle name="_적격(화산) _지경-사리 투찰(new)_지경-사리투찰 (계룡건설1)_포항4 일반지방 1공구실행new_국지도49호선(본덕-임곡)1공구 실행new_춘천-동홍천(3)대비표" xfId="5739"/>
    <cellStyle name="_적격(화산) _지경-사리 투찰(new)_지경-사리투찰 (계룡건설1)_포항4 일반지방 1공구실행new_규암우회 투찰(대박)" xfId="5740"/>
    <cellStyle name="_적격(화산) _지경-사리 투찰(new)_지경-사리투찰 (계룡건설1)_포항4 일반지방 1공구실행new_규암우회 투찰(대박)_서해안 임해관광도로 설계" xfId="5741"/>
    <cellStyle name="_적격(화산) _지경-사리 투찰(new)_지경-사리투찰 (계룡건설1)_포항4 일반지방 1공구실행new_규암우회 투찰(대박)_서해안 임해관광도로 설계_춘천-동홍천(3)대비표" xfId="5742"/>
    <cellStyle name="_적격(화산) _지경-사리 투찰(new)_지경-사리투찰 (계룡건설1)_포항4 일반지방 1공구실행new_규암우회 투찰(대박)_춘천-동홍천(3)대비표" xfId="5743"/>
    <cellStyle name="_적격(화산) _지경-사리 투찰(new)_지경-사리투찰 (계룡건설1)_포항4 일반지방 1공구실행new_노귀재터널 실행new" xfId="5744"/>
    <cellStyle name="_적격(화산) _지경-사리 투찰(new)_지경-사리투찰 (계룡건설1)_포항4 일반지방 1공구실행new_노귀재터널 실행new_서해안 임해관광도로 설계" xfId="5745"/>
    <cellStyle name="_적격(화산) _지경-사리 투찰(new)_지경-사리투찰 (계룡건설1)_포항4 일반지방 1공구실행new_노귀재터널 실행new_서해안 임해관광도로 설계_춘천-동홍천(3)대비표" xfId="5746"/>
    <cellStyle name="_적격(화산) _지경-사리 투찰(new)_지경-사리투찰 (계룡건설1)_포항4 일반지방 1공구실행new_노귀재터널 실행new_춘천-동홍천(3)대비표" xfId="5747"/>
    <cellStyle name="_적격(화산) _지경-사리 투찰(new)_지경-사리투찰 (계룡건설1)_포항4 일반지방 1공구실행new_본덕-임곡 2공구 실행new" xfId="5748"/>
    <cellStyle name="_적격(화산) _지경-사리 투찰(new)_지경-사리투찰 (계룡건설1)_포항4 일반지방 1공구실행new_본덕-임곡 2공구 실행new_서해안 임해관광도로 설계" xfId="5749"/>
    <cellStyle name="_적격(화산) _지경-사리 투찰(new)_지경-사리투찰 (계룡건설1)_포항4 일반지방 1공구실행new_본덕-임곡 2공구 실행new_서해안 임해관광도로 설계_춘천-동홍천(3)대비표" xfId="5750"/>
    <cellStyle name="_적격(화산) _지경-사리 투찰(new)_지경-사리투찰 (계룡건설1)_포항4 일반지방 1공구실행new_본덕-임곡 2공구 실행new_춘천-동홍천(3)대비표" xfId="5751"/>
    <cellStyle name="_적격(화산) _지경-사리 투찰(new)_지경-사리투찰 (계룡건설1)_포항4 일반지방 1공구실행new_서해안 임해관광 실행new" xfId="5752"/>
    <cellStyle name="_적격(화산) _지경-사리 투찰(new)_지경-사리투찰 (계룡건설1)_포항4 일반지방 1공구실행new_서해안 임해관광 실행new_서해안 임해관광도로 설계" xfId="5753"/>
    <cellStyle name="_적격(화산) _지경-사리 투찰(new)_지경-사리투찰 (계룡건설1)_포항4 일반지방 1공구실행new_서해안 임해관광 실행new_서해안 임해관광도로 설계_춘천-동홍천(3)대비표" xfId="5754"/>
    <cellStyle name="_적격(화산) _지경-사리 투찰(new)_지경-사리투찰 (계룡건설1)_포항4 일반지방 1공구실행new_서해안 임해관광 실행new_춘천-동홍천(3)대비표" xfId="5755"/>
    <cellStyle name="_적격(화산) _지경-사리 투찰(new)_지경-사리투찰 (계룡건설1)_포항4 일반지방 1공구실행new_서해안 임해관광도로 설계" xfId="5756"/>
    <cellStyle name="_적격(화산) _지경-사리 투찰(new)_지경-사리투찰 (계룡건설1)_포항4 일반지방 1공구실행new_서해안 임해관광도로 설계_춘천-동홍천(3)대비표" xfId="5757"/>
    <cellStyle name="_적격(화산) _지경-사리 투찰(new)_지경-사리투찰 (계룡건설1)_포항4 일반지방 1공구실행new_진천ic -금왕 투찰new" xfId="5758"/>
    <cellStyle name="_적격(화산) _지경-사리 투찰(new)_지경-사리투찰 (계룡건설1)_포항4 일반지방 1공구실행new_진천ic -금왕 투찰new_서해안 임해관광도로 설계" xfId="5759"/>
    <cellStyle name="_적격(화산) _지경-사리 투찰(new)_지경-사리투찰 (계룡건설1)_포항4 일반지방 1공구실행new_진천ic -금왕 투찰new_서해안 임해관광도로 설계_춘천-동홍천(3)대비표" xfId="5760"/>
    <cellStyle name="_적격(화산) _지경-사리 투찰(new)_지경-사리투찰 (계룡건설1)_포항4 일반지방 1공구실행new_진천ic -금왕 투찰new_춘천-동홍천(3)대비표" xfId="5761"/>
    <cellStyle name="_적격(화산) _지경-사리 투찰(new)_지경-사리투찰 (계룡건설1)_포항4 일반지방 1공구실행new_춘천-동홍천(3)대비표" xfId="5762"/>
    <cellStyle name="_적격(화산) _지경-사리 투찰(new)_춘천-동홍천(3)대비표" xfId="5763"/>
    <cellStyle name="_적격(화산) _지경-사리 투찰(new)_포항4 일반지방 1공구실행new" xfId="5764"/>
    <cellStyle name="_적격(화산) _지경-사리 투찰(new)_포항4 일반지방 1공구실행new_국지도49호선(본덕-임곡)1공구 실행new" xfId="5765"/>
    <cellStyle name="_적격(화산) _지경-사리 투찰(new)_포항4 일반지방 1공구실행new_국지도49호선(본덕-임곡)1공구 실행new_서해안 임해관광도로 설계" xfId="5766"/>
    <cellStyle name="_적격(화산) _지경-사리 투찰(new)_포항4 일반지방 1공구실행new_국지도49호선(본덕-임곡)1공구 실행new_서해안 임해관광도로 설계_춘천-동홍천(3)대비표" xfId="5767"/>
    <cellStyle name="_적격(화산) _지경-사리 투찰(new)_포항4 일반지방 1공구실행new_국지도49호선(본덕-임곡)1공구 실행new_춘천-동홍천(3)대비표" xfId="5768"/>
    <cellStyle name="_적격(화산) _지경-사리 투찰(new)_포항4 일반지방 1공구실행new_규암우회 투찰(대박)" xfId="5769"/>
    <cellStyle name="_적격(화산) _지경-사리 투찰(new)_포항4 일반지방 1공구실행new_규암우회 투찰(대박)_서해안 임해관광도로 설계" xfId="5770"/>
    <cellStyle name="_적격(화산) _지경-사리 투찰(new)_포항4 일반지방 1공구실행new_규암우회 투찰(대박)_서해안 임해관광도로 설계_춘천-동홍천(3)대비표" xfId="5771"/>
    <cellStyle name="_적격(화산) _지경-사리 투찰(new)_포항4 일반지방 1공구실행new_규암우회 투찰(대박)_춘천-동홍천(3)대비표" xfId="5772"/>
    <cellStyle name="_적격(화산) _지경-사리 투찰(new)_포항4 일반지방 1공구실행new_노귀재터널 실행new" xfId="5773"/>
    <cellStyle name="_적격(화산) _지경-사리 투찰(new)_포항4 일반지방 1공구실행new_노귀재터널 실행new_서해안 임해관광도로 설계" xfId="5774"/>
    <cellStyle name="_적격(화산) _지경-사리 투찰(new)_포항4 일반지방 1공구실행new_노귀재터널 실행new_서해안 임해관광도로 설계_춘천-동홍천(3)대비표" xfId="5775"/>
    <cellStyle name="_적격(화산) _지경-사리 투찰(new)_포항4 일반지방 1공구실행new_노귀재터널 실행new_춘천-동홍천(3)대비표" xfId="5776"/>
    <cellStyle name="_적격(화산) _지경-사리 투찰(new)_포항4 일반지방 1공구실행new_본덕-임곡 2공구 실행new" xfId="5777"/>
    <cellStyle name="_적격(화산) _지경-사리 투찰(new)_포항4 일반지방 1공구실행new_본덕-임곡 2공구 실행new_서해안 임해관광도로 설계" xfId="5778"/>
    <cellStyle name="_적격(화산) _지경-사리 투찰(new)_포항4 일반지방 1공구실행new_본덕-임곡 2공구 실행new_서해안 임해관광도로 설계_춘천-동홍천(3)대비표" xfId="5779"/>
    <cellStyle name="_적격(화산) _지경-사리 투찰(new)_포항4 일반지방 1공구실행new_본덕-임곡 2공구 실행new_춘천-동홍천(3)대비표" xfId="5780"/>
    <cellStyle name="_적격(화산) _지경-사리 투찰(new)_포항4 일반지방 1공구실행new_서해안 임해관광 실행new" xfId="5781"/>
    <cellStyle name="_적격(화산) _지경-사리 투찰(new)_포항4 일반지방 1공구실행new_서해안 임해관광 실행new_서해안 임해관광도로 설계" xfId="5782"/>
    <cellStyle name="_적격(화산) _지경-사리 투찰(new)_포항4 일반지방 1공구실행new_서해안 임해관광 실행new_서해안 임해관광도로 설계_춘천-동홍천(3)대비표" xfId="5783"/>
    <cellStyle name="_적격(화산) _지경-사리 투찰(new)_포항4 일반지방 1공구실행new_서해안 임해관광 실행new_춘천-동홍천(3)대비표" xfId="5784"/>
    <cellStyle name="_적격(화산) _지경-사리 투찰(new)_포항4 일반지방 1공구실행new_서해안 임해관광도로 설계" xfId="5785"/>
    <cellStyle name="_적격(화산) _지경-사리 투찰(new)_포항4 일반지방 1공구실행new_서해안 임해관광도로 설계_춘천-동홍천(3)대비표" xfId="5786"/>
    <cellStyle name="_적격(화산) _지경-사리 투찰(new)_포항4 일반지방 1공구실행new_진천ic -금왕 투찰new" xfId="5787"/>
    <cellStyle name="_적격(화산) _지경-사리 투찰(new)_포항4 일반지방 1공구실행new_진천ic -금왕 투찰new_서해안 임해관광도로 설계" xfId="5788"/>
    <cellStyle name="_적격(화산) _지경-사리 투찰(new)_포항4 일반지방 1공구실행new_진천ic -금왕 투찰new_서해안 임해관광도로 설계_춘천-동홍천(3)대비표" xfId="5789"/>
    <cellStyle name="_적격(화산) _지경-사리 투찰(new)_포항4 일반지방 1공구실행new_진천ic -금왕 투찰new_춘천-동홍천(3)대비표" xfId="5790"/>
    <cellStyle name="_적격(화산) _지경-사리 투찰(new)_포항4 일반지방 1공구실행new_춘천-동홍천(3)대비표" xfId="5791"/>
    <cellStyle name="_적격(화산) _천호동 대우베네시티(030821)개정2" xfId="5792"/>
    <cellStyle name="_적격(화산) _총괄 내역서" xfId="14943"/>
    <cellStyle name="_적격(화산) _총괄 내역서_4.일신통신 가실행예산(재견적合)" xfId="14944"/>
    <cellStyle name="_적격(화산) _총괄 내역서_을" xfId="14945"/>
    <cellStyle name="_적격(화산) _최종-실행내역(협성대신학관)060110" xfId="5793"/>
    <cellStyle name="_적격(화산) _춘천-동홍천(3)대비표" xfId="5794"/>
    <cellStyle name="_적격(화산) _충정로임시동력(계약)" xfId="5795"/>
    <cellStyle name="_적격(화산) _충정로임시동력(계약)_04. 신도림주상복합_기계실행예산(안)20060412_배연담파스리브단가수정" xfId="5796"/>
    <cellStyle name="_적격(화산) _충정로임시동력(계약)_신사동업무시설빌딩분리" xfId="5797"/>
    <cellStyle name="_적격(화산) _충정로임시동력(계약)_신사동업무시설빌딩분리_04. 신도림주상복합_기계실행예산(안)20060412_배연담파스리브단가수정" xfId="5798"/>
    <cellStyle name="_적격(화산) _충정로임시동력(계약)_신사동업무시설빌딩분리_실행작업중_기계내역(노인건강타운)_20060201(동진)" xfId="5799"/>
    <cellStyle name="_적격(화산) _충정로임시동력(계약)_신사동업무시설빌딩분리_최종-실행내역(협성대신학관)060110" xfId="5800"/>
    <cellStyle name="_적격(화산) _충정로임시동력(계약)_신사동업무시설빌딩분리_통합단가-동진" xfId="5801"/>
    <cellStyle name="_적격(화산) _충정로임시동력(계약)_실행작업중_기계내역(노인건강타운)_20060201(동진)" xfId="5802"/>
    <cellStyle name="_적격(화산) _충정로임시동력(계약)_입찰견적서(제출)" xfId="5803"/>
    <cellStyle name="_적격(화산) _충정로임시동력(계약)_입찰견적서(제출)_04. 신도림주상복합_기계실행예산(안)20060412_배연담파스리브단가수정" xfId="5804"/>
    <cellStyle name="_적격(화산) _충정로임시동력(계약)_입찰견적서(제출)_실행작업중_기계내역(노인건강타운)_20060201(동진)" xfId="5805"/>
    <cellStyle name="_적격(화산) _충정로임시동력(계약)_입찰견적서(제출)_최종-실행내역(협성대신학관)060110" xfId="5806"/>
    <cellStyle name="_적격(화산) _충정로임시동력(계약)_입찰견적서(제출)_통합단가-동진" xfId="5807"/>
    <cellStyle name="_적격(화산) _충정로임시동력(계약)_입찰견적서(제출-세원NEGO)" xfId="5808"/>
    <cellStyle name="_적격(화산) _충정로임시동력(계약)_입찰견적서(제출-세원NEGO)_04. 신도림주상복합_기계실행예산(안)20060412_배연담파스리브단가수정" xfId="5809"/>
    <cellStyle name="_적격(화산) _충정로임시동력(계약)_입찰견적서(제출-세원NEGO)_실행작업중_기계내역(노인건강타운)_20060201(동진)" xfId="5810"/>
    <cellStyle name="_적격(화산) _충정로임시동력(계약)_입찰견적서(제출-세원NEGO)_최종-실행내역(협성대신학관)060110" xfId="5811"/>
    <cellStyle name="_적격(화산) _충정로임시동력(계약)_입찰견적서(제출-세원NEGO)_통합단가-동진" xfId="5812"/>
    <cellStyle name="_적격(화산) _충정로임시동력(계약)_입찰견적서(제출-수정)" xfId="5813"/>
    <cellStyle name="_적격(화산) _충정로임시동력(계약)_입찰견적서(제출-수정)_04. 신도림주상복합_기계실행예산(안)20060412_배연담파스리브단가수정" xfId="5814"/>
    <cellStyle name="_적격(화산) _충정로임시동력(계약)_입찰견적서(제출-수정)_실행작업중_기계내역(노인건강타운)_20060201(동진)" xfId="5815"/>
    <cellStyle name="_적격(화산) _충정로임시동력(계약)_입찰견적서(제출-수정)_최종-실행내역(협성대신학관)060110" xfId="5816"/>
    <cellStyle name="_적격(화산) _충정로임시동력(계약)_입찰견적서(제출-수정)_통합단가-동진" xfId="5817"/>
    <cellStyle name="_적격(화산) _충정로임시동력(계약)_최종-실행내역(협성대신학관)060110" xfId="5818"/>
    <cellStyle name="_적격(화산) _충정로임시동력(계약)_통합단가-동진" xfId="5819"/>
    <cellStyle name="_적격(화산) _태인원평2(조사기안)" xfId="5820"/>
    <cellStyle name="_적격(화산) _태인원평2(조사기안)_춘천-동홍천(3)대비표" xfId="5821"/>
    <cellStyle name="_적격(화산) _토철내역서" xfId="5822"/>
    <cellStyle name="_적격(화산) _토철내역서_견적서-풍납석촌(060206-입찰)개정1-수식수정-1-제출" xfId="5823"/>
    <cellStyle name="_적격(화산) _토철내역서_설계내역서(풍납~석촌)" xfId="5824"/>
    <cellStyle name="_적격(화산) _토철내역서_설계내역서(풍납~석촌)_견적서-풍납석촌(060206-입찰)개정1-수식수정-1-제출" xfId="5825"/>
    <cellStyle name="_적격(화산) _토철내역서_설계내역서(풍납~석촌)_실행예산(장지분기)(060228)개정1" xfId="5826"/>
    <cellStyle name="_적격(화산) _토철내역서_실행예산(장지분기)(060228)개정1" xfId="5827"/>
    <cellStyle name="_적격(화산) _통합단가-동진" xfId="5828"/>
    <cellStyle name="_적격(화산) _투찰" xfId="5829"/>
    <cellStyle name="_적격(화산) _투찰(안덕대정)" xfId="14946"/>
    <cellStyle name="_적격(화산) _투찰(안덕대정)_1. 가실행예산(0629 도면기준)" xfId="14947"/>
    <cellStyle name="_적격(화산) _투찰(안덕대정)_1. 가실행예산(0629 도면기준)_4.일신통신 가실행예산(재견적合)" xfId="14948"/>
    <cellStyle name="_적격(화산) _투찰(안덕대정)_1. 가실행예산(0629 도면기준)_을" xfId="14949"/>
    <cellStyle name="_적격(화산) _투찰(안덕대정)_1.본실행 - 조정(안)" xfId="14950"/>
    <cellStyle name="_적격(화산) _투찰(안덕대정)_1.본실행 - 조정(안)_4.일신통신 가실행예산(재견적合)" xfId="14951"/>
    <cellStyle name="_적격(화산) _투찰(안덕대정)_1.본실행 - 조정(안)_을" xfId="14952"/>
    <cellStyle name="_적격(화산) _투찰(안덕대정)_4.일신통신 가실행예산(재견적合)" xfId="14953"/>
    <cellStyle name="_적격(화산) _투찰(안덕대정)_을" xfId="14954"/>
    <cellStyle name="_적격(화산) _투찰(안덕대정)_총괄 내역서" xfId="14955"/>
    <cellStyle name="_적격(화산) _투찰(안덕대정)_총괄 내역서_4.일신통신 가실행예산(재견적合)" xfId="14956"/>
    <cellStyle name="_적격(화산) _투찰(안덕대정)_총괄 내역서_을" xfId="14957"/>
    <cellStyle name="_적격(화산) _투찰(안덕대정)_투찰_대둔산" xfId="14958"/>
    <cellStyle name="_적격(화산) _투찰(안덕대정)_투찰_대둔산_1. 가실행예산(0629 도면기준)" xfId="14959"/>
    <cellStyle name="_적격(화산) _투찰(안덕대정)_투찰_대둔산_1. 가실행예산(0629 도면기준)_4.일신통신 가실행예산(재견적合)" xfId="14960"/>
    <cellStyle name="_적격(화산) _투찰(안덕대정)_투찰_대둔산_1. 가실행예산(0629 도면기준)_을" xfId="14961"/>
    <cellStyle name="_적격(화산) _투찰(안덕대정)_투찰_대둔산_1.본실행 - 조정(안)" xfId="14962"/>
    <cellStyle name="_적격(화산) _투찰(안덕대정)_투찰_대둔산_1.본실행 - 조정(안)_4.일신통신 가실행예산(재견적合)" xfId="14963"/>
    <cellStyle name="_적격(화산) _투찰(안덕대정)_투찰_대둔산_1.본실행 - 조정(안)_을" xfId="14964"/>
    <cellStyle name="_적격(화산) _투찰(안덕대정)_투찰_대둔산_4.일신통신 가실행예산(재견적合)" xfId="14965"/>
    <cellStyle name="_적격(화산) _투찰(안덕대정)_투찰_대둔산_을" xfId="14966"/>
    <cellStyle name="_적격(화산) _투찰(안덕대정)_투찰_대둔산_총괄 내역서" xfId="14967"/>
    <cellStyle name="_적격(화산) _투찰(안덕대정)_투찰_대둔산_총괄 내역서_4.일신통신 가실행예산(재견적合)" xfId="14968"/>
    <cellStyle name="_적격(화산) _투찰(안덕대정)_투찰_대둔산_총괄 내역서_을" xfId="14969"/>
    <cellStyle name="_적격(화산) _투찰(안덕대정)1" xfId="14970"/>
    <cellStyle name="_적격(화산) _투찰(안덕대정)1_1. 가실행예산(0629 도면기준)" xfId="14971"/>
    <cellStyle name="_적격(화산) _투찰(안덕대정)1_1. 가실행예산(0629 도면기준)_4.일신통신 가실행예산(재견적合)" xfId="14972"/>
    <cellStyle name="_적격(화산) _투찰(안덕대정)1_1. 가실행예산(0629 도면기준)_을" xfId="14973"/>
    <cellStyle name="_적격(화산) _투찰(안덕대정)1_1.본실행 - 조정(안)" xfId="14974"/>
    <cellStyle name="_적격(화산) _투찰(안덕대정)1_1.본실행 - 조정(안)_4.일신통신 가실행예산(재견적合)" xfId="14975"/>
    <cellStyle name="_적격(화산) _투찰(안덕대정)1_1.본실행 - 조정(안)_을" xfId="14976"/>
    <cellStyle name="_적격(화산) _투찰(안덕대정)1_4.일신통신 가실행예산(재견적合)" xfId="14977"/>
    <cellStyle name="_적격(화산) _투찰(안덕대정)1_을" xfId="14978"/>
    <cellStyle name="_적격(화산) _투찰(안덕대정)1_총괄 내역서" xfId="14979"/>
    <cellStyle name="_적격(화산) _투찰(안덕대정)1_총괄 내역서_4.일신통신 가실행예산(재견적合)" xfId="14980"/>
    <cellStyle name="_적격(화산) _투찰(안덕대정)1_총괄 내역서_을" xfId="14981"/>
    <cellStyle name="_적격(화산) _투찰(안덕대정)1_투찰_대둔산" xfId="14982"/>
    <cellStyle name="_적격(화산) _투찰(안덕대정)1_투찰_대둔산_1. 가실행예산(0629 도면기준)" xfId="14983"/>
    <cellStyle name="_적격(화산) _투찰(안덕대정)1_투찰_대둔산_1. 가실행예산(0629 도면기준)_4.일신통신 가실행예산(재견적合)" xfId="14984"/>
    <cellStyle name="_적격(화산) _투찰(안덕대정)1_투찰_대둔산_1. 가실행예산(0629 도면기준)_을" xfId="14985"/>
    <cellStyle name="_적격(화산) _투찰(안덕대정)1_투찰_대둔산_1.본실행 - 조정(안)" xfId="14986"/>
    <cellStyle name="_적격(화산) _투찰(안덕대정)1_투찰_대둔산_1.본실행 - 조정(안)_4.일신통신 가실행예산(재견적合)" xfId="14987"/>
    <cellStyle name="_적격(화산) _투찰(안덕대정)1_투찰_대둔산_1.본실행 - 조정(안)_을" xfId="14988"/>
    <cellStyle name="_적격(화산) _투찰(안덕대정)1_투찰_대둔산_4.일신통신 가실행예산(재견적合)" xfId="14989"/>
    <cellStyle name="_적격(화산) _투찰(안덕대정)1_투찰_대둔산_을" xfId="14990"/>
    <cellStyle name="_적격(화산) _투찰(안덕대정)1_투찰_대둔산_총괄 내역서" xfId="14991"/>
    <cellStyle name="_적격(화산) _투찰(안덕대정)1_투찰_대둔산_총괄 내역서_4.일신통신 가실행예산(재견적合)" xfId="14992"/>
    <cellStyle name="_적격(화산) _투찰(안덕대정)1_투찰_대둔산_총괄 내역서_을" xfId="14993"/>
    <cellStyle name="_적격(화산) _투찰_Book1" xfId="5852"/>
    <cellStyle name="_적격(화산) _투찰_Book1_ys dw 은평 생태교량" xfId="5855"/>
    <cellStyle name="_적격(화산) _투찰_Book1_삼각지 시공계획서" xfId="5853"/>
    <cellStyle name="_적격(화산) _투찰_Book1_삼각지 시공계획서_ys dw 은평 생태교량" xfId="5854"/>
    <cellStyle name="_적격(화산) _투찰_P-(현리-신팔)" xfId="5856"/>
    <cellStyle name="_적격(화산) _투찰_P-(현리-신팔)_ys dw 은평 생태교량" xfId="5859"/>
    <cellStyle name="_적격(화산) _투찰_P-(현리-신팔)_삼각지 시공계획서" xfId="5857"/>
    <cellStyle name="_적격(화산) _투찰_P-(현리-신팔)_삼각지 시공계획서_ys dw 은평 생태교량" xfId="5858"/>
    <cellStyle name="_적격(화산) _투찰_ys dw 은평 생태교량" xfId="5860"/>
    <cellStyle name="_적격(화산) _투찰_대둔산" xfId="14994"/>
    <cellStyle name="_적격(화산) _투찰_대둔산_1. 가실행예산(0629 도면기준)" xfId="14995"/>
    <cellStyle name="_적격(화산) _투찰_대둔산_1. 가실행예산(0629 도면기준)_4.일신통신 가실행예산(재견적合)" xfId="14996"/>
    <cellStyle name="_적격(화산) _투찰_대둔산_1. 가실행예산(0629 도면기준)_을" xfId="14997"/>
    <cellStyle name="_적격(화산) _투찰_대둔산_1.본실행 - 조정(안)" xfId="14998"/>
    <cellStyle name="_적격(화산) _투찰_대둔산_1.본실행 - 조정(안)_4.일신통신 가실행예산(재견적合)" xfId="14999"/>
    <cellStyle name="_적격(화산) _투찰_대둔산_1.본실행 - 조정(안)_을" xfId="15000"/>
    <cellStyle name="_적격(화산) _투찰_대둔산_4.일신통신 가실행예산(재견적合)" xfId="15001"/>
    <cellStyle name="_적격(화산) _투찰_대둔산_을" xfId="15002"/>
    <cellStyle name="_적격(화산) _투찰_대둔산_총괄 내역서" xfId="15003"/>
    <cellStyle name="_적격(화산) _투찰_대둔산_총괄 내역서_4.일신통신 가실행예산(재견적合)" xfId="15004"/>
    <cellStyle name="_적격(화산) _투찰_대둔산_총괄 내역서_을" xfId="15005"/>
    <cellStyle name="_적격(화산) _투찰_부대결과" xfId="5830"/>
    <cellStyle name="_적격(화산) _투찰_부대결과_Book1" xfId="5837"/>
    <cellStyle name="_적격(화산) _투찰_부대결과_Book1_ys dw 은평 생태교량" xfId="5840"/>
    <cellStyle name="_적격(화산) _투찰_부대결과_Book1_삼각지 시공계획서" xfId="5838"/>
    <cellStyle name="_적격(화산) _투찰_부대결과_Book1_삼각지 시공계획서_ys dw 은평 생태교량" xfId="5839"/>
    <cellStyle name="_적격(화산) _투찰_부대결과_P-(현리-신팔)" xfId="5841"/>
    <cellStyle name="_적격(화산) _투찰_부대결과_P-(현리-신팔)_ys dw 은평 생태교량" xfId="5844"/>
    <cellStyle name="_적격(화산) _투찰_부대결과_P-(현리-신팔)_삼각지 시공계획서" xfId="5842"/>
    <cellStyle name="_적격(화산) _투찰_부대결과_P-(현리-신팔)_삼각지 시공계획서_ys dw 은평 생태교량" xfId="5843"/>
    <cellStyle name="_적격(화산) _투찰_부대결과_ys dw 은평 생태교량" xfId="5845"/>
    <cellStyle name="_적격(화산) _투찰_부대결과_삼각지 시공계획서" xfId="5831"/>
    <cellStyle name="_적격(화산) _투찰_부대결과_삼각지 시공계획서_ys dw 은평 생태교량" xfId="5832"/>
    <cellStyle name="_적격(화산) _투찰_부대결과_현리-신팔도로설계" xfId="5833"/>
    <cellStyle name="_적격(화산) _투찰_부대결과_현리-신팔도로설계_ys dw 은평 생태교량" xfId="5836"/>
    <cellStyle name="_적격(화산) _투찰_부대결과_현리-신팔도로설계_삼각지 시공계획서" xfId="5834"/>
    <cellStyle name="_적격(화산) _투찰_부대결과_현리-신팔도로설계_삼각지 시공계획서_ys dw 은평 생태교량" xfId="5835"/>
    <cellStyle name="_적격(화산) _투찰_삼각지 시공계획서" xfId="5846"/>
    <cellStyle name="_적격(화산) _투찰_삼각지 시공계획서_ys dw 은평 생태교량" xfId="5847"/>
    <cellStyle name="_적격(화산) _투찰_현리-신팔도로설계" xfId="5848"/>
    <cellStyle name="_적격(화산) _투찰_현리-신팔도로설계_ys dw 은평 생태교량" xfId="5851"/>
    <cellStyle name="_적격(화산) _투찰_현리-신팔도로설계_삼각지 시공계획서" xfId="5849"/>
    <cellStyle name="_적격(화산) _투찰_현리-신팔도로설계_삼각지 시공계획서_ys dw 은평 생태교량" xfId="5850"/>
    <cellStyle name="_적격(화산) _투찰내역" xfId="15006"/>
    <cellStyle name="_적격(화산) _투찰내역_1. 가실행예산(0629 도면기준)" xfId="15007"/>
    <cellStyle name="_적격(화산) _투찰내역_1. 가실행예산(0629 도면기준)_4.일신통신 가실행예산(재견적合)" xfId="15008"/>
    <cellStyle name="_적격(화산) _투찰내역_1. 가실행예산(0629 도면기준)_을" xfId="15009"/>
    <cellStyle name="_적격(화산) _투찰내역_1.본실행 - 조정(안)" xfId="15010"/>
    <cellStyle name="_적격(화산) _투찰내역_1.본실행 - 조정(안)_4.일신통신 가실행예산(재견적合)" xfId="15011"/>
    <cellStyle name="_적격(화산) _투찰내역_1.본실행 - 조정(안)_을" xfId="15012"/>
    <cellStyle name="_적격(화산) _투찰내역_4.일신통신 가실행예산(재견적合)" xfId="15013"/>
    <cellStyle name="_적격(화산) _투찰내역_을" xfId="15014"/>
    <cellStyle name="_적격(화산) _투찰내역_총괄 내역서" xfId="15015"/>
    <cellStyle name="_적격(화산) _투찰내역_총괄 내역서_4.일신통신 가실행예산(재견적合)" xfId="15016"/>
    <cellStyle name="_적격(화산) _투찰내역_총괄 내역서_을" xfId="15017"/>
    <cellStyle name="_적격(화산) _팬택공사현황" xfId="21703"/>
    <cellStyle name="_적격(화산) _팬택공사현황_00팬택공사현황" xfId="21704"/>
    <cellStyle name="_적격(화산) _포기각서" xfId="18282"/>
    <cellStyle name="_적격(화산) _포항4 일반지방 1공구실행new" xfId="5861"/>
    <cellStyle name="_적격(화산) _포항4 일반지방 1공구실행new_국지도49호선(본덕-임곡)1공구 실행new" xfId="5862"/>
    <cellStyle name="_적격(화산) _포항4 일반지방 1공구실행new_국지도49호선(본덕-임곡)1공구 실행new_서해안 임해관광도로 설계" xfId="5863"/>
    <cellStyle name="_적격(화산) _포항4 일반지방 1공구실행new_국지도49호선(본덕-임곡)1공구 실행new_서해안 임해관광도로 설계_춘천-동홍천(3)대비표" xfId="5864"/>
    <cellStyle name="_적격(화산) _포항4 일반지방 1공구실행new_국지도49호선(본덕-임곡)1공구 실행new_춘천-동홍천(3)대비표" xfId="5865"/>
    <cellStyle name="_적격(화산) _포항4 일반지방 1공구실행new_규암우회 투찰(대박)" xfId="5866"/>
    <cellStyle name="_적격(화산) _포항4 일반지방 1공구실행new_규암우회 투찰(대박)_서해안 임해관광도로 설계" xfId="5867"/>
    <cellStyle name="_적격(화산) _포항4 일반지방 1공구실행new_규암우회 투찰(대박)_서해안 임해관광도로 설계_춘천-동홍천(3)대비표" xfId="5868"/>
    <cellStyle name="_적격(화산) _포항4 일반지방 1공구실행new_규암우회 투찰(대박)_춘천-동홍천(3)대비표" xfId="5869"/>
    <cellStyle name="_적격(화산) _포항4 일반지방 1공구실행new_노귀재터널 실행new" xfId="5870"/>
    <cellStyle name="_적격(화산) _포항4 일반지방 1공구실행new_노귀재터널 실행new_서해안 임해관광도로 설계" xfId="5871"/>
    <cellStyle name="_적격(화산) _포항4 일반지방 1공구실행new_노귀재터널 실행new_서해안 임해관광도로 설계_춘천-동홍천(3)대비표" xfId="5872"/>
    <cellStyle name="_적격(화산) _포항4 일반지방 1공구실행new_노귀재터널 실행new_춘천-동홍천(3)대비표" xfId="5873"/>
    <cellStyle name="_적격(화산) _포항4 일반지방 1공구실행new_본덕-임곡 2공구 실행new" xfId="5874"/>
    <cellStyle name="_적격(화산) _포항4 일반지방 1공구실행new_본덕-임곡 2공구 실행new_서해안 임해관광도로 설계" xfId="5875"/>
    <cellStyle name="_적격(화산) _포항4 일반지방 1공구실행new_본덕-임곡 2공구 실행new_서해안 임해관광도로 설계_춘천-동홍천(3)대비표" xfId="5876"/>
    <cellStyle name="_적격(화산) _포항4 일반지방 1공구실행new_본덕-임곡 2공구 실행new_춘천-동홍천(3)대비표" xfId="5877"/>
    <cellStyle name="_적격(화산) _포항4 일반지방 1공구실행new_서해안 임해관광 실행new" xfId="5878"/>
    <cellStyle name="_적격(화산) _포항4 일반지방 1공구실행new_서해안 임해관광 실행new_서해안 임해관광도로 설계" xfId="5879"/>
    <cellStyle name="_적격(화산) _포항4 일반지방 1공구실행new_서해안 임해관광 실행new_서해안 임해관광도로 설계_춘천-동홍천(3)대비표" xfId="5880"/>
    <cellStyle name="_적격(화산) _포항4 일반지방 1공구실행new_서해안 임해관광 실행new_춘천-동홍천(3)대비표" xfId="5881"/>
    <cellStyle name="_적격(화산) _포항4 일반지방 1공구실행new_서해안 임해관광도로 설계" xfId="5882"/>
    <cellStyle name="_적격(화산) _포항4 일반지방 1공구실행new_서해안 임해관광도로 설계_춘천-동홍천(3)대비표" xfId="5883"/>
    <cellStyle name="_적격(화산) _포항4 일반지방 1공구실행new_진천ic -금왕 투찰new" xfId="5884"/>
    <cellStyle name="_적격(화산) _포항4 일반지방 1공구실행new_진천ic -금왕 투찰new_서해안 임해관광도로 설계" xfId="5885"/>
    <cellStyle name="_적격(화산) _포항4 일반지방 1공구실행new_진천ic -금왕 투찰new_서해안 임해관광도로 설계_춘천-동홍천(3)대비표" xfId="5886"/>
    <cellStyle name="_적격(화산) _포항4 일반지방 1공구실행new_진천ic -금왕 투찰new_춘천-동홍천(3)대비표" xfId="5887"/>
    <cellStyle name="_적격(화산) _포항4 일반지방 1공구실행new_춘천-동홍천(3)대비표" xfId="5888"/>
    <cellStyle name="_적격(화산) _하남덕풍추정공사비7(작성중)" xfId="21705"/>
    <cellStyle name="_적격(화산) _하남덕풍추정공사비7(작성중)_실행예산초안(105동)-시형-1" xfId="21706"/>
    <cellStyle name="_적격(화산) _하남덕풍추정공사비7(작성중)_실행예산초안(105동)-시형-2" xfId="21707"/>
    <cellStyle name="_적격(화산) _하남덕풍추정공사비7(작성중)_평택 지산동 아파트추정1-결재本" xfId="21708"/>
    <cellStyle name="_적격(화산) _하남덕풍추정공사비7(작성중)_평택 지산동 아파트추정1-결재本_실행예산초안(105동)-시형-1" xfId="21709"/>
    <cellStyle name="_적격(화산) _하남덕풍추정공사비7(작성중)_평택 지산동 아파트추정1-결재本_실행예산초안(105동)-시형-2" xfId="21710"/>
    <cellStyle name="_적격(화산) _한강로2가 복합건물(030924)개정0-PRD" xfId="5889"/>
    <cellStyle name="_적격(화산) _현리-신팔도로설계" xfId="5890"/>
    <cellStyle name="_적격(화산) _현리-신팔도로설계_ys dw 은평 생태교량" xfId="5893"/>
    <cellStyle name="_적격(화산) _현리-신팔도로설계_삼각지 시공계획서" xfId="5891"/>
    <cellStyle name="_적격(화산) _현리-신팔도로설계_삼각지 시공계획서_ys dw 은평 생태교량" xfId="5892"/>
    <cellStyle name="_적격(화산) _현설양식" xfId="18283"/>
    <cellStyle name="_적격(화산) _현장설명" xfId="18284"/>
    <cellStyle name="_적격(화산) _호남권투찰1" xfId="15018"/>
    <cellStyle name="_적격(화산) _호남권투찰1_1. 가실행예산(0629 도면기준)" xfId="15019"/>
    <cellStyle name="_적격(화산) _호남권투찰1_1. 가실행예산(0629 도면기준)_4.일신통신 가실행예산(재견적合)" xfId="15020"/>
    <cellStyle name="_적격(화산) _호남권투찰1_1. 가실행예산(0629 도면기준)_을" xfId="15021"/>
    <cellStyle name="_적격(화산) _호남권투찰1_1.본실행 - 조정(안)" xfId="15022"/>
    <cellStyle name="_적격(화산) _호남권투찰1_1.본실행 - 조정(안)_4.일신통신 가실행예산(재견적合)" xfId="15023"/>
    <cellStyle name="_적격(화산) _호남권투찰1_1.본실행 - 조정(안)_을" xfId="15024"/>
    <cellStyle name="_적격(화산) _호남권투찰1_4.일신통신 가실행예산(재견적合)" xfId="15025"/>
    <cellStyle name="_적격(화산) _호남권투찰1_을" xfId="15026"/>
    <cellStyle name="_적격(화산) _호남권투찰1_총괄 내역서" xfId="15027"/>
    <cellStyle name="_적격(화산) _호남권투찰1_총괄 내역서_4.일신통신 가실행예산(재견적合)" xfId="15028"/>
    <cellStyle name="_적격(화산) _호남권투찰1_총괄 내역서_을" xfId="15029"/>
    <cellStyle name="_적격(화산) _화성동탄KCC아파트추정1" xfId="21711"/>
    <cellStyle name="_적격(화산) _화성동탄KCC아파트추정1_실행예산초안(105동)-시형-1" xfId="21712"/>
    <cellStyle name="_적격(화산) _화성동탄KCC아파트추정1_실행예산초안(105동)-시형-2" xfId="21713"/>
    <cellStyle name="_적격(화산) _화성동탄KCC아파트추정1_평택 지산동 아파트추정1-결재本" xfId="21714"/>
    <cellStyle name="_적격(화산) _화성동탄KCC아파트추정1_평택 지산동 아파트추정1-결재本_실행예산초안(105동)-시형-1" xfId="21715"/>
    <cellStyle name="_적격(화산) _화성동탄KCC아파트추정1_평택 지산동 아파트추정1-결재本_실행예산초안(105동)-시형-2" xfId="21716"/>
    <cellStyle name="_적격(화산) _화성동탄KCC아파트추정2" xfId="21717"/>
    <cellStyle name="_적격(화산) _화성동탄KCC아파트추정2_실행예산초안(105동)-시형-1" xfId="21718"/>
    <cellStyle name="_적격(화산) _화성동탄KCC아파트추정2_실행예산초안(105동)-시형-2" xfId="21719"/>
    <cellStyle name="_적격(화산) _화성동탄KCC아파트추정2_평택 지산동 아파트추정1-결재本" xfId="21720"/>
    <cellStyle name="_적격(화산) _화성동탄KCC아파트추정2_평택 지산동 아파트추정1-결재本_실행예산초안(105동)-시형-1" xfId="21721"/>
    <cellStyle name="_적격(화산) _화성동탄KCC아파트추정2_평택 지산동 아파트추정1-결재本_실행예산초안(105동)-시형-2" xfId="21722"/>
    <cellStyle name="_적격예상투찰" xfId="21723"/>
    <cellStyle name="_적격예상투찰_고서1공구입찰가실행절감(안)" xfId="21724"/>
    <cellStyle name="_적격예상투찰_고서1공구입찰가실행절감(안)_팬택공사현황" xfId="21725"/>
    <cellStyle name="_적격예상투찰_고서1공구입찰가실행절감(안)_팬택공사현황_00팬택공사현황" xfId="21726"/>
    <cellStyle name="_적격예상투찰_팬택공사현황" xfId="21727"/>
    <cellStyle name="_적격예상투찰_팬택공사현황_00팬택공사현황" xfId="21728"/>
    <cellStyle name="_전관방송10283P" xfId="13655"/>
    <cellStyle name="_전기공사" xfId="12112"/>
    <cellStyle name="_전기내역서" xfId="12113"/>
    <cellStyle name="_전기내역서(최종)" xfId="12114"/>
    <cellStyle name="_전기실행예산(공동도급)" xfId="5923"/>
    <cellStyle name="_전력간선" xfId="15030"/>
    <cellStyle name="_전력목표" xfId="20616"/>
    <cellStyle name="_전자연동장치_표시제어_시스템-기능수" xfId="5924"/>
    <cellStyle name="_전주 정산건(6월7일)발송" xfId="21729"/>
    <cellStyle name="_전주실리콘폐기물저장소평당단가-2004315" xfId="21730"/>
    <cellStyle name="_전주우회도로 PACKING-도장면적" xfId="21731"/>
    <cellStyle name="_전체집계(최종)" xfId="5925"/>
    <cellStyle name="_전체집계(최종)_암거일반수량" xfId="5926"/>
    <cellStyle name="_전체집계(최종)_암거일반수량_암거일반수량" xfId="5927"/>
    <cellStyle name="_전체집계(최종4.13)" xfId="5928"/>
    <cellStyle name="_전체집계(최종4.13)_암거일반수량" xfId="5929"/>
    <cellStyle name="_전체집계(최종4.13)_암거일반수량_암거일반수량" xfId="5930"/>
    <cellStyle name="_절취운반다짐" xfId="5931"/>
    <cellStyle name="_점수산정총괄(조달청)" xfId="13026"/>
    <cellStyle name="_정릉 우성 아파트 공사계획서" xfId="20617"/>
    <cellStyle name="_정릉 우성 아파트 공사계획서_견적서-110동 602호" xfId="20618"/>
    <cellStyle name="_정릉 우성 아파트 공사계획서_견적서-상가" xfId="20619"/>
    <cellStyle name="_정릉 우성 아파트 공사계획서_견적서-상가_견적서-세대" xfId="20620"/>
    <cellStyle name="_정릉 우성 아파트 공사계획서_견적서-샘플2세대" xfId="20621"/>
    <cellStyle name="_정릉 우성 아파트 공사계획서_견적서-샘플2세대(수정)" xfId="20622"/>
    <cellStyle name="_정릉 우성 아파트 공사계획서_견적서-샘플2세대(수정)_견적서-세대결로(115동 1101호 외)" xfId="20623"/>
    <cellStyle name="_정릉 우성 아파트 공사계획서_견적서-샘플2세대_견적서-세대" xfId="20624"/>
    <cellStyle name="_정릉 우성 아파트 공사계획서_견적서-세대결로(115동 1101호 외)" xfId="20625"/>
    <cellStyle name="_정릉 우성 아파트 공사계획서_견적서-지하주차장" xfId="20626"/>
    <cellStyle name="_정릉 우성 아파트 공사계획서_견적서-지하주차장 천정보 균열" xfId="20627"/>
    <cellStyle name="_정릉 우성 아파트 공사계획서_견적서-지하주차장 천정보 균열_견적서-301동 302호 수정(01.05)" xfId="20628"/>
    <cellStyle name="_정릉 우성 아파트 공사계획서_견적서-지하주차장 천정보 균열_새암건설-302동1601호 보수견적서" xfId="20629"/>
    <cellStyle name="_정릉 우성 아파트 공사계획서_견적서-지하주차장 천정보 균열_점검보고서-303동 1903호(01.08)" xfId="20630"/>
    <cellStyle name="_정릉 우성 아파트 공사계획서_복사본 견적서-202동 1101호NEW" xfId="20631"/>
    <cellStyle name="_정릉 우성 아파트 공사계획서_수량산출서(계단)" xfId="20632"/>
    <cellStyle name="_정릉 우성 아파트 공사계획서_업체선정요청(강릉경포외벽도색)" xfId="20633"/>
    <cellStyle name="_정릉 우성 아파트 공사계획서_업체선정요청(종결보수공사)" xfId="20634"/>
    <cellStyle name="_정문전기공사최종" xfId="5932"/>
    <cellStyle name="_정보통신미장(051115)" xfId="18285"/>
    <cellStyle name="_정보통신수장(바닥-051115)" xfId="18286"/>
    <cellStyle name="_정보통신수장(바닥-051115)_1차 기성 내역서 0612023" xfId="18287"/>
    <cellStyle name="_정보통신수장(바닥-051115)_3차네고견적(061017-1)" xfId="18288"/>
    <cellStyle name="_정보통신수장(바닥-051115)_문화센타" xfId="18289"/>
    <cellStyle name="_정보통신수장(바닥-051122)" xfId="18290"/>
    <cellStyle name="_정보통신수장(바닥-051122)_1차 기성 내역서 0612023" xfId="18291"/>
    <cellStyle name="_정보통신수장(바닥-051122)_3차네고견적(061017-1)" xfId="18292"/>
    <cellStyle name="_정보통신수장(바닥-051122)_문화센타" xfId="18293"/>
    <cellStyle name="_정보통신수장(벽,천정-051122)" xfId="18294"/>
    <cellStyle name="_정보통신수장(벽,천정-051122)_1차 기성 내역서 0612023" xfId="18295"/>
    <cellStyle name="_정보통신수장(벽,천정-051122)_3차네고견적(061017-1)" xfId="18296"/>
    <cellStyle name="_정보통신수장(벽,천정-051122)_문화센타" xfId="18297"/>
    <cellStyle name="_정산내역" xfId="5933"/>
    <cellStyle name="_정산내역서(최종335 11.8)" xfId="13656"/>
    <cellStyle name="_정산세부내역(건설사정)" xfId="15031"/>
    <cellStyle name="_정산양식 (version 1)" xfId="13657"/>
    <cellStyle name="_제주물항" xfId="5934"/>
    <cellStyle name="_제출(2.25)" xfId="13658"/>
    <cellStyle name="_제출견적from" xfId="5935"/>
    <cellStyle name="_제출내역서" xfId="13659"/>
    <cellStyle name="_제출완료-공항운송가실행(0919)" xfId="13025"/>
    <cellStyle name="_제출용병천하수(지역관로1)" xfId="5936"/>
    <cellStyle name="_제출용병천하수(지역관로1)_광주평동실행" xfId="5937"/>
    <cellStyle name="_제출용병천하수(지역관로1)_광주평동실행_번암견적의뢰(협력)" xfId="5938"/>
    <cellStyle name="_제출용병천하수(지역관로1)_광주평동품의1" xfId="5939"/>
    <cellStyle name="_제출용병천하수(지역관로1)_광주평동품의1_무안-광주2공구(협력)수정" xfId="5940"/>
    <cellStyle name="_제출용병천하수(지역관로1)_광주평동품의1_번암견적의뢰(협력)" xfId="5941"/>
    <cellStyle name="_제출용병천하수(지역관로1)_광주평동품의1_적상무주IC도로(1공구)" xfId="5942"/>
    <cellStyle name="_제출용병천하수(지역관로1)_기장하수실행1" xfId="5943"/>
    <cellStyle name="_제출용병천하수(지역관로1)_기장하수실행1_번암견적의뢰(협력)" xfId="5944"/>
    <cellStyle name="_제출용병천하수(지역관로1)_무안-광주2공구(협력)수정" xfId="5945"/>
    <cellStyle name="_제출용병천하수(지역관로1)_번암견적의뢰(협력)" xfId="5946"/>
    <cellStyle name="_제출용병천하수(지역관로1)_송학실행안" xfId="5947"/>
    <cellStyle name="_제출용병천하수(지역관로1)_송학실행안_번암견적의뢰(협력)" xfId="5948"/>
    <cellStyle name="_제출용병천하수(지역관로1)_송학하수투찰" xfId="5949"/>
    <cellStyle name="_제출용병천하수(지역관로1)_송학하수투찰_번암견적의뢰(협력)" xfId="5950"/>
    <cellStyle name="_제출용병천하수(지역관로1)_송학하수품의(설계넣고)" xfId="5951"/>
    <cellStyle name="_제출용병천하수(지역관로1)_송학하수품의(설계넣고)_무안-광주2공구(협력)수정" xfId="5952"/>
    <cellStyle name="_제출용병천하수(지역관로1)_송학하수품의(설계넣고)_번암견적의뢰(협력)" xfId="5953"/>
    <cellStyle name="_제출용병천하수(지역관로1)_송학하수품의(설계넣고)_적상무주IC도로(1공구)" xfId="5954"/>
    <cellStyle name="_제출용병천하수(지역관로1)_적상무주IC도로(1공구)" xfId="5955"/>
    <cellStyle name="_조경내역서" xfId="5956"/>
    <cellStyle name="_조이엘-불광동110동1005호 누수후속건축마감공사" xfId="20635"/>
    <cellStyle name="_조인양식" xfId="5957"/>
    <cellStyle name="_조직표및인원투입" xfId="13660"/>
    <cellStyle name="_주요자재집계표(5-2)-0604" xfId="5958"/>
    <cellStyle name="_죽림1교-상부" xfId="5959"/>
    <cellStyle name="_죽림1교-상부_Book2" xfId="5967"/>
    <cellStyle name="_죽림1교-상부_x주요자재집계표" xfId="5968"/>
    <cellStyle name="_죽림1교-상부_구조물주요자재(3공구)" xfId="5960"/>
    <cellStyle name="_죽림1교-상부_구조물주요자재(3공구)_Book2" xfId="5963"/>
    <cellStyle name="_죽림1교-상부_구조물주요자재(3공구)_x주요자재집계표" xfId="5964"/>
    <cellStyle name="_죽림1교-상부_구조물주요자재(3공구)_주요자재집계표" xfId="5961"/>
    <cellStyle name="_죽림1교-상부_구조물주요자재(3공구)_주요자재집계표(5-2)-0604" xfId="5962"/>
    <cellStyle name="_죽림1교-상부_주요자재집계표" xfId="5965"/>
    <cellStyle name="_죽림1교-상부_주요자재집계표(5-2)-0604" xfId="5966"/>
    <cellStyle name="_죽림2교-상부" xfId="5969"/>
    <cellStyle name="_죽림2교-상부_Book2" xfId="5987"/>
    <cellStyle name="_죽림2교-상부_x주요자재집계표" xfId="5988"/>
    <cellStyle name="_죽림2교-상부_구조물주요자재(3공구)" xfId="5970"/>
    <cellStyle name="_죽림2교-상부_구조물주요자재(3공구)_Book2" xfId="5973"/>
    <cellStyle name="_죽림2교-상부_구조물주요자재(3공구)_x주요자재집계표" xfId="5974"/>
    <cellStyle name="_죽림2교-상부_구조물주요자재(3공구)_주요자재집계표" xfId="5971"/>
    <cellStyle name="_죽림2교-상부_구조물주요자재(3공구)_주요자재집계표(5-2)-0604" xfId="5972"/>
    <cellStyle name="_죽림2교-상부_주요자재집계표" xfId="5975"/>
    <cellStyle name="_죽림2교-상부_주요자재집계표(5-2)-0604" xfId="5976"/>
    <cellStyle name="_죽림2교-상부_죽림1교-상부" xfId="5977"/>
    <cellStyle name="_죽림2교-상부_죽림1교-상부_Book2" xfId="5985"/>
    <cellStyle name="_죽림2교-상부_죽림1교-상부_x주요자재집계표" xfId="5986"/>
    <cellStyle name="_죽림2교-상부_죽림1교-상부_구조물주요자재(3공구)" xfId="5978"/>
    <cellStyle name="_죽림2교-상부_죽림1교-상부_구조물주요자재(3공구)_Book2" xfId="5981"/>
    <cellStyle name="_죽림2교-상부_죽림1교-상부_구조물주요자재(3공구)_x주요자재집계표" xfId="5982"/>
    <cellStyle name="_죽림2교-상부_죽림1교-상부_구조물주요자재(3공구)_주요자재집계표" xfId="5979"/>
    <cellStyle name="_죽림2교-상부_죽림1교-상부_구조물주요자재(3공구)_주요자재집계표(5-2)-0604" xfId="5980"/>
    <cellStyle name="_죽림2교-상부_죽림1교-상부_주요자재집계표" xfId="5983"/>
    <cellStyle name="_죽림2교-상부_죽림1교-상부_주요자재집계표(5-2)-0604" xfId="5984"/>
    <cellStyle name="_죽림2교-상부-1" xfId="5989"/>
    <cellStyle name="_죽림2교-상부-1_Book2" xfId="6007"/>
    <cellStyle name="_죽림2교-상부-1_x주요자재집계표" xfId="6008"/>
    <cellStyle name="_죽림2교-상부-1_구조물주요자재(3공구)" xfId="5990"/>
    <cellStyle name="_죽림2교-상부-1_구조물주요자재(3공구)_Book2" xfId="5993"/>
    <cellStyle name="_죽림2교-상부-1_구조물주요자재(3공구)_x주요자재집계표" xfId="5994"/>
    <cellStyle name="_죽림2교-상부-1_구조물주요자재(3공구)_주요자재집계표" xfId="5991"/>
    <cellStyle name="_죽림2교-상부-1_구조물주요자재(3공구)_주요자재집계표(5-2)-0604" xfId="5992"/>
    <cellStyle name="_죽림2교-상부-1_주요자재집계표" xfId="5995"/>
    <cellStyle name="_죽림2교-상부-1_주요자재집계표(5-2)-0604" xfId="5996"/>
    <cellStyle name="_죽림2교-상부-1_죽림1교-상부" xfId="5997"/>
    <cellStyle name="_죽림2교-상부-1_죽림1교-상부_Book2" xfId="6005"/>
    <cellStyle name="_죽림2교-상부-1_죽림1교-상부_x주요자재집계표" xfId="6006"/>
    <cellStyle name="_죽림2교-상부-1_죽림1교-상부_구조물주요자재(3공구)" xfId="5998"/>
    <cellStyle name="_죽림2교-상부-1_죽림1교-상부_구조물주요자재(3공구)_Book2" xfId="6001"/>
    <cellStyle name="_죽림2교-상부-1_죽림1교-상부_구조물주요자재(3공구)_x주요자재집계표" xfId="6002"/>
    <cellStyle name="_죽림2교-상부-1_죽림1교-상부_구조물주요자재(3공구)_주요자재집계표" xfId="5999"/>
    <cellStyle name="_죽림2교-상부-1_죽림1교-상부_구조물주요자재(3공구)_주요자재집계표(5-2)-0604" xfId="6000"/>
    <cellStyle name="_죽림2교-상부-1_죽림1교-상부_주요자재집계표" xfId="6003"/>
    <cellStyle name="_죽림2교-상부-1_죽림1교-상부_주요자재집계표(5-2)-0604" xfId="6004"/>
    <cellStyle name="_준공-약전설비공사" xfId="15032"/>
    <cellStyle name="_준공정산보고서(최종)" xfId="6009"/>
    <cellStyle name="_준비1" xfId="13661"/>
    <cellStyle name="_중동TC현설" xfId="18298"/>
    <cellStyle name="_중동골조현설" xfId="18299"/>
    <cellStyle name="_중앙선5(투찰72%)" xfId="6010"/>
    <cellStyle name="_중역업무구분(2004-1)" xfId="6011"/>
    <cellStyle name="_증감분석양식" xfId="6012"/>
    <cellStyle name="_지장물 철거(2차)" xfId="12530"/>
    <cellStyle name="_지장물 철거(녹양)" xfId="12529"/>
    <cellStyle name="_지장물철거1차" xfId="12528"/>
    <cellStyle name="_지장물철거공사(대원로)" xfId="12527"/>
    <cellStyle name="_지정과제1분기실적(확정990408)" xfId="12526"/>
    <cellStyle name="_지정과제1분기실적(확정990408)_1" xfId="12525"/>
    <cellStyle name="_지정과제2차심의list" xfId="12514"/>
    <cellStyle name="_지정과제2차심의list_1" xfId="12513"/>
    <cellStyle name="_지정과제2차심의list_2" xfId="12512"/>
    <cellStyle name="_지정과제2차심의결과" xfId="12524"/>
    <cellStyle name="_지정과제2차심의결과(금액조정후최종)" xfId="12523"/>
    <cellStyle name="_지정과제2차심의결과(금액조정후최종)_1" xfId="12522"/>
    <cellStyle name="_지정과제2차심의결과(금액조정후최종)_1_경영개선실적보고(전주공장)" xfId="12521"/>
    <cellStyle name="_지정과제2차심의결과(금액조정후최종)_1_별첨1_2" xfId="12520"/>
    <cellStyle name="_지정과제2차심의결과(금액조정후최종)_1_제안과제집계표(공장전체)" xfId="12519"/>
    <cellStyle name="_지정과제2차심의결과(금액조정후최종)_경영개선실적보고(전주공장)" xfId="12518"/>
    <cellStyle name="_지정과제2차심의결과(금액조정후최종)_별첨1_2" xfId="12517"/>
    <cellStyle name="_지정과제2차심의결과(금액조정후최종)_제안과제집계표(공장전체)" xfId="12516"/>
    <cellStyle name="_지정과제2차심의결과_1" xfId="12515"/>
    <cellStyle name="_지하주차장 견적서(노은-11.20)" xfId="20636"/>
    <cellStyle name="_지하주차장 물량산출서(10.02)" xfId="20637"/>
    <cellStyle name="_지하주차장 보수(10.04)" xfId="20638"/>
    <cellStyle name="_지하주차장+계단누수(02.21)" xfId="20639"/>
    <cellStyle name="_직원복귀및생산성만회대책(10-문일현SE)" xfId="6013"/>
    <cellStyle name="_직원조직표" xfId="20640"/>
    <cellStyle name="_진주푸르지오(검토안반영)" xfId="6014"/>
    <cellStyle name="_진주푸르지오실행예산내역서" xfId="6015"/>
    <cellStyle name="_진주푸르지오실행예산내역서(FINAL-현장용)" xfId="6016"/>
    <cellStyle name="_집계" xfId="6017"/>
    <cellStyle name="_집계표" xfId="13662"/>
    <cellStyle name="_집중관리(981231)" xfId="12511"/>
    <cellStyle name="_집중관리(981231)_1" xfId="12510"/>
    <cellStyle name="_집중관리(지정과제및 양식)" xfId="12509"/>
    <cellStyle name="_집중관리(지정과제및 양식)_1" xfId="12508"/>
    <cellStyle name="_집행갑지 " xfId="6018"/>
    <cellStyle name="_집행갑지 _★이화-삼계도급실행(2003.04.11)" xfId="6019"/>
    <cellStyle name="_집행갑지 _★이화-삼계도급실행(2003.04.11)_춘천-동홍천(3)대비표" xfId="6020"/>
    <cellStyle name="_집행갑지 _020303-동묘역(대우)" xfId="6021"/>
    <cellStyle name="_집행갑지 _020303-동묘역(대우)_908공구실행(울트라)" xfId="6022"/>
    <cellStyle name="_집행갑지 _020303-동묘역(대우)_908공구실행(울트라)_견적서-풍납석촌(060206-입찰)개정1-수식수정-1-제출" xfId="6023"/>
    <cellStyle name="_집행갑지 _020303-동묘역(대우)_908공구실행(울트라)_설계내역서(풍납~석촌)" xfId="6024"/>
    <cellStyle name="_집행갑지 _020303-동묘역(대우)_908공구실행(울트라)_설계내역서(풍납~석촌)_견적서-풍납석촌(060206-입찰)개정1-수식수정-1-제출" xfId="6025"/>
    <cellStyle name="_집행갑지 _020303-동묘역(대우)_908공구실행(울트라)_설계내역서(풍납~석촌)_실행예산(장지분기)(060228)개정1" xfId="6026"/>
    <cellStyle name="_집행갑지 _020303-동묘역(대우)_908공구실행(울트라)_실행예산(장지분기)(060228)개정1" xfId="6027"/>
    <cellStyle name="_집행갑지 _020303-동묘역(대우)_견적서-풍납석촌(060206-입찰)개정1-수식수정-1-제출" xfId="6028"/>
    <cellStyle name="_집행갑지 _020303-동묘역(대우)_설계내역서(풍납~석촌)" xfId="6029"/>
    <cellStyle name="_집행갑지 _020303-동묘역(대우)_설계내역서(풍납~석촌)_견적서-풍납석촌(060206-입찰)개정1-수식수정-1-제출" xfId="6030"/>
    <cellStyle name="_집행갑지 _020303-동묘역(대우)_설계내역서(풍납~석촌)_실행예산(장지분기)(060228)개정1" xfId="6031"/>
    <cellStyle name="_집행갑지 _020303-동묘역(대우)_실행예산(장지분기)(060228)개정1" xfId="6032"/>
    <cellStyle name="_집행갑지 _020304-낙동강하구둑(울트라건설)" xfId="6033"/>
    <cellStyle name="_집행갑지 _020304-낙동강하구둑(울트라건설)_908공구실행(울트라)" xfId="6034"/>
    <cellStyle name="_집행갑지 _020304-낙동강하구둑(울트라건설)_908공구실행(울트라)_견적서-풍납석촌(060206-입찰)개정1-수식수정-1-제출" xfId="6035"/>
    <cellStyle name="_집행갑지 _020304-낙동강하구둑(울트라건설)_908공구실행(울트라)_설계내역서(풍납~석촌)" xfId="6036"/>
    <cellStyle name="_집행갑지 _020304-낙동강하구둑(울트라건설)_908공구실행(울트라)_설계내역서(풍납~석촌)_견적서-풍납석촌(060206-입찰)개정1-수식수정-1-제출" xfId="6037"/>
    <cellStyle name="_집행갑지 _020304-낙동강하구둑(울트라건설)_908공구실행(울트라)_설계내역서(풍납~석촌)_실행예산(장지분기)(060228)개정1" xfId="6038"/>
    <cellStyle name="_집행갑지 _020304-낙동강하구둑(울트라건설)_908공구실행(울트라)_실행예산(장지분기)(060228)개정1" xfId="6039"/>
    <cellStyle name="_집행갑지 _020304-낙동강하구둑(울트라건설)_견적서-풍납석촌(060206-입찰)개정1-수식수정-1-제출" xfId="6040"/>
    <cellStyle name="_집행갑지 _020304-낙동강하구둑(울트라건설)_설계내역서(풍납~석촌)" xfId="6041"/>
    <cellStyle name="_집행갑지 _020304-낙동강하구둑(울트라건설)_설계내역서(풍납~석촌)_견적서-풍납석촌(060206-입찰)개정1-수식수정-1-제출" xfId="6042"/>
    <cellStyle name="_집행갑지 _020304-낙동강하구둑(울트라건설)_설계내역서(풍납~석촌)_실행예산(장지분기)(060228)개정1" xfId="6043"/>
    <cellStyle name="_집행갑지 _020304-낙동강하구둑(울트라건설)_실행예산(장지분기)(060228)개정1" xfId="6044"/>
    <cellStyle name="_집행갑지 _020501-경춘선노반신설공사" xfId="6045"/>
    <cellStyle name="_집행갑지 _020501-경춘선노반신설공사(조정)" xfId="6046"/>
    <cellStyle name="_집행갑지 _020501-경춘선노반신설공사(조정)_견적서-풍납석촌(060206-입찰)개정1-수식수정-1-제출" xfId="6047"/>
    <cellStyle name="_집행갑지 _020501-경춘선노반신설공사(조정)_설계내역서(풍납~석촌)" xfId="6048"/>
    <cellStyle name="_집행갑지 _020501-경춘선노반신설공사(조정)_설계내역서(풍납~석촌)_견적서-풍납석촌(060206-입찰)개정1-수식수정-1-제출" xfId="6049"/>
    <cellStyle name="_집행갑지 _020501-경춘선노반신설공사(조정)_설계내역서(풍납~석촌)_실행예산(장지분기)(060228)개정1" xfId="6050"/>
    <cellStyle name="_집행갑지 _020501-경춘선노반신설공사(조정)_실행예산(장지분기)(060228)개정1" xfId="6051"/>
    <cellStyle name="_집행갑지 _020501-경춘선노반신설공사_견적서-풍납석촌(060206-입찰)개정1-수식수정-1-제출" xfId="6052"/>
    <cellStyle name="_집행갑지 _020501-경춘선노반신설공사_설계내역서(풍납~석촌)" xfId="6053"/>
    <cellStyle name="_집행갑지 _020501-경춘선노반신설공사_설계내역서(풍납~석촌)_견적서-풍납석촌(060206-입찰)개정1-수식수정-1-제출" xfId="6054"/>
    <cellStyle name="_집행갑지 _020501-경춘선노반신설공사_설계내역서(풍납~석촌)_실행예산(장지분기)(060228)개정1" xfId="6055"/>
    <cellStyle name="_집행갑지 _020501-경춘선노반신설공사_실행예산(장지분기)(060228)개정1" xfId="6056"/>
    <cellStyle name="_집행갑지 _1차 기성 내역서 0612023" xfId="18300"/>
    <cellStyle name="_집행갑지 _3차네고견적(061017-1)" xfId="18301"/>
    <cellStyle name="_집행갑지 _Book1" xfId="6222"/>
    <cellStyle name="_집행갑지 _Book1_ys dw 은평 생태교량" xfId="6225"/>
    <cellStyle name="_집행갑지 _Book1_삼각지 시공계획서" xfId="6223"/>
    <cellStyle name="_집행갑지 _Book1_삼각지 시공계획서_ys dw 은평 생태교량" xfId="6224"/>
    <cellStyle name="_집행갑지 _LGMART 남양주점견적2차(조정)" xfId="6226"/>
    <cellStyle name="_집행갑지 _LGMART 남양주점견적2차(조정)_LGMART 남양주점견적2차(조정)" xfId="6236"/>
    <cellStyle name="_집행갑지 _LGMART 남양주점견적2차(조정)_LGMART 남양주점견적2차(조정)_명동복합건물신축공사(입찰)(030832-1)개정4" xfId="6237"/>
    <cellStyle name="_집행갑지 _LGMART 남양주점견적2차(조정)_LGMART 남양주점견적2차(조정)_울산00아파트 오염방지용 C-B WALL공사(031223)개정0" xfId="6238"/>
    <cellStyle name="_집행갑지 _LGMART 남양주점견적2차(조정)_LGMART 남양주점견적2차(조정)_천호동 대우베네시티(030821)개정2" xfId="6239"/>
    <cellStyle name="_집행갑지 _LGMART 남양주점견적2차(조정)_LGMART 남양주점견적2차(조정)_한강로2가 복합건물(030924)개정0-PRD" xfId="6240"/>
    <cellStyle name="_집행갑지 _LGMART 남양주점견적2차(조정)_LG계약변경2차" xfId="6231"/>
    <cellStyle name="_집행갑지 _LGMART 남양주점견적2차(조정)_LG계약변경2차_명동복합건물신축공사(입찰)(030832-1)개정4" xfId="6232"/>
    <cellStyle name="_집행갑지 _LGMART 남양주점견적2차(조정)_LG계약변경2차_울산00아파트 오염방지용 C-B WALL공사(031223)개정0" xfId="6233"/>
    <cellStyle name="_집행갑지 _LGMART 남양주점견적2차(조정)_LG계약변경2차_천호동 대우베네시티(030821)개정2" xfId="6234"/>
    <cellStyle name="_집행갑지 _LGMART 남양주점견적2차(조정)_LG계약변경2차_한강로2가 복합건물(030924)개정0-PRD" xfId="6235"/>
    <cellStyle name="_집행갑지 _LGMART 남양주점견적2차(조정)_명동복합건물신축공사(입찰)(030832-1)개정4" xfId="6227"/>
    <cellStyle name="_집행갑지 _LGMART 남양주점견적2차(조정)_울산00아파트 오염방지용 C-B WALL공사(031223)개정0" xfId="6228"/>
    <cellStyle name="_집행갑지 _LGMART 남양주점견적2차(조정)_천호동 대우베네시티(030821)개정2" xfId="6229"/>
    <cellStyle name="_집행갑지 _LGMART 남양주점견적2차(조정)_한강로2가 복합건물(030924)개정0-PRD" xfId="6230"/>
    <cellStyle name="_집행갑지 _P-(현리-신팔)" xfId="6241"/>
    <cellStyle name="_집행갑지 _P-(현리-신팔)_ys dw 은평 생태교량" xfId="6244"/>
    <cellStyle name="_집행갑지 _P-(현리-신팔)_삼각지 시공계획서" xfId="6242"/>
    <cellStyle name="_집행갑지 _P-(현리-신팔)_삼각지 시공계획서_ys dw 은평 생태교량" xfId="6243"/>
    <cellStyle name="_집행갑지 _p-하남강일1" xfId="6245"/>
    <cellStyle name="_집행갑지 _p-하남강일1_ys dw 은평 생태교량" xfId="6248"/>
    <cellStyle name="_집행갑지 _p-하남강일1_삼각지 시공계획서" xfId="6246"/>
    <cellStyle name="_집행갑지 _p-하남강일1_삼각지 시공계획서_ys dw 은평 생태교량" xfId="6247"/>
    <cellStyle name="_집행갑지 _rhd(토양-토공)071212" xfId="6249"/>
    <cellStyle name="_집행갑지 _ys dw 은평 생태교량" xfId="6250"/>
    <cellStyle name="_집행갑지 _건축내역서(가경)" xfId="18302"/>
    <cellStyle name="_집행갑지 _견적서-풍납석촌(060206-입찰)개정1-수식수정-1-제출" xfId="6057"/>
    <cellStyle name="_집행갑지 _고서담양1공구(쌍용건설)" xfId="6058"/>
    <cellStyle name="_집행갑지 _고서담양1공구(쌍용건설)_LGMART 남양주점견적2차(조정)" xfId="6063"/>
    <cellStyle name="_집행갑지 _고서담양1공구(쌍용건설)_LGMART 남양주점견적2차(조정)_LGMART 남양주점견적2차(조정)" xfId="6073"/>
    <cellStyle name="_집행갑지 _고서담양1공구(쌍용건설)_LGMART 남양주점견적2차(조정)_LGMART 남양주점견적2차(조정)_명동복합건물신축공사(입찰)(030832-1)개정4" xfId="6074"/>
    <cellStyle name="_집행갑지 _고서담양1공구(쌍용건설)_LGMART 남양주점견적2차(조정)_LGMART 남양주점견적2차(조정)_울산00아파트 오염방지용 C-B WALL공사(031223)개정0" xfId="6075"/>
    <cellStyle name="_집행갑지 _고서담양1공구(쌍용건설)_LGMART 남양주점견적2차(조정)_LGMART 남양주점견적2차(조정)_천호동 대우베네시티(030821)개정2" xfId="6076"/>
    <cellStyle name="_집행갑지 _고서담양1공구(쌍용건설)_LGMART 남양주점견적2차(조정)_LGMART 남양주점견적2차(조정)_한강로2가 복합건물(030924)개정0-PRD" xfId="6077"/>
    <cellStyle name="_집행갑지 _고서담양1공구(쌍용건설)_LGMART 남양주점견적2차(조정)_LG계약변경2차" xfId="6068"/>
    <cellStyle name="_집행갑지 _고서담양1공구(쌍용건설)_LGMART 남양주점견적2차(조정)_LG계약변경2차_명동복합건물신축공사(입찰)(030832-1)개정4" xfId="6069"/>
    <cellStyle name="_집행갑지 _고서담양1공구(쌍용건설)_LGMART 남양주점견적2차(조정)_LG계약변경2차_울산00아파트 오염방지용 C-B WALL공사(031223)개정0" xfId="6070"/>
    <cellStyle name="_집행갑지 _고서담양1공구(쌍용건설)_LGMART 남양주점견적2차(조정)_LG계약변경2차_천호동 대우베네시티(030821)개정2" xfId="6071"/>
    <cellStyle name="_집행갑지 _고서담양1공구(쌍용건설)_LGMART 남양주점견적2차(조정)_LG계약변경2차_한강로2가 복합건물(030924)개정0-PRD" xfId="6072"/>
    <cellStyle name="_집행갑지 _고서담양1공구(쌍용건설)_LGMART 남양주점견적2차(조정)_명동복합건물신축공사(입찰)(030832-1)개정4" xfId="6064"/>
    <cellStyle name="_집행갑지 _고서담양1공구(쌍용건설)_LGMART 남양주점견적2차(조정)_울산00아파트 오염방지용 C-B WALL공사(031223)개정0" xfId="6065"/>
    <cellStyle name="_집행갑지 _고서담양1공구(쌍용건설)_LGMART 남양주점견적2차(조정)_천호동 대우베네시티(030821)개정2" xfId="6066"/>
    <cellStyle name="_집행갑지 _고서담양1공구(쌍용건설)_LGMART 남양주점견적2차(조정)_한강로2가 복합건물(030924)개정0-PRD" xfId="6067"/>
    <cellStyle name="_집행갑지 _고서담양1공구(쌍용건설)_명동복합건물신축공사(입찰)(030832-1)개정4" xfId="6059"/>
    <cellStyle name="_집행갑지 _고서담양1공구(쌍용건설)_울산00아파트 오염방지용 C-B WALL공사(031223)개정0" xfId="6060"/>
    <cellStyle name="_집행갑지 _고서담양1공구(쌍용건설)_천호동 대우베네시티(030821)개정2" xfId="6061"/>
    <cellStyle name="_집행갑지 _고서담양1공구(쌍용건설)_한강로2가 복합건물(030924)개정0-PRD" xfId="6062"/>
    <cellStyle name="_집행갑지 _광주평동실행" xfId="6078"/>
    <cellStyle name="_집행갑지 _광주평동실행_번암견적의뢰(협력)" xfId="6079"/>
    <cellStyle name="_집행갑지 _광주평동품의1" xfId="6080"/>
    <cellStyle name="_집행갑지 _광주평동품의1_무안-광주2공구(협력)수정" xfId="6081"/>
    <cellStyle name="_집행갑지 _광주평동품의1_번암견적의뢰(협력)" xfId="6082"/>
    <cellStyle name="_집행갑지 _광주평동품의1_적상무주IC도로(1공구)" xfId="6083"/>
    <cellStyle name="_집행갑지 _괴산연풍2(설계공종)" xfId="6084"/>
    <cellStyle name="_집행갑지 _괴산연풍2(설계공종)_춘천-동홍천(3)대비표" xfId="6085"/>
    <cellStyle name="_집행갑지 _금호10구역재개발현장(대우)" xfId="6086"/>
    <cellStyle name="_집행갑지 _금호10구역재개발현장(대우)_908공구실행(울트라)" xfId="6087"/>
    <cellStyle name="_집행갑지 _금호10구역재개발현장(대우)_908공구실행(울트라)_견적서-풍납석촌(060206-입찰)개정1-수식수정-1-제출" xfId="6088"/>
    <cellStyle name="_집행갑지 _금호10구역재개발현장(대우)_908공구실행(울트라)_설계내역서(풍납~석촌)" xfId="6089"/>
    <cellStyle name="_집행갑지 _금호10구역재개발현장(대우)_908공구실행(울트라)_설계내역서(풍납~석촌)_견적서-풍납석촌(060206-입찰)개정1-수식수정-1-제출" xfId="6090"/>
    <cellStyle name="_집행갑지 _금호10구역재개발현장(대우)_908공구실행(울트라)_설계내역서(풍납~석촌)_실행예산(장지분기)(060228)개정1" xfId="6091"/>
    <cellStyle name="_집행갑지 _금호10구역재개발현장(대우)_908공구실행(울트라)_실행예산(장지분기)(060228)개정1" xfId="6092"/>
    <cellStyle name="_집행갑지 _금호10구역재개발현장(대우)_견적서-풍납석촌(060206-입찰)개정1-수식수정-1-제출" xfId="6093"/>
    <cellStyle name="_집행갑지 _금호10구역재개발현장(대우)_설계내역서(풍납~석촌)" xfId="6094"/>
    <cellStyle name="_집행갑지 _금호10구역재개발현장(대우)_설계내역서(풍납~석촌)_견적서-풍납석촌(060206-입찰)개정1-수식수정-1-제출" xfId="6095"/>
    <cellStyle name="_집행갑지 _금호10구역재개발현장(대우)_설계내역서(풍납~석촌)_실행예산(장지분기)(060228)개정1" xfId="6096"/>
    <cellStyle name="_집행갑지 _금호10구역재개발현장(대우)_실행예산(장지분기)(060228)개정1" xfId="6097"/>
    <cellStyle name="_집행갑지 _기본단가" xfId="6098"/>
    <cellStyle name="_집행갑지 _기본단가_춘천-동홍천(3)대비표" xfId="6099"/>
    <cellStyle name="_집행갑지 _기장하수실행1" xfId="6100"/>
    <cellStyle name="_집행갑지 _기장하수실행1_번암견적의뢰(협력)" xfId="6101"/>
    <cellStyle name="_집행갑지 _동면장안1(조사기안)" xfId="6102"/>
    <cellStyle name="_집행갑지 _동면장안1(조사기안)_춘천-동홍천(3)대비표" xfId="6103"/>
    <cellStyle name="_집행갑지 _명동복합건물신축공사(입찰)(030832-1)개정4" xfId="6104"/>
    <cellStyle name="_집행갑지 _무안-광주2공구(협력)수정" xfId="6105"/>
    <cellStyle name="_집행갑지 _문화센타" xfId="18303"/>
    <cellStyle name="_집행갑지 _번암견적의뢰(협력)" xfId="6106"/>
    <cellStyle name="_집행갑지 _부대결과" xfId="6107"/>
    <cellStyle name="_집행갑지 _부대결과_Book1" xfId="6114"/>
    <cellStyle name="_집행갑지 _부대결과_Book1_ys dw 은평 생태교량" xfId="6117"/>
    <cellStyle name="_집행갑지 _부대결과_Book1_삼각지 시공계획서" xfId="6115"/>
    <cellStyle name="_집행갑지 _부대결과_Book1_삼각지 시공계획서_ys dw 은평 생태교량" xfId="6116"/>
    <cellStyle name="_집행갑지 _부대결과_P-(현리-신팔)" xfId="6118"/>
    <cellStyle name="_집행갑지 _부대결과_P-(현리-신팔)_ys dw 은평 생태교량" xfId="6121"/>
    <cellStyle name="_집행갑지 _부대결과_P-(현리-신팔)_삼각지 시공계획서" xfId="6119"/>
    <cellStyle name="_집행갑지 _부대결과_P-(현리-신팔)_삼각지 시공계획서_ys dw 은평 생태교량" xfId="6120"/>
    <cellStyle name="_집행갑지 _부대결과_ys dw 은평 생태교량" xfId="6122"/>
    <cellStyle name="_집행갑지 _부대결과_삼각지 시공계획서" xfId="6108"/>
    <cellStyle name="_집행갑지 _부대결과_삼각지 시공계획서_ys dw 은평 생태교량" xfId="6109"/>
    <cellStyle name="_집행갑지 _부대결과_현리-신팔도로설계" xfId="6110"/>
    <cellStyle name="_집행갑지 _부대결과_현리-신팔도로설계_ys dw 은평 생태교량" xfId="6113"/>
    <cellStyle name="_집행갑지 _부대결과_현리-신팔도로설계_삼각지 시공계획서" xfId="6111"/>
    <cellStyle name="_집행갑지 _부대결과_현리-신팔도로설계_삼각지 시공계획서_ys dw 은평 생태교량" xfId="6112"/>
    <cellStyle name="_집행갑지 _부대입찰특별조건및내역송부(최저가)" xfId="6123"/>
    <cellStyle name="_집행갑지 _부대입찰특별조건및내역송부(최저가)_Book1" xfId="6146"/>
    <cellStyle name="_집행갑지 _부대입찰특별조건및내역송부(최저가)_Book1_ys dw 은평 생태교량" xfId="6149"/>
    <cellStyle name="_집행갑지 _부대입찰특별조건및내역송부(최저가)_Book1_삼각지 시공계획서" xfId="6147"/>
    <cellStyle name="_집행갑지 _부대입찰특별조건및내역송부(최저가)_Book1_삼각지 시공계획서_ys dw 은평 생태교량" xfId="6148"/>
    <cellStyle name="_집행갑지 _부대입찰특별조건및내역송부(최저가)_P-(현리-신팔)" xfId="6150"/>
    <cellStyle name="_집행갑지 _부대입찰특별조건및내역송부(최저가)_P-(현리-신팔)_ys dw 은평 생태교량" xfId="6153"/>
    <cellStyle name="_집행갑지 _부대입찰특별조건및내역송부(최저가)_P-(현리-신팔)_삼각지 시공계획서" xfId="6151"/>
    <cellStyle name="_집행갑지 _부대입찰특별조건및내역송부(최저가)_P-(현리-신팔)_삼각지 시공계획서_ys dw 은평 생태교량" xfId="6152"/>
    <cellStyle name="_집행갑지 _부대입찰특별조건및내역송부(최저가)_ys dw 은평 생태교량" xfId="6154"/>
    <cellStyle name="_집행갑지 _부대입찰특별조건및내역송부(최저가)_부대결과" xfId="6124"/>
    <cellStyle name="_집행갑지 _부대입찰특별조건및내역송부(최저가)_부대결과_Book1" xfId="6131"/>
    <cellStyle name="_집행갑지 _부대입찰특별조건및내역송부(최저가)_부대결과_Book1_ys dw 은평 생태교량" xfId="6134"/>
    <cellStyle name="_집행갑지 _부대입찰특별조건및내역송부(최저가)_부대결과_Book1_삼각지 시공계획서" xfId="6132"/>
    <cellStyle name="_집행갑지 _부대입찰특별조건및내역송부(최저가)_부대결과_Book1_삼각지 시공계획서_ys dw 은평 생태교량" xfId="6133"/>
    <cellStyle name="_집행갑지 _부대입찰특별조건및내역송부(최저가)_부대결과_P-(현리-신팔)" xfId="6135"/>
    <cellStyle name="_집행갑지 _부대입찰특별조건및내역송부(최저가)_부대결과_P-(현리-신팔)_ys dw 은평 생태교량" xfId="6138"/>
    <cellStyle name="_집행갑지 _부대입찰특별조건및내역송부(최저가)_부대결과_P-(현리-신팔)_삼각지 시공계획서" xfId="6136"/>
    <cellStyle name="_집행갑지 _부대입찰특별조건및내역송부(최저가)_부대결과_P-(현리-신팔)_삼각지 시공계획서_ys dw 은평 생태교량" xfId="6137"/>
    <cellStyle name="_집행갑지 _부대입찰특별조건및내역송부(최저가)_부대결과_ys dw 은평 생태교량" xfId="6139"/>
    <cellStyle name="_집행갑지 _부대입찰특별조건및내역송부(최저가)_부대결과_삼각지 시공계획서" xfId="6125"/>
    <cellStyle name="_집행갑지 _부대입찰특별조건및내역송부(최저가)_부대결과_삼각지 시공계획서_ys dw 은평 생태교량" xfId="6126"/>
    <cellStyle name="_집행갑지 _부대입찰특별조건및내역송부(최저가)_부대결과_현리-신팔도로설계" xfId="6127"/>
    <cellStyle name="_집행갑지 _부대입찰특별조건및내역송부(최저가)_부대결과_현리-신팔도로설계_ys dw 은평 생태교량" xfId="6130"/>
    <cellStyle name="_집행갑지 _부대입찰특별조건및내역송부(최저가)_부대결과_현리-신팔도로설계_삼각지 시공계획서" xfId="6128"/>
    <cellStyle name="_집행갑지 _부대입찰특별조건및내역송부(최저가)_부대결과_현리-신팔도로설계_삼각지 시공계획서_ys dw 은평 생태교량" xfId="6129"/>
    <cellStyle name="_집행갑지 _부대입찰특별조건및내역송부(최저가)_삼각지 시공계획서" xfId="6140"/>
    <cellStyle name="_집행갑지 _부대입찰특별조건및내역송부(최저가)_삼각지 시공계획서_ys dw 은평 생태교량" xfId="6141"/>
    <cellStyle name="_집행갑지 _부대입찰특별조건및내역송부(최저가)_현리-신팔도로설계" xfId="6142"/>
    <cellStyle name="_집행갑지 _부대입찰특별조건및내역송부(최저가)_현리-신팔도로설계_ys dw 은평 생태교량" xfId="6145"/>
    <cellStyle name="_집행갑지 _부대입찰특별조건및내역송부(최저가)_현리-신팔도로설계_삼각지 시공계획서" xfId="6143"/>
    <cellStyle name="_집행갑지 _부대입찰특별조건및내역송부(최저가)_현리-신팔도로설계_삼각지 시공계획서_ys dw 은평 생태교량" xfId="6144"/>
    <cellStyle name="_집행갑지 _부천소사점내역서" xfId="18304"/>
    <cellStyle name="_집행갑지 _비교표(시화,청주)" xfId="18305"/>
    <cellStyle name="_집행갑지 _비교표(청주가경점)" xfId="18306"/>
    <cellStyle name="_집행갑지 _삼각지 시공계획서" xfId="6155"/>
    <cellStyle name="_집행갑지 _삼각지 시공계획서_ys dw 은평 생태교량" xfId="6156"/>
    <cellStyle name="_집행갑지 _설계내역서(풍납~석촌)" xfId="6157"/>
    <cellStyle name="_집행갑지 _설계내역서(풍납~석촌)_견적서-풍납석촌(060206-입찰)개정1-수식수정-1-제출" xfId="6158"/>
    <cellStyle name="_집행갑지 _설계내역서(풍납~석촌)_실행예산(장지분기)(060228)개정1" xfId="6159"/>
    <cellStyle name="_집행갑지 _송학실행안" xfId="6160"/>
    <cellStyle name="_집행갑지 _송학실행안_번암견적의뢰(협력)" xfId="6161"/>
    <cellStyle name="_집행갑지 _송학하수투찰" xfId="6162"/>
    <cellStyle name="_집행갑지 _송학하수투찰_번암견적의뢰(협력)" xfId="6163"/>
    <cellStyle name="_집행갑지 _송학하수품의(설계넣고)" xfId="6164"/>
    <cellStyle name="_집행갑지 _송학하수품의(설계넣고)_무안-광주2공구(협력)수정" xfId="6165"/>
    <cellStyle name="_집행갑지 _송학하수품의(설계넣고)_번암견적의뢰(협력)" xfId="6166"/>
    <cellStyle name="_집행갑지 _송학하수품의(설계넣고)_적상무주IC도로(1공구)" xfId="6167"/>
    <cellStyle name="_집행갑지 _수원테크노(기안)" xfId="6168"/>
    <cellStyle name="_집행갑지 _수원테크노(기안)_춘천-동홍천(3)대비표" xfId="6169"/>
    <cellStyle name="_집행갑지 _순천점내역서" xfId="18307"/>
    <cellStyle name="_집행갑지 _실행예산(장지분기)(060228)개정1" xfId="6170"/>
    <cellStyle name="_집행갑지 _울산00아파트 오염방지용 C-B WALL공사(031223)개정0" xfId="6171"/>
    <cellStyle name="_집행갑지 _이화삼계(공종기안)" xfId="6172"/>
    <cellStyle name="_집행갑지 _이화삼계(공종기안)_춘천-동홍천(3)대비표" xfId="6173"/>
    <cellStyle name="_집행갑지 _적상무주IC도로(1공구)" xfId="6174"/>
    <cellStyle name="_집행갑지 _중앙서소문전력구견적서" xfId="6175"/>
    <cellStyle name="_집행갑지 _중앙서소문전력구견적서_견적서-풍납석촌(060206-입찰)개정1-수식수정-1-제출" xfId="6176"/>
    <cellStyle name="_집행갑지 _중앙서소문전력구견적서_설계내역서(풍납~석촌)" xfId="6177"/>
    <cellStyle name="_집행갑지 _중앙서소문전력구견적서_설계내역서(풍납~석촌)_견적서-풍납석촌(060206-입찰)개정1-수식수정-1-제출" xfId="6178"/>
    <cellStyle name="_집행갑지 _중앙서소문전력구견적서_설계내역서(풍납~석촌)_실행예산(장지분기)(060228)개정1" xfId="6179"/>
    <cellStyle name="_집행갑지 _중앙서소문전력구견적서_실행예산(장지분기)(060228)개정1" xfId="6180"/>
    <cellStyle name="_집행갑지 _천호동 대우베네시티(030821)개정2" xfId="6181"/>
    <cellStyle name="_집행갑지 _춘천-동홍천(3)대비표" xfId="6182"/>
    <cellStyle name="_집행갑지 _태인원평2(조사기안)" xfId="6183"/>
    <cellStyle name="_집행갑지 _태인원평2(조사기안)_춘천-동홍천(3)대비표" xfId="6184"/>
    <cellStyle name="_집행갑지 _투찰" xfId="6185"/>
    <cellStyle name="_집행갑지 _투찰_Book1" xfId="6208"/>
    <cellStyle name="_집행갑지 _투찰_Book1_ys dw 은평 생태교량" xfId="6211"/>
    <cellStyle name="_집행갑지 _투찰_Book1_삼각지 시공계획서" xfId="6209"/>
    <cellStyle name="_집행갑지 _투찰_Book1_삼각지 시공계획서_ys dw 은평 생태교량" xfId="6210"/>
    <cellStyle name="_집행갑지 _투찰_P-(현리-신팔)" xfId="6212"/>
    <cellStyle name="_집행갑지 _투찰_P-(현리-신팔)_ys dw 은평 생태교량" xfId="6215"/>
    <cellStyle name="_집행갑지 _투찰_P-(현리-신팔)_삼각지 시공계획서" xfId="6213"/>
    <cellStyle name="_집행갑지 _투찰_P-(현리-신팔)_삼각지 시공계획서_ys dw 은평 생태교량" xfId="6214"/>
    <cellStyle name="_집행갑지 _투찰_ys dw 은평 생태교량" xfId="6216"/>
    <cellStyle name="_집행갑지 _투찰_부대결과" xfId="6186"/>
    <cellStyle name="_집행갑지 _투찰_부대결과_Book1" xfId="6193"/>
    <cellStyle name="_집행갑지 _투찰_부대결과_Book1_ys dw 은평 생태교량" xfId="6196"/>
    <cellStyle name="_집행갑지 _투찰_부대결과_Book1_삼각지 시공계획서" xfId="6194"/>
    <cellStyle name="_집행갑지 _투찰_부대결과_Book1_삼각지 시공계획서_ys dw 은평 생태교량" xfId="6195"/>
    <cellStyle name="_집행갑지 _투찰_부대결과_P-(현리-신팔)" xfId="6197"/>
    <cellStyle name="_집행갑지 _투찰_부대결과_P-(현리-신팔)_ys dw 은평 생태교량" xfId="6200"/>
    <cellStyle name="_집행갑지 _투찰_부대결과_P-(현리-신팔)_삼각지 시공계획서" xfId="6198"/>
    <cellStyle name="_집행갑지 _투찰_부대결과_P-(현리-신팔)_삼각지 시공계획서_ys dw 은평 생태교량" xfId="6199"/>
    <cellStyle name="_집행갑지 _투찰_부대결과_ys dw 은평 생태교량" xfId="6201"/>
    <cellStyle name="_집행갑지 _투찰_부대결과_삼각지 시공계획서" xfId="6187"/>
    <cellStyle name="_집행갑지 _투찰_부대결과_삼각지 시공계획서_ys dw 은평 생태교량" xfId="6188"/>
    <cellStyle name="_집행갑지 _투찰_부대결과_현리-신팔도로설계" xfId="6189"/>
    <cellStyle name="_집행갑지 _투찰_부대결과_현리-신팔도로설계_ys dw 은평 생태교량" xfId="6192"/>
    <cellStyle name="_집행갑지 _투찰_부대결과_현리-신팔도로설계_삼각지 시공계획서" xfId="6190"/>
    <cellStyle name="_집행갑지 _투찰_부대결과_현리-신팔도로설계_삼각지 시공계획서_ys dw 은평 생태교량" xfId="6191"/>
    <cellStyle name="_집행갑지 _투찰_삼각지 시공계획서" xfId="6202"/>
    <cellStyle name="_집행갑지 _투찰_삼각지 시공계획서_ys dw 은평 생태교량" xfId="6203"/>
    <cellStyle name="_집행갑지 _투찰_현리-신팔도로설계" xfId="6204"/>
    <cellStyle name="_집행갑지 _투찰_현리-신팔도로설계_ys dw 은평 생태교량" xfId="6207"/>
    <cellStyle name="_집행갑지 _투찰_현리-신팔도로설계_삼각지 시공계획서" xfId="6205"/>
    <cellStyle name="_집행갑지 _투찰_현리-신팔도로설계_삼각지 시공계획서_ys dw 은평 생태교량" xfId="6206"/>
    <cellStyle name="_집행갑지 _한강로2가 복합건물(030924)개정0-PRD" xfId="6217"/>
    <cellStyle name="_집행갑지 _현리-신팔도로설계" xfId="6218"/>
    <cellStyle name="_집행갑지 _현리-신팔도로설계_ys dw 은평 생태교량" xfId="6221"/>
    <cellStyle name="_집행갑지 _현리-신팔도로설계_삼각지 시공계획서" xfId="6219"/>
    <cellStyle name="_집행갑지 _현리-신팔도로설계_삼각지 시공계획서_ys dw 은평 생태교량" xfId="6220"/>
    <cellStyle name="_집행-유성" xfId="18308"/>
    <cellStyle name="_집행-유성_건축내역서(가경)" xfId="18309"/>
    <cellStyle name="_집행-유성_부천소사점내역서" xfId="18310"/>
    <cellStyle name="_집행-유성_비교표(시화,청주)" xfId="18311"/>
    <cellStyle name="_집행-유성_비교표(청주가경점)" xfId="18312"/>
    <cellStyle name="_집행-유성_순천점내역서" xfId="18313"/>
    <cellStyle name="_참고" xfId="18314"/>
    <cellStyle name="_참고01-50억대안제시" xfId="13024"/>
    <cellStyle name="_참고02-당초가실행" xfId="13023"/>
    <cellStyle name="_창동 민자 역사" xfId="6251"/>
    <cellStyle name="_창원상수도(투찰)-0.815%" xfId="6252"/>
    <cellStyle name="_천안 고객 PLAZA 내장공사" xfId="13663"/>
    <cellStyle name="_천안-내역서1125" xfId="6253"/>
    <cellStyle name="_천안축구센터신축공사(기계-실행)060221" xfId="6254"/>
    <cellStyle name="_천연잔디운동장조성-2005(2)(1).05-수정중" xfId="6255"/>
    <cellStyle name="_천호동 대우베네시티(030821)개정2" xfId="6256"/>
    <cellStyle name="_철거공(1공구)" xfId="12507"/>
    <cellStyle name="_철거공(2공구)" xfId="12506"/>
    <cellStyle name="_철골공사(공내역) 2차 견적 재조정" xfId="13022"/>
    <cellStyle name="_철콘견적대비수정2(2002.12.10)" xfId="18315"/>
    <cellStyle name="_철콘공내역서5" xfId="18316"/>
    <cellStyle name="_철콘공사시행결의" xfId="12505"/>
    <cellStyle name="_철탑이설보상비실정보고" xfId="6257"/>
    <cellStyle name="_청담멤버스카운티(8.28)" xfId="13664"/>
    <cellStyle name="_청문당 내역보완" xfId="15033"/>
    <cellStyle name="_청우네이처-창동민자역사검토서(송부용)" xfId="6258"/>
    <cellStyle name="_청우네이처-카톨록새병원(대안비교표)" xfId="6259"/>
    <cellStyle name="_청원상주2공구투찰내역서" xfId="6260"/>
    <cellStyle name="_청원상주2공구투찰내역서_춘천-동홍천(3)대비표" xfId="6261"/>
    <cellStyle name="_청주 봉명 I PARK" xfId="6262"/>
    <cellStyle name="_청주관광호텔-대안입찰 내역서(02.10.10)" xfId="13665"/>
    <cellStyle name="_청주우회(남면-북면)" xfId="21732"/>
    <cellStyle name="_청주우회(남면-북면)_고서1공구입찰가실행절감(안)" xfId="21733"/>
    <cellStyle name="_청주우회(남면-북면)_고서1공구입찰가실행절감(안)_팬택공사현황" xfId="21734"/>
    <cellStyle name="_청주우회(남면-북면)_고서1공구입찰가실행절감(안)_팬택공사현황_00팬택공사현황" xfId="21735"/>
    <cellStyle name="_청주우회(남면-북면)_팬택공사현황" xfId="21736"/>
    <cellStyle name="_청주우회(남면-북면)_팬택공사현황_00팬택공사현황" xfId="21737"/>
    <cellStyle name="_초기실행내역(0320)" xfId="6263"/>
    <cellStyle name="_총괄(a4)" xfId="20641"/>
    <cellStyle name="_총괄자재집(4.13)" xfId="6264"/>
    <cellStyle name="_총사업비 검토(9-19) (적산팀)" xfId="6265"/>
    <cellStyle name="_최종보고-파주완료030401" xfId="13021"/>
    <cellStyle name="_최종-실행내역(협성대신학관)060110" xfId="6266"/>
    <cellStyle name="_최종정산보고" xfId="13666"/>
    <cellStyle name="_최종총괄" xfId="20642"/>
    <cellStyle name="_추가공사 매입및 실행" xfId="13667"/>
    <cellStyle name="_춘천전화국증축통신+개요" xfId="15034"/>
    <cellStyle name="_춘천합동내역+개요(수정한최종)" xfId="15035"/>
    <cellStyle name="_충정실행" xfId="15036"/>
    <cellStyle name="_충정실행_의왕실행" xfId="15037"/>
    <cellStyle name="_충주세무서 신축공사" xfId="13668"/>
    <cellStyle name="_충주시소태면" xfId="6267"/>
    <cellStyle name="_카메라 사용한 화일" xfId="6268"/>
    <cellStyle name="_카톨릭병원(최종-20021120)" xfId="6269"/>
    <cellStyle name="_카펠라(조정제출)" xfId="13669"/>
    <cellStyle name="_카펠라스포츠클럽(쇼핑몰)-변경비교내역0413" xfId="13670"/>
    <cellStyle name="_코드SAMPLE-구미광평_가실행_ver01" xfId="6270"/>
    <cellStyle name="_코드SAMPLE-구미광평_가실행_ver01 (version 1)" xfId="6271"/>
    <cellStyle name="_코레노2차-공내역-인테리어공사" xfId="13671"/>
    <cellStyle name="_큰고개재건축아파트건립공사" xfId="15038"/>
    <cellStyle name="_타일공사" xfId="18317"/>
    <cellStyle name="_타일공사_강제창호 및 잡철공사" xfId="18318"/>
    <cellStyle name="_타일공사_도곡동토공사사발주계획" xfId="18319"/>
    <cellStyle name="_타일공사_인테리어공사 발주계획서" xfId="18320"/>
    <cellStyle name="_타일공사_테라조공사" xfId="18321"/>
    <cellStyle name="_타일공사_테라조공사_강제창호 및 잡철공사" xfId="18322"/>
    <cellStyle name="_타일공사_테라조공사_도곡동토공사사발주계획" xfId="18323"/>
    <cellStyle name="_타일공사_테라조공사_인테리어공사 발주계획서" xfId="18324"/>
    <cellStyle name="_타일공사_테라조공사_토공사발주" xfId="18325"/>
    <cellStyle name="_타일공사_토공사발주" xfId="18326"/>
    <cellStyle name="_타일기성" xfId="13672"/>
    <cellStyle name="_타일기성12월" xfId="13673"/>
    <cellStyle name="_태인-원평2공구(협력)" xfId="6272"/>
    <cellStyle name="_태인-원평2공구(협력)_적상무주IC도로(1공구)" xfId="6273"/>
    <cellStyle name="_터빈주제어마감 가설계서(AC-04)" xfId="6274"/>
    <cellStyle name="_토공 - 신일" xfId="15039"/>
    <cellStyle name="_토공1207(1공구토공)" xfId="12504"/>
    <cellStyle name="_토공및흙막이공사" xfId="13020"/>
    <cellStyle name="_토공사 분석2" xfId="15040"/>
    <cellStyle name="_토공사xls" xfId="21738"/>
    <cellStyle name="_토공사공법변경(0530)" xfId="6275"/>
    <cellStyle name="_토공사발주" xfId="18327"/>
    <cellStyle name="_토공사시행결의" xfId="6276"/>
    <cellStyle name="_토공사시행결의_ys dw 은평 생태교량" xfId="6277"/>
    <cellStyle name="_토류판(정대리수정0715)" xfId="15041"/>
    <cellStyle name="_토목설계" xfId="6278"/>
    <cellStyle name="_통광 폐수처리장(2002.5.24)" xfId="6279"/>
    <cellStyle name="_통광정문공사(2002.5.22)" xfId="6280"/>
    <cellStyle name="_통영죽림경비(대우)_ver04_예산관리팀송부" xfId="6281"/>
    <cellStyle name="_투찰" xfId="6282"/>
    <cellStyle name="_투찰(안덕대정)" xfId="15042"/>
    <cellStyle name="_투찰(안덕대정)_1. 가실행예산(0629 도면기준)" xfId="15043"/>
    <cellStyle name="_투찰(안덕대정)_1. 가실행예산(0629 도면기준)_4.일신통신 가실행예산(재견적合)" xfId="15044"/>
    <cellStyle name="_투찰(안덕대정)_1. 가실행예산(0629 도면기준)_을" xfId="15045"/>
    <cellStyle name="_투찰(안덕대정)_1.본실행 - 조정(안)" xfId="15046"/>
    <cellStyle name="_투찰(안덕대정)_1.본실행 - 조정(안)_4.일신통신 가실행예산(재견적合)" xfId="15047"/>
    <cellStyle name="_투찰(안덕대정)_1.본실행 - 조정(안)_을" xfId="15048"/>
    <cellStyle name="_투찰(안덕대정)_4.일신통신 가실행예산(재견적合)" xfId="15049"/>
    <cellStyle name="_투찰(안덕대정)_을" xfId="15050"/>
    <cellStyle name="_투찰(안덕대정)_총괄 내역서" xfId="15051"/>
    <cellStyle name="_투찰(안덕대정)_총괄 내역서_4.일신통신 가실행예산(재견적合)" xfId="15052"/>
    <cellStyle name="_투찰(안덕대정)_총괄 내역서_을" xfId="15053"/>
    <cellStyle name="_투찰(안덕대정)_투찰_대둔산" xfId="15054"/>
    <cellStyle name="_투찰(안덕대정)_투찰_대둔산_1. 가실행예산(0629 도면기준)" xfId="15055"/>
    <cellStyle name="_투찰(안덕대정)_투찰_대둔산_1. 가실행예산(0629 도면기준)_4.일신통신 가실행예산(재견적合)" xfId="15056"/>
    <cellStyle name="_투찰(안덕대정)_투찰_대둔산_1. 가실행예산(0629 도면기준)_을" xfId="15057"/>
    <cellStyle name="_투찰(안덕대정)_투찰_대둔산_1.본실행 - 조정(안)" xfId="15058"/>
    <cellStyle name="_투찰(안덕대정)_투찰_대둔산_1.본실행 - 조정(안)_4.일신통신 가실행예산(재견적合)" xfId="15059"/>
    <cellStyle name="_투찰(안덕대정)_투찰_대둔산_1.본실행 - 조정(안)_을" xfId="15060"/>
    <cellStyle name="_투찰(안덕대정)_투찰_대둔산_4.일신통신 가실행예산(재견적合)" xfId="15061"/>
    <cellStyle name="_투찰(안덕대정)_투찰_대둔산_을" xfId="15062"/>
    <cellStyle name="_투찰(안덕대정)_투찰_대둔산_총괄 내역서" xfId="15063"/>
    <cellStyle name="_투찰(안덕대정)_투찰_대둔산_총괄 내역서_4.일신통신 가실행예산(재견적合)" xfId="15064"/>
    <cellStyle name="_투찰(안덕대정)_투찰_대둔산_총괄 내역서_을" xfId="15065"/>
    <cellStyle name="_투찰(안덕대정)1" xfId="15066"/>
    <cellStyle name="_투찰(안덕대정)1_1. 가실행예산(0629 도면기준)" xfId="15067"/>
    <cellStyle name="_투찰(안덕대정)1_1. 가실행예산(0629 도면기준)_4.일신통신 가실행예산(재견적合)" xfId="15068"/>
    <cellStyle name="_투찰(안덕대정)1_1. 가실행예산(0629 도면기준)_을" xfId="15069"/>
    <cellStyle name="_투찰(안덕대정)1_1.본실행 - 조정(안)" xfId="15070"/>
    <cellStyle name="_투찰(안덕대정)1_1.본실행 - 조정(안)_4.일신통신 가실행예산(재견적合)" xfId="15071"/>
    <cellStyle name="_투찰(안덕대정)1_1.본실행 - 조정(안)_을" xfId="15072"/>
    <cellStyle name="_투찰(안덕대정)1_4.일신통신 가실행예산(재견적合)" xfId="15073"/>
    <cellStyle name="_투찰(안덕대정)1_을" xfId="15074"/>
    <cellStyle name="_투찰(안덕대정)1_총괄 내역서" xfId="15075"/>
    <cellStyle name="_투찰(안덕대정)1_총괄 내역서_4.일신통신 가실행예산(재견적合)" xfId="15076"/>
    <cellStyle name="_투찰(안덕대정)1_총괄 내역서_을" xfId="15077"/>
    <cellStyle name="_투찰(안덕대정)1_투찰_대둔산" xfId="15078"/>
    <cellStyle name="_투찰(안덕대정)1_투찰_대둔산_1. 가실행예산(0629 도면기준)" xfId="15079"/>
    <cellStyle name="_투찰(안덕대정)1_투찰_대둔산_1. 가실행예산(0629 도면기준)_4.일신통신 가실행예산(재견적合)" xfId="15080"/>
    <cellStyle name="_투찰(안덕대정)1_투찰_대둔산_1. 가실행예산(0629 도면기준)_을" xfId="15081"/>
    <cellStyle name="_투찰(안덕대정)1_투찰_대둔산_1.본실행 - 조정(안)" xfId="15082"/>
    <cellStyle name="_투찰(안덕대정)1_투찰_대둔산_1.본실행 - 조정(안)_4.일신통신 가실행예산(재견적合)" xfId="15083"/>
    <cellStyle name="_투찰(안덕대정)1_투찰_대둔산_1.본실행 - 조정(안)_을" xfId="15084"/>
    <cellStyle name="_투찰(안덕대정)1_투찰_대둔산_4.일신통신 가실행예산(재견적合)" xfId="15085"/>
    <cellStyle name="_투찰(안덕대정)1_투찰_대둔산_을" xfId="15086"/>
    <cellStyle name="_투찰(안덕대정)1_투찰_대둔산_총괄 내역서" xfId="15087"/>
    <cellStyle name="_투찰(안덕대정)1_투찰_대둔산_총괄 내역서_4.일신통신 가실행예산(재견적合)" xfId="15088"/>
    <cellStyle name="_투찰(안덕대정)1_투찰_대둔산_총괄 내역서_을" xfId="15089"/>
    <cellStyle name="_투찰_Book1" xfId="6305"/>
    <cellStyle name="_투찰_Book1_ys dw 은평 생태교량" xfId="6308"/>
    <cellStyle name="_투찰_Book1_삼각지 시공계획서" xfId="6306"/>
    <cellStyle name="_투찰_Book1_삼각지 시공계획서_ys dw 은평 생태교량" xfId="6307"/>
    <cellStyle name="_투찰_P-(현리-신팔)" xfId="6309"/>
    <cellStyle name="_투찰_P-(현리-신팔)_ys dw 은평 생태교량" xfId="6312"/>
    <cellStyle name="_투찰_P-(현리-신팔)_삼각지 시공계획서" xfId="6310"/>
    <cellStyle name="_투찰_P-(현리-신팔)_삼각지 시공계획서_ys dw 은평 생태교량" xfId="6311"/>
    <cellStyle name="_투찰_ys dw 은평 생태교량" xfId="6313"/>
    <cellStyle name="_투찰_부대결과" xfId="6283"/>
    <cellStyle name="_투찰_부대결과_Book1" xfId="6290"/>
    <cellStyle name="_투찰_부대결과_Book1_ys dw 은평 생태교량" xfId="6293"/>
    <cellStyle name="_투찰_부대결과_Book1_삼각지 시공계획서" xfId="6291"/>
    <cellStyle name="_투찰_부대결과_Book1_삼각지 시공계획서_ys dw 은평 생태교량" xfId="6292"/>
    <cellStyle name="_투찰_부대결과_P-(현리-신팔)" xfId="6294"/>
    <cellStyle name="_투찰_부대결과_P-(현리-신팔)_ys dw 은평 생태교량" xfId="6297"/>
    <cellStyle name="_투찰_부대결과_P-(현리-신팔)_삼각지 시공계획서" xfId="6295"/>
    <cellStyle name="_투찰_부대결과_P-(현리-신팔)_삼각지 시공계획서_ys dw 은평 생태교량" xfId="6296"/>
    <cellStyle name="_투찰_부대결과_ys dw 은평 생태교량" xfId="6298"/>
    <cellStyle name="_투찰_부대결과_삼각지 시공계획서" xfId="6284"/>
    <cellStyle name="_투찰_부대결과_삼각지 시공계획서_ys dw 은평 생태교량" xfId="6285"/>
    <cellStyle name="_투찰_부대결과_현리-신팔도로설계" xfId="6286"/>
    <cellStyle name="_투찰_부대결과_현리-신팔도로설계_ys dw 은평 생태교량" xfId="6289"/>
    <cellStyle name="_투찰_부대결과_현리-신팔도로설계_삼각지 시공계획서" xfId="6287"/>
    <cellStyle name="_투찰_부대결과_현리-신팔도로설계_삼각지 시공계획서_ys dw 은평 생태교량" xfId="6288"/>
    <cellStyle name="_투찰_삼각지 시공계획서" xfId="6299"/>
    <cellStyle name="_투찰_삼각지 시공계획서_ys dw 은평 생태교량" xfId="6300"/>
    <cellStyle name="_투찰_현리-신팔도로설계" xfId="6301"/>
    <cellStyle name="_투찰_현리-신팔도로설계_ys dw 은평 생태교량" xfId="6304"/>
    <cellStyle name="_투찰_현리-신팔도로설계_삼각지 시공계획서" xfId="6302"/>
    <cellStyle name="_투찰_현리-신팔도로설계_삼각지 시공계획서_ys dw 은평 생태교량" xfId="6303"/>
    <cellStyle name="_투찰내역" xfId="15090"/>
    <cellStyle name="_투찰내역_1. 가실행예산(0629 도면기준)" xfId="15091"/>
    <cellStyle name="_투찰내역_1. 가실행예산(0629 도면기준)_4.일신통신 가실행예산(재견적合)" xfId="15092"/>
    <cellStyle name="_투찰내역_1. 가실행예산(0629 도면기준)_을" xfId="15093"/>
    <cellStyle name="_투찰내역_1.본실행 - 조정(안)" xfId="15094"/>
    <cellStyle name="_투찰내역_1.본실행 - 조정(안)_4.일신통신 가실행예산(재견적合)" xfId="15095"/>
    <cellStyle name="_투찰내역_1.본실행 - 조정(안)_을" xfId="15096"/>
    <cellStyle name="_투찰내역_4.일신통신 가실행예산(재견적合)" xfId="15097"/>
    <cellStyle name="_투찰내역_을" xfId="15098"/>
    <cellStyle name="_투찰내역_총괄 내역서" xfId="15099"/>
    <cellStyle name="_투찰내역_총괄 내역서_4.일신통신 가실행예산(재견적合)" xfId="15100"/>
    <cellStyle name="_투찰내역_총괄 내역서_을" xfId="15101"/>
    <cellStyle name="_투찰내역R1" xfId="15102"/>
    <cellStyle name="_투찰내역R1_1. 가실행예산(0629 도면기준)" xfId="15103"/>
    <cellStyle name="_투찰내역R1_1. 가실행예산(0629 도면기준)_4.일신통신 가실행예산(재견적合)" xfId="15104"/>
    <cellStyle name="_투찰내역R1_1. 가실행예산(0629 도면기준)_을" xfId="15105"/>
    <cellStyle name="_투찰내역R1_1.본실행 - 조정(안)" xfId="15106"/>
    <cellStyle name="_투찰내역R1_1.본실행 - 조정(안)_4.일신통신 가실행예산(재견적合)" xfId="15107"/>
    <cellStyle name="_투찰내역R1_1.본실행 - 조정(안)_을" xfId="15108"/>
    <cellStyle name="_투찰내역R1_4.일신통신 가실행예산(재견적合)" xfId="15109"/>
    <cellStyle name="_투찰내역R1_을" xfId="15110"/>
    <cellStyle name="_투찰내역R1_총괄 내역서" xfId="15111"/>
    <cellStyle name="_투찰내역R1_총괄 내역서_4.일신통신 가실행예산(재견적合)" xfId="15112"/>
    <cellStyle name="_투찰내역R1_총괄 내역서_을" xfId="15113"/>
    <cellStyle name="_투팔양식" xfId="13674"/>
    <cellStyle name="_파주원가분석-030127" xfId="13675"/>
    <cellStyle name="_파주출판물" xfId="18328"/>
    <cellStyle name="_파주출판물 2" xfId="18329"/>
    <cellStyle name="_파주출판물개략완료" xfId="13019"/>
    <cellStyle name="_파주출판물개략완료Ⅲ" xfId="13184"/>
    <cellStyle name="_펌프장" xfId="6314"/>
    <cellStyle name="_평당공사비(05.26)" xfId="13676"/>
    <cellStyle name="_평택송화103동1308호견적" xfId="20643"/>
    <cellStyle name="_평택이동" xfId="6315"/>
    <cellStyle name="_평택지산실행예산서1차(2005.04.24)" xfId="21739"/>
    <cellStyle name="_평택화학중대(본실행)" xfId="18330"/>
    <cellStyle name="_평화의댐내역서최종(OLD)" xfId="6316"/>
    <cellStyle name="_포기각서" xfId="18331"/>
    <cellStyle name="_포장공" xfId="6317"/>
    <cellStyle name="_포항(2공구)설계" xfId="6318"/>
    <cellStyle name="_포항(2공구)설계_춘천-동홍천(3)대비표" xfId="6319"/>
    <cellStyle name="_포항실행견적내역" xfId="6320"/>
    <cellStyle name="_포항영일만(투찰원안)" xfId="6321"/>
    <cellStyle name="_표시(오라)" xfId="13677"/>
    <cellStyle name="_표준화내역(최종)" xfId="6322"/>
    <cellStyle name="_표지" xfId="6323"/>
    <cellStyle name="_표지및원가계산" xfId="6324"/>
    <cellStyle name="_품의" xfId="15114"/>
    <cellStyle name="_품의(외벽로프공)" xfId="20644"/>
    <cellStyle name="_품의서" xfId="6325"/>
    <cellStyle name="_품의서_분계" xfId="6326"/>
    <cellStyle name="_풍림임시" xfId="6327"/>
    <cellStyle name="_하계동계약" xfId="6328"/>
    <cellStyle name="_하나로정보센터 견적(각층별 최종)" xfId="13018"/>
    <cellStyle name="_하남덕풍추정공사비7(작성중)" xfId="21740"/>
    <cellStyle name="_하남덕풍추정공사비7(작성중)_실행예산초안(105동)-시형-1" xfId="21741"/>
    <cellStyle name="_하남덕풍추정공사비7(작성중)_실행예산초안(105동)-시형-2" xfId="21742"/>
    <cellStyle name="_하남덕풍추정공사비7(작성중)_평택 지산동 아파트추정1-결재本" xfId="21743"/>
    <cellStyle name="_하남덕풍추정공사비7(작성중)_평택 지산동 아파트추정1-결재本_실행예산초안(105동)-시형-1" xfId="21744"/>
    <cellStyle name="_하남덕풍추정공사비7(작성중)_평택 지산동 아파트추정1-결재本_실행예산초안(105동)-시형-2" xfId="21745"/>
    <cellStyle name="_하도급승인요청(금속기와공사)" xfId="18332"/>
    <cellStyle name="_하반기성과급인별LIST" xfId="6329"/>
    <cellStyle name="_하이마트창원제출(0313)" xfId="13678"/>
    <cellStyle name="_학생동아리방(설비)" xfId="12115"/>
    <cellStyle name="_한강로2가 복합건물(030924)개정0-PRD" xfId="6330"/>
    <cellStyle name="_한강로설계변경0617" xfId="6331"/>
    <cellStyle name="_한국가정법률 개산" xfId="15115"/>
    <cellStyle name="_한국예술종합학교" xfId="21746"/>
    <cellStyle name="_한남정산" xfId="18333"/>
    <cellStyle name="_한전" xfId="13679"/>
    <cellStyle name="_한전(발주처제출)" xfId="13680"/>
    <cellStyle name="_한전견적서대비견적0723" xfId="13681"/>
    <cellStyle name="_한효빌딩개보수" xfId="6332"/>
    <cellStyle name="_할증" xfId="6333"/>
    <cellStyle name="_해운대 아델리스 석공사(대웅석재)" xfId="21747"/>
    <cellStyle name="_현대건설0504" xfId="20645"/>
    <cellStyle name="_현대건설견적서류양식" xfId="20646"/>
    <cellStyle name="_현대메탈 - 기성" xfId="13682"/>
    <cellStyle name="_현대메탈정산" xfId="13683"/>
    <cellStyle name="_현대미포조선 내역(8.24)" xfId="13684"/>
    <cellStyle name="_현대미포조선 내역및 실행보고(8.24)" xfId="13685"/>
    <cellStyle name="_현대엔지니어링 계약내역서 9.7최종" xfId="13686"/>
    <cellStyle name="_현대엔지니어링 내역(본사)" xfId="13687"/>
    <cellStyle name="_현대엔지니어링 정산보고" xfId="13688"/>
    <cellStyle name="_현대오피텔 민원현장실사" xfId="6334"/>
    <cellStyle name="_현대중공업 캐비넷 및 안내데스크-1" xfId="13689"/>
    <cellStyle name="_현대해상1(1)" xfId="6335"/>
    <cellStyle name="_현리-신팔도로설계" xfId="6336"/>
    <cellStyle name="_현리-신팔도로설계_ys dw 은평 생태교량" xfId="6339"/>
    <cellStyle name="_현리-신팔도로설계_삼각지 시공계획서" xfId="6337"/>
    <cellStyle name="_현리-신팔도로설계_삼각지 시공계획서_ys dw 은평 생태교량" xfId="6338"/>
    <cellStyle name="_현설양식" xfId="18334"/>
    <cellStyle name="_현설용내역(0416)" xfId="6340"/>
    <cellStyle name="_현장 인원 비교" xfId="6341"/>
    <cellStyle name="_현장개요(광기술원)-사장보고용" xfId="6342"/>
    <cellStyle name="_현장설명" xfId="18335"/>
    <cellStyle name="_현장설명서" xfId="18336"/>
    <cellStyle name="_현장설명서-지하수개발" xfId="18337"/>
    <cellStyle name="_현장완료" xfId="13017"/>
    <cellStyle name="_현장인원투입현황" xfId="13690"/>
    <cellStyle name="_현장점검양식 현장송부07,04,26" xfId="6343"/>
    <cellStyle name="_협력업체견적대비(수송동)" xfId="6344"/>
    <cellStyle name="_협력업체견적대비(행신)" xfId="6345"/>
    <cellStyle name="_호수건설내역서20040403" xfId="18338"/>
    <cellStyle name="_호텔약전전기공사(1공구)-발의" xfId="15116"/>
    <cellStyle name="_홈플러스 대구칠성점 내역서 " xfId="18339"/>
    <cellStyle name="_홍길동미래세움제출용" xfId="13691"/>
    <cellStyle name="_홍천병원 보수공사-실행" xfId="13692"/>
    <cellStyle name="_화성골프장" xfId="6346"/>
    <cellStyle name="_화성동탄 견적서(최종NEGO)" xfId="21748"/>
    <cellStyle name="_화성동탄 내역서 4.28" xfId="21749"/>
    <cellStyle name="_화성동탄(투찰내역)" xfId="6347"/>
    <cellStyle name="_화성동탄KCC아파트추정1" xfId="21750"/>
    <cellStyle name="_화성동탄KCC아파트추정1_실행예산초안(105동)-시형-1" xfId="21751"/>
    <cellStyle name="_화성동탄KCC아파트추정1_실행예산초안(105동)-시형-2" xfId="21752"/>
    <cellStyle name="_화성동탄KCC아파트추정1_평택 지산동 아파트추정1-결재本" xfId="21753"/>
    <cellStyle name="_화성동탄KCC아파트추정1_평택 지산동 아파트추정1-결재本_실행예산초안(105동)-시형-1" xfId="21754"/>
    <cellStyle name="_화성동탄KCC아파트추정1_평택 지산동 아파트추정1-결재本_실행예산초안(105동)-시형-2" xfId="21755"/>
    <cellStyle name="_화성동탄KCC아파트추정2" xfId="21756"/>
    <cellStyle name="_화성동탄KCC아파트추정2_실행예산초안(105동)-시형-1" xfId="21757"/>
    <cellStyle name="_화성동탄KCC아파트추정2_실행예산초안(105동)-시형-2" xfId="21758"/>
    <cellStyle name="_화성동탄KCC아파트추정2_평택 지산동 아파트추정1-결재本" xfId="21759"/>
    <cellStyle name="_화성동탄KCC아파트추정2_평택 지산동 아파트추정1-결재本_실행예산초안(105동)-시형-1" xfId="21760"/>
    <cellStyle name="_화성동탄KCC아파트추정2_평택 지산동 아파트추정1-결재本_실행예산초안(105동)-시형-2" xfId="21761"/>
    <cellStyle name="_화성동탄KCC아파트추정3-재추정결재本-홈네트워크 추가등 20040612" xfId="21762"/>
    <cellStyle name="_화성동탄KCC아파트추정3-재추정결재本-홈네트워크 추가등 20040612_실행예산초안(105동)-시형-1" xfId="21763"/>
    <cellStyle name="_화성동탄KCC아파트추정3-재추정결재本-홈네트워크 추가등 20040612_실행예산초안(105동)-시형-2" xfId="21764"/>
    <cellStyle name="_화성동탄경비_ver06_예산관리팀송부_060626" xfId="6348"/>
    <cellStyle name="_화성태안아파트" xfId="6349"/>
    <cellStyle name="_황산교회" xfId="6350"/>
    <cellStyle name="_황세영총괄(1116)" xfId="13693"/>
    <cellStyle name="_황제의 실행0623최종결재용" xfId="13016"/>
    <cellStyle name="_황학동아파트 실행예산(4차,RC공사전체 2004.7.22)(공무팀확정)" xfId="21765"/>
    <cellStyle name="_효성통합회의실(BOQ)제출" xfId="13694"/>
    <cellStyle name="_효자APT가설공사" xfId="6351"/>
    <cellStyle name="_흙막이공사(일위)" xfId="15117"/>
    <cellStyle name="¡" xfId="7281"/>
    <cellStyle name="¡§i" xfId="7282"/>
    <cellStyle name="¡¾¨u￠￢ⓒ÷A¨u," xfId="7283"/>
    <cellStyle name="¡¾¨u￠￢ⓒ÷A¨u, 2" xfId="7284"/>
    <cellStyle name="¡¾¨u￠￢ⓒ÷A¨u, 3" xfId="7285"/>
    <cellStyle name="¡ër" xfId="7286"/>
    <cellStyle name="¨" xfId="7287"/>
    <cellStyle name="¨i" xfId="7288"/>
    <cellStyle name="¨ïo" xfId="7289"/>
    <cellStyle name="¨ö" xfId="7290"/>
    <cellStyle name="¨ö¡" xfId="7291"/>
    <cellStyle name="¨ö¡æ" xfId="7292"/>
    <cellStyle name="¨ö¡æ?" xfId="7293"/>
    <cellStyle name="¨ö¡æ??" xfId="7294"/>
    <cellStyle name="´þ" xfId="13695"/>
    <cellStyle name="´Þ·?" xfId="7295"/>
    <cellStyle name="´Þ·? 2" xfId="7296"/>
    <cellStyle name="´Þ·? 3" xfId="7297"/>
    <cellStyle name="¿ø" xfId="15118"/>
    <cellStyle name="’E‰Y [0.00]_laroux" xfId="7298"/>
    <cellStyle name="’E‰Y_laroux" xfId="7299"/>
    <cellStyle name="¢®¡" xfId="7318"/>
    <cellStyle name="¢®e" xfId="7319"/>
    <cellStyle name="¤@?e_TEST-1 " xfId="7320"/>
    <cellStyle name="\MNPREF32.DLL&amp;" xfId="7332"/>
    <cellStyle name="+,-,0" xfId="7300"/>
    <cellStyle name="+,-,0 2" xfId="7301"/>
    <cellStyle name="+,-,0 3" xfId="7302"/>
    <cellStyle name="+,-,0 4" xfId="13005"/>
    <cellStyle name="=" xfId="7303"/>
    <cellStyle name="= 2" xfId="7304"/>
    <cellStyle name="= 3" xfId="7305"/>
    <cellStyle name="=C:\WINDOWS\SYSTEM32\COMMAND.COM" xfId="13696"/>
    <cellStyle name="±a°e" xfId="13697"/>
    <cellStyle name="±a°e 10" xfId="13698"/>
    <cellStyle name="±a°e 11" xfId="13699"/>
    <cellStyle name="±a°e 12" xfId="13700"/>
    <cellStyle name="±a°e 13" xfId="13701"/>
    <cellStyle name="±a°e 14" xfId="13702"/>
    <cellStyle name="±a°e 15" xfId="13703"/>
    <cellStyle name="±a°e 2" xfId="13704"/>
    <cellStyle name="±a°e 3" xfId="13705"/>
    <cellStyle name="±a°e 4" xfId="13706"/>
    <cellStyle name="±a°e 5" xfId="13707"/>
    <cellStyle name="±a°e 6" xfId="13708"/>
    <cellStyle name="±a°e 7" xfId="13709"/>
    <cellStyle name="±a°e 8" xfId="13710"/>
    <cellStyle name="±a°e 9" xfId="13711"/>
    <cellStyle name="△ []" xfId="7306"/>
    <cellStyle name="△ [] 2" xfId="7307"/>
    <cellStyle name="△ [] 3" xfId="7308"/>
    <cellStyle name="△ [] 4" xfId="13004"/>
    <cellStyle name="△ [0]" xfId="7309"/>
    <cellStyle name="△ [0] 2" xfId="7310"/>
    <cellStyle name="△ [0] 3" xfId="7311"/>
    <cellStyle name="△ [0] 4" xfId="13003"/>
    <cellStyle name="△백분율" xfId="7312"/>
    <cellStyle name="△백분율 2" xfId="7313"/>
    <cellStyle name="△백분율 3" xfId="7314"/>
    <cellStyle name="△백분율 4" xfId="20985"/>
    <cellStyle name="△콤마" xfId="7315"/>
    <cellStyle name="△콤마 2" xfId="7316"/>
    <cellStyle name="△콤마 3" xfId="7317"/>
    <cellStyle name="△콤마 4" xfId="20986"/>
    <cellStyle name="●" xfId="21766"/>
    <cellStyle name="©ö" xfId="7321"/>
    <cellStyle name="©öe" xfId="7322"/>
    <cellStyle name="°ia¤¼o " xfId="13712"/>
    <cellStyle name="°iA¤¼O¼yA¡" xfId="7323"/>
    <cellStyle name="°iA¤¼O¼yA¡ 2" xfId="7324"/>
    <cellStyle name="°iA¤¼O¼yA¡ 3" xfId="7325"/>
    <cellStyle name="°ia¤aa " xfId="13713"/>
    <cellStyle name="°iA¤Aa·A1" xfId="7326"/>
    <cellStyle name="°iA¤Aa·A1 2" xfId="7327"/>
    <cellStyle name="°iA¤Aa·A1 3" xfId="7328"/>
    <cellStyle name="°iA¤Aa·A2" xfId="7329"/>
    <cellStyle name="°iA¤Aa·A2 2" xfId="7330"/>
    <cellStyle name="°iA¤Aa·A2 3" xfId="7331"/>
    <cellStyle name="°ßAu" xfId="13714"/>
    <cellStyle name="°ßAu 10" xfId="13715"/>
    <cellStyle name="°ßAu 11" xfId="13716"/>
    <cellStyle name="°ßAu 12" xfId="13717"/>
    <cellStyle name="°ßAu 13" xfId="13718"/>
    <cellStyle name="°ßAu 14" xfId="13719"/>
    <cellStyle name="°ßAu 15" xfId="13720"/>
    <cellStyle name="°ßAu 2" xfId="13721"/>
    <cellStyle name="°ßAu 3" xfId="13722"/>
    <cellStyle name="°ßAu 4" xfId="13723"/>
    <cellStyle name="°ßAu 5" xfId="13724"/>
    <cellStyle name="°ßAu 6" xfId="13725"/>
    <cellStyle name="°ßAu 7" xfId="13726"/>
    <cellStyle name="°ßAu 8" xfId="13727"/>
    <cellStyle name="°ßAu 9" xfId="13728"/>
    <cellStyle name="µÚ¿¡ ¿À´Â ÇÏÀÌÆÛ¸µÅ©" xfId="18340"/>
    <cellStyle name="•W?_BOOKSHIP_½ÇÀûÇöÈ² " xfId="20647"/>
    <cellStyle name="æØè [0.00]_NT Server " xfId="20648"/>
    <cellStyle name="æØè_NT Server " xfId="20649"/>
    <cellStyle name="ÊÝ [0.00]_NT Server " xfId="20650"/>
    <cellStyle name="ÊÝ_NT Server " xfId="20651"/>
    <cellStyle name="W?_½RmF¼° " xfId="20652"/>
    <cellStyle name="W_BOOKSHIP" xfId="20653"/>
    <cellStyle name="0" xfId="7333"/>
    <cellStyle name="0 2" xfId="7334"/>
    <cellStyle name="0 3" xfId="7335"/>
    <cellStyle name="0%" xfId="7336"/>
    <cellStyle name="0% 2" xfId="7337"/>
    <cellStyle name="0% 3" xfId="7338"/>
    <cellStyle name="0,0_x000d__x000a_NA_x000d__x000a_" xfId="13729"/>
    <cellStyle name="0.0" xfId="7339"/>
    <cellStyle name="0.0 2" xfId="7340"/>
    <cellStyle name="0.0 3" xfId="7341"/>
    <cellStyle name="0.0%" xfId="7342"/>
    <cellStyle name="0.0% 2" xfId="7343"/>
    <cellStyle name="0.0% 3" xfId="7344"/>
    <cellStyle name="0.00" xfId="7345"/>
    <cellStyle name="0.00 2" xfId="7346"/>
    <cellStyle name="0.00 3" xfId="7347"/>
    <cellStyle name="0.00%" xfId="7348"/>
    <cellStyle name="0.00% 2" xfId="7349"/>
    <cellStyle name="0.00% 3" xfId="7350"/>
    <cellStyle name="0.000%" xfId="7351"/>
    <cellStyle name="0.000% 2" xfId="7352"/>
    <cellStyle name="0.000% 3" xfId="7353"/>
    <cellStyle name="0.000%_예정공정표_계통도 " xfId="13730"/>
    <cellStyle name="0.0000%" xfId="7354"/>
    <cellStyle name="0.0000% 2" xfId="7355"/>
    <cellStyle name="0.0000% 3" xfId="7356"/>
    <cellStyle name="0.0000%_계통도 " xfId="13731"/>
    <cellStyle name="0]_laroux_1_PLDT" xfId="7357"/>
    <cellStyle name="0_공조설비" xfId="13732"/>
    <cellStyle name="0_낙산연수원_외주리스트" xfId="7358"/>
    <cellStyle name="0_낙산연수원_외주리스트 2" xfId="7359"/>
    <cellStyle name="0_내역서(0823)" xfId="7360"/>
    <cellStyle name="0_내역서(0823) 2" xfId="7361"/>
    <cellStyle name="0_내역서2" xfId="7362"/>
    <cellStyle name="0_내역서2 2" xfId="7363"/>
    <cellStyle name="0_단가산출서" xfId="7364"/>
    <cellStyle name="0_단가산출서 2" xfId="7365"/>
    <cellStyle name="0_수량산출서" xfId="7366"/>
    <cellStyle name="0_수량산출서 2" xfId="7367"/>
    <cellStyle name="0_수량산출서(0722)" xfId="7368"/>
    <cellStyle name="0_수량산출서(0722) 2" xfId="7369"/>
    <cellStyle name="0_숭실대학교 걷고싶은 거리 녹화사업" xfId="7370"/>
    <cellStyle name="0_숭실대학교 걷고싶은 거리 녹화사업 2" xfId="7371"/>
    <cellStyle name="0_숭실대학교 걷고싶은 거리 녹화사업_1" xfId="7372"/>
    <cellStyle name="0_숭실대학교 걷고싶은 거리 녹화사업_1 2" xfId="7373"/>
    <cellStyle name="0_실행예산-덕성여대(본실행)" xfId="7374"/>
    <cellStyle name="0_실행예산-덕성여대(본실행) 2" xfId="7375"/>
    <cellStyle name="0_저동_실행작업(060713)" xfId="7376"/>
    <cellStyle name="0_저동_실행작업(060713) 2" xfId="7377"/>
    <cellStyle name="0_정산보고" xfId="7378"/>
    <cellStyle name="0_정산보고 2" xfId="7379"/>
    <cellStyle name="0_정산실행예산" xfId="7380"/>
    <cellStyle name="0_정산실행예산 2" xfId="7381"/>
    <cellStyle name="0_준공정산보고-덕성여대현장" xfId="7382"/>
    <cellStyle name="0_준공정산보고-덕성여대현장 2" xfId="7383"/>
    <cellStyle name="0_준공정산보고-중앙고강당현장(경비보나)" xfId="7384"/>
    <cellStyle name="0_준공정산보고-중앙고강당현장(경비보나) 2" xfId="7385"/>
    <cellStyle name="00" xfId="7386"/>
    <cellStyle name="00 2" xfId="7387"/>
    <cellStyle name="00 3" xfId="7388"/>
    <cellStyle name="000" xfId="7389"/>
    <cellStyle name="¼yAU(R)" xfId="7390"/>
    <cellStyle name="¼yAU(R) 2" xfId="7391"/>
    <cellStyle name="¼yAU(R) 3" xfId="7392"/>
    <cellStyle name="½" xfId="7393"/>
    <cellStyle name="½°" xfId="7394"/>
    <cellStyle name="½°ç¥" xfId="7395"/>
    <cellStyle name="½°ç¥ [" xfId="7396"/>
    <cellStyle name="½°ç¥ [0]_" xfId="7397"/>
    <cellStyle name="1" xfId="7398"/>
    <cellStyle name="¹" xfId="7399"/>
    <cellStyle name="1 000 Kč_RESULTS" xfId="15119"/>
    <cellStyle name="1 10" xfId="7400"/>
    <cellStyle name="1 10 2" xfId="7401"/>
    <cellStyle name="1 10 3" xfId="7402"/>
    <cellStyle name="1 11" xfId="7403"/>
    <cellStyle name="1 11 2" xfId="7404"/>
    <cellStyle name="1 11 3" xfId="7405"/>
    <cellStyle name="1 12" xfId="7406"/>
    <cellStyle name="1 12 2" xfId="7407"/>
    <cellStyle name="1 12 3" xfId="7408"/>
    <cellStyle name="1 13" xfId="7409"/>
    <cellStyle name="1 13 2" xfId="7410"/>
    <cellStyle name="1 13 3" xfId="7411"/>
    <cellStyle name="1 14" xfId="7412"/>
    <cellStyle name="1 14 2" xfId="7413"/>
    <cellStyle name="1 14 3" xfId="7414"/>
    <cellStyle name="1 15" xfId="7415"/>
    <cellStyle name="1 16" xfId="7416"/>
    <cellStyle name="1 17" xfId="13002"/>
    <cellStyle name="1 18" xfId="13216"/>
    <cellStyle name="1 19" xfId="13202"/>
    <cellStyle name="1 2" xfId="7417"/>
    <cellStyle name="1 2 2" xfId="7418"/>
    <cellStyle name="1 2 3" xfId="7419"/>
    <cellStyle name="1 20" xfId="13210"/>
    <cellStyle name="1 21" xfId="13207"/>
    <cellStyle name="1 22" xfId="13274"/>
    <cellStyle name="1 23" xfId="12278"/>
    <cellStyle name="1 24" xfId="13255"/>
    <cellStyle name="1 25" xfId="12294"/>
    <cellStyle name="1 3" xfId="7420"/>
    <cellStyle name="1 3 2" xfId="7421"/>
    <cellStyle name="1 3 3" xfId="7422"/>
    <cellStyle name="1 4" xfId="7423"/>
    <cellStyle name="1 4 2" xfId="7424"/>
    <cellStyle name="1 4 3" xfId="7425"/>
    <cellStyle name="1 5" xfId="7426"/>
    <cellStyle name="1 5 2" xfId="7427"/>
    <cellStyle name="1 5 3" xfId="7428"/>
    <cellStyle name="1 6" xfId="7429"/>
    <cellStyle name="1 6 2" xfId="7430"/>
    <cellStyle name="1 6 3" xfId="7431"/>
    <cellStyle name="1 7" xfId="7432"/>
    <cellStyle name="1 7 2" xfId="7433"/>
    <cellStyle name="1 7 3" xfId="7434"/>
    <cellStyle name="1 8" xfId="7435"/>
    <cellStyle name="1 8 2" xfId="7436"/>
    <cellStyle name="1 8 3" xfId="7437"/>
    <cellStyle name="1 9" xfId="7438"/>
    <cellStyle name="1 9 2" xfId="7439"/>
    <cellStyle name="1 9 3" xfId="7440"/>
    <cellStyle name="¹?ºð?²" xfId="7441"/>
    <cellStyle name="¹?ºð?² 2" xfId="7442"/>
    <cellStyle name="¹?ºð?² 3" xfId="7443"/>
    <cellStyle name="1_00-예산서양식100" xfId="7444"/>
    <cellStyle name="1_01.확정실행예산_본실행(전체)_셈텀(06.08.08)_" xfId="7445"/>
    <cellStyle name="1_01__본실행예산내역_대구상인_10.15 (예산관리팀)" xfId="7446"/>
    <cellStyle name="1_01-01. 연세대의료원(기계설비)_실행작업중rev01_제출용20051019" xfId="7447"/>
    <cellStyle name="1_01-01. 연세대의료원(기계설비)_실행작업중rev01_제출용20051019_낙산연수원_외주리스트" xfId="7448"/>
    <cellStyle name="1_01-01. 연세대의료원(기계설비)_실행작업중rev01_제출용20051019_저동_실행작업(060713)" xfId="7449"/>
    <cellStyle name="1_02. 새세대육영회 신축공사 실행내역_Rev01_임성규" xfId="7450"/>
    <cellStyle name="1_02. 새세대육영회 신축공사 실행내역_Rev01_임성규_낙산연수원_외주리스트" xfId="7451"/>
    <cellStyle name="1_02. 새세대육영회 신축공사 실행내역_Rev01_임성규_저동_실행작업(060713)" xfId="7452"/>
    <cellStyle name="1_02. 철도단가대비(04.12.22)-실행" xfId="7453"/>
    <cellStyle name="1_02. 철도단가대비(04.12.22)-실행_낙산연수원_외주리스트" xfId="7454"/>
    <cellStyle name="1_02. 철도단가대비(04.12.22)-실행_저동_실행작업(060713)" xfId="7455"/>
    <cellStyle name="1_03-01-01. 기계설비변경공내역_실행내역20051025_REV.01" xfId="7456"/>
    <cellStyle name="1_03-01-02. 소방설비공내역서_실행내역20051021" xfId="7457"/>
    <cellStyle name="1_05-시설본부본공사(기계설비)_실행작업중1206" xfId="7458"/>
    <cellStyle name="1_07.행정초-울타리공사" xfId="7459"/>
    <cellStyle name="1_1011예산내역서" xfId="7460"/>
    <cellStyle name="1_1-2죽림푸르지오0421" xfId="7461"/>
    <cellStyle name="1_1-2죽림푸르지오0421 2" xfId="7462"/>
    <cellStyle name="1_1-2죽림푸르지오0421 3" xfId="7463"/>
    <cellStyle name="1_Book1" xfId="7798"/>
    <cellStyle name="1_Book1_낙산연수원_외주리스트" xfId="7799"/>
    <cellStyle name="1_Book1_저동_실행작업(060713)" xfId="7800"/>
    <cellStyle name="1_Book2" xfId="7801"/>
    <cellStyle name="1_KVN연세전파천문대엑셀내역_실행입찰용" xfId="7802"/>
    <cellStyle name="1_KVN연세전파천문대엑셀내역_실행입찰용_낙산연수원_외주리스트" xfId="7803"/>
    <cellStyle name="1_KVN연세전파천문대엑셀내역_실행입찰용_저동_실행작업(060713)" xfId="7804"/>
    <cellStyle name="1_laroux" xfId="7805"/>
    <cellStyle name="1_laroux 2" xfId="7806"/>
    <cellStyle name="1_laroux 3" xfId="7807"/>
    <cellStyle name="1_laroux_ATC-YOON1" xfId="7810"/>
    <cellStyle name="1_laroux_ATC-YOON1 2" xfId="7811"/>
    <cellStyle name="1_laroux_ATC-YOON1 3" xfId="7812"/>
    <cellStyle name="1_laroux_ATC-YOON1_낙산연수원_외주리스트" xfId="7813"/>
    <cellStyle name="1_laroux_ATC-YOON1_저동_실행작업(060713)" xfId="7814"/>
    <cellStyle name="1_laroux_낙산연수원_외주리스트" xfId="7808"/>
    <cellStyle name="1_laroux_저동_실행작업(060713)" xfId="7809"/>
    <cellStyle name="1_rhd(토양-토공)071212" xfId="7815"/>
    <cellStyle name="1_rhd(토양-토공)071212 2" xfId="7816"/>
    <cellStyle name="1_rhd(토양-토공)071212 3" xfId="7817"/>
    <cellStyle name="1_SPG및유리공사" xfId="12996"/>
    <cellStyle name="1_total" xfId="7818"/>
    <cellStyle name="1_total 2" xfId="7819"/>
    <cellStyle name="1_total 3" xfId="7820"/>
    <cellStyle name="1_total_★화명동3차원가계산서" xfId="7821"/>
    <cellStyle name="1_total_00-설계서양식" xfId="7822"/>
    <cellStyle name="1_total_00-예산서양식100" xfId="7823"/>
    <cellStyle name="1_total_00-예산서양식100 2" xfId="7824"/>
    <cellStyle name="1_total_00-예산서양식100 3" xfId="7825"/>
    <cellStyle name="1_total_00-예산서양식100_00-폐기물처리설계서양식" xfId="7826"/>
    <cellStyle name="1_total_00-예산서양식100_대전가오-설계서" xfId="7827"/>
    <cellStyle name="1_total_00-예산서양식100_대전가오-설계서(관리)" xfId="7828"/>
    <cellStyle name="1_total_00-예산서양식100_대전가오-설계서1" xfId="7829"/>
    <cellStyle name="1_total_00-예산서양식100_둥근달-수량산출서(철거)" xfId="7830"/>
    <cellStyle name="1_total_00-폐기물예산서양식2" xfId="7831"/>
    <cellStyle name="1_total_00-폐기물예산서양식2_00-폐기물처리설계서양식" xfId="7832"/>
    <cellStyle name="1_total_00-폐기물예산서양식2_둥근달-수량산출서(철거)" xfId="7833"/>
    <cellStyle name="1_total_00-폐기물처리설계서양식" xfId="7834"/>
    <cellStyle name="1_total_00-표지예정공정표" xfId="7835"/>
    <cellStyle name="1_total_00-표지예정공정표_00-폐기물처리설계서양식" xfId="7836"/>
    <cellStyle name="1_total_00-표지예정공정표_둥근달-수량산출서(철거)" xfId="7837"/>
    <cellStyle name="1_total_01.부산대병원실행-작업중(태양)" xfId="7838"/>
    <cellStyle name="1_total_04. 신도림주상복합_기계실행예산(안)20060412_배연담파스리브단가수정" xfId="7839"/>
    <cellStyle name="1_total_04.비봉도급-작업중" xfId="7840"/>
    <cellStyle name="1_total_04.비봉도급-작업중_04. 신도림주상복합_기계실행예산(안)20060412_배연담파스리브단가수정" xfId="7841"/>
    <cellStyle name="1_total_04.비봉도급-작업중_실행작업중_기계내역(노인건강타운)_20060201(동진)" xfId="7842"/>
    <cellStyle name="1_total_04.비봉도급-작업중_최종-실행내역(협성대신학관)060110" xfId="7843"/>
    <cellStyle name="1_total_04.비봉도급-작업중_통합단가-동진" xfId="7844"/>
    <cellStyle name="1_total_05W0305L(실행작업051125)" xfId="7845"/>
    <cellStyle name="1_total_1차 기성 내역서 0612023" xfId="18341"/>
    <cellStyle name="1_total_3차네고견적(061017-1)" xfId="18342"/>
    <cellStyle name="1_total_rhd(토양-토공)071212" xfId="8854"/>
    <cellStyle name="1_total_rhd(토양-토공)071212 2" xfId="8855"/>
    <cellStyle name="1_total_rhd(토양-토공)071212 3" xfId="8856"/>
    <cellStyle name="1_total_Sheet1" xfId="18343"/>
    <cellStyle name="1_total_Sheet1_1차 기성 내역서 0612023" xfId="18344"/>
    <cellStyle name="1_total_Sheet1_3차네고견적(061017-1)" xfId="18345"/>
    <cellStyle name="1_total_ys dw 은평 생태교량" xfId="8857"/>
    <cellStyle name="1_total_ys dw 은평 생태교량 2" xfId="8858"/>
    <cellStyle name="1_total_ys dw 은평 생태교량 3" xfId="8859"/>
    <cellStyle name="1_total_갑지" xfId="7846"/>
    <cellStyle name="1_total_갑지_★화명동3차원가계산서" xfId="7847"/>
    <cellStyle name="1_total_갑지_주요자재집계표(1206-본내역금회)" xfId="7848"/>
    <cellStyle name="1_total_갑지_주요자재집계표(1206-본내역전체)" xfId="7849"/>
    <cellStyle name="1_total_갑지_주요자재집계표(전체)" xfId="7850"/>
    <cellStyle name="1_total_갑지_주요자재집계표1120(금회-제출용)" xfId="7851"/>
    <cellStyle name="1_total_갑지_중동롯데캐슬마스터2" xfId="7852"/>
    <cellStyle name="1_total_갑지0601" xfId="18346"/>
    <cellStyle name="1_total_갑지0601_00갑지" xfId="18347"/>
    <cellStyle name="1_total_갑지0601_00갑지_1차 기성 내역서 0612023" xfId="18348"/>
    <cellStyle name="1_total_갑지0601_00갑지_3차네고견적(061017-1)" xfId="18349"/>
    <cellStyle name="1_total_갑지0601_00갑지_백화점화장실인테리어" xfId="18350"/>
    <cellStyle name="1_total_갑지0601_00갑지_백화점화장실인테리어_1차 기성 내역서 0612023" xfId="18351"/>
    <cellStyle name="1_total_갑지0601_00갑지_백화점화장실인테리어_3차네고견적(061017-1)" xfId="18352"/>
    <cellStyle name="1_total_갑지0601_00갑지_설계내역서" xfId="18353"/>
    <cellStyle name="1_total_갑지0601_00갑지_설계내역서_1차 기성 내역서 0612023" xfId="18354"/>
    <cellStyle name="1_total_갑지0601_00갑지_설계내역서_3차네고견적(061017-1)" xfId="18355"/>
    <cellStyle name="1_total_갑지0601_00갑지_설계내역서_백화점화장실인테리어" xfId="18356"/>
    <cellStyle name="1_total_갑지0601_00갑지_설계내역서_백화점화장실인테리어_1차 기성 내역서 0612023" xfId="18357"/>
    <cellStyle name="1_total_갑지0601_00갑지_설계내역서_백화점화장실인테리어_3차네고견적(061017-1)" xfId="18358"/>
    <cellStyle name="1_total_갑지0601_00갑지_설계내역서_화명조경" xfId="18359"/>
    <cellStyle name="1_total_갑지0601_00갑지_설계내역서_화명조경_1차 기성 내역서 0612023" xfId="18360"/>
    <cellStyle name="1_total_갑지0601_00갑지_설계내역서_화명조경_3차네고견적(061017-1)" xfId="18361"/>
    <cellStyle name="1_total_갑지0601_00갑지_설계내역서_화명조경_백화점화장실인테리어" xfId="18362"/>
    <cellStyle name="1_total_갑지0601_00갑지_설계내역서_화명조경_백화점화장실인테리어_1차 기성 내역서 0612023" xfId="18363"/>
    <cellStyle name="1_total_갑지0601_00갑지_설계내역서_화명조경_백화점화장실인테리어_3차네고견적(061017-1)" xfId="18364"/>
    <cellStyle name="1_total_갑지0601_00갑지_설계내역서1월7일" xfId="18365"/>
    <cellStyle name="1_total_갑지0601_00갑지_설계내역서1월7일_1차 기성 내역서 0612023" xfId="18366"/>
    <cellStyle name="1_total_갑지0601_00갑지_설계내역서1월7일_3차네고견적(061017-1)" xfId="18367"/>
    <cellStyle name="1_total_갑지0601_00갑지_설계내역서1월7일_백화점화장실인테리어" xfId="18368"/>
    <cellStyle name="1_total_갑지0601_00갑지_설계내역서1월7일_백화점화장실인테리어_1차 기성 내역서 0612023" xfId="18369"/>
    <cellStyle name="1_total_갑지0601_00갑지_설계내역서1월7일_백화점화장실인테리어_3차네고견적(061017-1)" xfId="18370"/>
    <cellStyle name="1_total_갑지0601_00갑지_설계내역서1월7일_화명조경" xfId="18371"/>
    <cellStyle name="1_total_갑지0601_00갑지_설계내역서1월7일_화명조경_1차 기성 내역서 0612023" xfId="18372"/>
    <cellStyle name="1_total_갑지0601_00갑지_설계내역서1월7일_화명조경_3차네고견적(061017-1)" xfId="18373"/>
    <cellStyle name="1_total_갑지0601_00갑지_설계내역서1월7일_화명조경_백화점화장실인테리어" xfId="18374"/>
    <cellStyle name="1_total_갑지0601_00갑지_설계내역서1월7일_화명조경_백화점화장실인테리어_1차 기성 내역서 0612023" xfId="18375"/>
    <cellStyle name="1_total_갑지0601_00갑지_설계내역서1월7일_화명조경_백화점화장실인테리어_3차네고견적(061017-1)" xfId="18376"/>
    <cellStyle name="1_total_갑지0601_00갑지_화명조경" xfId="18377"/>
    <cellStyle name="1_total_갑지0601_00갑지_화명조경_1차 기성 내역서 0612023" xfId="18378"/>
    <cellStyle name="1_total_갑지0601_00갑지_화명조경_3차네고견적(061017-1)" xfId="18379"/>
    <cellStyle name="1_total_갑지0601_00갑지_화명조경_백화점화장실인테리어" xfId="18380"/>
    <cellStyle name="1_total_갑지0601_00갑지_화명조경_백화점화장실인테리어_1차 기성 내역서 0612023" xfId="18381"/>
    <cellStyle name="1_total_갑지0601_00갑지_화명조경_백화점화장실인테리어_3차네고견적(061017-1)" xfId="18382"/>
    <cellStyle name="1_total_갑지0601_1차 기성 내역서 0612023" xfId="18383"/>
    <cellStyle name="1_total_갑지0601_3차네고견적(061017-1)" xfId="18384"/>
    <cellStyle name="1_total_갑지0601_과천놀이터설계서" xfId="18385"/>
    <cellStyle name="1_total_갑지0601_과천놀이터설계서_1차 기성 내역서 0612023" xfId="18386"/>
    <cellStyle name="1_total_갑지0601_과천놀이터설계서_3차네고견적(061017-1)" xfId="18387"/>
    <cellStyle name="1_total_갑지0601_과천놀이터설계서_백화점화장실인테리어" xfId="18388"/>
    <cellStyle name="1_total_갑지0601_과천놀이터설계서_백화점화장실인테리어_1차 기성 내역서 0612023" xfId="18389"/>
    <cellStyle name="1_total_갑지0601_과천놀이터설계서_백화점화장실인테리어_3차네고견적(061017-1)" xfId="18390"/>
    <cellStyle name="1_total_갑지0601_과천놀이터설계서_설계내역서" xfId="18391"/>
    <cellStyle name="1_total_갑지0601_과천놀이터설계서_설계내역서_1차 기성 내역서 0612023" xfId="18392"/>
    <cellStyle name="1_total_갑지0601_과천놀이터설계서_설계내역서_3차네고견적(061017-1)" xfId="18393"/>
    <cellStyle name="1_total_갑지0601_과천놀이터설계서_설계내역서_백화점화장실인테리어" xfId="18394"/>
    <cellStyle name="1_total_갑지0601_과천놀이터설계서_설계내역서_백화점화장실인테리어_1차 기성 내역서 0612023" xfId="18395"/>
    <cellStyle name="1_total_갑지0601_과천놀이터설계서_설계내역서_백화점화장실인테리어_3차네고견적(061017-1)" xfId="18396"/>
    <cellStyle name="1_total_갑지0601_과천놀이터설계서_설계내역서_화명조경" xfId="18397"/>
    <cellStyle name="1_total_갑지0601_과천놀이터설계서_설계내역서_화명조경_1차 기성 내역서 0612023" xfId="18398"/>
    <cellStyle name="1_total_갑지0601_과천놀이터설계서_설계내역서_화명조경_3차네고견적(061017-1)" xfId="18399"/>
    <cellStyle name="1_total_갑지0601_과천놀이터설계서_설계내역서_화명조경_백화점화장실인테리어" xfId="18400"/>
    <cellStyle name="1_total_갑지0601_과천놀이터설계서_설계내역서_화명조경_백화점화장실인테리어_1차 기성 내역서 0612023" xfId="18401"/>
    <cellStyle name="1_total_갑지0601_과천놀이터설계서_설계내역서_화명조경_백화점화장실인테리어_3차네고견적(061017-1)" xfId="18402"/>
    <cellStyle name="1_total_갑지0601_과천놀이터설계서_설계내역서1월7일" xfId="18403"/>
    <cellStyle name="1_total_갑지0601_과천놀이터설계서_설계내역서1월7일_1차 기성 내역서 0612023" xfId="18404"/>
    <cellStyle name="1_total_갑지0601_과천놀이터설계서_설계내역서1월7일_3차네고견적(061017-1)" xfId="18405"/>
    <cellStyle name="1_total_갑지0601_과천놀이터설계서_설계내역서1월7일_백화점화장실인테리어" xfId="18406"/>
    <cellStyle name="1_total_갑지0601_과천놀이터설계서_설계내역서1월7일_백화점화장실인테리어_1차 기성 내역서 0612023" xfId="18407"/>
    <cellStyle name="1_total_갑지0601_과천놀이터설계서_설계내역서1월7일_백화점화장실인테리어_3차네고견적(061017-1)" xfId="18408"/>
    <cellStyle name="1_total_갑지0601_과천놀이터설계서_설계내역서1월7일_화명조경" xfId="18409"/>
    <cellStyle name="1_total_갑지0601_과천놀이터설계서_설계내역서1월7일_화명조경_1차 기성 내역서 0612023" xfId="18410"/>
    <cellStyle name="1_total_갑지0601_과천놀이터설계서_설계내역서1월7일_화명조경_3차네고견적(061017-1)" xfId="18411"/>
    <cellStyle name="1_total_갑지0601_과천놀이터설계서_설계내역서1월7일_화명조경_백화점화장실인테리어" xfId="18412"/>
    <cellStyle name="1_total_갑지0601_과천놀이터설계서_설계내역서1월7일_화명조경_백화점화장실인테리어_1차 기성 내역서 0612023" xfId="18413"/>
    <cellStyle name="1_total_갑지0601_과천놀이터설계서_설계내역서1월7일_화명조경_백화점화장실인테리어_3차네고견적(061017-1)" xfId="18414"/>
    <cellStyle name="1_total_갑지0601_과천놀이터설계서_화명조경" xfId="18415"/>
    <cellStyle name="1_total_갑지0601_과천놀이터설계서_화명조경_1차 기성 내역서 0612023" xfId="18416"/>
    <cellStyle name="1_total_갑지0601_과천놀이터설계서_화명조경_3차네고견적(061017-1)" xfId="18417"/>
    <cellStyle name="1_total_갑지0601_과천놀이터설계서_화명조경_백화점화장실인테리어" xfId="18418"/>
    <cellStyle name="1_total_갑지0601_과천놀이터설계서_화명조경_백화점화장실인테리어_1차 기성 내역서 0612023" xfId="18419"/>
    <cellStyle name="1_total_갑지0601_과천놀이터설계서_화명조경_백화점화장실인테리어_3차네고견적(061017-1)" xfId="18420"/>
    <cellStyle name="1_total_갑지0601_백화점화장실인테리어" xfId="18421"/>
    <cellStyle name="1_total_갑지0601_백화점화장실인테리어_1차 기성 내역서 0612023" xfId="18422"/>
    <cellStyle name="1_total_갑지0601_백화점화장실인테리어_3차네고견적(061017-1)" xfId="18423"/>
    <cellStyle name="1_total_갑지0601_총괄갑지" xfId="18424"/>
    <cellStyle name="1_total_갑지0601_총괄갑지_1차 기성 내역서 0612023" xfId="18425"/>
    <cellStyle name="1_total_갑지0601_총괄갑지_3차네고견적(061017-1)" xfId="18426"/>
    <cellStyle name="1_total_갑지0601_총괄갑지_백화점화장실인테리어" xfId="18427"/>
    <cellStyle name="1_total_갑지0601_총괄갑지_백화점화장실인테리어_1차 기성 내역서 0612023" xfId="18428"/>
    <cellStyle name="1_total_갑지0601_총괄갑지_백화점화장실인테리어_3차네고견적(061017-1)" xfId="18429"/>
    <cellStyle name="1_total_갑지0601_총괄갑지_설계내역서" xfId="18430"/>
    <cellStyle name="1_total_갑지0601_총괄갑지_설계내역서_1차 기성 내역서 0612023" xfId="18431"/>
    <cellStyle name="1_total_갑지0601_총괄갑지_설계내역서_3차네고견적(061017-1)" xfId="18432"/>
    <cellStyle name="1_total_갑지0601_총괄갑지_설계내역서_백화점화장실인테리어" xfId="18433"/>
    <cellStyle name="1_total_갑지0601_총괄갑지_설계내역서_백화점화장실인테리어_1차 기성 내역서 0612023" xfId="18434"/>
    <cellStyle name="1_total_갑지0601_총괄갑지_설계내역서_백화점화장실인테리어_3차네고견적(061017-1)" xfId="18435"/>
    <cellStyle name="1_total_갑지0601_총괄갑지_설계내역서_화명조경" xfId="18436"/>
    <cellStyle name="1_total_갑지0601_총괄갑지_설계내역서_화명조경_1차 기성 내역서 0612023" xfId="18437"/>
    <cellStyle name="1_total_갑지0601_총괄갑지_설계내역서_화명조경_3차네고견적(061017-1)" xfId="18438"/>
    <cellStyle name="1_total_갑지0601_총괄갑지_설계내역서_화명조경_백화점화장실인테리어" xfId="18439"/>
    <cellStyle name="1_total_갑지0601_총괄갑지_설계내역서_화명조경_백화점화장실인테리어_1차 기성 내역서 0612023" xfId="18440"/>
    <cellStyle name="1_total_갑지0601_총괄갑지_설계내역서_화명조경_백화점화장실인테리어_3차네고견적(061017-1)" xfId="18441"/>
    <cellStyle name="1_total_갑지0601_총괄갑지_설계내역서1월7일" xfId="18442"/>
    <cellStyle name="1_total_갑지0601_총괄갑지_설계내역서1월7일_1차 기성 내역서 0612023" xfId="18443"/>
    <cellStyle name="1_total_갑지0601_총괄갑지_설계내역서1월7일_3차네고견적(061017-1)" xfId="18444"/>
    <cellStyle name="1_total_갑지0601_총괄갑지_설계내역서1월7일_백화점화장실인테리어" xfId="18445"/>
    <cellStyle name="1_total_갑지0601_총괄갑지_설계내역서1월7일_백화점화장실인테리어_1차 기성 내역서 0612023" xfId="18446"/>
    <cellStyle name="1_total_갑지0601_총괄갑지_설계내역서1월7일_백화점화장실인테리어_3차네고견적(061017-1)" xfId="18447"/>
    <cellStyle name="1_total_갑지0601_총괄갑지_설계내역서1월7일_화명조경" xfId="18448"/>
    <cellStyle name="1_total_갑지0601_총괄갑지_설계내역서1월7일_화명조경_1차 기성 내역서 0612023" xfId="18449"/>
    <cellStyle name="1_total_갑지0601_총괄갑지_설계내역서1월7일_화명조경_3차네고견적(061017-1)" xfId="18450"/>
    <cellStyle name="1_total_갑지0601_총괄갑지_설계내역서1월7일_화명조경_백화점화장실인테리어" xfId="18451"/>
    <cellStyle name="1_total_갑지0601_총괄갑지_설계내역서1월7일_화명조경_백화점화장실인테리어_1차 기성 내역서 0612023" xfId="18452"/>
    <cellStyle name="1_total_갑지0601_총괄갑지_설계내역서1월7일_화명조경_백화점화장실인테리어_3차네고견적(061017-1)" xfId="18453"/>
    <cellStyle name="1_total_갑지0601_총괄갑지_화명조경" xfId="18454"/>
    <cellStyle name="1_total_갑지0601_총괄갑지_화명조경_1차 기성 내역서 0612023" xfId="18455"/>
    <cellStyle name="1_total_갑지0601_총괄갑지_화명조경_3차네고견적(061017-1)" xfId="18456"/>
    <cellStyle name="1_total_갑지0601_총괄갑지_화명조경_백화점화장실인테리어" xfId="18457"/>
    <cellStyle name="1_total_갑지0601_총괄갑지_화명조경_백화점화장실인테리어_1차 기성 내역서 0612023" xfId="18458"/>
    <cellStyle name="1_total_갑지0601_총괄갑지_화명조경_백화점화장실인테리어_3차네고견적(061017-1)" xfId="18459"/>
    <cellStyle name="1_total_갑지0601_총괄내역서" xfId="18460"/>
    <cellStyle name="1_total_갑지0601_총괄내역서_1차 기성 내역서 0612023" xfId="18461"/>
    <cellStyle name="1_total_갑지0601_총괄내역서_3차네고견적(061017-1)" xfId="18462"/>
    <cellStyle name="1_total_갑지0601_총괄내역서_백화점화장실인테리어" xfId="18463"/>
    <cellStyle name="1_total_갑지0601_총괄내역서_백화점화장실인테리어_1차 기성 내역서 0612023" xfId="18464"/>
    <cellStyle name="1_total_갑지0601_총괄내역서_백화점화장실인테리어_3차네고견적(061017-1)" xfId="18465"/>
    <cellStyle name="1_total_갑지0601_총괄내역서_설계내역서" xfId="18466"/>
    <cellStyle name="1_total_갑지0601_총괄내역서_설계내역서_1차 기성 내역서 0612023" xfId="18467"/>
    <cellStyle name="1_total_갑지0601_총괄내역서_설계내역서_3차네고견적(061017-1)" xfId="18468"/>
    <cellStyle name="1_total_갑지0601_총괄내역서_설계내역서_백화점화장실인테리어" xfId="18469"/>
    <cellStyle name="1_total_갑지0601_총괄내역서_설계내역서_백화점화장실인테리어_1차 기성 내역서 0612023" xfId="18470"/>
    <cellStyle name="1_total_갑지0601_총괄내역서_설계내역서_백화점화장실인테리어_3차네고견적(061017-1)" xfId="18471"/>
    <cellStyle name="1_total_갑지0601_총괄내역서_설계내역서_화명조경" xfId="18472"/>
    <cellStyle name="1_total_갑지0601_총괄내역서_설계내역서_화명조경_1차 기성 내역서 0612023" xfId="18473"/>
    <cellStyle name="1_total_갑지0601_총괄내역서_설계내역서_화명조경_3차네고견적(061017-1)" xfId="18474"/>
    <cellStyle name="1_total_갑지0601_총괄내역서_설계내역서_화명조경_백화점화장실인테리어" xfId="18475"/>
    <cellStyle name="1_total_갑지0601_총괄내역서_설계내역서_화명조경_백화점화장실인테리어_1차 기성 내역서 0612023" xfId="18476"/>
    <cellStyle name="1_total_갑지0601_총괄내역서_설계내역서_화명조경_백화점화장실인테리어_3차네고견적(061017-1)" xfId="18477"/>
    <cellStyle name="1_total_갑지0601_총괄내역서_설계내역서1월7일" xfId="18478"/>
    <cellStyle name="1_total_갑지0601_총괄내역서_설계내역서1월7일_1차 기성 내역서 0612023" xfId="18479"/>
    <cellStyle name="1_total_갑지0601_총괄내역서_설계내역서1월7일_3차네고견적(061017-1)" xfId="18480"/>
    <cellStyle name="1_total_갑지0601_총괄내역서_설계내역서1월7일_백화점화장실인테리어" xfId="18481"/>
    <cellStyle name="1_total_갑지0601_총괄내역서_설계내역서1월7일_백화점화장실인테리어_1차 기성 내역서 0612023" xfId="18482"/>
    <cellStyle name="1_total_갑지0601_총괄내역서_설계내역서1월7일_백화점화장실인테리어_3차네고견적(061017-1)" xfId="18483"/>
    <cellStyle name="1_total_갑지0601_총괄내역서_설계내역서1월7일_화명조경" xfId="18484"/>
    <cellStyle name="1_total_갑지0601_총괄내역서_설계내역서1월7일_화명조경_1차 기성 내역서 0612023" xfId="18485"/>
    <cellStyle name="1_total_갑지0601_총괄내역서_설계내역서1월7일_화명조경_3차네고견적(061017-1)" xfId="18486"/>
    <cellStyle name="1_total_갑지0601_총괄내역서_설계내역서1월7일_화명조경_백화점화장실인테리어" xfId="18487"/>
    <cellStyle name="1_total_갑지0601_총괄내역서_설계내역서1월7일_화명조경_백화점화장실인테리어_1차 기성 내역서 0612023" xfId="18488"/>
    <cellStyle name="1_total_갑지0601_총괄내역서_설계내역서1월7일_화명조경_백화점화장실인테리어_3차네고견적(061017-1)" xfId="18489"/>
    <cellStyle name="1_total_갑지0601_총괄내역서_화명조경" xfId="18490"/>
    <cellStyle name="1_total_갑지0601_총괄내역서_화명조경_1차 기성 내역서 0612023" xfId="18491"/>
    <cellStyle name="1_total_갑지0601_총괄내역서_화명조경_3차네고견적(061017-1)" xfId="18492"/>
    <cellStyle name="1_total_갑지0601_총괄내역서_화명조경_백화점화장실인테리어" xfId="18493"/>
    <cellStyle name="1_total_갑지0601_총괄내역서_화명조경_백화점화장실인테리어_1차 기성 내역서 0612023" xfId="18494"/>
    <cellStyle name="1_total_갑지0601_총괄내역서_화명조경_백화점화장실인테리어_3차네고견적(061017-1)" xfId="18495"/>
    <cellStyle name="1_total_갑지0601_화명조경" xfId="18496"/>
    <cellStyle name="1_total_갑지0601_화명조경_1차 기성 내역서 0612023" xfId="18497"/>
    <cellStyle name="1_total_갑지0601_화명조경_3차네고견적(061017-1)" xfId="18498"/>
    <cellStyle name="1_total_갑지0601_화명조경_백화점화장실인테리어" xfId="18499"/>
    <cellStyle name="1_total_갑지0601_화명조경_백화점화장실인테리어_1차 기성 내역서 0612023" xfId="18500"/>
    <cellStyle name="1_total_갑지0601_화명조경_백화점화장실인테리어_3차네고견적(061017-1)" xfId="18501"/>
    <cellStyle name="1_total_강남대 complex 도급" xfId="7853"/>
    <cellStyle name="1_total_강남대 complex 도급_04. 신도림주상복합_기계실행예산(안)20060412_배연담파스리브단가수정" xfId="7854"/>
    <cellStyle name="1_total_강남대 complex 도급_실행작업중_기계(공내역서)-실행(051226)" xfId="7855"/>
    <cellStyle name="1_total_강남대 complex 도급_실행작업중_기계내역(노인건강타운)_20060201(동진)" xfId="7856"/>
    <cellStyle name="1_total_강남대 complex 도급_최종-실행내역(협성대신학관)060110" xfId="7857"/>
    <cellStyle name="1_total_강남대 complex 도급_통합단가-동진" xfId="7858"/>
    <cellStyle name="1_total_강남대 complex 실행-10%조정내역" xfId="7859"/>
    <cellStyle name="1_total_강남대 complex 실행-10%조정내역_04. 신도림주상복합_기계실행예산(안)20060412_배연담파스리브단가수정" xfId="7860"/>
    <cellStyle name="1_total_개략공사비" xfId="7861"/>
    <cellStyle name="1_total_개략공사비_★화명동3차원가계산서" xfId="7862"/>
    <cellStyle name="1_total_개략공사비_주요자재집계표(1206-본내역금회)" xfId="7863"/>
    <cellStyle name="1_total_개략공사비_주요자재집계표(1206-본내역전체)" xfId="7864"/>
    <cellStyle name="1_total_개략공사비_주요자재집계표(전체)" xfId="7865"/>
    <cellStyle name="1_total_개략공사비_주요자재집계표1120(금회-제출용)" xfId="7866"/>
    <cellStyle name="1_total_개략공사비_중동롯데캐슬마스터2" xfId="7867"/>
    <cellStyle name="1_total_개략예산" xfId="7868"/>
    <cellStyle name="1_total_개략예산_★화명동3차원가계산서" xfId="7869"/>
    <cellStyle name="1_total_개략예산_주요자재집계표(1206-본내역금회)" xfId="7870"/>
    <cellStyle name="1_total_개략예산_주요자재집계표(1206-본내역전체)" xfId="7871"/>
    <cellStyle name="1_total_개략예산_주요자재집계표(전체)" xfId="7872"/>
    <cellStyle name="1_total_개략예산_주요자재집계표1120(금회-제출용)" xfId="7873"/>
    <cellStyle name="1_total_개략예산_중동롯데캐슬마스터2" xfId="7874"/>
    <cellStyle name="1_total_건국대학교기숙사신축공사_3차수정(실행05.04.20)_결과물" xfId="7875"/>
    <cellStyle name="1_total_건국대학교기숙사신축공사_3차수정(실행05.04.20)_결과물_04. 신도림주상복합_기계실행예산(안)20060412_배연담파스리브단가수정" xfId="7876"/>
    <cellStyle name="1_total_건국대학교기숙사신축공사_3차수정(실행05.04.20)_결과물_실행작업중_기계내역(노인건강타운)_20060201(동진)" xfId="7877"/>
    <cellStyle name="1_total_건국대학교기숙사신축공사_3차수정(실행05.04.20)_결과물_최종-실행내역(협성대신학관)060110" xfId="7878"/>
    <cellStyle name="1_total_건국대학교기숙사신축공사_3차수정(실행05.04.20)_결과물_통합단가-동진" xfId="7879"/>
    <cellStyle name="1_total_골프장수목" xfId="7880"/>
    <cellStyle name="1_total_골프장수목_★화명동3차원가계산서" xfId="7881"/>
    <cellStyle name="1_total_골프장수목_주요자재집계표(1206-본내역금회)" xfId="7882"/>
    <cellStyle name="1_total_골프장수목_주요자재집계표(1206-본내역전체)" xfId="7883"/>
    <cellStyle name="1_total_골프장수목_주요자재집계표(전체)" xfId="7884"/>
    <cellStyle name="1_total_골프장수목_주요자재집계표1120(금회-제출용)" xfId="7885"/>
    <cellStyle name="1_total_골프장수목_중동롯데캐슬마스터2" xfId="7886"/>
    <cellStyle name="1_total_공사비" xfId="7887"/>
    <cellStyle name="1_total_공사비(1차조정1120)" xfId="7888"/>
    <cellStyle name="1_total_공사비(1차조정1120)_★화명동3차원가계산서" xfId="7889"/>
    <cellStyle name="1_total_공사비(1차조정1120)_주요자재집계표(1206-본내역금회)" xfId="7890"/>
    <cellStyle name="1_total_공사비(1차조정1120)_주요자재집계표(1206-본내역전체)" xfId="7891"/>
    <cellStyle name="1_total_공사비(1차조정1120)_주요자재집계표(전체)" xfId="7892"/>
    <cellStyle name="1_total_공사비(1차조정1120)_주요자재집계표1120(금회-제출용)" xfId="7893"/>
    <cellStyle name="1_total_공사비(1차조정1120)_중동롯데캐슬마스터2" xfId="7894"/>
    <cellStyle name="1_total_공사비_★화명동3차원가계산서" xfId="7895"/>
    <cellStyle name="1_total_공사비_주요자재집계표(1206-본내역금회)" xfId="7896"/>
    <cellStyle name="1_total_공사비_주요자재집계표(1206-본내역전체)" xfId="7897"/>
    <cellStyle name="1_total_공사비_주요자재집계표(전체)" xfId="7898"/>
    <cellStyle name="1_total_공사비_주요자재집계표1120(금회-제출용)" xfId="7899"/>
    <cellStyle name="1_total_공사비_중동롯데캐슬마스터2" xfId="7900"/>
    <cellStyle name="1_total_공사비조정(1123)" xfId="7901"/>
    <cellStyle name="1_total_공사비조정(1123)_★화명동3차원가계산서" xfId="7902"/>
    <cellStyle name="1_total_공사비조정(1123)_주요자재집계표(1206-본내역금회)" xfId="7903"/>
    <cellStyle name="1_total_공사비조정(1123)_주요자재집계표(1206-본내역전체)" xfId="7904"/>
    <cellStyle name="1_total_공사비조정(1123)_주요자재집계표(전체)" xfId="7905"/>
    <cellStyle name="1_total_공사비조정(1123)_주요자재집계표1120(금회-제출용)" xfId="7906"/>
    <cellStyle name="1_total_공사비조정(1123)_중동롯데캐슬마스터2" xfId="7907"/>
    <cellStyle name="1_total_공사비조정(1128)" xfId="7908"/>
    <cellStyle name="1_total_공사비조정(1128)_★화명동3차원가계산서" xfId="7909"/>
    <cellStyle name="1_total_공사비조정(1128)_주요자재집계표(1206-본내역금회)" xfId="7910"/>
    <cellStyle name="1_total_공사비조정(1128)_주요자재집계표(1206-본내역전체)" xfId="7911"/>
    <cellStyle name="1_total_공사비조정(1128)_주요자재집계표(전체)" xfId="7912"/>
    <cellStyle name="1_total_공사비조정(1128)_주요자재집계표1120(금회-제출용)" xfId="7913"/>
    <cellStyle name="1_total_공사비조정(1128)_중동롯데캐슬마스터2" xfId="7914"/>
    <cellStyle name="1_total_공사예가(휘경동)-설계가" xfId="7915"/>
    <cellStyle name="1_total_공사예가(휘경동)-설계가_★화명동3차원가계산서" xfId="7916"/>
    <cellStyle name="1_total_공사예가(휘경동)-설계가_주요자재집계표(1206-본내역금회)" xfId="7917"/>
    <cellStyle name="1_total_공사예가(휘경동)-설계가_주요자재집계표(1206-본내역전체)" xfId="7918"/>
    <cellStyle name="1_total_공사예가(휘경동)-설계가_주요자재집계표(전체)" xfId="7919"/>
    <cellStyle name="1_total_공사예가(휘경동)-설계가_주요자재집계표1120(금회-제출용)" xfId="7920"/>
    <cellStyle name="1_total_공사예가(휘경동)-설계가_중동롯데캐슬마스터2" xfId="7921"/>
    <cellStyle name="1_total_공원정비수량산출" xfId="7922"/>
    <cellStyle name="1_total_공원정비수량산출_수량산출" xfId="7923"/>
    <cellStyle name="1_total_구로리총괄내역" xfId="7924"/>
    <cellStyle name="1_total_구로리총괄내역 2" xfId="7925"/>
    <cellStyle name="1_total_구로리총괄내역 3" xfId="7926"/>
    <cellStyle name="1_total_구로리총괄내역_01.부산대병원실행-작업중(태양)" xfId="7927"/>
    <cellStyle name="1_total_구로리총괄내역_04. 신도림주상복합_기계실행예산(안)20060412_배연담파스리브단가수정" xfId="7928"/>
    <cellStyle name="1_total_구로리총괄내역_04.비봉도급-작업중" xfId="7929"/>
    <cellStyle name="1_total_구로리총괄내역_04.비봉도급-작업중_04. 신도림주상복합_기계실행예산(안)20060412_배연담파스리브단가수정" xfId="7930"/>
    <cellStyle name="1_total_구로리총괄내역_04.비봉도급-작업중_실행작업중_기계내역(노인건강타운)_20060201(동진)" xfId="7931"/>
    <cellStyle name="1_total_구로리총괄내역_04.비봉도급-작업중_최종-실행내역(협성대신학관)060110" xfId="7932"/>
    <cellStyle name="1_total_구로리총괄내역_04.비봉도급-작업중_통합단가-동진" xfId="7933"/>
    <cellStyle name="1_total_구로리총괄내역_ys dw 은평 생태교량" xfId="8152"/>
    <cellStyle name="1_total_구로리총괄내역_ys dw 은평 생태교량 2" xfId="8153"/>
    <cellStyle name="1_total_구로리총괄내역_ys dw 은평 생태교량 3" xfId="8154"/>
    <cellStyle name="1_total_구로리총괄내역_구로리설계예산서1029" xfId="7934"/>
    <cellStyle name="1_total_구로리총괄내역_구로리설계예산서1118준공" xfId="7935"/>
    <cellStyle name="1_total_구로리총괄내역_구로리설계예산서조경" xfId="7936"/>
    <cellStyle name="1_total_구로리총괄내역_구로리어린이공원예산서(조경)1125" xfId="7937"/>
    <cellStyle name="1_total_구로리총괄내역_국민은행" xfId="7938"/>
    <cellStyle name="1_total_구로리총괄내역_내역서" xfId="7939"/>
    <cellStyle name="1_total_구로리총괄내역_노임단가표" xfId="7940"/>
    <cellStyle name="1_total_구로리총괄내역_단가산출서" xfId="7941"/>
    <cellStyle name="1_total_구로리총괄내역_단가산출서 2" xfId="7942"/>
    <cellStyle name="1_total_구로리총괄내역_단가산출서 3" xfId="7943"/>
    <cellStyle name="1_total_구로리총괄내역_단가산출서_01.부산대병원실행-작업중(태양)" xfId="7944"/>
    <cellStyle name="1_total_구로리총괄내역_단가산출서_04. 신도림주상복합_기계실행예산(안)20060412_배연담파스리브단가수정" xfId="7945"/>
    <cellStyle name="1_total_구로리총괄내역_단가산출서_04.비봉도급-작업중" xfId="7946"/>
    <cellStyle name="1_total_구로리총괄내역_단가산출서_04.비봉도급-작업중_04. 신도림주상복합_기계실행예산(안)20060412_배연담파스리브단가수정" xfId="7947"/>
    <cellStyle name="1_total_구로리총괄내역_단가산출서_04.비봉도급-작업중_실행작업중_기계내역(노인건강타운)_20060201(동진)" xfId="7948"/>
    <cellStyle name="1_total_구로리총괄내역_단가산출서_04.비봉도급-작업중_최종-실행내역(협성대신학관)060110" xfId="7949"/>
    <cellStyle name="1_total_구로리총괄내역_단가산출서_04.비봉도급-작업중_통합단가-동진" xfId="7950"/>
    <cellStyle name="1_total_구로리총괄내역_단가산출서_ys dw 은평 생태교량" xfId="7993"/>
    <cellStyle name="1_total_구로리총괄내역_단가산출서_ys dw 은평 생태교량 2" xfId="7994"/>
    <cellStyle name="1_total_구로리총괄내역_단가산출서_ys dw 은평 생태교량 3" xfId="7995"/>
    <cellStyle name="1_total_구로리총괄내역_단가산출서_국민은행" xfId="7951"/>
    <cellStyle name="1_total_구로리총괄내역_단가산출서_도장공사(실행예산)" xfId="13094"/>
    <cellStyle name="1_total_구로리총괄내역_단가산출서_도장공사(실행예산)_동주변경결의(1차)" xfId="12503"/>
    <cellStyle name="1_total_구로리총괄내역_단가산출서_성북구실행(0426)" xfId="7952"/>
    <cellStyle name="1_total_구로리총괄내역_단가산출서_성북구실행(0426)_20061128입찰실행(춘천의암스포츠타운-당초안)" xfId="7953"/>
    <cellStyle name="1_total_구로리총괄내역_단가산출서_성북구실행(0426)_20061218입찰실행(차세대연구동)" xfId="7954"/>
    <cellStyle name="1_total_구로리총괄내역_단가산출서_성북구실행(0426)_20070201입찰실행(시화2007.02.07결재)" xfId="7955"/>
    <cellStyle name="1_total_구로리총괄내역_단가산출서_성북구실행(0426)_20070201입찰실행(시화2007.02.08결재)" xfId="7956"/>
    <cellStyle name="1_total_구로리총괄내역_단가산출서_성북구실행(0426)_경비및 공사스케줄작성" xfId="7957"/>
    <cellStyle name="1_total_구로리총괄내역_단가산출서_성북구실행(0426)_두원공과대학입찰실행(20060718)" xfId="7958"/>
    <cellStyle name="1_total_구로리총괄내역_단가산출서_성북구실행(0426)_두원공과대학입찰실행(20060728)" xfId="7959"/>
    <cellStyle name="1_total_구로리총괄내역_단가산출서_성북구실행(0426)_두원공과대학입찰실행(20060801)" xfId="7960"/>
    <cellStyle name="1_total_구로리총괄내역_단가산출서_성북구실행(0426)_두원공과대학입찰실행(20060801최종)" xfId="7961"/>
    <cellStyle name="1_total_구로리총괄내역_단가산출서_성북구실행(0426)_일괄견적비교(대은수량기준)-최종" xfId="7962"/>
    <cellStyle name="1_total_구로리총괄내역_단가산출서_성북구실행(0426)_입찰실행(2007.01.17결재)" xfId="7963"/>
    <cellStyle name="1_total_구로리총괄내역_단가산출서_성북구실행(0426)_입찰실행(2007.01.23-절감nego-공기13개월현실245억도급260억)" xfId="7964"/>
    <cellStyle name="1_total_구로리총괄내역_단가산출서_성북구실행(0426)_입찰실행(녹산병원2007.05.02)" xfId="7965"/>
    <cellStyle name="1_total_구로리총괄내역_단가산출서_성북구실행(0426)_입찰실행(녹산병원2007.05.09)" xfId="7966"/>
    <cellStyle name="1_total_구로리총괄내역_단가산출서_성북구실행(0426)_입찰실행(두원공과대학 )" xfId="7967"/>
    <cellStyle name="1_total_구로리총괄내역_단가산출서_성북구실행(0426)_입찰실행(문화재종합병원)" xfId="7968"/>
    <cellStyle name="1_total_구로리총괄내역_단가산출서_성북구실행(0426)_입찰실행(서울북부지방법원)" xfId="7969"/>
    <cellStyle name="1_total_구로리총괄내역_단가산출서_성북구실행(0426)_입찰실행(서울북부지방법원)-단가입력" xfId="7970"/>
    <cellStyle name="1_total_구로리총괄내역_단가산출서_성북구실행(0426)_입찰실행(서울북부지방법원-공기28개월2007.02.14)" xfId="7971"/>
    <cellStyle name="1_total_구로리총괄내역_단가산출서_성북구실행(0426)_입찰실행(서울북부지방법원-공기28개월2007.02.15)" xfId="7972"/>
    <cellStyle name="1_total_구로리총괄내역_단가산출서_성북구실행(0426)_입찰실행(육군훈련소)" xfId="7973"/>
    <cellStyle name="1_total_구로리총괄내역_단가산출서_성북구실행(0426)_입찰실행(육군훈련소-최종)" xfId="7974"/>
    <cellStyle name="1_total_구로리총괄내역_단가산출서_성북구실행(0426)_입찰실행(인재2007.02.28)" xfId="7975"/>
    <cellStyle name="1_total_구로리총괄내역_단가산출서_성북구실행(0426)_입찰실행(청주대학교예술대실습관)" xfId="7976"/>
    <cellStyle name="1_total_구로리총괄내역_단가산출서_성북구실행(0426)_진주종합실내체육관건립공사(실행20060613)" xfId="7977"/>
    <cellStyle name="1_total_구로리총괄내역_단가산출서_성북구실행(0426)_청주대학교예술대학실습관입찰실행" xfId="7978"/>
    <cellStyle name="1_total_구로리총괄내역_단가산출서_실행예산-덕성여대(본실행)" xfId="7979"/>
    <cellStyle name="1_total_구로리총괄내역_단가산출서_실행작업중_기계내역(노인건강타운)_20060201(동진)" xfId="7980"/>
    <cellStyle name="1_total_구로리총괄내역_단가산출서_실행품의B&amp;N100%(1113)최종결재" xfId="7981"/>
    <cellStyle name="1_total_구로리총괄내역_단가산출서_실행품의B&amp;N100%(1113)최종결재_실행예산품의서(송도B&amp;N)20080116작업중" xfId="7982"/>
    <cellStyle name="1_total_구로리총괄내역_단가산출서_실행품의B&amp;N100%(1113)최종결재_실행예산품의서(송도B&amp;N)검토20080101" xfId="7983"/>
    <cellStyle name="1_total_구로리총괄내역_단가산출서_정산보고" xfId="7984"/>
    <cellStyle name="1_total_구로리총괄내역_단가산출서_정산실행예산" xfId="7985"/>
    <cellStyle name="1_total_구로리총괄내역_단가산출서_준공정산보고-덕성여대현장" xfId="7986"/>
    <cellStyle name="1_total_구로리총괄내역_단가산출서_준공정산보고-중앙고강당현장(경비보나)" xfId="7987"/>
    <cellStyle name="1_total_구로리총괄내역_단가산출서_청주사직골조(최종확정)" xfId="7988"/>
    <cellStyle name="1_total_구로리총괄내역_단가산출서_청주사직골조(최종확정) 2" xfId="7989"/>
    <cellStyle name="1_total_구로리총괄내역_단가산출서_청주사직골조(최종확정) 3" xfId="7990"/>
    <cellStyle name="1_total_구로리총괄내역_단가산출서_최종-실행내역(협성대신학관)060110" xfId="7991"/>
    <cellStyle name="1_total_구로리총괄내역_단가산출서_통합단가-동진" xfId="7992"/>
    <cellStyle name="1_total_구로리총괄내역_도장공사(실행예산)" xfId="12502"/>
    <cellStyle name="1_total_구로리총괄내역_도장공사(실행예산)_동주변경결의(1차)" xfId="12501"/>
    <cellStyle name="1_total_구로리총괄내역_성북구실행(0426)" xfId="7996"/>
    <cellStyle name="1_total_구로리총괄내역_성북구실행(0426)_20061128입찰실행(춘천의암스포츠타운-당초안)" xfId="7997"/>
    <cellStyle name="1_total_구로리총괄내역_성북구실행(0426)_20061218입찰실행(차세대연구동)" xfId="7998"/>
    <cellStyle name="1_total_구로리총괄내역_성북구실행(0426)_20070201입찰실행(시화2007.02.07결재)" xfId="7999"/>
    <cellStyle name="1_total_구로리총괄내역_성북구실행(0426)_20070201입찰실행(시화2007.02.08결재)" xfId="8000"/>
    <cellStyle name="1_total_구로리총괄내역_성북구실행(0426)_경비및 공사스케줄작성" xfId="8001"/>
    <cellStyle name="1_total_구로리총괄내역_성북구실행(0426)_두원공과대학입찰실행(20060718)" xfId="8002"/>
    <cellStyle name="1_total_구로리총괄내역_성북구실행(0426)_두원공과대학입찰실행(20060728)" xfId="8003"/>
    <cellStyle name="1_total_구로리총괄내역_성북구실행(0426)_두원공과대학입찰실행(20060801)" xfId="8004"/>
    <cellStyle name="1_total_구로리총괄내역_성북구실행(0426)_두원공과대학입찰실행(20060801최종)" xfId="8005"/>
    <cellStyle name="1_total_구로리총괄내역_성북구실행(0426)_일괄견적비교(대은수량기준)-최종" xfId="8006"/>
    <cellStyle name="1_total_구로리총괄내역_성북구실행(0426)_입찰실행(2007.01.17결재)" xfId="8007"/>
    <cellStyle name="1_total_구로리총괄내역_성북구실행(0426)_입찰실행(2007.01.23-절감nego-공기13개월현실245억도급260억)" xfId="8008"/>
    <cellStyle name="1_total_구로리총괄내역_성북구실행(0426)_입찰실행(녹산병원2007.05.02)" xfId="8009"/>
    <cellStyle name="1_total_구로리총괄내역_성북구실행(0426)_입찰실행(녹산병원2007.05.09)" xfId="8010"/>
    <cellStyle name="1_total_구로리총괄내역_성북구실행(0426)_입찰실행(두원공과대학 )" xfId="8011"/>
    <cellStyle name="1_total_구로리총괄내역_성북구실행(0426)_입찰실행(문화재종합병원)" xfId="8012"/>
    <cellStyle name="1_total_구로리총괄내역_성북구실행(0426)_입찰실행(서울북부지방법원)" xfId="8013"/>
    <cellStyle name="1_total_구로리총괄내역_성북구실행(0426)_입찰실행(서울북부지방법원)-단가입력" xfId="8014"/>
    <cellStyle name="1_total_구로리총괄내역_성북구실행(0426)_입찰실행(서울북부지방법원-공기28개월2007.02.14)" xfId="8015"/>
    <cellStyle name="1_total_구로리총괄내역_성북구실행(0426)_입찰실행(서울북부지방법원-공기28개월2007.02.15)" xfId="8016"/>
    <cellStyle name="1_total_구로리총괄내역_성북구실행(0426)_입찰실행(육군훈련소)" xfId="8017"/>
    <cellStyle name="1_total_구로리총괄내역_성북구실행(0426)_입찰실행(육군훈련소-최종)" xfId="8018"/>
    <cellStyle name="1_total_구로리총괄내역_성북구실행(0426)_입찰실행(인재2007.02.28)" xfId="8019"/>
    <cellStyle name="1_total_구로리총괄내역_성북구실행(0426)_입찰실행(청주대학교예술대실습관)" xfId="8020"/>
    <cellStyle name="1_total_구로리총괄내역_성북구실행(0426)_진주종합실내체육관건립공사(실행20060613)" xfId="8021"/>
    <cellStyle name="1_total_구로리총괄내역_성북구실행(0426)_청주대학교예술대학실습관입찰실행" xfId="8022"/>
    <cellStyle name="1_total_구로리총괄내역_수도권매립지" xfId="8023"/>
    <cellStyle name="1_total_구로리총괄내역_수도권매립지1004(발주용)" xfId="8024"/>
    <cellStyle name="1_total_구로리총괄내역_실행예산-덕성여대(본실행)" xfId="8025"/>
    <cellStyle name="1_total_구로리총괄내역_실행작업중_기계내역(노인건강타운)_20060201(동진)" xfId="8026"/>
    <cellStyle name="1_total_구로리총괄내역_실행품의B&amp;N100%(1113)최종결재" xfId="8027"/>
    <cellStyle name="1_total_구로리총괄내역_실행품의B&amp;N100%(1113)최종결재_실행예산품의서(송도B&amp;N)20080116작업중" xfId="8028"/>
    <cellStyle name="1_total_구로리총괄내역_실행품의B&amp;N100%(1113)최종결재_실행예산품의서(송도B&amp;N)검토20080101" xfId="8029"/>
    <cellStyle name="1_total_구로리총괄내역_일신건영설계예산서(0211)" xfId="8030"/>
    <cellStyle name="1_total_구로리총괄내역_일위대가" xfId="8031"/>
    <cellStyle name="1_total_구로리총괄내역_일위대가 2" xfId="8032"/>
    <cellStyle name="1_total_구로리총괄내역_일위대가 3" xfId="8033"/>
    <cellStyle name="1_total_구로리총괄내역_일위대가_01.부산대병원실행-작업중(태양)" xfId="8034"/>
    <cellStyle name="1_total_구로리총괄내역_일위대가_04. 신도림주상복합_기계실행예산(안)20060412_배연담파스리브단가수정" xfId="8035"/>
    <cellStyle name="1_total_구로리총괄내역_일위대가_04.비봉도급-작업중" xfId="8036"/>
    <cellStyle name="1_total_구로리총괄내역_일위대가_04.비봉도급-작업중_04. 신도림주상복합_기계실행예산(안)20060412_배연담파스리브단가수정" xfId="8037"/>
    <cellStyle name="1_total_구로리총괄내역_일위대가_04.비봉도급-작업중_실행작업중_기계내역(노인건강타운)_20060201(동진)" xfId="8038"/>
    <cellStyle name="1_total_구로리총괄내역_일위대가_04.비봉도급-작업중_최종-실행내역(협성대신학관)060110" xfId="8039"/>
    <cellStyle name="1_total_구로리총괄내역_일위대가_04.비봉도급-작업중_통합단가-동진" xfId="8040"/>
    <cellStyle name="1_total_구로리총괄내역_일위대가_ys dw 은평 생태교량" xfId="8083"/>
    <cellStyle name="1_total_구로리총괄내역_일위대가_ys dw 은평 생태교량 2" xfId="8084"/>
    <cellStyle name="1_total_구로리총괄내역_일위대가_ys dw 은평 생태교량 3" xfId="8085"/>
    <cellStyle name="1_total_구로리총괄내역_일위대가_국민은행" xfId="8041"/>
    <cellStyle name="1_total_구로리총괄내역_일위대가_도장공사(실행예산)" xfId="12500"/>
    <cellStyle name="1_total_구로리총괄내역_일위대가_도장공사(실행예산)_동주변경결의(1차)" xfId="12499"/>
    <cellStyle name="1_total_구로리총괄내역_일위대가_성북구실행(0426)" xfId="8042"/>
    <cellStyle name="1_total_구로리총괄내역_일위대가_성북구실행(0426)_20061128입찰실행(춘천의암스포츠타운-당초안)" xfId="8043"/>
    <cellStyle name="1_total_구로리총괄내역_일위대가_성북구실행(0426)_20061218입찰실행(차세대연구동)" xfId="8044"/>
    <cellStyle name="1_total_구로리총괄내역_일위대가_성북구실행(0426)_20070201입찰실행(시화2007.02.07결재)" xfId="8045"/>
    <cellStyle name="1_total_구로리총괄내역_일위대가_성북구실행(0426)_20070201입찰실행(시화2007.02.08결재)" xfId="8046"/>
    <cellStyle name="1_total_구로리총괄내역_일위대가_성북구실행(0426)_경비및 공사스케줄작성" xfId="8047"/>
    <cellStyle name="1_total_구로리총괄내역_일위대가_성북구실행(0426)_두원공과대학입찰실행(20060718)" xfId="8048"/>
    <cellStyle name="1_total_구로리총괄내역_일위대가_성북구실행(0426)_두원공과대학입찰실행(20060728)" xfId="8049"/>
    <cellStyle name="1_total_구로리총괄내역_일위대가_성북구실행(0426)_두원공과대학입찰실행(20060801)" xfId="8050"/>
    <cellStyle name="1_total_구로리총괄내역_일위대가_성북구실행(0426)_두원공과대학입찰실행(20060801최종)" xfId="8051"/>
    <cellStyle name="1_total_구로리총괄내역_일위대가_성북구실행(0426)_일괄견적비교(대은수량기준)-최종" xfId="8052"/>
    <cellStyle name="1_total_구로리총괄내역_일위대가_성북구실행(0426)_입찰실행(2007.01.17결재)" xfId="8053"/>
    <cellStyle name="1_total_구로리총괄내역_일위대가_성북구실행(0426)_입찰실행(2007.01.23-절감nego-공기13개월현실245억도급260억)" xfId="8054"/>
    <cellStyle name="1_total_구로리총괄내역_일위대가_성북구실행(0426)_입찰실행(녹산병원2007.05.02)" xfId="8055"/>
    <cellStyle name="1_total_구로리총괄내역_일위대가_성북구실행(0426)_입찰실행(녹산병원2007.05.09)" xfId="8056"/>
    <cellStyle name="1_total_구로리총괄내역_일위대가_성북구실행(0426)_입찰실행(두원공과대학 )" xfId="8057"/>
    <cellStyle name="1_total_구로리총괄내역_일위대가_성북구실행(0426)_입찰실행(문화재종합병원)" xfId="8058"/>
    <cellStyle name="1_total_구로리총괄내역_일위대가_성북구실행(0426)_입찰실행(서울북부지방법원)" xfId="8059"/>
    <cellStyle name="1_total_구로리총괄내역_일위대가_성북구실행(0426)_입찰실행(서울북부지방법원)-단가입력" xfId="8060"/>
    <cellStyle name="1_total_구로리총괄내역_일위대가_성북구실행(0426)_입찰실행(서울북부지방법원-공기28개월2007.02.14)" xfId="8061"/>
    <cellStyle name="1_total_구로리총괄내역_일위대가_성북구실행(0426)_입찰실행(서울북부지방법원-공기28개월2007.02.15)" xfId="8062"/>
    <cellStyle name="1_total_구로리총괄내역_일위대가_성북구실행(0426)_입찰실행(육군훈련소)" xfId="8063"/>
    <cellStyle name="1_total_구로리총괄내역_일위대가_성북구실행(0426)_입찰실행(육군훈련소-최종)" xfId="8064"/>
    <cellStyle name="1_total_구로리총괄내역_일위대가_성북구실행(0426)_입찰실행(인재2007.02.28)" xfId="8065"/>
    <cellStyle name="1_total_구로리총괄내역_일위대가_성북구실행(0426)_입찰실행(청주대학교예술대실습관)" xfId="8066"/>
    <cellStyle name="1_total_구로리총괄내역_일위대가_성북구실행(0426)_진주종합실내체육관건립공사(실행20060613)" xfId="8067"/>
    <cellStyle name="1_total_구로리총괄내역_일위대가_성북구실행(0426)_청주대학교예술대학실습관입찰실행" xfId="8068"/>
    <cellStyle name="1_total_구로리총괄내역_일위대가_실행예산-덕성여대(본실행)" xfId="8069"/>
    <cellStyle name="1_total_구로리총괄내역_일위대가_실행작업중_기계내역(노인건강타운)_20060201(동진)" xfId="8070"/>
    <cellStyle name="1_total_구로리총괄내역_일위대가_실행품의B&amp;N100%(1113)최종결재" xfId="8071"/>
    <cellStyle name="1_total_구로리총괄내역_일위대가_실행품의B&amp;N100%(1113)최종결재_실행예산품의서(송도B&amp;N)20080116작업중" xfId="8072"/>
    <cellStyle name="1_total_구로리총괄내역_일위대가_실행품의B&amp;N100%(1113)최종결재_실행예산품의서(송도B&amp;N)검토20080101" xfId="8073"/>
    <cellStyle name="1_total_구로리총괄내역_일위대가_정산보고" xfId="8074"/>
    <cellStyle name="1_total_구로리총괄내역_일위대가_정산실행예산" xfId="8075"/>
    <cellStyle name="1_total_구로리총괄내역_일위대가_준공정산보고-덕성여대현장" xfId="8076"/>
    <cellStyle name="1_total_구로리총괄내역_일위대가_준공정산보고-중앙고강당현장(경비보나)" xfId="8077"/>
    <cellStyle name="1_total_구로리총괄내역_일위대가_청주사직골조(최종확정)" xfId="8078"/>
    <cellStyle name="1_total_구로리총괄내역_일위대가_청주사직골조(최종확정) 2" xfId="8079"/>
    <cellStyle name="1_total_구로리총괄내역_일위대가_청주사직골조(최종확정) 3" xfId="8080"/>
    <cellStyle name="1_total_구로리총괄내역_일위대가_최종-실행내역(협성대신학관)060110" xfId="8081"/>
    <cellStyle name="1_total_구로리총괄내역_일위대가_통합단가-동진" xfId="8082"/>
    <cellStyle name="1_total_구로리총괄내역_자재단가표" xfId="8086"/>
    <cellStyle name="1_total_구로리총괄내역_장안초등학교내역0814" xfId="8087"/>
    <cellStyle name="1_total_구로리총괄내역_정산보고" xfId="8088"/>
    <cellStyle name="1_total_구로리총괄내역_정산실행예산" xfId="8089"/>
    <cellStyle name="1_total_구로리총괄내역_준공정산보고-덕성여대현장" xfId="8090"/>
    <cellStyle name="1_total_구로리총괄내역_준공정산보고-중앙고강당현장(경비보나)" xfId="8091"/>
    <cellStyle name="1_total_구로리총괄내역_청주사직골조(최종확정)" xfId="8092"/>
    <cellStyle name="1_total_구로리총괄내역_청주사직골조(최종확정) 2" xfId="8093"/>
    <cellStyle name="1_total_구로리총괄내역_청주사직골조(최종확정) 3" xfId="8094"/>
    <cellStyle name="1_total_구로리총괄내역_최종-실행내역(협성대신학관)060110" xfId="8095"/>
    <cellStyle name="1_total_구로리총괄내역_통합단가-동진" xfId="8096"/>
    <cellStyle name="1_total_구로리총괄내역_표준내역서" xfId="8097"/>
    <cellStyle name="1_total_구로리총괄내역_표준내역서 2" xfId="8098"/>
    <cellStyle name="1_total_구로리총괄내역_표준내역서 3" xfId="8099"/>
    <cellStyle name="1_total_구로리총괄내역_표준내역서_01.부산대병원실행-작업중(태양)" xfId="8100"/>
    <cellStyle name="1_total_구로리총괄내역_표준내역서_04. 신도림주상복합_기계실행예산(안)20060412_배연담파스리브단가수정" xfId="8101"/>
    <cellStyle name="1_total_구로리총괄내역_표준내역서_04.비봉도급-작업중" xfId="8102"/>
    <cellStyle name="1_total_구로리총괄내역_표준내역서_04.비봉도급-작업중_04. 신도림주상복합_기계실행예산(안)20060412_배연담파스리브단가수정" xfId="8103"/>
    <cellStyle name="1_total_구로리총괄내역_표준내역서_04.비봉도급-작업중_실행작업중_기계내역(노인건강타운)_20060201(동진)" xfId="8104"/>
    <cellStyle name="1_total_구로리총괄내역_표준내역서_04.비봉도급-작업중_최종-실행내역(협성대신학관)060110" xfId="8105"/>
    <cellStyle name="1_total_구로리총괄내역_표준내역서_04.비봉도급-작업중_통합단가-동진" xfId="8106"/>
    <cellStyle name="1_total_구로리총괄내역_표준내역서_ys dw 은평 생태교량" xfId="8149"/>
    <cellStyle name="1_total_구로리총괄내역_표준내역서_ys dw 은평 생태교량 2" xfId="8150"/>
    <cellStyle name="1_total_구로리총괄내역_표준내역서_ys dw 은평 생태교량 3" xfId="8151"/>
    <cellStyle name="1_total_구로리총괄내역_표준내역서_국민은행" xfId="8107"/>
    <cellStyle name="1_total_구로리총괄내역_표준내역서_도장공사(실행예산)" xfId="12498"/>
    <cellStyle name="1_total_구로리총괄내역_표준내역서_도장공사(실행예산)_동주변경결의(1차)" xfId="13199"/>
    <cellStyle name="1_total_구로리총괄내역_표준내역서_성북구실행(0426)" xfId="8108"/>
    <cellStyle name="1_total_구로리총괄내역_표준내역서_성북구실행(0426)_20061128입찰실행(춘천의암스포츠타운-당초안)" xfId="8109"/>
    <cellStyle name="1_total_구로리총괄내역_표준내역서_성북구실행(0426)_20061218입찰실행(차세대연구동)" xfId="8110"/>
    <cellStyle name="1_total_구로리총괄내역_표준내역서_성북구실행(0426)_20070201입찰실행(시화2007.02.07결재)" xfId="8111"/>
    <cellStyle name="1_total_구로리총괄내역_표준내역서_성북구실행(0426)_20070201입찰실행(시화2007.02.08결재)" xfId="8112"/>
    <cellStyle name="1_total_구로리총괄내역_표준내역서_성북구실행(0426)_경비및 공사스케줄작성" xfId="8113"/>
    <cellStyle name="1_total_구로리총괄내역_표준내역서_성북구실행(0426)_두원공과대학입찰실행(20060718)" xfId="8114"/>
    <cellStyle name="1_total_구로리총괄내역_표준내역서_성북구실행(0426)_두원공과대학입찰실행(20060728)" xfId="8115"/>
    <cellStyle name="1_total_구로리총괄내역_표준내역서_성북구실행(0426)_두원공과대학입찰실행(20060801)" xfId="8116"/>
    <cellStyle name="1_total_구로리총괄내역_표준내역서_성북구실행(0426)_두원공과대학입찰실행(20060801최종)" xfId="8117"/>
    <cellStyle name="1_total_구로리총괄내역_표준내역서_성북구실행(0426)_일괄견적비교(대은수량기준)-최종" xfId="8118"/>
    <cellStyle name="1_total_구로리총괄내역_표준내역서_성북구실행(0426)_입찰실행(2007.01.17결재)" xfId="8119"/>
    <cellStyle name="1_total_구로리총괄내역_표준내역서_성북구실행(0426)_입찰실행(2007.01.23-절감nego-공기13개월현실245억도급260억)" xfId="8120"/>
    <cellStyle name="1_total_구로리총괄내역_표준내역서_성북구실행(0426)_입찰실행(녹산병원2007.05.02)" xfId="8121"/>
    <cellStyle name="1_total_구로리총괄내역_표준내역서_성북구실행(0426)_입찰실행(녹산병원2007.05.09)" xfId="8122"/>
    <cellStyle name="1_total_구로리총괄내역_표준내역서_성북구실행(0426)_입찰실행(두원공과대학 )" xfId="8123"/>
    <cellStyle name="1_total_구로리총괄내역_표준내역서_성북구실행(0426)_입찰실행(문화재종합병원)" xfId="8124"/>
    <cellStyle name="1_total_구로리총괄내역_표준내역서_성북구실행(0426)_입찰실행(서울북부지방법원)" xfId="8125"/>
    <cellStyle name="1_total_구로리총괄내역_표준내역서_성북구실행(0426)_입찰실행(서울북부지방법원)-단가입력" xfId="8126"/>
    <cellStyle name="1_total_구로리총괄내역_표준내역서_성북구실행(0426)_입찰실행(서울북부지방법원-공기28개월2007.02.14)" xfId="8127"/>
    <cellStyle name="1_total_구로리총괄내역_표준내역서_성북구실행(0426)_입찰실행(서울북부지방법원-공기28개월2007.02.15)" xfId="8128"/>
    <cellStyle name="1_total_구로리총괄내역_표준내역서_성북구실행(0426)_입찰실행(육군훈련소)" xfId="8129"/>
    <cellStyle name="1_total_구로리총괄내역_표준내역서_성북구실행(0426)_입찰실행(육군훈련소-최종)" xfId="8130"/>
    <cellStyle name="1_total_구로리총괄내역_표준내역서_성북구실행(0426)_입찰실행(인재2007.02.28)" xfId="8131"/>
    <cellStyle name="1_total_구로리총괄내역_표준내역서_성북구실행(0426)_입찰실행(청주대학교예술대실습관)" xfId="8132"/>
    <cellStyle name="1_total_구로리총괄내역_표준내역서_성북구실행(0426)_진주종합실내체육관건립공사(실행20060613)" xfId="8133"/>
    <cellStyle name="1_total_구로리총괄내역_표준내역서_성북구실행(0426)_청주대학교예술대학실습관입찰실행" xfId="8134"/>
    <cellStyle name="1_total_구로리총괄내역_표준내역서_실행예산-덕성여대(본실행)" xfId="8135"/>
    <cellStyle name="1_total_구로리총괄내역_표준내역서_실행작업중_기계내역(노인건강타운)_20060201(동진)" xfId="8136"/>
    <cellStyle name="1_total_구로리총괄내역_표준내역서_실행품의B&amp;N100%(1113)최종결재" xfId="8137"/>
    <cellStyle name="1_total_구로리총괄내역_표준내역서_실행품의B&amp;N100%(1113)최종결재_실행예산품의서(송도B&amp;N)20080116작업중" xfId="8138"/>
    <cellStyle name="1_total_구로리총괄내역_표준내역서_실행품의B&amp;N100%(1113)최종결재_실행예산품의서(송도B&amp;N)검토20080101" xfId="8139"/>
    <cellStyle name="1_total_구로리총괄내역_표준내역서_정산보고" xfId="8140"/>
    <cellStyle name="1_total_구로리총괄내역_표준내역서_정산실행예산" xfId="8141"/>
    <cellStyle name="1_total_구로리총괄내역_표준내역서_준공정산보고-덕성여대현장" xfId="8142"/>
    <cellStyle name="1_total_구로리총괄내역_표준내역서_준공정산보고-중앙고강당현장(경비보나)" xfId="8143"/>
    <cellStyle name="1_total_구로리총괄내역_표준내역서_청주사직골조(최종확정)" xfId="8144"/>
    <cellStyle name="1_total_구로리총괄내역_표준내역서_청주사직골조(최종확정) 2" xfId="8145"/>
    <cellStyle name="1_total_구로리총괄내역_표준내역서_청주사직골조(최종확정) 3" xfId="8146"/>
    <cellStyle name="1_total_구로리총괄내역_표준내역서_최종-실행내역(협성대신학관)060110" xfId="8147"/>
    <cellStyle name="1_total_구로리총괄내역_표준내역서_통합단가-동진" xfId="8148"/>
    <cellStyle name="1_total_구청본과-폐기물예산서양식" xfId="8155"/>
    <cellStyle name="1_total_구청본과-폐기물예산서양식_둥근달-수량산출서(철거)" xfId="8156"/>
    <cellStyle name="1_total_국민은행" xfId="8157"/>
    <cellStyle name="1_total_금호아파트수량산출" xfId="8158"/>
    <cellStyle name="1_total_금호아파트수량산출_수량산출" xfId="8159"/>
    <cellStyle name="1_total_노원구가로수-폐기물예산서" xfId="8160"/>
    <cellStyle name="1_total_노원구가로수-폐기물예산서_00-폐기물처리설계서양식" xfId="8161"/>
    <cellStyle name="1_total_노원구가로수-폐기물예산서_둥근달-수량산출서(철거)" xfId="8162"/>
    <cellStyle name="1_total_단위1" xfId="8163"/>
    <cellStyle name="1_total_단위1_★화명동3차원가계산서" xfId="8164"/>
    <cellStyle name="1_total_단위1_주요자재집계표(1206-본내역금회)" xfId="8165"/>
    <cellStyle name="1_total_단위1_주요자재집계표(1206-본내역전체)" xfId="8166"/>
    <cellStyle name="1_total_단위1_주요자재집계표(전체)" xfId="8167"/>
    <cellStyle name="1_total_단위1_주요자재집계표1120(금회-제출용)" xfId="8168"/>
    <cellStyle name="1_total_단위1_중동롯데캐슬마스터2" xfId="8169"/>
    <cellStyle name="1_total_단위수량산출" xfId="8170"/>
    <cellStyle name="1_total_단위수량산출_★화명동3차원가계산서" xfId="8171"/>
    <cellStyle name="1_total_단위수량산출_주요자재집계표(1206-본내역금회)" xfId="8172"/>
    <cellStyle name="1_total_단위수량산출_주요자재집계표(1206-본내역전체)" xfId="8173"/>
    <cellStyle name="1_total_단위수량산출_주요자재집계표(전체)" xfId="8174"/>
    <cellStyle name="1_total_단위수량산출_주요자재집계표1120(금회-제출용)" xfId="8175"/>
    <cellStyle name="1_total_단위수량산출_중동롯데캐슬마스터2" xfId="8176"/>
    <cellStyle name="1_total_단위수량산출-1" xfId="8177"/>
    <cellStyle name="1_total_단위수량산출-1_★화명동3차원가계산서" xfId="8178"/>
    <cellStyle name="1_total_단위수량산출-1_주요자재집계표(1206-본내역금회)" xfId="8179"/>
    <cellStyle name="1_total_단위수량산출-1_주요자재집계표(1206-본내역전체)" xfId="8180"/>
    <cellStyle name="1_total_단위수량산출-1_주요자재집계표(전체)" xfId="8181"/>
    <cellStyle name="1_total_단위수량산출-1_주요자재집계표1120(금회-제출용)" xfId="8182"/>
    <cellStyle name="1_total_단위수량산출-1_중동롯데캐슬마스터2" xfId="8183"/>
    <cellStyle name="1_total_도봉신창-예산서 0325" xfId="8184"/>
    <cellStyle name="1_total_도장공사(실행예산)" xfId="13198"/>
    <cellStyle name="1_total_도장공사(실행예산)_동주변경결의(1차)" xfId="12497"/>
    <cellStyle name="1_total_동탄수량산출" xfId="8185"/>
    <cellStyle name="1_total_목동내역" xfId="8186"/>
    <cellStyle name="1_total_목동내역_04. 신도림주상복합_기계실행예산(안)20060412_배연담파스리브단가수정" xfId="8187"/>
    <cellStyle name="1_total_목동내역_05W0305L(실행작업051125)" xfId="8188"/>
    <cellStyle name="1_total_목동내역_강남대 complex 도급" xfId="8189"/>
    <cellStyle name="1_total_목동내역_강남대 complex 도급_04. 신도림주상복합_기계실행예산(안)20060412_배연담파스리브단가수정" xfId="8190"/>
    <cellStyle name="1_total_목동내역_강남대 complex 도급_실행작업중_기계(공내역서)-실행(051226)" xfId="8191"/>
    <cellStyle name="1_total_목동내역_강남대 complex 도급_실행작업중_기계내역(노인건강타운)_20060201(동진)" xfId="8192"/>
    <cellStyle name="1_total_목동내역_강남대 complex 도급_최종-실행내역(협성대신학관)060110" xfId="8193"/>
    <cellStyle name="1_total_목동내역_강남대 complex 도급_통합단가-동진" xfId="8194"/>
    <cellStyle name="1_total_목동내역_강남대 complex 실행-10%조정내역" xfId="8195"/>
    <cellStyle name="1_total_목동내역_강남대 complex 실행-10%조정내역_04. 신도림주상복합_기계실행예산(안)20060412_배연담파스리브단가수정" xfId="8196"/>
    <cellStyle name="1_total_목동내역_건국대학교기숙사신축공사_3차수정(실행05.04.20)_결과물" xfId="8197"/>
    <cellStyle name="1_total_목동내역_건국대학교기숙사신축공사_3차수정(실행05.04.20)_결과물_04. 신도림주상복합_기계실행예산(안)20060412_배연담파스리브단가수정" xfId="8198"/>
    <cellStyle name="1_total_목동내역_건국대학교기숙사신축공사_3차수정(실행05.04.20)_결과물_실행작업중_기계내역(노인건강타운)_20060201(동진)" xfId="8199"/>
    <cellStyle name="1_total_목동내역_건국대학교기숙사신축공사_3차수정(실행05.04.20)_결과물_최종-실행내역(협성대신학관)060110" xfId="8200"/>
    <cellStyle name="1_total_목동내역_건국대학교기숙사신축공사_3차수정(실행05.04.20)_결과물_통합단가-동진" xfId="8201"/>
    <cellStyle name="1_total_목동내역_실행작업중_기계(공내역서)-실행(051226)" xfId="8202"/>
    <cellStyle name="1_total_목동내역_실행작업중_기계내역(노인건강타운)_20060201(동진)" xfId="8203"/>
    <cellStyle name="1_total_목동내역_외주견적목록" xfId="8204"/>
    <cellStyle name="1_total_목동내역_최종-실행내역(협성대신학관)060110" xfId="8205"/>
    <cellStyle name="1_total_목동내역_통합단가-동진" xfId="8206"/>
    <cellStyle name="1_total_목동내역_폐기물집계" xfId="8207"/>
    <cellStyle name="1_total_목동내역_폐기물집계_04. 신도림주상복합_기계실행예산(안)20060412_배연담파스리브단가수정" xfId="8208"/>
    <cellStyle name="1_total_목동내역_폐기물집계_05W0305L(실행작업051125)" xfId="8209"/>
    <cellStyle name="1_total_목동내역_폐기물집계_강남대 complex 도급" xfId="8210"/>
    <cellStyle name="1_total_목동내역_폐기물집계_강남대 complex 도급_04. 신도림주상복합_기계실행예산(안)20060412_배연담파스리브단가수정" xfId="8211"/>
    <cellStyle name="1_total_목동내역_폐기물집계_강남대 complex 도급_실행작업중_기계(공내역서)-실행(051226)" xfId="8212"/>
    <cellStyle name="1_total_목동내역_폐기물집계_강남대 complex 도급_실행작업중_기계내역(노인건강타운)_20060201(동진)" xfId="8213"/>
    <cellStyle name="1_total_목동내역_폐기물집계_강남대 complex 도급_최종-실행내역(협성대신학관)060110" xfId="8214"/>
    <cellStyle name="1_total_목동내역_폐기물집계_강남대 complex 도급_통합단가-동진" xfId="8215"/>
    <cellStyle name="1_total_목동내역_폐기물집계_강남대 complex 실행-10%조정내역" xfId="8216"/>
    <cellStyle name="1_total_목동내역_폐기물집계_강남대 complex 실행-10%조정내역_04. 신도림주상복합_기계실행예산(안)20060412_배연담파스리브단가수정" xfId="8217"/>
    <cellStyle name="1_total_목동내역_폐기물집계_건국대학교기숙사신축공사_3차수정(실행05.04.20)_결과물" xfId="8218"/>
    <cellStyle name="1_total_목동내역_폐기물집계_건국대학교기숙사신축공사_3차수정(실행05.04.20)_결과물_04. 신도림주상복합_기계실행예산(안)20060412_배연담파스리브단가수정" xfId="8219"/>
    <cellStyle name="1_total_목동내역_폐기물집계_건국대학교기숙사신축공사_3차수정(실행05.04.20)_결과물_실행작업중_기계내역(노인건강타운)_20060201(동진)" xfId="8220"/>
    <cellStyle name="1_total_목동내역_폐기물집계_건국대학교기숙사신축공사_3차수정(실행05.04.20)_결과물_최종-실행내역(협성대신학관)060110" xfId="8221"/>
    <cellStyle name="1_total_목동내역_폐기물집계_건국대학교기숙사신축공사_3차수정(실행05.04.20)_결과물_통합단가-동진" xfId="8222"/>
    <cellStyle name="1_total_목동내역_폐기물집계_실행작업중_기계(공내역서)-실행(051226)" xfId="8223"/>
    <cellStyle name="1_total_목동내역_폐기물집계_실행작업중_기계내역(노인건강타운)_20060201(동진)" xfId="8224"/>
    <cellStyle name="1_total_목동내역_폐기물집계_외주견적목록" xfId="8225"/>
    <cellStyle name="1_total_목동내역_폐기물집계_최종-실행내역(협성대신학관)060110" xfId="8226"/>
    <cellStyle name="1_total_목동내역_폐기물집계_통합단가-동진" xfId="8227"/>
    <cellStyle name="1_total_목동내역_폐기물집계_한국국제협력단국제협력관련시설신축공사(11(1).20)실행작업" xfId="8228"/>
    <cellStyle name="1_total_목동내역_한국국제협력단국제협력관련시설신축공사(11(1).20)실행작업" xfId="8229"/>
    <cellStyle name="1_total_문래수량집계" xfId="8230"/>
    <cellStyle name="1_total_문래수량집계_★화명동3차원가계산서" xfId="8231"/>
    <cellStyle name="1_total_문래수량집계_주요자재집계표(1206-본내역금회)" xfId="8232"/>
    <cellStyle name="1_total_문래수량집계_주요자재집계표(1206-본내역전체)" xfId="8233"/>
    <cellStyle name="1_total_문래수량집계_주요자재집계표(전체)" xfId="8234"/>
    <cellStyle name="1_total_문래수량집계_주요자재집계표1120(금회-제출용)" xfId="8235"/>
    <cellStyle name="1_total_문래수량집계_중동롯데캐슬마스터2" xfId="8236"/>
    <cellStyle name="1_total_백화점화장실인테리어" xfId="18502"/>
    <cellStyle name="1_total_백화점화장실인테리어_1차 기성 내역서 0612023" xfId="18503"/>
    <cellStyle name="1_total_백화점화장실인테리어_3차네고견적(061017-1)" xfId="18504"/>
    <cellStyle name="1_total_서초spa공사비-실행가" xfId="8237"/>
    <cellStyle name="1_total_서초spa공사비-실행가_★화명동3차원가계산서" xfId="8238"/>
    <cellStyle name="1_total_서초spa공사비-실행가_주요자재집계표(1206-본내역금회)" xfId="8239"/>
    <cellStyle name="1_total_서초spa공사비-실행가_주요자재집계표(1206-본내역전체)" xfId="8240"/>
    <cellStyle name="1_total_서초spa공사비-실행가_주요자재집계표(전체)" xfId="8241"/>
    <cellStyle name="1_total_서초spa공사비-실행가_주요자재집계표1120(금회-제출용)" xfId="8242"/>
    <cellStyle name="1_total_서초spa공사비-실행가_중동롯데캐슬마스터2" xfId="8243"/>
    <cellStyle name="1_total_설계내역서" xfId="18505"/>
    <cellStyle name="1_total_설계내역서_1차 기성 내역서 0612023" xfId="18506"/>
    <cellStyle name="1_total_설계내역서_3차네고견적(061017-1)" xfId="18507"/>
    <cellStyle name="1_total_설계내역서_백화점화장실인테리어" xfId="18508"/>
    <cellStyle name="1_total_설계내역서_백화점화장실인테리어_1차 기성 내역서 0612023" xfId="18509"/>
    <cellStyle name="1_total_설계내역서_백화점화장실인테리어_3차네고견적(061017-1)" xfId="18510"/>
    <cellStyle name="1_total_설계내역서_화명조경" xfId="18511"/>
    <cellStyle name="1_total_설계내역서_화명조경_1차 기성 내역서 0612023" xfId="18512"/>
    <cellStyle name="1_total_설계내역서_화명조경_3차네고견적(061017-1)" xfId="18513"/>
    <cellStyle name="1_total_설계내역서_화명조경_백화점화장실인테리어" xfId="18514"/>
    <cellStyle name="1_total_설계내역서_화명조경_백화점화장실인테리어_1차 기성 내역서 0612023" xfId="18515"/>
    <cellStyle name="1_total_설계내역서_화명조경_백화점화장실인테리어_3차네고견적(061017-1)" xfId="18516"/>
    <cellStyle name="1_total_설계내역서1월7일" xfId="18517"/>
    <cellStyle name="1_total_설계내역서1월7일_1차 기성 내역서 0612023" xfId="18518"/>
    <cellStyle name="1_total_설계내역서1월7일_3차네고견적(061017-1)" xfId="18519"/>
    <cellStyle name="1_total_설계내역서1월7일_백화점화장실인테리어" xfId="18520"/>
    <cellStyle name="1_total_설계내역서1월7일_백화점화장실인테리어_1차 기성 내역서 0612023" xfId="18521"/>
    <cellStyle name="1_total_설계내역서1월7일_백화점화장실인테리어_3차네고견적(061017-1)" xfId="18522"/>
    <cellStyle name="1_total_설계내역서1월7일_화명조경" xfId="18523"/>
    <cellStyle name="1_total_설계내역서1월7일_화명조경_1차 기성 내역서 0612023" xfId="18524"/>
    <cellStyle name="1_total_설계내역서1월7일_화명조경_3차네고견적(061017-1)" xfId="18525"/>
    <cellStyle name="1_total_설계내역서1월7일_화명조경_백화점화장실인테리어" xfId="18526"/>
    <cellStyle name="1_total_설계내역서1월7일_화명조경_백화점화장실인테리어_1차 기성 내역서 0612023" xfId="18527"/>
    <cellStyle name="1_total_설계내역서1월7일_화명조경_백화점화장실인테리어_3차네고견적(061017-1)" xfId="18528"/>
    <cellStyle name="1_total_성북구실행(0426)" xfId="8244"/>
    <cellStyle name="1_total_성북구실행(0426)_20061128입찰실행(춘천의암스포츠타운-당초안)" xfId="8245"/>
    <cellStyle name="1_total_성북구실행(0426)_20061218입찰실행(차세대연구동)" xfId="8246"/>
    <cellStyle name="1_total_성북구실행(0426)_20070201입찰실행(시화2007.02.07결재)" xfId="8247"/>
    <cellStyle name="1_total_성북구실행(0426)_20070201입찰실행(시화2007.02.08결재)" xfId="8248"/>
    <cellStyle name="1_total_성북구실행(0426)_경비및 공사스케줄작성" xfId="8249"/>
    <cellStyle name="1_total_성북구실행(0426)_두원공과대학입찰실행(20060718)" xfId="8250"/>
    <cellStyle name="1_total_성북구실행(0426)_두원공과대학입찰실행(20060728)" xfId="8251"/>
    <cellStyle name="1_total_성북구실행(0426)_두원공과대학입찰실행(20060801)" xfId="8252"/>
    <cellStyle name="1_total_성북구실행(0426)_두원공과대학입찰실행(20060801최종)" xfId="8253"/>
    <cellStyle name="1_total_성북구실행(0426)_일괄견적비교(대은수량기준)-최종" xfId="8254"/>
    <cellStyle name="1_total_성북구실행(0426)_입찰실행(2007.01.17결재)" xfId="8255"/>
    <cellStyle name="1_total_성북구실행(0426)_입찰실행(2007.01.23-절감nego-공기13개월현실245억도급260억)" xfId="8256"/>
    <cellStyle name="1_total_성북구실행(0426)_입찰실행(녹산병원2007.05.02)" xfId="8257"/>
    <cellStyle name="1_total_성북구실행(0426)_입찰실행(녹산병원2007.05.09)" xfId="8258"/>
    <cellStyle name="1_total_성북구실행(0426)_입찰실행(두원공과대학 )" xfId="8259"/>
    <cellStyle name="1_total_성북구실행(0426)_입찰실행(문화재종합병원)" xfId="8260"/>
    <cellStyle name="1_total_성북구실행(0426)_입찰실행(서울북부지방법원)" xfId="8261"/>
    <cellStyle name="1_total_성북구실행(0426)_입찰실행(서울북부지방법원)-단가입력" xfId="8262"/>
    <cellStyle name="1_total_성북구실행(0426)_입찰실행(서울북부지방법원-공기28개월2007.02.14)" xfId="8263"/>
    <cellStyle name="1_total_성북구실행(0426)_입찰실행(서울북부지방법원-공기28개월2007.02.15)" xfId="8264"/>
    <cellStyle name="1_total_성북구실행(0426)_입찰실행(육군훈련소)" xfId="8265"/>
    <cellStyle name="1_total_성북구실행(0426)_입찰실행(육군훈련소-최종)" xfId="8266"/>
    <cellStyle name="1_total_성북구실행(0426)_입찰실행(인재2007.02.28)" xfId="8267"/>
    <cellStyle name="1_total_성북구실행(0426)_입찰실행(청주대학교예술대실습관)" xfId="8268"/>
    <cellStyle name="1_total_성북구실행(0426)_진주종합실내체육관건립공사(실행20060613)" xfId="8269"/>
    <cellStyle name="1_total_성북구실행(0426)_청주대학교예술대학실습관입찰실행" xfId="8270"/>
    <cellStyle name="1_total_수량산출" xfId="8271"/>
    <cellStyle name="1_total_수량산출_1" xfId="8272"/>
    <cellStyle name="1_total_수량산출_수량산출" xfId="8273"/>
    <cellStyle name="1_total_수량집계표" xfId="8274"/>
    <cellStyle name="1_total_수량집계표_★화명동3차원가계산서" xfId="8275"/>
    <cellStyle name="1_total_수량집계표_주요자재집계표(1206-본내역금회)" xfId="8276"/>
    <cellStyle name="1_total_수량집계표_주요자재집계표(1206-본내역전체)" xfId="8277"/>
    <cellStyle name="1_total_수량집계표_주요자재집계표(전체)" xfId="8278"/>
    <cellStyle name="1_total_수량집계표_주요자재집계표1120(금회-제출용)" xfId="8279"/>
    <cellStyle name="1_total_수량집계표_중동롯데캐슬마스터2" xfId="8280"/>
    <cellStyle name="1_total_수량총괄표" xfId="8281"/>
    <cellStyle name="1_total_수량총괄표_★화명동3차원가계산서" xfId="8282"/>
    <cellStyle name="1_total_수량총괄표_주요자재집계표(1206-본내역금회)" xfId="8283"/>
    <cellStyle name="1_total_수량총괄표_주요자재집계표(1206-본내역전체)" xfId="8284"/>
    <cellStyle name="1_total_수량총괄표_주요자재집계표(전체)" xfId="8285"/>
    <cellStyle name="1_total_수량총괄표_주요자재집계표1120(금회-제출용)" xfId="8286"/>
    <cellStyle name="1_total_수량총괄표_중동롯데캐슬마스터2" xfId="8287"/>
    <cellStyle name="1_total_수원변경수량산출" xfId="8288"/>
    <cellStyle name="1_total_수원변경수량산출_★화명동3차원가계산서" xfId="8289"/>
    <cellStyle name="1_total_수원변경수량산출_1차 기성 내역서 0612023" xfId="18529"/>
    <cellStyle name="1_total_수원변경수량산출_3차네고견적(061017-1)" xfId="18530"/>
    <cellStyle name="1_total_수원변경수량산출_백화점화장실인테리어" xfId="18531"/>
    <cellStyle name="1_total_수원변경수량산출_백화점화장실인테리어_1차 기성 내역서 0612023" xfId="18532"/>
    <cellStyle name="1_total_수원변경수량산출_백화점화장실인테리어_3차네고견적(061017-1)" xfId="18533"/>
    <cellStyle name="1_total_수원변경수량산출_설계내역서" xfId="18534"/>
    <cellStyle name="1_total_수원변경수량산출_설계내역서_1차 기성 내역서 0612023" xfId="18535"/>
    <cellStyle name="1_total_수원변경수량산출_설계내역서_3차네고견적(061017-1)" xfId="18536"/>
    <cellStyle name="1_total_수원변경수량산출_설계내역서_백화점화장실인테리어" xfId="18537"/>
    <cellStyle name="1_total_수원변경수량산출_설계내역서_백화점화장실인테리어_1차 기성 내역서 0612023" xfId="18538"/>
    <cellStyle name="1_total_수원변경수량산출_설계내역서_백화점화장실인테리어_3차네고견적(061017-1)" xfId="18539"/>
    <cellStyle name="1_total_수원변경수량산출_설계내역서_화명조경" xfId="18540"/>
    <cellStyle name="1_total_수원변경수량산출_설계내역서_화명조경_1차 기성 내역서 0612023" xfId="18541"/>
    <cellStyle name="1_total_수원변경수량산출_설계내역서_화명조경_3차네고견적(061017-1)" xfId="18542"/>
    <cellStyle name="1_total_수원변경수량산출_설계내역서_화명조경_백화점화장실인테리어" xfId="18543"/>
    <cellStyle name="1_total_수원변경수량산출_설계내역서_화명조경_백화점화장실인테리어_1차 기성 내역서 0612023" xfId="18544"/>
    <cellStyle name="1_total_수원변경수량산출_설계내역서_화명조경_백화점화장실인테리어_3차네고견적(061017-1)" xfId="18545"/>
    <cellStyle name="1_total_수원변경수량산출_설계내역서1월7일" xfId="18546"/>
    <cellStyle name="1_total_수원변경수량산출_설계내역서1월7일_1차 기성 내역서 0612023" xfId="18547"/>
    <cellStyle name="1_total_수원변경수량산출_설계내역서1월7일_3차네고견적(061017-1)" xfId="18548"/>
    <cellStyle name="1_total_수원변경수량산출_설계내역서1월7일_백화점화장실인테리어" xfId="18549"/>
    <cellStyle name="1_total_수원변경수량산출_설계내역서1월7일_백화점화장실인테리어_1차 기성 내역서 0612023" xfId="18550"/>
    <cellStyle name="1_total_수원변경수량산출_설계내역서1월7일_백화점화장실인테리어_3차네고견적(061017-1)" xfId="18551"/>
    <cellStyle name="1_total_수원변경수량산출_설계내역서1월7일_화명조경" xfId="18552"/>
    <cellStyle name="1_total_수원변경수량산출_설계내역서1월7일_화명조경_1차 기성 내역서 0612023" xfId="18553"/>
    <cellStyle name="1_total_수원변경수량산출_설계내역서1월7일_화명조경_3차네고견적(061017-1)" xfId="18554"/>
    <cellStyle name="1_total_수원변경수량산출_설계내역서1월7일_화명조경_백화점화장실인테리어" xfId="18555"/>
    <cellStyle name="1_total_수원변경수량산출_설계내역서1월7일_화명조경_백화점화장실인테리어_1차 기성 내역서 0612023" xfId="18556"/>
    <cellStyle name="1_total_수원변경수량산출_설계내역서1월7일_화명조경_백화점화장실인테리어_3차네고견적(061017-1)" xfId="18557"/>
    <cellStyle name="1_total_수원변경수량산출_주요자재집계표(1206-본내역금회)" xfId="8290"/>
    <cellStyle name="1_total_수원변경수량산출_주요자재집계표(1206-본내역전체)" xfId="8291"/>
    <cellStyle name="1_total_수원변경수량산출_주요자재집계표(전체)" xfId="8292"/>
    <cellStyle name="1_total_수원변경수량산출_주요자재집계표1120(금회-제출용)" xfId="8293"/>
    <cellStyle name="1_total_수원변경수량산출_중동롯데캐슬마스터2" xfId="8294"/>
    <cellStyle name="1_total_수원변경수량산출_화명조경" xfId="18558"/>
    <cellStyle name="1_total_수원변경수량산출_화명조경_1차 기성 내역서 0612023" xfId="18559"/>
    <cellStyle name="1_total_수원변경수량산출_화명조경_3차네고견적(061017-1)" xfId="18560"/>
    <cellStyle name="1_total_수원변경수량산출_화명조경_백화점화장실인테리어" xfId="18561"/>
    <cellStyle name="1_total_수원변경수량산출_화명조경_백화점화장실인테리어_1차 기성 내역서 0612023" xfId="18562"/>
    <cellStyle name="1_total_수원변경수량산출_화명조경_백화점화장실인테리어_3차네고견적(061017-1)" xfId="18563"/>
    <cellStyle name="1_total_수원수량집계(7.13)" xfId="8295"/>
    <cellStyle name="1_total_수원수량집계(7.13)_★화명동3차원가계산서" xfId="8296"/>
    <cellStyle name="1_total_수원수량집계(7.13)_주요자재집계표(1206-본내역금회)" xfId="8297"/>
    <cellStyle name="1_total_수원수량집계(7.13)_주요자재집계표(1206-본내역전체)" xfId="8298"/>
    <cellStyle name="1_total_수원수량집계(7.13)_주요자재집계표(전체)" xfId="8299"/>
    <cellStyle name="1_total_수원수량집계(7.13)_주요자재집계표1120(금회-제출용)" xfId="8300"/>
    <cellStyle name="1_total_수원수량집계(7.13)_중동롯데캐슬마스터2" xfId="8301"/>
    <cellStyle name="1_total_수원수량집계(7.31)" xfId="8302"/>
    <cellStyle name="1_total_수원수량집계(7.31)_★화명동3차원가계산서" xfId="8303"/>
    <cellStyle name="1_total_수원수량집계(7.31)_주요자재집계표(1206-본내역금회)" xfId="8304"/>
    <cellStyle name="1_total_수원수량집계(7.31)_주요자재집계표(1206-본내역전체)" xfId="8305"/>
    <cellStyle name="1_total_수원수량집계(7.31)_주요자재집계표(전체)" xfId="8306"/>
    <cellStyle name="1_total_수원수량집계(7.31)_주요자재집계표1120(금회-제출용)" xfId="8307"/>
    <cellStyle name="1_total_수원수량집계(7.31)_중동롯데캐슬마스터2" xfId="8308"/>
    <cellStyle name="1_total_시설물공" xfId="8309"/>
    <cellStyle name="1_total_시설물공_수량산출" xfId="8310"/>
    <cellStyle name="1_total_실행예산-덕성여대(본실행)" xfId="8311"/>
    <cellStyle name="1_total_실행작업중_기계(공내역서)-실행(051226)" xfId="8312"/>
    <cellStyle name="1_total_실행작업중_기계내역(노인건강타운)_20060201(동진)" xfId="8313"/>
    <cellStyle name="1_total_실행품의B&amp;N100%(1113)최종결재" xfId="8314"/>
    <cellStyle name="1_total_실행품의B&amp;N100%(1113)최종결재_실행예산품의서(송도B&amp;N)20080116작업중" xfId="8315"/>
    <cellStyle name="1_total_실행품의B&amp;N100%(1113)최종결재_실행예산품의서(송도B&amp;N)검토20080101" xfId="8316"/>
    <cellStyle name="1_total_쌍용수량0905" xfId="8317"/>
    <cellStyle name="1_total_쌍용수량0905_★화명동3차원가계산서" xfId="8318"/>
    <cellStyle name="1_total_쌍용수량0905_1차 기성 내역서 0612023" xfId="18564"/>
    <cellStyle name="1_total_쌍용수량0905_3차네고견적(061017-1)" xfId="18565"/>
    <cellStyle name="1_total_쌍용수량0905_백화점화장실인테리어" xfId="18566"/>
    <cellStyle name="1_total_쌍용수량0905_백화점화장실인테리어_1차 기성 내역서 0612023" xfId="18567"/>
    <cellStyle name="1_total_쌍용수량0905_백화점화장실인테리어_3차네고견적(061017-1)" xfId="18568"/>
    <cellStyle name="1_total_쌍용수량0905_설계내역서" xfId="18569"/>
    <cellStyle name="1_total_쌍용수량0905_설계내역서_1차 기성 내역서 0612023" xfId="18570"/>
    <cellStyle name="1_total_쌍용수량0905_설계내역서_3차네고견적(061017-1)" xfId="18571"/>
    <cellStyle name="1_total_쌍용수량0905_설계내역서_백화점화장실인테리어" xfId="18572"/>
    <cellStyle name="1_total_쌍용수량0905_설계내역서_백화점화장실인테리어_1차 기성 내역서 0612023" xfId="18573"/>
    <cellStyle name="1_total_쌍용수량0905_설계내역서_백화점화장실인테리어_3차네고견적(061017-1)" xfId="18574"/>
    <cellStyle name="1_total_쌍용수량0905_설계내역서_화명조경" xfId="18575"/>
    <cellStyle name="1_total_쌍용수량0905_설계내역서_화명조경_1차 기성 내역서 0612023" xfId="18576"/>
    <cellStyle name="1_total_쌍용수량0905_설계내역서_화명조경_3차네고견적(061017-1)" xfId="18577"/>
    <cellStyle name="1_total_쌍용수량0905_설계내역서_화명조경_백화점화장실인테리어" xfId="18578"/>
    <cellStyle name="1_total_쌍용수량0905_설계내역서_화명조경_백화점화장실인테리어_1차 기성 내역서 0612023" xfId="18579"/>
    <cellStyle name="1_total_쌍용수량0905_설계내역서_화명조경_백화점화장실인테리어_3차네고견적(061017-1)" xfId="18580"/>
    <cellStyle name="1_total_쌍용수량0905_설계내역서1월7일" xfId="18581"/>
    <cellStyle name="1_total_쌍용수량0905_설계내역서1월7일_1차 기성 내역서 0612023" xfId="18582"/>
    <cellStyle name="1_total_쌍용수량0905_설계내역서1월7일_3차네고견적(061017-1)" xfId="18583"/>
    <cellStyle name="1_total_쌍용수량0905_설계내역서1월7일_백화점화장실인테리어" xfId="18584"/>
    <cellStyle name="1_total_쌍용수량0905_설계내역서1월7일_백화점화장실인테리어_1차 기성 내역서 0612023" xfId="18585"/>
    <cellStyle name="1_total_쌍용수량0905_설계내역서1월7일_백화점화장실인테리어_3차네고견적(061017-1)" xfId="18586"/>
    <cellStyle name="1_total_쌍용수량0905_설계내역서1월7일_화명조경" xfId="18587"/>
    <cellStyle name="1_total_쌍용수량0905_설계내역서1월7일_화명조경_1차 기성 내역서 0612023" xfId="18588"/>
    <cellStyle name="1_total_쌍용수량0905_설계내역서1월7일_화명조경_3차네고견적(061017-1)" xfId="18589"/>
    <cellStyle name="1_total_쌍용수량0905_설계내역서1월7일_화명조경_백화점화장실인테리어" xfId="18590"/>
    <cellStyle name="1_total_쌍용수량0905_설계내역서1월7일_화명조경_백화점화장실인테리어_1차 기성 내역서 0612023" xfId="18591"/>
    <cellStyle name="1_total_쌍용수량0905_설계내역서1월7일_화명조경_백화점화장실인테리어_3차네고견적(061017-1)" xfId="18592"/>
    <cellStyle name="1_total_쌍용수량0905_주요자재집계표(1206-본내역금회)" xfId="8319"/>
    <cellStyle name="1_total_쌍용수량0905_주요자재집계표(1206-본내역전체)" xfId="8320"/>
    <cellStyle name="1_total_쌍용수량0905_주요자재집계표(전체)" xfId="8321"/>
    <cellStyle name="1_total_쌍용수량0905_주요자재집계표1120(금회-제출용)" xfId="8322"/>
    <cellStyle name="1_total_쌍용수량0905_중동롯데캐슬마스터2" xfId="8323"/>
    <cellStyle name="1_total_쌍용수량0905_화명조경" xfId="18593"/>
    <cellStyle name="1_total_쌍용수량0905_화명조경_1차 기성 내역서 0612023" xfId="18594"/>
    <cellStyle name="1_total_쌍용수량0905_화명조경_3차네고견적(061017-1)" xfId="18595"/>
    <cellStyle name="1_total_쌍용수량0905_화명조경_백화점화장실인테리어" xfId="18596"/>
    <cellStyle name="1_total_쌍용수량0905_화명조경_백화점화장실인테리어_1차 기성 내역서 0612023" xfId="18597"/>
    <cellStyle name="1_total_쌍용수량0905_화명조경_백화점화장실인테리어_3차네고견적(061017-1)" xfId="18598"/>
    <cellStyle name="1_total_쌍용수량집계" xfId="8324"/>
    <cellStyle name="1_total_쌍용수량집계_★화명동3차원가계산서" xfId="8325"/>
    <cellStyle name="1_total_쌍용수량집계_주요자재집계표(1206-본내역금회)" xfId="8326"/>
    <cellStyle name="1_total_쌍용수량집계_주요자재집계표(1206-본내역전체)" xfId="8327"/>
    <cellStyle name="1_total_쌍용수량집계_주요자재집계표(전체)" xfId="8328"/>
    <cellStyle name="1_total_쌍용수량집계_주요자재집계표1120(금회-제출용)" xfId="8329"/>
    <cellStyle name="1_total_쌍용수량집계_중동롯데캐슬마스터2" xfId="8330"/>
    <cellStyle name="1_total_안양비산내역서(0506)" xfId="8331"/>
    <cellStyle name="1_total_안양비산내역서(0506)_★화명동3차원가계산서" xfId="8332"/>
    <cellStyle name="1_total_안양비산내역서(0506)_주요자재집계표(1206-본내역금회)" xfId="8333"/>
    <cellStyle name="1_total_안양비산내역서(0506)_주요자재집계표(1206-본내역전체)" xfId="8334"/>
    <cellStyle name="1_total_안양비산내역서(0506)_주요자재집계표(전체)" xfId="8335"/>
    <cellStyle name="1_total_안양비산내역서(0506)_주요자재집계표1120(금회-제출용)" xfId="8336"/>
    <cellStyle name="1_total_안양비산내역서(0506)_중동롯데캐슬마스터2" xfId="8337"/>
    <cellStyle name="1_total_외주견적목록" xfId="8338"/>
    <cellStyle name="1_total_용평수량집계" xfId="8339"/>
    <cellStyle name="1_total_용평수량집계_★화명동3차원가계산서" xfId="8340"/>
    <cellStyle name="1_total_용평수량집계_주요자재집계표(1206-본내역금회)" xfId="8341"/>
    <cellStyle name="1_total_용평수량집계_주요자재집계표(1206-본내역전체)" xfId="8342"/>
    <cellStyle name="1_total_용평수량집계_주요자재집계표(전체)" xfId="8343"/>
    <cellStyle name="1_total_용평수량집계_주요자재집계표1120(금회-제출용)" xfId="8344"/>
    <cellStyle name="1_total_용평수량집계_중동롯데캐슬마스터2" xfId="8345"/>
    <cellStyle name="1_total_은파단위수량" xfId="8346"/>
    <cellStyle name="1_total_은파단위수량_★화명동3차원가계산서" xfId="8347"/>
    <cellStyle name="1_total_은파단위수량_주요자재집계표(1206-본내역금회)" xfId="8348"/>
    <cellStyle name="1_total_은파단위수량_주요자재집계표(1206-본내역전체)" xfId="8349"/>
    <cellStyle name="1_total_은파단위수량_주요자재집계표(전체)" xfId="8350"/>
    <cellStyle name="1_total_은파단위수량_주요자재집계표1120(금회-제출용)" xfId="8351"/>
    <cellStyle name="1_total_은파단위수량_중동롯데캐슬마스터2" xfId="8352"/>
    <cellStyle name="1_total_은파수량집계" xfId="8353"/>
    <cellStyle name="1_total_은파수량집계_★화명동3차원가계산서" xfId="8354"/>
    <cellStyle name="1_total_은파수량집계_1차 기성 내역서 0612023" xfId="18599"/>
    <cellStyle name="1_total_은파수량집계_3차네고견적(061017-1)" xfId="18600"/>
    <cellStyle name="1_total_은파수량집계_백화점화장실인테리어" xfId="18601"/>
    <cellStyle name="1_total_은파수량집계_백화점화장실인테리어_1차 기성 내역서 0612023" xfId="18602"/>
    <cellStyle name="1_total_은파수량집계_백화점화장실인테리어_3차네고견적(061017-1)" xfId="18603"/>
    <cellStyle name="1_total_은파수량집계_설계내역서" xfId="18604"/>
    <cellStyle name="1_total_은파수량집계_설계내역서_1차 기성 내역서 0612023" xfId="18605"/>
    <cellStyle name="1_total_은파수량집계_설계내역서_3차네고견적(061017-1)" xfId="18606"/>
    <cellStyle name="1_total_은파수량집계_설계내역서_백화점화장실인테리어" xfId="18607"/>
    <cellStyle name="1_total_은파수량집계_설계내역서_백화점화장실인테리어_1차 기성 내역서 0612023" xfId="18608"/>
    <cellStyle name="1_total_은파수량집계_설계내역서_백화점화장실인테리어_3차네고견적(061017-1)" xfId="18609"/>
    <cellStyle name="1_total_은파수량집계_설계내역서_화명조경" xfId="18610"/>
    <cellStyle name="1_total_은파수량집계_설계내역서_화명조경_1차 기성 내역서 0612023" xfId="18611"/>
    <cellStyle name="1_total_은파수량집계_설계내역서_화명조경_3차네고견적(061017-1)" xfId="18612"/>
    <cellStyle name="1_total_은파수량집계_설계내역서_화명조경_백화점화장실인테리어" xfId="18613"/>
    <cellStyle name="1_total_은파수량집계_설계내역서_화명조경_백화점화장실인테리어_1차 기성 내역서 0612023" xfId="18614"/>
    <cellStyle name="1_total_은파수량집계_설계내역서_화명조경_백화점화장실인테리어_3차네고견적(061017-1)" xfId="18615"/>
    <cellStyle name="1_total_은파수량집계_설계내역서1월7일" xfId="18616"/>
    <cellStyle name="1_total_은파수량집계_설계내역서1월7일_1차 기성 내역서 0612023" xfId="18617"/>
    <cellStyle name="1_total_은파수량집계_설계내역서1월7일_3차네고견적(061017-1)" xfId="18618"/>
    <cellStyle name="1_total_은파수량집계_설계내역서1월7일_백화점화장실인테리어" xfId="18619"/>
    <cellStyle name="1_total_은파수량집계_설계내역서1월7일_백화점화장실인테리어_1차 기성 내역서 0612023" xfId="18620"/>
    <cellStyle name="1_total_은파수량집계_설계내역서1월7일_백화점화장실인테리어_3차네고견적(061017-1)" xfId="18621"/>
    <cellStyle name="1_total_은파수량집계_설계내역서1월7일_화명조경" xfId="18622"/>
    <cellStyle name="1_total_은파수량집계_설계내역서1월7일_화명조경_1차 기성 내역서 0612023" xfId="18623"/>
    <cellStyle name="1_total_은파수량집계_설계내역서1월7일_화명조경_3차네고견적(061017-1)" xfId="18624"/>
    <cellStyle name="1_total_은파수량집계_설계내역서1월7일_화명조경_백화점화장실인테리어" xfId="18625"/>
    <cellStyle name="1_total_은파수량집계_설계내역서1월7일_화명조경_백화점화장실인테리어_1차 기성 내역서 0612023" xfId="18626"/>
    <cellStyle name="1_total_은파수량집계_설계내역서1월7일_화명조경_백화점화장실인테리어_3차네고견적(061017-1)" xfId="18627"/>
    <cellStyle name="1_total_은파수량집계_주요자재집계표(1206-본내역금회)" xfId="8355"/>
    <cellStyle name="1_total_은파수량집계_주요자재집계표(1206-본내역전체)" xfId="8356"/>
    <cellStyle name="1_total_은파수량집계_주요자재집계표(전체)" xfId="8357"/>
    <cellStyle name="1_total_은파수량집계_주요자재집계표1120(금회-제출용)" xfId="8358"/>
    <cellStyle name="1_total_은파수량집계_중동롯데캐슬마스터2" xfId="8359"/>
    <cellStyle name="1_total_은파수량집계_화명조경" xfId="18628"/>
    <cellStyle name="1_total_은파수량집계_화명조경_1차 기성 내역서 0612023" xfId="18629"/>
    <cellStyle name="1_total_은파수량집계_화명조경_3차네고견적(061017-1)" xfId="18630"/>
    <cellStyle name="1_total_은파수량집계_화명조경_백화점화장실인테리어" xfId="18631"/>
    <cellStyle name="1_total_은파수량집계_화명조경_백화점화장실인테리어_1차 기성 내역서 0612023" xfId="18632"/>
    <cellStyle name="1_total_은파수량집계_화명조경_백화점화장실인테리어_3차네고견적(061017-1)" xfId="18633"/>
    <cellStyle name="1_total_장충-예산서" xfId="8360"/>
    <cellStyle name="1_total_장충-예산서_00-폐기물처리설계서양식" xfId="8361"/>
    <cellStyle name="1_total_장충-예산서_둥근달-수량산출서(철거)" xfId="8362"/>
    <cellStyle name="1_total_장충-폐기물예산서" xfId="8363"/>
    <cellStyle name="1_total_장충-폐기물예산서_00-폐기물처리설계서양식" xfId="8364"/>
    <cellStyle name="1_total_장충-폐기물예산서_둥근달-수량산출서(철거)" xfId="8365"/>
    <cellStyle name="1_total_장충-표지예정공정표" xfId="8366"/>
    <cellStyle name="1_total_장충-표지예정공정표_00-폐기물처리설계서양식" xfId="8367"/>
    <cellStyle name="1_total_장충-표지예정공정표_둥근달-수량산출서(철거)" xfId="8368"/>
    <cellStyle name="1_total_정산보고" xfId="8369"/>
    <cellStyle name="1_total_정산실행예산" xfId="8370"/>
    <cellStyle name="1_total_주요자재집계표(1206-본내역금회)" xfId="8371"/>
    <cellStyle name="1_total_주요자재집계표(1206-본내역전체)" xfId="8372"/>
    <cellStyle name="1_total_주요자재집계표(전체)" xfId="8373"/>
    <cellStyle name="1_total_주요자재집계표1120(금회-제출용)" xfId="8374"/>
    <cellStyle name="1_total_준공정산보고-덕성여대현장" xfId="8375"/>
    <cellStyle name="1_total_준공정산보고-중앙고강당현장(경비보나)" xfId="8376"/>
    <cellStyle name="1_total_중동롯데캐슬마스터2" xfId="8377"/>
    <cellStyle name="1_total_청주사직골조(최종확정)" xfId="8378"/>
    <cellStyle name="1_total_청주사직골조(최종확정) 2" xfId="8379"/>
    <cellStyle name="1_total_청주사직골조(최종확정) 3" xfId="8380"/>
    <cellStyle name="1_total_총괄내역0518" xfId="8381"/>
    <cellStyle name="1_total_총괄내역0518 2" xfId="8382"/>
    <cellStyle name="1_total_총괄내역0518 3" xfId="8383"/>
    <cellStyle name="1_total_총괄내역0518_01.부산대병원실행-작업중(태양)" xfId="8384"/>
    <cellStyle name="1_total_총괄내역0518_04. 신도림주상복합_기계실행예산(안)20060412_배연담파스리브단가수정" xfId="8385"/>
    <cellStyle name="1_total_총괄내역0518_04.비봉도급-작업중" xfId="8386"/>
    <cellStyle name="1_total_총괄내역0518_04.비봉도급-작업중_04. 신도림주상복합_기계실행예산(안)20060412_배연담파스리브단가수정" xfId="8387"/>
    <cellStyle name="1_total_총괄내역0518_04.비봉도급-작업중_실행작업중_기계내역(노인건강타운)_20060201(동진)" xfId="8388"/>
    <cellStyle name="1_total_총괄내역0518_04.비봉도급-작업중_최종-실행내역(협성대신학관)060110" xfId="8389"/>
    <cellStyle name="1_total_총괄내역0518_04.비봉도급-작업중_통합단가-동진" xfId="8390"/>
    <cellStyle name="1_total_총괄내역0518_ys dw 은평 생태교량" xfId="8609"/>
    <cellStyle name="1_total_총괄내역0518_ys dw 은평 생태교량 2" xfId="8610"/>
    <cellStyle name="1_total_총괄내역0518_ys dw 은평 생태교량 3" xfId="8611"/>
    <cellStyle name="1_total_총괄내역0518_구로리설계예산서1029" xfId="8391"/>
    <cellStyle name="1_total_총괄내역0518_구로리설계예산서1118준공" xfId="8392"/>
    <cellStyle name="1_total_총괄내역0518_구로리설계예산서조경" xfId="8393"/>
    <cellStyle name="1_total_총괄내역0518_구로리어린이공원예산서(조경)1125" xfId="8394"/>
    <cellStyle name="1_total_총괄내역0518_국민은행" xfId="8395"/>
    <cellStyle name="1_total_총괄내역0518_내역서" xfId="8396"/>
    <cellStyle name="1_total_총괄내역0518_노임단가표" xfId="8397"/>
    <cellStyle name="1_total_총괄내역0518_단가산출서" xfId="8398"/>
    <cellStyle name="1_total_총괄내역0518_단가산출서 2" xfId="8399"/>
    <cellStyle name="1_total_총괄내역0518_단가산출서 3" xfId="8400"/>
    <cellStyle name="1_total_총괄내역0518_단가산출서_01.부산대병원실행-작업중(태양)" xfId="8401"/>
    <cellStyle name="1_total_총괄내역0518_단가산출서_04. 신도림주상복합_기계실행예산(안)20060412_배연담파스리브단가수정" xfId="8402"/>
    <cellStyle name="1_total_총괄내역0518_단가산출서_04.비봉도급-작업중" xfId="8403"/>
    <cellStyle name="1_total_총괄내역0518_단가산출서_04.비봉도급-작업중_04. 신도림주상복합_기계실행예산(안)20060412_배연담파스리브단가수정" xfId="8404"/>
    <cellStyle name="1_total_총괄내역0518_단가산출서_04.비봉도급-작업중_실행작업중_기계내역(노인건강타운)_20060201(동진)" xfId="8405"/>
    <cellStyle name="1_total_총괄내역0518_단가산출서_04.비봉도급-작업중_최종-실행내역(협성대신학관)060110" xfId="8406"/>
    <cellStyle name="1_total_총괄내역0518_단가산출서_04.비봉도급-작업중_통합단가-동진" xfId="8407"/>
    <cellStyle name="1_total_총괄내역0518_단가산출서_ys dw 은평 생태교량" xfId="8450"/>
    <cellStyle name="1_total_총괄내역0518_단가산출서_ys dw 은평 생태교량 2" xfId="8451"/>
    <cellStyle name="1_total_총괄내역0518_단가산출서_ys dw 은평 생태교량 3" xfId="8452"/>
    <cellStyle name="1_total_총괄내역0518_단가산출서_국민은행" xfId="8408"/>
    <cellStyle name="1_total_총괄내역0518_단가산출서_도장공사(실행예산)" xfId="12496"/>
    <cellStyle name="1_total_총괄내역0518_단가산출서_도장공사(실행예산)_동주변경결의(1차)" xfId="12495"/>
    <cellStyle name="1_total_총괄내역0518_단가산출서_성북구실행(0426)" xfId="8409"/>
    <cellStyle name="1_total_총괄내역0518_단가산출서_성북구실행(0426)_20061128입찰실행(춘천의암스포츠타운-당초안)" xfId="8410"/>
    <cellStyle name="1_total_총괄내역0518_단가산출서_성북구실행(0426)_20061218입찰실행(차세대연구동)" xfId="8411"/>
    <cellStyle name="1_total_총괄내역0518_단가산출서_성북구실행(0426)_20070201입찰실행(시화2007.02.07결재)" xfId="8412"/>
    <cellStyle name="1_total_총괄내역0518_단가산출서_성북구실행(0426)_20070201입찰실행(시화2007.02.08결재)" xfId="8413"/>
    <cellStyle name="1_total_총괄내역0518_단가산출서_성북구실행(0426)_경비및 공사스케줄작성" xfId="8414"/>
    <cellStyle name="1_total_총괄내역0518_단가산출서_성북구실행(0426)_두원공과대학입찰실행(20060718)" xfId="8415"/>
    <cellStyle name="1_total_총괄내역0518_단가산출서_성북구실행(0426)_두원공과대학입찰실행(20060728)" xfId="8416"/>
    <cellStyle name="1_total_총괄내역0518_단가산출서_성북구실행(0426)_두원공과대학입찰실행(20060801)" xfId="8417"/>
    <cellStyle name="1_total_총괄내역0518_단가산출서_성북구실행(0426)_두원공과대학입찰실행(20060801최종)" xfId="8418"/>
    <cellStyle name="1_total_총괄내역0518_단가산출서_성북구실행(0426)_일괄견적비교(대은수량기준)-최종" xfId="8419"/>
    <cellStyle name="1_total_총괄내역0518_단가산출서_성북구실행(0426)_입찰실행(2007.01.17결재)" xfId="8420"/>
    <cellStyle name="1_total_총괄내역0518_단가산출서_성북구실행(0426)_입찰실행(2007.01.23-절감nego-공기13개월현실245억도급260억)" xfId="8421"/>
    <cellStyle name="1_total_총괄내역0518_단가산출서_성북구실행(0426)_입찰실행(녹산병원2007.05.02)" xfId="8422"/>
    <cellStyle name="1_total_총괄내역0518_단가산출서_성북구실행(0426)_입찰실행(녹산병원2007.05.09)" xfId="8423"/>
    <cellStyle name="1_total_총괄내역0518_단가산출서_성북구실행(0426)_입찰실행(두원공과대학 )" xfId="8424"/>
    <cellStyle name="1_total_총괄내역0518_단가산출서_성북구실행(0426)_입찰실행(문화재종합병원)" xfId="8425"/>
    <cellStyle name="1_total_총괄내역0518_단가산출서_성북구실행(0426)_입찰실행(서울북부지방법원)" xfId="8426"/>
    <cellStyle name="1_total_총괄내역0518_단가산출서_성북구실행(0426)_입찰실행(서울북부지방법원)-단가입력" xfId="8427"/>
    <cellStyle name="1_total_총괄내역0518_단가산출서_성북구실행(0426)_입찰실행(서울북부지방법원-공기28개월2007.02.14)" xfId="8428"/>
    <cellStyle name="1_total_총괄내역0518_단가산출서_성북구실행(0426)_입찰실행(서울북부지방법원-공기28개월2007.02.15)" xfId="8429"/>
    <cellStyle name="1_total_총괄내역0518_단가산출서_성북구실행(0426)_입찰실행(육군훈련소)" xfId="8430"/>
    <cellStyle name="1_total_총괄내역0518_단가산출서_성북구실행(0426)_입찰실행(육군훈련소-최종)" xfId="8431"/>
    <cellStyle name="1_total_총괄내역0518_단가산출서_성북구실행(0426)_입찰실행(인재2007.02.28)" xfId="8432"/>
    <cellStyle name="1_total_총괄내역0518_단가산출서_성북구실행(0426)_입찰실행(청주대학교예술대실습관)" xfId="8433"/>
    <cellStyle name="1_total_총괄내역0518_단가산출서_성북구실행(0426)_진주종합실내체육관건립공사(실행20060613)" xfId="8434"/>
    <cellStyle name="1_total_총괄내역0518_단가산출서_성북구실행(0426)_청주대학교예술대학실습관입찰실행" xfId="8435"/>
    <cellStyle name="1_total_총괄내역0518_단가산출서_실행예산-덕성여대(본실행)" xfId="8436"/>
    <cellStyle name="1_total_총괄내역0518_단가산출서_실행작업중_기계내역(노인건강타운)_20060201(동진)" xfId="8437"/>
    <cellStyle name="1_total_총괄내역0518_단가산출서_실행품의B&amp;N100%(1113)최종결재" xfId="8438"/>
    <cellStyle name="1_total_총괄내역0518_단가산출서_실행품의B&amp;N100%(1113)최종결재_실행예산품의서(송도B&amp;N)20080116작업중" xfId="8439"/>
    <cellStyle name="1_total_총괄내역0518_단가산출서_실행품의B&amp;N100%(1113)최종결재_실행예산품의서(송도B&amp;N)검토20080101" xfId="8440"/>
    <cellStyle name="1_total_총괄내역0518_단가산출서_정산보고" xfId="8441"/>
    <cellStyle name="1_total_총괄내역0518_단가산출서_정산실행예산" xfId="8442"/>
    <cellStyle name="1_total_총괄내역0518_단가산출서_준공정산보고-덕성여대현장" xfId="8443"/>
    <cellStyle name="1_total_총괄내역0518_단가산출서_준공정산보고-중앙고강당현장(경비보나)" xfId="8444"/>
    <cellStyle name="1_total_총괄내역0518_단가산출서_청주사직골조(최종확정)" xfId="8445"/>
    <cellStyle name="1_total_총괄내역0518_단가산출서_청주사직골조(최종확정) 2" xfId="8446"/>
    <cellStyle name="1_total_총괄내역0518_단가산출서_청주사직골조(최종확정) 3" xfId="8447"/>
    <cellStyle name="1_total_총괄내역0518_단가산출서_최종-실행내역(협성대신학관)060110" xfId="8448"/>
    <cellStyle name="1_total_총괄내역0518_단가산출서_통합단가-동진" xfId="8449"/>
    <cellStyle name="1_total_총괄내역0518_도장공사(실행예산)" xfId="12494"/>
    <cellStyle name="1_total_총괄내역0518_도장공사(실행예산)_동주변경결의(1차)" xfId="12493"/>
    <cellStyle name="1_total_총괄내역0518_성북구실행(0426)" xfId="8453"/>
    <cellStyle name="1_total_총괄내역0518_성북구실행(0426)_20061128입찰실행(춘천의암스포츠타운-당초안)" xfId="8454"/>
    <cellStyle name="1_total_총괄내역0518_성북구실행(0426)_20061218입찰실행(차세대연구동)" xfId="8455"/>
    <cellStyle name="1_total_총괄내역0518_성북구실행(0426)_20070201입찰실행(시화2007.02.07결재)" xfId="8456"/>
    <cellStyle name="1_total_총괄내역0518_성북구실행(0426)_20070201입찰실행(시화2007.02.08결재)" xfId="8457"/>
    <cellStyle name="1_total_총괄내역0518_성북구실행(0426)_경비및 공사스케줄작성" xfId="8458"/>
    <cellStyle name="1_total_총괄내역0518_성북구실행(0426)_두원공과대학입찰실행(20060718)" xfId="8459"/>
    <cellStyle name="1_total_총괄내역0518_성북구실행(0426)_두원공과대학입찰실행(20060728)" xfId="8460"/>
    <cellStyle name="1_total_총괄내역0518_성북구실행(0426)_두원공과대학입찰실행(20060801)" xfId="8461"/>
    <cellStyle name="1_total_총괄내역0518_성북구실행(0426)_두원공과대학입찰실행(20060801최종)" xfId="8462"/>
    <cellStyle name="1_total_총괄내역0518_성북구실행(0426)_일괄견적비교(대은수량기준)-최종" xfId="8463"/>
    <cellStyle name="1_total_총괄내역0518_성북구실행(0426)_입찰실행(2007.01.17결재)" xfId="8464"/>
    <cellStyle name="1_total_총괄내역0518_성북구실행(0426)_입찰실행(2007.01.23-절감nego-공기13개월현실245억도급260억)" xfId="8465"/>
    <cellStyle name="1_total_총괄내역0518_성북구실행(0426)_입찰실행(녹산병원2007.05.02)" xfId="8466"/>
    <cellStyle name="1_total_총괄내역0518_성북구실행(0426)_입찰실행(녹산병원2007.05.09)" xfId="8467"/>
    <cellStyle name="1_total_총괄내역0518_성북구실행(0426)_입찰실행(두원공과대학 )" xfId="8468"/>
    <cellStyle name="1_total_총괄내역0518_성북구실행(0426)_입찰실행(문화재종합병원)" xfId="8469"/>
    <cellStyle name="1_total_총괄내역0518_성북구실행(0426)_입찰실행(서울북부지방법원)" xfId="8470"/>
    <cellStyle name="1_total_총괄내역0518_성북구실행(0426)_입찰실행(서울북부지방법원)-단가입력" xfId="8471"/>
    <cellStyle name="1_total_총괄내역0518_성북구실행(0426)_입찰실행(서울북부지방법원-공기28개월2007.02.14)" xfId="8472"/>
    <cellStyle name="1_total_총괄내역0518_성북구실행(0426)_입찰실행(서울북부지방법원-공기28개월2007.02.15)" xfId="8473"/>
    <cellStyle name="1_total_총괄내역0518_성북구실행(0426)_입찰실행(육군훈련소)" xfId="8474"/>
    <cellStyle name="1_total_총괄내역0518_성북구실행(0426)_입찰실행(육군훈련소-최종)" xfId="8475"/>
    <cellStyle name="1_total_총괄내역0518_성북구실행(0426)_입찰실행(인재2007.02.28)" xfId="8476"/>
    <cellStyle name="1_total_총괄내역0518_성북구실행(0426)_입찰실행(청주대학교예술대실습관)" xfId="8477"/>
    <cellStyle name="1_total_총괄내역0518_성북구실행(0426)_진주종합실내체육관건립공사(실행20060613)" xfId="8478"/>
    <cellStyle name="1_total_총괄내역0518_성북구실행(0426)_청주대학교예술대학실습관입찰실행" xfId="8479"/>
    <cellStyle name="1_total_총괄내역0518_수도권매립지" xfId="8480"/>
    <cellStyle name="1_total_총괄내역0518_수도권매립지1004(발주용)" xfId="8481"/>
    <cellStyle name="1_total_총괄내역0518_실행예산-덕성여대(본실행)" xfId="8482"/>
    <cellStyle name="1_total_총괄내역0518_실행작업중_기계내역(노인건강타운)_20060201(동진)" xfId="8483"/>
    <cellStyle name="1_total_총괄내역0518_실행품의B&amp;N100%(1113)최종결재" xfId="8484"/>
    <cellStyle name="1_total_총괄내역0518_실행품의B&amp;N100%(1113)최종결재_실행예산품의서(송도B&amp;N)20080116작업중" xfId="8485"/>
    <cellStyle name="1_total_총괄내역0518_실행품의B&amp;N100%(1113)최종결재_실행예산품의서(송도B&amp;N)검토20080101" xfId="8486"/>
    <cellStyle name="1_total_총괄내역0518_일신건영설계예산서(0211)" xfId="8487"/>
    <cellStyle name="1_total_총괄내역0518_일위대가" xfId="8488"/>
    <cellStyle name="1_total_총괄내역0518_일위대가 2" xfId="8489"/>
    <cellStyle name="1_total_총괄내역0518_일위대가 3" xfId="8490"/>
    <cellStyle name="1_total_총괄내역0518_일위대가_01.부산대병원실행-작업중(태양)" xfId="8491"/>
    <cellStyle name="1_total_총괄내역0518_일위대가_04. 신도림주상복합_기계실행예산(안)20060412_배연담파스리브단가수정" xfId="8492"/>
    <cellStyle name="1_total_총괄내역0518_일위대가_04.비봉도급-작업중" xfId="8493"/>
    <cellStyle name="1_total_총괄내역0518_일위대가_04.비봉도급-작업중_04. 신도림주상복합_기계실행예산(안)20060412_배연담파스리브단가수정" xfId="8494"/>
    <cellStyle name="1_total_총괄내역0518_일위대가_04.비봉도급-작업중_실행작업중_기계내역(노인건강타운)_20060201(동진)" xfId="8495"/>
    <cellStyle name="1_total_총괄내역0518_일위대가_04.비봉도급-작업중_최종-실행내역(협성대신학관)060110" xfId="8496"/>
    <cellStyle name="1_total_총괄내역0518_일위대가_04.비봉도급-작업중_통합단가-동진" xfId="8497"/>
    <cellStyle name="1_total_총괄내역0518_일위대가_ys dw 은평 생태교량" xfId="8540"/>
    <cellStyle name="1_total_총괄내역0518_일위대가_ys dw 은평 생태교량 2" xfId="8541"/>
    <cellStyle name="1_total_총괄내역0518_일위대가_ys dw 은평 생태교량 3" xfId="8542"/>
    <cellStyle name="1_total_총괄내역0518_일위대가_국민은행" xfId="8498"/>
    <cellStyle name="1_total_총괄내역0518_일위대가_도장공사(실행예산)" xfId="12492"/>
    <cellStyle name="1_total_총괄내역0518_일위대가_도장공사(실행예산)_동주변경결의(1차)" xfId="12491"/>
    <cellStyle name="1_total_총괄내역0518_일위대가_성북구실행(0426)" xfId="8499"/>
    <cellStyle name="1_total_총괄내역0518_일위대가_성북구실행(0426)_20061128입찰실행(춘천의암스포츠타운-당초안)" xfId="8500"/>
    <cellStyle name="1_total_총괄내역0518_일위대가_성북구실행(0426)_20061218입찰실행(차세대연구동)" xfId="8501"/>
    <cellStyle name="1_total_총괄내역0518_일위대가_성북구실행(0426)_20070201입찰실행(시화2007.02.07결재)" xfId="8502"/>
    <cellStyle name="1_total_총괄내역0518_일위대가_성북구실행(0426)_20070201입찰실행(시화2007.02.08결재)" xfId="8503"/>
    <cellStyle name="1_total_총괄내역0518_일위대가_성북구실행(0426)_경비및 공사스케줄작성" xfId="8504"/>
    <cellStyle name="1_total_총괄내역0518_일위대가_성북구실행(0426)_두원공과대학입찰실행(20060718)" xfId="8505"/>
    <cellStyle name="1_total_총괄내역0518_일위대가_성북구실행(0426)_두원공과대학입찰실행(20060728)" xfId="8506"/>
    <cellStyle name="1_total_총괄내역0518_일위대가_성북구실행(0426)_두원공과대학입찰실행(20060801)" xfId="8507"/>
    <cellStyle name="1_total_총괄내역0518_일위대가_성북구실행(0426)_두원공과대학입찰실행(20060801최종)" xfId="8508"/>
    <cellStyle name="1_total_총괄내역0518_일위대가_성북구실행(0426)_일괄견적비교(대은수량기준)-최종" xfId="8509"/>
    <cellStyle name="1_total_총괄내역0518_일위대가_성북구실행(0426)_입찰실행(2007.01.17결재)" xfId="8510"/>
    <cellStyle name="1_total_총괄내역0518_일위대가_성북구실행(0426)_입찰실행(2007.01.23-절감nego-공기13개월현실245억도급260억)" xfId="8511"/>
    <cellStyle name="1_total_총괄내역0518_일위대가_성북구실행(0426)_입찰실행(녹산병원2007.05.02)" xfId="8512"/>
    <cellStyle name="1_total_총괄내역0518_일위대가_성북구실행(0426)_입찰실행(녹산병원2007.05.09)" xfId="8513"/>
    <cellStyle name="1_total_총괄내역0518_일위대가_성북구실행(0426)_입찰실행(두원공과대학 )" xfId="8514"/>
    <cellStyle name="1_total_총괄내역0518_일위대가_성북구실행(0426)_입찰실행(문화재종합병원)" xfId="8515"/>
    <cellStyle name="1_total_총괄내역0518_일위대가_성북구실행(0426)_입찰실행(서울북부지방법원)" xfId="8516"/>
    <cellStyle name="1_total_총괄내역0518_일위대가_성북구실행(0426)_입찰실행(서울북부지방법원)-단가입력" xfId="8517"/>
    <cellStyle name="1_total_총괄내역0518_일위대가_성북구실행(0426)_입찰실행(서울북부지방법원-공기28개월2007.02.14)" xfId="8518"/>
    <cellStyle name="1_total_총괄내역0518_일위대가_성북구실행(0426)_입찰실행(서울북부지방법원-공기28개월2007.02.15)" xfId="8519"/>
    <cellStyle name="1_total_총괄내역0518_일위대가_성북구실행(0426)_입찰실행(육군훈련소)" xfId="8520"/>
    <cellStyle name="1_total_총괄내역0518_일위대가_성북구실행(0426)_입찰실행(육군훈련소-최종)" xfId="8521"/>
    <cellStyle name="1_total_총괄내역0518_일위대가_성북구실행(0426)_입찰실행(인재2007.02.28)" xfId="8522"/>
    <cellStyle name="1_total_총괄내역0518_일위대가_성북구실행(0426)_입찰실행(청주대학교예술대실습관)" xfId="8523"/>
    <cellStyle name="1_total_총괄내역0518_일위대가_성북구실행(0426)_진주종합실내체육관건립공사(실행20060613)" xfId="8524"/>
    <cellStyle name="1_total_총괄내역0518_일위대가_성북구실행(0426)_청주대학교예술대학실습관입찰실행" xfId="8525"/>
    <cellStyle name="1_total_총괄내역0518_일위대가_실행예산-덕성여대(본실행)" xfId="8526"/>
    <cellStyle name="1_total_총괄내역0518_일위대가_실행작업중_기계내역(노인건강타운)_20060201(동진)" xfId="8527"/>
    <cellStyle name="1_total_총괄내역0518_일위대가_실행품의B&amp;N100%(1113)최종결재" xfId="8528"/>
    <cellStyle name="1_total_총괄내역0518_일위대가_실행품의B&amp;N100%(1113)최종결재_실행예산품의서(송도B&amp;N)20080116작업중" xfId="8529"/>
    <cellStyle name="1_total_총괄내역0518_일위대가_실행품의B&amp;N100%(1113)최종결재_실행예산품의서(송도B&amp;N)검토20080101" xfId="8530"/>
    <cellStyle name="1_total_총괄내역0518_일위대가_정산보고" xfId="8531"/>
    <cellStyle name="1_total_총괄내역0518_일위대가_정산실행예산" xfId="8532"/>
    <cellStyle name="1_total_총괄내역0518_일위대가_준공정산보고-덕성여대현장" xfId="8533"/>
    <cellStyle name="1_total_총괄내역0518_일위대가_준공정산보고-중앙고강당현장(경비보나)" xfId="8534"/>
    <cellStyle name="1_total_총괄내역0518_일위대가_청주사직골조(최종확정)" xfId="8535"/>
    <cellStyle name="1_total_총괄내역0518_일위대가_청주사직골조(최종확정) 2" xfId="8536"/>
    <cellStyle name="1_total_총괄내역0518_일위대가_청주사직골조(최종확정) 3" xfId="8537"/>
    <cellStyle name="1_total_총괄내역0518_일위대가_최종-실행내역(협성대신학관)060110" xfId="8538"/>
    <cellStyle name="1_total_총괄내역0518_일위대가_통합단가-동진" xfId="8539"/>
    <cellStyle name="1_total_총괄내역0518_자재단가표" xfId="8543"/>
    <cellStyle name="1_total_총괄내역0518_장안초등학교내역0814" xfId="8544"/>
    <cellStyle name="1_total_총괄내역0518_정산보고" xfId="8545"/>
    <cellStyle name="1_total_총괄내역0518_정산실행예산" xfId="8546"/>
    <cellStyle name="1_total_총괄내역0518_준공정산보고-덕성여대현장" xfId="8547"/>
    <cellStyle name="1_total_총괄내역0518_준공정산보고-중앙고강당현장(경비보나)" xfId="8548"/>
    <cellStyle name="1_total_총괄내역0518_청주사직골조(최종확정)" xfId="8549"/>
    <cellStyle name="1_total_총괄내역0518_청주사직골조(최종확정) 2" xfId="8550"/>
    <cellStyle name="1_total_총괄내역0518_청주사직골조(최종확정) 3" xfId="8551"/>
    <cellStyle name="1_total_총괄내역0518_최종-실행내역(협성대신학관)060110" xfId="8552"/>
    <cellStyle name="1_total_총괄내역0518_통합단가-동진" xfId="8553"/>
    <cellStyle name="1_total_총괄내역0518_표준내역서" xfId="8554"/>
    <cellStyle name="1_total_총괄내역0518_표준내역서 2" xfId="8555"/>
    <cellStyle name="1_total_총괄내역0518_표준내역서 3" xfId="8556"/>
    <cellStyle name="1_total_총괄내역0518_표준내역서_01.부산대병원실행-작업중(태양)" xfId="8557"/>
    <cellStyle name="1_total_총괄내역0518_표준내역서_04. 신도림주상복합_기계실행예산(안)20060412_배연담파스리브단가수정" xfId="8558"/>
    <cellStyle name="1_total_총괄내역0518_표준내역서_04.비봉도급-작업중" xfId="8559"/>
    <cellStyle name="1_total_총괄내역0518_표준내역서_04.비봉도급-작업중_04. 신도림주상복합_기계실행예산(안)20060412_배연담파스리브단가수정" xfId="8560"/>
    <cellStyle name="1_total_총괄내역0518_표준내역서_04.비봉도급-작업중_실행작업중_기계내역(노인건강타운)_20060201(동진)" xfId="8561"/>
    <cellStyle name="1_total_총괄내역0518_표준내역서_04.비봉도급-작업중_최종-실행내역(협성대신학관)060110" xfId="8562"/>
    <cellStyle name="1_total_총괄내역0518_표준내역서_04.비봉도급-작업중_통합단가-동진" xfId="8563"/>
    <cellStyle name="1_total_총괄내역0518_표준내역서_ys dw 은평 생태교량" xfId="8606"/>
    <cellStyle name="1_total_총괄내역0518_표준내역서_ys dw 은평 생태교량 2" xfId="8607"/>
    <cellStyle name="1_total_총괄내역0518_표준내역서_ys dw 은평 생태교량 3" xfId="8608"/>
    <cellStyle name="1_total_총괄내역0518_표준내역서_국민은행" xfId="8564"/>
    <cellStyle name="1_total_총괄내역0518_표준내역서_도장공사(실행예산)" xfId="12490"/>
    <cellStyle name="1_total_총괄내역0518_표준내역서_도장공사(실행예산)_동주변경결의(1차)" xfId="12489"/>
    <cellStyle name="1_total_총괄내역0518_표준내역서_성북구실행(0426)" xfId="8565"/>
    <cellStyle name="1_total_총괄내역0518_표준내역서_성북구실행(0426)_20061128입찰실행(춘천의암스포츠타운-당초안)" xfId="8566"/>
    <cellStyle name="1_total_총괄내역0518_표준내역서_성북구실행(0426)_20061218입찰실행(차세대연구동)" xfId="8567"/>
    <cellStyle name="1_total_총괄내역0518_표준내역서_성북구실행(0426)_20070201입찰실행(시화2007.02.07결재)" xfId="8568"/>
    <cellStyle name="1_total_총괄내역0518_표준내역서_성북구실행(0426)_20070201입찰실행(시화2007.02.08결재)" xfId="8569"/>
    <cellStyle name="1_total_총괄내역0518_표준내역서_성북구실행(0426)_경비및 공사스케줄작성" xfId="8570"/>
    <cellStyle name="1_total_총괄내역0518_표준내역서_성북구실행(0426)_두원공과대학입찰실행(20060718)" xfId="8571"/>
    <cellStyle name="1_total_총괄내역0518_표준내역서_성북구실행(0426)_두원공과대학입찰실행(20060728)" xfId="8572"/>
    <cellStyle name="1_total_총괄내역0518_표준내역서_성북구실행(0426)_두원공과대학입찰실행(20060801)" xfId="8573"/>
    <cellStyle name="1_total_총괄내역0518_표준내역서_성북구실행(0426)_두원공과대학입찰실행(20060801최종)" xfId="8574"/>
    <cellStyle name="1_total_총괄내역0518_표준내역서_성북구실행(0426)_일괄견적비교(대은수량기준)-최종" xfId="8575"/>
    <cellStyle name="1_total_총괄내역0518_표준내역서_성북구실행(0426)_입찰실행(2007.01.17결재)" xfId="8576"/>
    <cellStyle name="1_total_총괄내역0518_표준내역서_성북구실행(0426)_입찰실행(2007.01.23-절감nego-공기13개월현실245억도급260억)" xfId="8577"/>
    <cellStyle name="1_total_총괄내역0518_표준내역서_성북구실행(0426)_입찰실행(녹산병원2007.05.02)" xfId="8578"/>
    <cellStyle name="1_total_총괄내역0518_표준내역서_성북구실행(0426)_입찰실행(녹산병원2007.05.09)" xfId="8579"/>
    <cellStyle name="1_total_총괄내역0518_표준내역서_성북구실행(0426)_입찰실행(두원공과대학 )" xfId="8580"/>
    <cellStyle name="1_total_총괄내역0518_표준내역서_성북구실행(0426)_입찰실행(문화재종합병원)" xfId="8581"/>
    <cellStyle name="1_total_총괄내역0518_표준내역서_성북구실행(0426)_입찰실행(서울북부지방법원)" xfId="8582"/>
    <cellStyle name="1_total_총괄내역0518_표준내역서_성북구실행(0426)_입찰실행(서울북부지방법원)-단가입력" xfId="8583"/>
    <cellStyle name="1_total_총괄내역0518_표준내역서_성북구실행(0426)_입찰실행(서울북부지방법원-공기28개월2007.02.14)" xfId="8584"/>
    <cellStyle name="1_total_총괄내역0518_표준내역서_성북구실행(0426)_입찰실행(서울북부지방법원-공기28개월2007.02.15)" xfId="8585"/>
    <cellStyle name="1_total_총괄내역0518_표준내역서_성북구실행(0426)_입찰실행(육군훈련소)" xfId="8586"/>
    <cellStyle name="1_total_총괄내역0518_표준내역서_성북구실행(0426)_입찰실행(육군훈련소-최종)" xfId="8587"/>
    <cellStyle name="1_total_총괄내역0518_표준내역서_성북구실행(0426)_입찰실행(인재2007.02.28)" xfId="8588"/>
    <cellStyle name="1_total_총괄내역0518_표준내역서_성북구실행(0426)_입찰실행(청주대학교예술대실습관)" xfId="8589"/>
    <cellStyle name="1_total_총괄내역0518_표준내역서_성북구실행(0426)_진주종합실내체육관건립공사(실행20060613)" xfId="8590"/>
    <cellStyle name="1_total_총괄내역0518_표준내역서_성북구실행(0426)_청주대학교예술대학실습관입찰실행" xfId="8591"/>
    <cellStyle name="1_total_총괄내역0518_표준내역서_실행예산-덕성여대(본실행)" xfId="8592"/>
    <cellStyle name="1_total_총괄내역0518_표준내역서_실행작업중_기계내역(노인건강타운)_20060201(동진)" xfId="8593"/>
    <cellStyle name="1_total_총괄내역0518_표준내역서_실행품의B&amp;N100%(1113)최종결재" xfId="8594"/>
    <cellStyle name="1_total_총괄내역0518_표준내역서_실행품의B&amp;N100%(1113)최종결재_실행예산품의서(송도B&amp;N)20080116작업중" xfId="8595"/>
    <cellStyle name="1_total_총괄내역0518_표준내역서_실행품의B&amp;N100%(1113)최종결재_실행예산품의서(송도B&amp;N)검토20080101" xfId="8596"/>
    <cellStyle name="1_total_총괄내역0518_표준내역서_정산보고" xfId="8597"/>
    <cellStyle name="1_total_총괄내역0518_표준내역서_정산실행예산" xfId="8598"/>
    <cellStyle name="1_total_총괄내역0518_표준내역서_준공정산보고-덕성여대현장" xfId="8599"/>
    <cellStyle name="1_total_총괄내역0518_표준내역서_준공정산보고-중앙고강당현장(경비보나)" xfId="8600"/>
    <cellStyle name="1_total_총괄내역0518_표준내역서_청주사직골조(최종확정)" xfId="8601"/>
    <cellStyle name="1_total_총괄내역0518_표준내역서_청주사직골조(최종확정) 2" xfId="8602"/>
    <cellStyle name="1_total_총괄내역0518_표준내역서_청주사직골조(최종확정) 3" xfId="8603"/>
    <cellStyle name="1_total_총괄내역0518_표준내역서_최종-실행내역(협성대신학관)060110" xfId="8604"/>
    <cellStyle name="1_total_총괄내역0518_표준내역서_통합단가-동진" xfId="8605"/>
    <cellStyle name="1_total_최종-실행내역(협성대신학관)060110" xfId="8612"/>
    <cellStyle name="1_total_터미널1" xfId="8613"/>
    <cellStyle name="1_total_터미널1_★화명동3차원가계산서" xfId="8614"/>
    <cellStyle name="1_total_터미널1_주요자재집계표(1206-본내역금회)" xfId="8615"/>
    <cellStyle name="1_total_터미널1_주요자재집계표(1206-본내역전체)" xfId="8616"/>
    <cellStyle name="1_total_터미널1_주요자재집계표(전체)" xfId="8617"/>
    <cellStyle name="1_total_터미널1_주요자재집계표1120(금회-제출용)" xfId="8618"/>
    <cellStyle name="1_total_터미널1_중동롯데캐슬마스터2" xfId="8619"/>
    <cellStyle name="1_total_터미널1-0" xfId="18634"/>
    <cellStyle name="1_total_터미널1-0_1차 기성 내역서 0612023" xfId="18635"/>
    <cellStyle name="1_total_터미널1-0_3차네고견적(061017-1)" xfId="18636"/>
    <cellStyle name="1_total_터미널1-0_백화점화장실인테리어" xfId="18637"/>
    <cellStyle name="1_total_터미널1-0_백화점화장실인테리어_1차 기성 내역서 0612023" xfId="18638"/>
    <cellStyle name="1_total_터미널1-0_백화점화장실인테리어_3차네고견적(061017-1)" xfId="18639"/>
    <cellStyle name="1_total_터미널1-0_화명조경" xfId="18640"/>
    <cellStyle name="1_total_터미널1-0_화명조경_1차 기성 내역서 0612023" xfId="18641"/>
    <cellStyle name="1_total_터미널1-0_화명조경_3차네고견적(061017-1)" xfId="18642"/>
    <cellStyle name="1_total_터미널1-0_화명조경_백화점화장실인테리어" xfId="18643"/>
    <cellStyle name="1_total_터미널1-0_화명조경_백화점화장실인테리어_1차 기성 내역서 0612023" xfId="18644"/>
    <cellStyle name="1_total_터미널1-0_화명조경_백화점화장실인테리어_3차네고견적(061017-1)" xfId="18645"/>
    <cellStyle name="1_total_통합단가-동진" xfId="8620"/>
    <cellStyle name="1_total_포천어린이공원수량산출" xfId="8621"/>
    <cellStyle name="1_total_포천어린이공원수량산출_수량산출" xfId="8622"/>
    <cellStyle name="1_total_포천어린이공원수량산출f" xfId="8623"/>
    <cellStyle name="1_total_한국국제협력단국제협력관련시설신축공사(11(1).20)실행작업" xfId="8624"/>
    <cellStyle name="1_total_현대화수량산출(27최종)" xfId="8625"/>
    <cellStyle name="1_total_현대화수량산출(27최종)_수량산출" xfId="8626"/>
    <cellStyle name="1_total_현대화수량산출(27최종)_수량산출_1" xfId="8627"/>
    <cellStyle name="1_total_현대화수량산출(27최종)_수량산출_금호아파트수량산출" xfId="8628"/>
    <cellStyle name="1_total_현대화수량산출(27최종)_수량산출_금호아파트수량산출_수량산출" xfId="8629"/>
    <cellStyle name="1_total_현대화수량산출(27최종)_수량산출_동탄수량산출" xfId="8630"/>
    <cellStyle name="1_total_현대화수량산출(27최종)_수량산출_수량산출" xfId="8631"/>
    <cellStyle name="1_total_현대화수량산출(27최종)_수량산출_수량산출_1" xfId="8632"/>
    <cellStyle name="1_total_현대화수량산출(27최종)_수량산출_수량산출_수량산출" xfId="8633"/>
    <cellStyle name="1_total_현대화수량산출(27최종)_수량산출_포천어린이공원수량산출" xfId="8634"/>
    <cellStyle name="1_total_현대화수량산출(27최종)_수량산출_포천어린이공원수량산출_수량산출" xfId="8635"/>
    <cellStyle name="1_total_현대화수량산출(27최종)_수량산출_포천어린이공원수량산출f" xfId="8636"/>
    <cellStyle name="1_total_현대화수량산출(27최종)_수량산출_화성 동탄신도시" xfId="8637"/>
    <cellStyle name="1_total_현대화수량산출(27최종)_수량산출_화성동탄신도시시설물" xfId="8638"/>
    <cellStyle name="1_total_현충묘지-예산서(조경)" xfId="8639"/>
    <cellStyle name="1_total_현충묘지-예산서(조경) 2" xfId="8640"/>
    <cellStyle name="1_total_현충묘지-예산서(조경) 3" xfId="8641"/>
    <cellStyle name="1_total_현충묘지-예산서(조경)_00-폐기물예산서양식2" xfId="8642"/>
    <cellStyle name="1_total_현충묘지-예산서(조경)_00-폐기물예산서양식2_00-폐기물처리설계서양식" xfId="8643"/>
    <cellStyle name="1_total_현충묘지-예산서(조경)_00-폐기물예산서양식2_둥근달-수량산출서(철거)" xfId="8644"/>
    <cellStyle name="1_total_현충묘지-예산서(조경)_00-폐기물처리설계서양식" xfId="8645"/>
    <cellStyle name="1_total_현충묘지-예산서(조경)_04. 신도림주상복합_기계실행예산(안)20060412_배연담파스리브단가수정" xfId="8646"/>
    <cellStyle name="1_total_현충묘지-예산서(조경)_05W0305L(실행작업051125)" xfId="8647"/>
    <cellStyle name="1_total_현충묘지-예산서(조경)_강남대 complex 도급" xfId="8648"/>
    <cellStyle name="1_total_현충묘지-예산서(조경)_강남대 complex 도급_04. 신도림주상복합_기계실행예산(안)20060412_배연담파스리브단가수정" xfId="8649"/>
    <cellStyle name="1_total_현충묘지-예산서(조경)_강남대 complex 도급_실행작업중_기계(공내역서)-실행(051226)" xfId="8650"/>
    <cellStyle name="1_total_현충묘지-예산서(조경)_강남대 complex 도급_실행작업중_기계내역(노인건강타운)_20060201(동진)" xfId="8651"/>
    <cellStyle name="1_total_현충묘지-예산서(조경)_강남대 complex 도급_최종-실행내역(협성대신학관)060110" xfId="8652"/>
    <cellStyle name="1_total_현충묘지-예산서(조경)_강남대 complex 도급_통합단가-동진" xfId="8653"/>
    <cellStyle name="1_total_현충묘지-예산서(조경)_강남대 complex 실행-10%조정내역" xfId="8654"/>
    <cellStyle name="1_total_현충묘지-예산서(조경)_강남대 complex 실행-10%조정내역_04. 신도림주상복합_기계실행예산(안)20060412_배연담파스리브단가수정" xfId="8655"/>
    <cellStyle name="1_total_현충묘지-예산서(조경)_건국대학교기숙사신축공사_3차수정(실행05.04.20)_결과물" xfId="8656"/>
    <cellStyle name="1_total_현충묘지-예산서(조경)_건국대학교기숙사신축공사_3차수정(실행05.04.20)_결과물_04. 신도림주상복합_기계실행예산(안)20060412_배연담파스리브단가수정" xfId="8657"/>
    <cellStyle name="1_total_현충묘지-예산서(조경)_건국대학교기숙사신축공사_3차수정(실행05.04.20)_결과물_실행작업중_기계내역(노인건강타운)_20060201(동진)" xfId="8658"/>
    <cellStyle name="1_total_현충묘지-예산서(조경)_건국대학교기숙사신축공사_3차수정(실행05.04.20)_결과물_최종-실행내역(협성대신학관)060110" xfId="8659"/>
    <cellStyle name="1_total_현충묘지-예산서(조경)_건국대학교기숙사신축공사_3차수정(실행05.04.20)_결과물_통합단가-동진" xfId="8660"/>
    <cellStyle name="1_total_현충묘지-예산서(조경)_구청본과-폐기물예산서양식" xfId="8661"/>
    <cellStyle name="1_total_현충묘지-예산서(조경)_구청본과-폐기물예산서양식_둥근달-수량산출서(철거)" xfId="8662"/>
    <cellStyle name="1_total_현충묘지-예산서(조경)_까르프-표지예정공정표" xfId="8663"/>
    <cellStyle name="1_total_현충묘지-예산서(조경)_까르프-표지예정공정표_00-폐기물처리설계서양식" xfId="8664"/>
    <cellStyle name="1_total_현충묘지-예산서(조경)_까르프-표지예정공정표_00-표지예정공정표" xfId="8665"/>
    <cellStyle name="1_total_현충묘지-예산서(조경)_까르프-표지예정공정표_00-표지예정공정표_00-폐기물처리설계서양식" xfId="8666"/>
    <cellStyle name="1_total_현충묘지-예산서(조경)_까르프-표지예정공정표_00-표지예정공정표_둥근달-수량산출서(철거)" xfId="8667"/>
    <cellStyle name="1_total_현충묘지-예산서(조경)_까르프-표지예정공정표_둥근달-수량산출서(철거)" xfId="8668"/>
    <cellStyle name="1_total_현충묘지-예산서(조경)_노원구가로수-폐기물예산서" xfId="8669"/>
    <cellStyle name="1_total_현충묘지-예산서(조경)_노원구가로수-폐기물예산서_00-폐기물처리설계서양식" xfId="8670"/>
    <cellStyle name="1_total_현충묘지-예산서(조경)_노원구가로수-폐기물예산서_둥근달-수량산출서(철거)" xfId="8671"/>
    <cellStyle name="1_total_현충묘지-예산서(조경)_대전가오-설계서" xfId="8672"/>
    <cellStyle name="1_total_현충묘지-예산서(조경)_대전가오-설계서(관리)" xfId="8673"/>
    <cellStyle name="1_total_현충묘지-예산서(조경)_대전가오-설계서1" xfId="8674"/>
    <cellStyle name="1_total_현충묘지-예산서(조경)_목동내역" xfId="8675"/>
    <cellStyle name="1_total_현충묘지-예산서(조경)_목동내역_04. 신도림주상복합_기계실행예산(안)20060412_배연담파스리브단가수정" xfId="8676"/>
    <cellStyle name="1_total_현충묘지-예산서(조경)_목동내역_05W0305L(실행작업051125)" xfId="8677"/>
    <cellStyle name="1_total_현충묘지-예산서(조경)_목동내역_강남대 complex 도급" xfId="8678"/>
    <cellStyle name="1_total_현충묘지-예산서(조경)_목동내역_강남대 complex 도급_04. 신도림주상복합_기계실행예산(안)20060412_배연담파스리브단가수정" xfId="8679"/>
    <cellStyle name="1_total_현충묘지-예산서(조경)_목동내역_강남대 complex 도급_실행작업중_기계(공내역서)-실행(051226)" xfId="8680"/>
    <cellStyle name="1_total_현충묘지-예산서(조경)_목동내역_강남대 complex 도급_실행작업중_기계내역(노인건강타운)_20060201(동진)" xfId="8681"/>
    <cellStyle name="1_total_현충묘지-예산서(조경)_목동내역_강남대 complex 도급_최종-실행내역(협성대신학관)060110" xfId="8682"/>
    <cellStyle name="1_total_현충묘지-예산서(조경)_목동내역_강남대 complex 도급_통합단가-동진" xfId="8683"/>
    <cellStyle name="1_total_현충묘지-예산서(조경)_목동내역_강남대 complex 실행-10%조정내역" xfId="8684"/>
    <cellStyle name="1_total_현충묘지-예산서(조경)_목동내역_강남대 complex 실행-10%조정내역_04. 신도림주상복합_기계실행예산(안)20060412_배연담파스리브단가수정" xfId="8685"/>
    <cellStyle name="1_total_현충묘지-예산서(조경)_목동내역_건국대학교기숙사신축공사_3차수정(실행05.04.20)_결과물" xfId="8686"/>
    <cellStyle name="1_total_현충묘지-예산서(조경)_목동내역_건국대학교기숙사신축공사_3차수정(실행05.04.20)_결과물_04. 신도림주상복합_기계실행예산(안)20060412_배연담파스리브단가수정" xfId="8687"/>
    <cellStyle name="1_total_현충묘지-예산서(조경)_목동내역_건국대학교기숙사신축공사_3차수정(실행05.04.20)_결과물_실행작업중_기계내역(노인건강타운)_20060201(동진)" xfId="8688"/>
    <cellStyle name="1_total_현충묘지-예산서(조경)_목동내역_건국대학교기숙사신축공사_3차수정(실행05.04.20)_결과물_최종-실행내역(협성대신학관)060110" xfId="8689"/>
    <cellStyle name="1_total_현충묘지-예산서(조경)_목동내역_건국대학교기숙사신축공사_3차수정(실행05.04.20)_결과물_통합단가-동진" xfId="8690"/>
    <cellStyle name="1_total_현충묘지-예산서(조경)_목동내역_실행작업중_기계(공내역서)-실행(051226)" xfId="8691"/>
    <cellStyle name="1_total_현충묘지-예산서(조경)_목동내역_실행작업중_기계내역(노인건강타운)_20060201(동진)" xfId="8692"/>
    <cellStyle name="1_total_현충묘지-예산서(조경)_목동내역_외주견적목록" xfId="8693"/>
    <cellStyle name="1_total_현충묘지-예산서(조경)_목동내역_최종-실행내역(협성대신학관)060110" xfId="8694"/>
    <cellStyle name="1_total_현충묘지-예산서(조경)_목동내역_통합단가-동진" xfId="8695"/>
    <cellStyle name="1_total_현충묘지-예산서(조경)_목동내역_폐기물집계" xfId="8696"/>
    <cellStyle name="1_total_현충묘지-예산서(조경)_목동내역_폐기물집계_04. 신도림주상복합_기계실행예산(안)20060412_배연담파스리브단가수정" xfId="8697"/>
    <cellStyle name="1_total_현충묘지-예산서(조경)_목동내역_폐기물집계_05W0305L(실행작업051125)" xfId="8698"/>
    <cellStyle name="1_total_현충묘지-예산서(조경)_목동내역_폐기물집계_강남대 complex 도급" xfId="8699"/>
    <cellStyle name="1_total_현충묘지-예산서(조경)_목동내역_폐기물집계_강남대 complex 도급_04. 신도림주상복합_기계실행예산(안)20060412_배연담파스리브단가수정" xfId="8700"/>
    <cellStyle name="1_total_현충묘지-예산서(조경)_목동내역_폐기물집계_강남대 complex 도급_실행작업중_기계(공내역서)-실행(051226)" xfId="8701"/>
    <cellStyle name="1_total_현충묘지-예산서(조경)_목동내역_폐기물집계_강남대 complex 도급_실행작업중_기계내역(노인건강타운)_20060201(동진)" xfId="8702"/>
    <cellStyle name="1_total_현충묘지-예산서(조경)_목동내역_폐기물집계_강남대 complex 도급_최종-실행내역(협성대신학관)060110" xfId="8703"/>
    <cellStyle name="1_total_현충묘지-예산서(조경)_목동내역_폐기물집계_강남대 complex 도급_통합단가-동진" xfId="8704"/>
    <cellStyle name="1_total_현충묘지-예산서(조경)_목동내역_폐기물집계_강남대 complex 실행-10%조정내역" xfId="8705"/>
    <cellStyle name="1_total_현충묘지-예산서(조경)_목동내역_폐기물집계_강남대 complex 실행-10%조정내역_04. 신도림주상복합_기계실행예산(안)20060412_배연담파스리브단가수정" xfId="8706"/>
    <cellStyle name="1_total_현충묘지-예산서(조경)_목동내역_폐기물집계_건국대학교기숙사신축공사_3차수정(실행05.04.20)_결과물" xfId="8707"/>
    <cellStyle name="1_total_현충묘지-예산서(조경)_목동내역_폐기물집계_건국대학교기숙사신축공사_3차수정(실행05.04.20)_결과물_04. 신도림주상복합_기계실행예산(안)20060412_배연담파스리브단가수정" xfId="8708"/>
    <cellStyle name="1_total_현충묘지-예산서(조경)_목동내역_폐기물집계_건국대학교기숙사신축공사_3차수정(실행05.04.20)_결과물_실행작업중_기계내역(노인건강타운)_20060201(동진)" xfId="8709"/>
    <cellStyle name="1_total_현충묘지-예산서(조경)_목동내역_폐기물집계_건국대학교기숙사신축공사_3차수정(실행05.04.20)_결과물_최종-실행내역(협성대신학관)060110" xfId="8710"/>
    <cellStyle name="1_total_현충묘지-예산서(조경)_목동내역_폐기물집계_건국대학교기숙사신축공사_3차수정(실행05.04.20)_결과물_통합단가-동진" xfId="8711"/>
    <cellStyle name="1_total_현충묘지-예산서(조경)_목동내역_폐기물집계_실행작업중_기계(공내역서)-실행(051226)" xfId="8712"/>
    <cellStyle name="1_total_현충묘지-예산서(조경)_목동내역_폐기물집계_실행작업중_기계내역(노인건강타운)_20060201(동진)" xfId="8713"/>
    <cellStyle name="1_total_현충묘지-예산서(조경)_목동내역_폐기물집계_외주견적목록" xfId="8714"/>
    <cellStyle name="1_total_현충묘지-예산서(조경)_목동내역_폐기물집계_최종-실행내역(협성대신학관)060110" xfId="8715"/>
    <cellStyle name="1_total_현충묘지-예산서(조경)_목동내역_폐기물집계_통합단가-동진" xfId="8716"/>
    <cellStyle name="1_total_현충묘지-예산서(조경)_목동내역_폐기물집계_한국국제협력단국제협력관련시설신축공사(11(1).20)실행작업" xfId="8717"/>
    <cellStyle name="1_total_현충묘지-예산서(조경)_목동내역_한국국제협력단국제협력관련시설신축공사(11(1).20)실행작업" xfId="8718"/>
    <cellStyle name="1_total_현충묘지-예산서(조경)_실행작업중_기계(공내역서)-실행(051226)" xfId="8719"/>
    <cellStyle name="1_total_현충묘지-예산서(조경)_실행작업중_기계내역(노인건강타운)_20060201(동진)" xfId="8720"/>
    <cellStyle name="1_total_현충묘지-예산서(조경)_예산서-엑셀변환양식100" xfId="8721"/>
    <cellStyle name="1_total_현충묘지-예산서(조경)_예산서-엑셀변환양식100 2" xfId="8722"/>
    <cellStyle name="1_total_현충묘지-예산서(조경)_예산서-엑셀변환양식100 3" xfId="8723"/>
    <cellStyle name="1_total_현충묘지-예산서(조경)_예산서-엑셀변환양식100_00-설계서양식" xfId="8724"/>
    <cellStyle name="1_total_현충묘지-예산서(조경)_예산서-엑셀변환양식100_00-예산서양식100" xfId="8725"/>
    <cellStyle name="1_total_현충묘지-예산서(조경)_예산서-엑셀변환양식100_00-예산서양식100 2" xfId="8726"/>
    <cellStyle name="1_total_현충묘지-예산서(조경)_예산서-엑셀변환양식100_00-예산서양식100 3" xfId="8727"/>
    <cellStyle name="1_total_현충묘지-예산서(조경)_예산서-엑셀변환양식100_00-예산서양식100_00-폐기물처리설계서양식" xfId="8728"/>
    <cellStyle name="1_total_현충묘지-예산서(조경)_예산서-엑셀변환양식100_00-예산서양식100_대전가오-설계서" xfId="8729"/>
    <cellStyle name="1_total_현충묘지-예산서(조경)_예산서-엑셀변환양식100_00-예산서양식100_대전가오-설계서(관리)" xfId="8730"/>
    <cellStyle name="1_total_현충묘지-예산서(조경)_예산서-엑셀변환양식100_00-예산서양식100_대전가오-설계서1" xfId="8731"/>
    <cellStyle name="1_total_현충묘지-예산서(조경)_예산서-엑셀변환양식100_00-예산서양식100_둥근달-수량산출서(철거)" xfId="8732"/>
    <cellStyle name="1_total_현충묘지-예산서(조경)_예산서-엑셀변환양식100_00-폐기물예산서양식2" xfId="8733"/>
    <cellStyle name="1_total_현충묘지-예산서(조경)_예산서-엑셀변환양식100_00-폐기물예산서양식2_00-폐기물처리설계서양식" xfId="8734"/>
    <cellStyle name="1_total_현충묘지-예산서(조경)_예산서-엑셀변환양식100_00-폐기물예산서양식2_둥근달-수량산출서(철거)" xfId="8735"/>
    <cellStyle name="1_total_현충묘지-예산서(조경)_예산서-엑셀변환양식100_00-폐기물처리설계서양식" xfId="8736"/>
    <cellStyle name="1_total_현충묘지-예산서(조경)_예산서-엑셀변환양식100_00-표지예정공정표" xfId="8737"/>
    <cellStyle name="1_total_현충묘지-예산서(조경)_예산서-엑셀변환양식100_00-표지예정공정표_00-폐기물처리설계서양식" xfId="8738"/>
    <cellStyle name="1_total_현충묘지-예산서(조경)_예산서-엑셀변환양식100_00-표지예정공정표_둥근달-수량산출서(철거)" xfId="8739"/>
    <cellStyle name="1_total_현충묘지-예산서(조경)_예산서-엑셀변환양식100_04. 신도림주상복합_기계실행예산(안)20060412_배연담파스리브단가수정" xfId="8740"/>
    <cellStyle name="1_total_현충묘지-예산서(조경)_예산서-엑셀변환양식100_05W0305L(실행작업051125)" xfId="8741"/>
    <cellStyle name="1_total_현충묘지-예산서(조경)_예산서-엑셀변환양식100_강남대 complex 도급" xfId="8742"/>
    <cellStyle name="1_total_현충묘지-예산서(조경)_예산서-엑셀변환양식100_강남대 complex 도급_04. 신도림주상복합_기계실행예산(안)20060412_배연담파스리브단가수정" xfId="8743"/>
    <cellStyle name="1_total_현충묘지-예산서(조경)_예산서-엑셀변환양식100_강남대 complex 도급_실행작업중_기계(공내역서)-실행(051226)" xfId="8744"/>
    <cellStyle name="1_total_현충묘지-예산서(조경)_예산서-엑셀변환양식100_강남대 complex 도급_실행작업중_기계내역(노인건강타운)_20060201(동진)" xfId="8745"/>
    <cellStyle name="1_total_현충묘지-예산서(조경)_예산서-엑셀변환양식100_강남대 complex 도급_최종-실행내역(협성대신학관)060110" xfId="8746"/>
    <cellStyle name="1_total_현충묘지-예산서(조경)_예산서-엑셀변환양식100_강남대 complex 도급_통합단가-동진" xfId="8747"/>
    <cellStyle name="1_total_현충묘지-예산서(조경)_예산서-엑셀변환양식100_강남대 complex 실행-10%조정내역" xfId="8748"/>
    <cellStyle name="1_total_현충묘지-예산서(조경)_예산서-엑셀변환양식100_강남대 complex 실행-10%조정내역_04. 신도림주상복합_기계실행예산(안)20060412_배연담파스리브단가수정" xfId="8749"/>
    <cellStyle name="1_total_현충묘지-예산서(조경)_예산서-엑셀변환양식100_건국대학교기숙사신축공사_3차수정(실행05.04.20)_결과물" xfId="8750"/>
    <cellStyle name="1_total_현충묘지-예산서(조경)_예산서-엑셀변환양식100_건국대학교기숙사신축공사_3차수정(실행05.04.20)_결과물_04. 신도림주상복합_기계실행예산(안)20060412_배연담파스리브단가수정" xfId="8751"/>
    <cellStyle name="1_total_현충묘지-예산서(조경)_예산서-엑셀변환양식100_건국대학교기숙사신축공사_3차수정(실행05.04.20)_결과물_실행작업중_기계내역(노인건강타운)_20060201(동진)" xfId="8752"/>
    <cellStyle name="1_total_현충묘지-예산서(조경)_예산서-엑셀변환양식100_건국대학교기숙사신축공사_3차수정(실행05.04.20)_결과물_최종-실행내역(협성대신학관)060110" xfId="8753"/>
    <cellStyle name="1_total_현충묘지-예산서(조경)_예산서-엑셀변환양식100_건국대학교기숙사신축공사_3차수정(실행05.04.20)_결과물_통합단가-동진" xfId="8754"/>
    <cellStyle name="1_total_현충묘지-예산서(조경)_예산서-엑셀변환양식100_구청본과-폐기물예산서양식" xfId="8755"/>
    <cellStyle name="1_total_현충묘지-예산서(조경)_예산서-엑셀변환양식100_구청본과-폐기물예산서양식_둥근달-수량산출서(철거)" xfId="8756"/>
    <cellStyle name="1_total_현충묘지-예산서(조경)_예산서-엑셀변환양식100_노원구가로수-폐기물예산서" xfId="8757"/>
    <cellStyle name="1_total_현충묘지-예산서(조경)_예산서-엑셀변환양식100_노원구가로수-폐기물예산서_00-폐기물처리설계서양식" xfId="8758"/>
    <cellStyle name="1_total_현충묘지-예산서(조경)_예산서-엑셀변환양식100_노원구가로수-폐기물예산서_둥근달-수량산출서(철거)" xfId="8759"/>
    <cellStyle name="1_total_현충묘지-예산서(조경)_예산서-엑셀변환양식100_도봉신창-예산서 0325" xfId="8760"/>
    <cellStyle name="1_total_현충묘지-예산서(조경)_예산서-엑셀변환양식100_목동내역" xfId="8761"/>
    <cellStyle name="1_total_현충묘지-예산서(조경)_예산서-엑셀변환양식100_목동내역_04. 신도림주상복합_기계실행예산(안)20060412_배연담파스리브단가수정" xfId="8762"/>
    <cellStyle name="1_total_현충묘지-예산서(조경)_예산서-엑셀변환양식100_목동내역_05W0305L(실행작업051125)" xfId="8763"/>
    <cellStyle name="1_total_현충묘지-예산서(조경)_예산서-엑셀변환양식100_목동내역_강남대 complex 도급" xfId="8764"/>
    <cellStyle name="1_total_현충묘지-예산서(조경)_예산서-엑셀변환양식100_목동내역_강남대 complex 도급_04. 신도림주상복합_기계실행예산(안)20060412_배연담파스리브단가수정" xfId="8765"/>
    <cellStyle name="1_total_현충묘지-예산서(조경)_예산서-엑셀변환양식100_목동내역_강남대 complex 도급_실행작업중_기계(공내역서)-실행(051226)" xfId="8766"/>
    <cellStyle name="1_total_현충묘지-예산서(조경)_예산서-엑셀변환양식100_목동내역_강남대 complex 도급_실행작업중_기계내역(노인건강타운)_20060201(동진)" xfId="8767"/>
    <cellStyle name="1_total_현충묘지-예산서(조경)_예산서-엑셀변환양식100_목동내역_강남대 complex 도급_최종-실행내역(협성대신학관)060110" xfId="8768"/>
    <cellStyle name="1_total_현충묘지-예산서(조경)_예산서-엑셀변환양식100_목동내역_강남대 complex 도급_통합단가-동진" xfId="8769"/>
    <cellStyle name="1_total_현충묘지-예산서(조경)_예산서-엑셀변환양식100_목동내역_강남대 complex 실행-10%조정내역" xfId="8770"/>
    <cellStyle name="1_total_현충묘지-예산서(조경)_예산서-엑셀변환양식100_목동내역_강남대 complex 실행-10%조정내역_04. 신도림주상복합_기계실행예산(안)20060412_배연담파스리브단가수정" xfId="8771"/>
    <cellStyle name="1_total_현충묘지-예산서(조경)_예산서-엑셀변환양식100_목동내역_건국대학교기숙사신축공사_3차수정(실행05.04.20)_결과물" xfId="8772"/>
    <cellStyle name="1_total_현충묘지-예산서(조경)_예산서-엑셀변환양식100_목동내역_건국대학교기숙사신축공사_3차수정(실행05.04.20)_결과물_04. 신도림주상복합_기계실행예산(안)20060412_배연담파스리브단가수정" xfId="8773"/>
    <cellStyle name="1_total_현충묘지-예산서(조경)_예산서-엑셀변환양식100_목동내역_건국대학교기숙사신축공사_3차수정(실행05.04.20)_결과물_실행작업중_기계내역(노인건강타운)_20060201(동진)" xfId="8774"/>
    <cellStyle name="1_total_현충묘지-예산서(조경)_예산서-엑셀변환양식100_목동내역_건국대학교기숙사신축공사_3차수정(실행05.04.20)_결과물_최종-실행내역(협성대신학관)060110" xfId="8775"/>
    <cellStyle name="1_total_현충묘지-예산서(조경)_예산서-엑셀변환양식100_목동내역_건국대학교기숙사신축공사_3차수정(실행05.04.20)_결과물_통합단가-동진" xfId="8776"/>
    <cellStyle name="1_total_현충묘지-예산서(조경)_예산서-엑셀변환양식100_목동내역_실행작업중_기계(공내역서)-실행(051226)" xfId="8777"/>
    <cellStyle name="1_total_현충묘지-예산서(조경)_예산서-엑셀변환양식100_목동내역_실행작업중_기계내역(노인건강타운)_20060201(동진)" xfId="8778"/>
    <cellStyle name="1_total_현충묘지-예산서(조경)_예산서-엑셀변환양식100_목동내역_외주견적목록" xfId="8779"/>
    <cellStyle name="1_total_현충묘지-예산서(조경)_예산서-엑셀변환양식100_목동내역_최종-실행내역(협성대신학관)060110" xfId="8780"/>
    <cellStyle name="1_total_현충묘지-예산서(조경)_예산서-엑셀변환양식100_목동내역_통합단가-동진" xfId="8781"/>
    <cellStyle name="1_total_현충묘지-예산서(조경)_예산서-엑셀변환양식100_목동내역_폐기물집계" xfId="8782"/>
    <cellStyle name="1_total_현충묘지-예산서(조경)_예산서-엑셀변환양식100_목동내역_폐기물집계_04. 신도림주상복합_기계실행예산(안)20060412_배연담파스리브단가수정" xfId="8783"/>
    <cellStyle name="1_total_현충묘지-예산서(조경)_예산서-엑셀변환양식100_목동내역_폐기물집계_05W0305L(실행작업051125)" xfId="8784"/>
    <cellStyle name="1_total_현충묘지-예산서(조경)_예산서-엑셀변환양식100_목동내역_폐기물집계_강남대 complex 도급" xfId="8785"/>
    <cellStyle name="1_total_현충묘지-예산서(조경)_예산서-엑셀변환양식100_목동내역_폐기물집계_강남대 complex 도급_04. 신도림주상복합_기계실행예산(안)20060412_배연담파스리브단가수정" xfId="8786"/>
    <cellStyle name="1_total_현충묘지-예산서(조경)_예산서-엑셀변환양식100_목동내역_폐기물집계_강남대 complex 도급_실행작업중_기계(공내역서)-실행(051226)" xfId="8787"/>
    <cellStyle name="1_total_현충묘지-예산서(조경)_예산서-엑셀변환양식100_목동내역_폐기물집계_강남대 complex 도급_실행작업중_기계내역(노인건강타운)_20060201(동진)" xfId="8788"/>
    <cellStyle name="1_total_현충묘지-예산서(조경)_예산서-엑셀변환양식100_목동내역_폐기물집계_강남대 complex 도급_최종-실행내역(협성대신학관)060110" xfId="8789"/>
    <cellStyle name="1_total_현충묘지-예산서(조경)_예산서-엑셀변환양식100_목동내역_폐기물집계_강남대 complex 도급_통합단가-동진" xfId="8790"/>
    <cellStyle name="1_total_현충묘지-예산서(조경)_예산서-엑셀변환양식100_목동내역_폐기물집계_강남대 complex 실행-10%조정내역" xfId="8791"/>
    <cellStyle name="1_total_현충묘지-예산서(조경)_예산서-엑셀변환양식100_목동내역_폐기물집계_강남대 complex 실행-10%조정내역_04. 신도림주상복합_기계실행예산(안)20060412_배연담파스리브단가수정" xfId="8792"/>
    <cellStyle name="1_total_현충묘지-예산서(조경)_예산서-엑셀변환양식100_목동내역_폐기물집계_건국대학교기숙사신축공사_3차수정(실행05.04.20)_결과물" xfId="8793"/>
    <cellStyle name="1_total_현충묘지-예산서(조경)_예산서-엑셀변환양식100_목동내역_폐기물집계_건국대학교기숙사신축공사_3차수정(실행05.04.20)_결과물_04. 신도림주상복합_기계실행예산(안)20060412_배연담파스리브단가수정" xfId="8794"/>
    <cellStyle name="1_total_현충묘지-예산서(조경)_예산서-엑셀변환양식100_목동내역_폐기물집계_건국대학교기숙사신축공사_3차수정(실행05.04.20)_결과물_실행작업중_기계내역(노인건강타운)_20060201(동진)" xfId="8795"/>
    <cellStyle name="1_total_현충묘지-예산서(조경)_예산서-엑셀변환양식100_목동내역_폐기물집계_건국대학교기숙사신축공사_3차수정(실행05.04.20)_결과물_최종-실행내역(협성대신학관)060110" xfId="8796"/>
    <cellStyle name="1_total_현충묘지-예산서(조경)_예산서-엑셀변환양식100_목동내역_폐기물집계_건국대학교기숙사신축공사_3차수정(실행05.04.20)_결과물_통합단가-동진" xfId="8797"/>
    <cellStyle name="1_total_현충묘지-예산서(조경)_예산서-엑셀변환양식100_목동내역_폐기물집계_실행작업중_기계(공내역서)-실행(051226)" xfId="8798"/>
    <cellStyle name="1_total_현충묘지-예산서(조경)_예산서-엑셀변환양식100_목동내역_폐기물집계_실행작업중_기계내역(노인건강타운)_20060201(동진)" xfId="8799"/>
    <cellStyle name="1_total_현충묘지-예산서(조경)_예산서-엑셀변환양식100_목동내역_폐기물집계_외주견적목록" xfId="8800"/>
    <cellStyle name="1_total_현충묘지-예산서(조경)_예산서-엑셀변환양식100_목동내역_폐기물집계_최종-실행내역(협성대신학관)060110" xfId="8801"/>
    <cellStyle name="1_total_현충묘지-예산서(조경)_예산서-엑셀변환양식100_목동내역_폐기물집계_통합단가-동진" xfId="8802"/>
    <cellStyle name="1_total_현충묘지-예산서(조경)_예산서-엑셀변환양식100_목동내역_폐기물집계_한국국제협력단국제협력관련시설신축공사(11(1).20)실행작업" xfId="8803"/>
    <cellStyle name="1_total_현충묘지-예산서(조경)_예산서-엑셀변환양식100_목동내역_한국국제협력단국제협력관련시설신축공사(11(1).20)실행작업" xfId="8804"/>
    <cellStyle name="1_total_현충묘지-예산서(조경)_예산서-엑셀변환양식100_실행작업중_기계(공내역서)-실행(051226)" xfId="8805"/>
    <cellStyle name="1_total_현충묘지-예산서(조경)_예산서-엑셀변환양식100_실행작업중_기계내역(노인건강타운)_20060201(동진)" xfId="8806"/>
    <cellStyle name="1_total_현충묘지-예산서(조경)_예산서-엑셀변환양식100_외주견적목록" xfId="8807"/>
    <cellStyle name="1_total_현충묘지-예산서(조경)_예산서-엑셀변환양식100_장충-예산서" xfId="8808"/>
    <cellStyle name="1_total_현충묘지-예산서(조경)_예산서-엑셀변환양식100_장충-예산서_00-폐기물처리설계서양식" xfId="8809"/>
    <cellStyle name="1_total_현충묘지-예산서(조경)_예산서-엑셀변환양식100_장충-예산서_둥근달-수량산출서(철거)" xfId="8810"/>
    <cellStyle name="1_total_현충묘지-예산서(조경)_예산서-엑셀변환양식100_장충-폐기물예산서" xfId="8811"/>
    <cellStyle name="1_total_현충묘지-예산서(조경)_예산서-엑셀변환양식100_장충-폐기물예산서_00-폐기물처리설계서양식" xfId="8812"/>
    <cellStyle name="1_total_현충묘지-예산서(조경)_예산서-엑셀변환양식100_장충-폐기물예산서_둥근달-수량산출서(철거)" xfId="8813"/>
    <cellStyle name="1_total_현충묘지-예산서(조경)_예산서-엑셀변환양식100_장충-표지예정공정표" xfId="8814"/>
    <cellStyle name="1_total_현충묘지-예산서(조경)_예산서-엑셀변환양식100_장충-표지예정공정표_00-폐기물처리설계서양식" xfId="8815"/>
    <cellStyle name="1_total_현충묘지-예산서(조경)_예산서-엑셀변환양식100_장충-표지예정공정표_둥근달-수량산출서(철거)" xfId="8816"/>
    <cellStyle name="1_total_현충묘지-예산서(조경)_예산서-엑셀변환양식100_최종-실행내역(협성대신학관)060110" xfId="8817"/>
    <cellStyle name="1_total_현충묘지-예산서(조경)_예산서-엑셀변환양식100_통합단가-동진" xfId="8818"/>
    <cellStyle name="1_total_현충묘지-예산서(조경)_예산서-엑셀변환양식100_한국국제협력단국제협력관련시설신축공사(11(1).20)실행작업" xfId="8819"/>
    <cellStyle name="1_total_현충묘지-예산서(조경)_외주견적목록" xfId="8820"/>
    <cellStyle name="1_total_현충묘지-예산서(조경)_장충-예산서" xfId="8821"/>
    <cellStyle name="1_total_현충묘지-예산서(조경)_장충-예산서_00-폐기물처리설계서양식" xfId="8822"/>
    <cellStyle name="1_total_현충묘지-예산서(조경)_장충-예산서_둥근달-수량산출서(철거)" xfId="8823"/>
    <cellStyle name="1_total_현충묘지-예산서(조경)_장충-폐기물예산서" xfId="8824"/>
    <cellStyle name="1_total_현충묘지-예산서(조경)_장충-폐기물예산서_00-폐기물처리설계서양식" xfId="8825"/>
    <cellStyle name="1_total_현충묘지-예산서(조경)_장충-폐기물예산서_둥근달-수량산출서(철거)" xfId="8826"/>
    <cellStyle name="1_total_현충묘지-예산서(조경)_장충-표지예정공정표" xfId="8827"/>
    <cellStyle name="1_total_현충묘지-예산서(조경)_장충-표지예정공정표_00-폐기물처리설계서양식" xfId="8828"/>
    <cellStyle name="1_total_현충묘지-예산서(조경)_장충-표지예정공정표_둥근달-수량산출서(철거)" xfId="8829"/>
    <cellStyle name="1_total_현충묘지-예산서(조경)_최종-실행내역(협성대신학관)060110" xfId="8830"/>
    <cellStyle name="1_total_현충묘지-예산서(조경)_통합단가-동진" xfId="8831"/>
    <cellStyle name="1_total_현충묘지-예산서(조경)_표지예정공정표" xfId="8832"/>
    <cellStyle name="1_total_현충묘지-예산서(조경)_-표지예정공정표" xfId="8833"/>
    <cellStyle name="1_total_현충묘지-예산서(조경)_표지예정공정표_00-폐기물처리설계서양식" xfId="8834"/>
    <cellStyle name="1_total_현충묘지-예산서(조경)_-표지예정공정표_00-폐기물처리설계서양식" xfId="8835"/>
    <cellStyle name="1_total_현충묘지-예산서(조경)_표지예정공정표_00-표지예정공정표" xfId="8836"/>
    <cellStyle name="1_total_현충묘지-예산서(조경)_-표지예정공정표_00-표지예정공정표" xfId="8837"/>
    <cellStyle name="1_total_현충묘지-예산서(조경)_표지예정공정표_00-표지예정공정표_00-폐기물처리설계서양식" xfId="8838"/>
    <cellStyle name="1_total_현충묘지-예산서(조경)_-표지예정공정표_00-표지예정공정표_00-폐기물처리설계서양식" xfId="8839"/>
    <cellStyle name="1_total_현충묘지-예산서(조경)_표지예정공정표_00-표지예정공정표_둥근달-수량산출서(철거)" xfId="8840"/>
    <cellStyle name="1_total_현충묘지-예산서(조경)_-표지예정공정표_00-표지예정공정표_둥근달-수량산출서(철거)" xfId="8841"/>
    <cellStyle name="1_total_현충묘지-예산서(조경)_표지예정공정표_둥근달-수량산출서(철거)" xfId="8842"/>
    <cellStyle name="1_total_현충묘지-예산서(조경)_-표지예정공정표_둥근달-수량산출서(철거)" xfId="8843"/>
    <cellStyle name="1_total_현충묘지-예산서(조경)_한국국제협력단국제협력관련시설신축공사(11(1).20)실행작업" xfId="8844"/>
    <cellStyle name="1_total_화명공사비" xfId="8845"/>
    <cellStyle name="1_total_화명공사비_★화명동3차원가계산서" xfId="8846"/>
    <cellStyle name="1_total_화명공사비_주요자재집계표(1206-본내역금회)" xfId="8847"/>
    <cellStyle name="1_total_화명공사비_주요자재집계표(1206-본내역전체)" xfId="8848"/>
    <cellStyle name="1_total_화명공사비_주요자재집계표(전체)" xfId="8849"/>
    <cellStyle name="1_total_화명공사비_주요자재집계표1120(금회-제출용)" xfId="8850"/>
    <cellStyle name="1_total_화명공사비_중동롯데캐슬마스터2" xfId="8851"/>
    <cellStyle name="1_total_화명조경" xfId="18646"/>
    <cellStyle name="1_total_화명조경_1차 기성 내역서 0612023" xfId="18647"/>
    <cellStyle name="1_total_화명조경_3차네고견적(061017-1)" xfId="18648"/>
    <cellStyle name="1_total_화명조경_백화점화장실인테리어" xfId="18649"/>
    <cellStyle name="1_total_화명조경_백화점화장실인테리어_1차 기성 내역서 0612023" xfId="18650"/>
    <cellStyle name="1_total_화명조경_백화점화장실인테리어_3차네고견적(061017-1)" xfId="18651"/>
    <cellStyle name="1_total_화성 동탄신도시" xfId="8852"/>
    <cellStyle name="1_total_화성동탄신도시시설물" xfId="8853"/>
    <cellStyle name="1_tree" xfId="8860"/>
    <cellStyle name="1_tree 2" xfId="8861"/>
    <cellStyle name="1_tree 3" xfId="8862"/>
    <cellStyle name="1_tree_★화명동3차원가계산서" xfId="8863"/>
    <cellStyle name="1_tree_00-설계서양식" xfId="8864"/>
    <cellStyle name="1_tree_00-예산서양식100" xfId="8865"/>
    <cellStyle name="1_tree_00-예산서양식100 2" xfId="8866"/>
    <cellStyle name="1_tree_00-예산서양식100 3" xfId="8867"/>
    <cellStyle name="1_tree_00-예산서양식100_00-폐기물처리설계서양식" xfId="8868"/>
    <cellStyle name="1_tree_00-예산서양식100_대전가오-설계서" xfId="8869"/>
    <cellStyle name="1_tree_00-예산서양식100_대전가오-설계서(관리)" xfId="8870"/>
    <cellStyle name="1_tree_00-예산서양식100_대전가오-설계서1" xfId="8871"/>
    <cellStyle name="1_tree_00-예산서양식100_둥근달-수량산출서(철거)" xfId="8872"/>
    <cellStyle name="1_tree_00-폐기물예산서양식2" xfId="8873"/>
    <cellStyle name="1_tree_00-폐기물예산서양식2_00-폐기물처리설계서양식" xfId="8874"/>
    <cellStyle name="1_tree_00-폐기물예산서양식2_둥근달-수량산출서(철거)" xfId="8875"/>
    <cellStyle name="1_tree_00-폐기물처리설계서양식" xfId="8876"/>
    <cellStyle name="1_tree_00-표지예정공정표" xfId="8877"/>
    <cellStyle name="1_tree_00-표지예정공정표_00-폐기물처리설계서양식" xfId="8878"/>
    <cellStyle name="1_tree_00-표지예정공정표_둥근달-수량산출서(철거)" xfId="8879"/>
    <cellStyle name="1_tree_01.부산대병원실행-작업중(태양)" xfId="8880"/>
    <cellStyle name="1_tree_04. 신도림주상복합_기계실행예산(안)20060412_배연담파스리브단가수정" xfId="8881"/>
    <cellStyle name="1_tree_04.비봉도급-작업중" xfId="8882"/>
    <cellStyle name="1_tree_04.비봉도급-작업중_04. 신도림주상복합_기계실행예산(안)20060412_배연담파스리브단가수정" xfId="8883"/>
    <cellStyle name="1_tree_04.비봉도급-작업중_실행작업중_기계내역(노인건강타운)_20060201(동진)" xfId="8884"/>
    <cellStyle name="1_tree_04.비봉도급-작업중_최종-실행내역(협성대신학관)060110" xfId="8885"/>
    <cellStyle name="1_tree_04.비봉도급-작업중_통합단가-동진" xfId="8886"/>
    <cellStyle name="1_tree_05W0305L(실행작업051125)" xfId="8887"/>
    <cellStyle name="1_tree_1011예산내역서" xfId="8888"/>
    <cellStyle name="1_tree_1차 기성 내역서 0612023" xfId="18652"/>
    <cellStyle name="1_tree_3차네고견적(061017-1)" xfId="18653"/>
    <cellStyle name="1_tree_Book2" xfId="11028"/>
    <cellStyle name="1_tree_Book2_★화명동3차원가계산서" xfId="11029"/>
    <cellStyle name="1_tree_Book2_주요자재집계표(1206-본내역금회)" xfId="11030"/>
    <cellStyle name="1_tree_Book2_주요자재집계표(1206-본내역전체)" xfId="11031"/>
    <cellStyle name="1_tree_Book2_주요자재집계표(전체)" xfId="11032"/>
    <cellStyle name="1_tree_Book2_주요자재집계표1120(금회-제출용)" xfId="11033"/>
    <cellStyle name="1_tree_Book2_중동롯데캐슬마스터2" xfId="11034"/>
    <cellStyle name="1_tree_rhd(토양-토공)071212" xfId="11035"/>
    <cellStyle name="1_tree_rhd(토양-토공)071212 2" xfId="11036"/>
    <cellStyle name="1_tree_rhd(토양-토공)071212 3" xfId="11037"/>
    <cellStyle name="1_tree_Sheet1" xfId="18654"/>
    <cellStyle name="1_tree_Sheet1_1차 기성 내역서 0612023" xfId="18655"/>
    <cellStyle name="1_tree_Sheet1_3차네고견적(061017-1)" xfId="18656"/>
    <cellStyle name="1_tree_ys dw 은평 생태교량" xfId="11038"/>
    <cellStyle name="1_tree_ys dw 은평 생태교량 2" xfId="11039"/>
    <cellStyle name="1_tree_ys dw 은평 생태교량 3" xfId="11040"/>
    <cellStyle name="1_tree_갑지" xfId="8889"/>
    <cellStyle name="1_tree_갑지_★화명동3차원가계산서" xfId="8890"/>
    <cellStyle name="1_tree_갑지_주요자재집계표(1206-본내역금회)" xfId="8891"/>
    <cellStyle name="1_tree_갑지_주요자재집계표(1206-본내역전체)" xfId="8892"/>
    <cellStyle name="1_tree_갑지_주요자재집계표(전체)" xfId="8893"/>
    <cellStyle name="1_tree_갑지_주요자재집계표1120(금회-제출용)" xfId="8894"/>
    <cellStyle name="1_tree_갑지_중동롯데캐슬마스터2" xfId="8895"/>
    <cellStyle name="1_tree_갑지0601" xfId="18657"/>
    <cellStyle name="1_tree_갑지0601_00갑지" xfId="18658"/>
    <cellStyle name="1_tree_갑지0601_00갑지_1차 기성 내역서 0612023" xfId="18659"/>
    <cellStyle name="1_tree_갑지0601_00갑지_3차네고견적(061017-1)" xfId="18660"/>
    <cellStyle name="1_tree_갑지0601_00갑지_백화점화장실인테리어" xfId="18661"/>
    <cellStyle name="1_tree_갑지0601_00갑지_백화점화장실인테리어_1차 기성 내역서 0612023" xfId="18662"/>
    <cellStyle name="1_tree_갑지0601_00갑지_백화점화장실인테리어_3차네고견적(061017-1)" xfId="18663"/>
    <cellStyle name="1_tree_갑지0601_00갑지_설계내역서" xfId="18664"/>
    <cellStyle name="1_tree_갑지0601_00갑지_설계내역서_1차 기성 내역서 0612023" xfId="18665"/>
    <cellStyle name="1_tree_갑지0601_00갑지_설계내역서_3차네고견적(061017-1)" xfId="18666"/>
    <cellStyle name="1_tree_갑지0601_00갑지_설계내역서_백화점화장실인테리어" xfId="18667"/>
    <cellStyle name="1_tree_갑지0601_00갑지_설계내역서_백화점화장실인테리어_1차 기성 내역서 0612023" xfId="18668"/>
    <cellStyle name="1_tree_갑지0601_00갑지_설계내역서_백화점화장실인테리어_3차네고견적(061017-1)" xfId="18669"/>
    <cellStyle name="1_tree_갑지0601_00갑지_설계내역서_화명조경" xfId="18670"/>
    <cellStyle name="1_tree_갑지0601_00갑지_설계내역서_화명조경_1차 기성 내역서 0612023" xfId="18671"/>
    <cellStyle name="1_tree_갑지0601_00갑지_설계내역서_화명조경_3차네고견적(061017-1)" xfId="18672"/>
    <cellStyle name="1_tree_갑지0601_00갑지_설계내역서_화명조경_백화점화장실인테리어" xfId="18673"/>
    <cellStyle name="1_tree_갑지0601_00갑지_설계내역서_화명조경_백화점화장실인테리어_1차 기성 내역서 0612023" xfId="18674"/>
    <cellStyle name="1_tree_갑지0601_00갑지_설계내역서_화명조경_백화점화장실인테리어_3차네고견적(061017-1)" xfId="18675"/>
    <cellStyle name="1_tree_갑지0601_00갑지_설계내역서1월7일" xfId="18676"/>
    <cellStyle name="1_tree_갑지0601_00갑지_설계내역서1월7일_1차 기성 내역서 0612023" xfId="18677"/>
    <cellStyle name="1_tree_갑지0601_00갑지_설계내역서1월7일_3차네고견적(061017-1)" xfId="18678"/>
    <cellStyle name="1_tree_갑지0601_00갑지_설계내역서1월7일_백화점화장실인테리어" xfId="18679"/>
    <cellStyle name="1_tree_갑지0601_00갑지_설계내역서1월7일_백화점화장실인테리어_1차 기성 내역서 0612023" xfId="18680"/>
    <cellStyle name="1_tree_갑지0601_00갑지_설계내역서1월7일_백화점화장실인테리어_3차네고견적(061017-1)" xfId="18681"/>
    <cellStyle name="1_tree_갑지0601_00갑지_설계내역서1월7일_화명조경" xfId="18682"/>
    <cellStyle name="1_tree_갑지0601_00갑지_설계내역서1월7일_화명조경_1차 기성 내역서 0612023" xfId="18683"/>
    <cellStyle name="1_tree_갑지0601_00갑지_설계내역서1월7일_화명조경_3차네고견적(061017-1)" xfId="18684"/>
    <cellStyle name="1_tree_갑지0601_00갑지_설계내역서1월7일_화명조경_백화점화장실인테리어" xfId="18685"/>
    <cellStyle name="1_tree_갑지0601_00갑지_설계내역서1월7일_화명조경_백화점화장실인테리어_1차 기성 내역서 0612023" xfId="18686"/>
    <cellStyle name="1_tree_갑지0601_00갑지_설계내역서1월7일_화명조경_백화점화장실인테리어_3차네고견적(061017-1)" xfId="18687"/>
    <cellStyle name="1_tree_갑지0601_00갑지_화명조경" xfId="18688"/>
    <cellStyle name="1_tree_갑지0601_00갑지_화명조경_1차 기성 내역서 0612023" xfId="18689"/>
    <cellStyle name="1_tree_갑지0601_00갑지_화명조경_3차네고견적(061017-1)" xfId="18690"/>
    <cellStyle name="1_tree_갑지0601_00갑지_화명조경_백화점화장실인테리어" xfId="18691"/>
    <cellStyle name="1_tree_갑지0601_00갑지_화명조경_백화점화장실인테리어_1차 기성 내역서 0612023" xfId="18692"/>
    <cellStyle name="1_tree_갑지0601_00갑지_화명조경_백화점화장실인테리어_3차네고견적(061017-1)" xfId="18693"/>
    <cellStyle name="1_tree_갑지0601_1차 기성 내역서 0612023" xfId="18694"/>
    <cellStyle name="1_tree_갑지0601_3차네고견적(061017-1)" xfId="18695"/>
    <cellStyle name="1_tree_갑지0601_과천놀이터설계서" xfId="18696"/>
    <cellStyle name="1_tree_갑지0601_과천놀이터설계서_1차 기성 내역서 0612023" xfId="18697"/>
    <cellStyle name="1_tree_갑지0601_과천놀이터설계서_3차네고견적(061017-1)" xfId="18698"/>
    <cellStyle name="1_tree_갑지0601_과천놀이터설계서_백화점화장실인테리어" xfId="18699"/>
    <cellStyle name="1_tree_갑지0601_과천놀이터설계서_백화점화장실인테리어_1차 기성 내역서 0612023" xfId="18700"/>
    <cellStyle name="1_tree_갑지0601_과천놀이터설계서_백화점화장실인테리어_3차네고견적(061017-1)" xfId="18701"/>
    <cellStyle name="1_tree_갑지0601_과천놀이터설계서_설계내역서" xfId="18702"/>
    <cellStyle name="1_tree_갑지0601_과천놀이터설계서_설계내역서_1차 기성 내역서 0612023" xfId="18703"/>
    <cellStyle name="1_tree_갑지0601_과천놀이터설계서_설계내역서_3차네고견적(061017-1)" xfId="18704"/>
    <cellStyle name="1_tree_갑지0601_과천놀이터설계서_설계내역서_백화점화장실인테리어" xfId="18705"/>
    <cellStyle name="1_tree_갑지0601_과천놀이터설계서_설계내역서_백화점화장실인테리어_1차 기성 내역서 0612023" xfId="18706"/>
    <cellStyle name="1_tree_갑지0601_과천놀이터설계서_설계내역서_백화점화장실인테리어_3차네고견적(061017-1)" xfId="18707"/>
    <cellStyle name="1_tree_갑지0601_과천놀이터설계서_설계내역서_화명조경" xfId="18708"/>
    <cellStyle name="1_tree_갑지0601_과천놀이터설계서_설계내역서_화명조경_1차 기성 내역서 0612023" xfId="18709"/>
    <cellStyle name="1_tree_갑지0601_과천놀이터설계서_설계내역서_화명조경_3차네고견적(061017-1)" xfId="18710"/>
    <cellStyle name="1_tree_갑지0601_과천놀이터설계서_설계내역서_화명조경_백화점화장실인테리어" xfId="18711"/>
    <cellStyle name="1_tree_갑지0601_과천놀이터설계서_설계내역서_화명조경_백화점화장실인테리어_1차 기성 내역서 0612023" xfId="18712"/>
    <cellStyle name="1_tree_갑지0601_과천놀이터설계서_설계내역서_화명조경_백화점화장실인테리어_3차네고견적(061017-1)" xfId="18713"/>
    <cellStyle name="1_tree_갑지0601_과천놀이터설계서_설계내역서1월7일" xfId="18714"/>
    <cellStyle name="1_tree_갑지0601_과천놀이터설계서_설계내역서1월7일_1차 기성 내역서 0612023" xfId="18715"/>
    <cellStyle name="1_tree_갑지0601_과천놀이터설계서_설계내역서1월7일_3차네고견적(061017-1)" xfId="18716"/>
    <cellStyle name="1_tree_갑지0601_과천놀이터설계서_설계내역서1월7일_백화점화장실인테리어" xfId="18717"/>
    <cellStyle name="1_tree_갑지0601_과천놀이터설계서_설계내역서1월7일_백화점화장실인테리어_1차 기성 내역서 0612023" xfId="18718"/>
    <cellStyle name="1_tree_갑지0601_과천놀이터설계서_설계내역서1월7일_백화점화장실인테리어_3차네고견적(061017-1)" xfId="18719"/>
    <cellStyle name="1_tree_갑지0601_과천놀이터설계서_설계내역서1월7일_화명조경" xfId="18720"/>
    <cellStyle name="1_tree_갑지0601_과천놀이터설계서_설계내역서1월7일_화명조경_1차 기성 내역서 0612023" xfId="18721"/>
    <cellStyle name="1_tree_갑지0601_과천놀이터설계서_설계내역서1월7일_화명조경_3차네고견적(061017-1)" xfId="18722"/>
    <cellStyle name="1_tree_갑지0601_과천놀이터설계서_설계내역서1월7일_화명조경_백화점화장실인테리어" xfId="18723"/>
    <cellStyle name="1_tree_갑지0601_과천놀이터설계서_설계내역서1월7일_화명조경_백화점화장실인테리어_1차 기성 내역서 0612023" xfId="18724"/>
    <cellStyle name="1_tree_갑지0601_과천놀이터설계서_설계내역서1월7일_화명조경_백화점화장실인테리어_3차네고견적(061017-1)" xfId="18725"/>
    <cellStyle name="1_tree_갑지0601_과천놀이터설계서_화명조경" xfId="18726"/>
    <cellStyle name="1_tree_갑지0601_과천놀이터설계서_화명조경_1차 기성 내역서 0612023" xfId="18727"/>
    <cellStyle name="1_tree_갑지0601_과천놀이터설계서_화명조경_3차네고견적(061017-1)" xfId="18728"/>
    <cellStyle name="1_tree_갑지0601_과천놀이터설계서_화명조경_백화점화장실인테리어" xfId="18729"/>
    <cellStyle name="1_tree_갑지0601_과천놀이터설계서_화명조경_백화점화장실인테리어_1차 기성 내역서 0612023" xfId="18730"/>
    <cellStyle name="1_tree_갑지0601_과천놀이터설계서_화명조경_백화점화장실인테리어_3차네고견적(061017-1)" xfId="18731"/>
    <cellStyle name="1_tree_갑지0601_백화점화장실인테리어" xfId="18732"/>
    <cellStyle name="1_tree_갑지0601_백화점화장실인테리어_1차 기성 내역서 0612023" xfId="18733"/>
    <cellStyle name="1_tree_갑지0601_백화점화장실인테리어_3차네고견적(061017-1)" xfId="18734"/>
    <cellStyle name="1_tree_갑지0601_총괄갑지" xfId="18735"/>
    <cellStyle name="1_tree_갑지0601_총괄갑지_1차 기성 내역서 0612023" xfId="18736"/>
    <cellStyle name="1_tree_갑지0601_총괄갑지_3차네고견적(061017-1)" xfId="18737"/>
    <cellStyle name="1_tree_갑지0601_총괄갑지_백화점화장실인테리어" xfId="18738"/>
    <cellStyle name="1_tree_갑지0601_총괄갑지_백화점화장실인테리어_1차 기성 내역서 0612023" xfId="18739"/>
    <cellStyle name="1_tree_갑지0601_총괄갑지_백화점화장실인테리어_3차네고견적(061017-1)" xfId="18740"/>
    <cellStyle name="1_tree_갑지0601_총괄갑지_설계내역서" xfId="18741"/>
    <cellStyle name="1_tree_갑지0601_총괄갑지_설계내역서_1차 기성 내역서 0612023" xfId="18742"/>
    <cellStyle name="1_tree_갑지0601_총괄갑지_설계내역서_3차네고견적(061017-1)" xfId="18743"/>
    <cellStyle name="1_tree_갑지0601_총괄갑지_설계내역서_백화점화장실인테리어" xfId="18744"/>
    <cellStyle name="1_tree_갑지0601_총괄갑지_설계내역서_백화점화장실인테리어_1차 기성 내역서 0612023" xfId="18745"/>
    <cellStyle name="1_tree_갑지0601_총괄갑지_설계내역서_백화점화장실인테리어_3차네고견적(061017-1)" xfId="18746"/>
    <cellStyle name="1_tree_갑지0601_총괄갑지_설계내역서_화명조경" xfId="18747"/>
    <cellStyle name="1_tree_갑지0601_총괄갑지_설계내역서_화명조경_1차 기성 내역서 0612023" xfId="18748"/>
    <cellStyle name="1_tree_갑지0601_총괄갑지_설계내역서_화명조경_3차네고견적(061017-1)" xfId="18749"/>
    <cellStyle name="1_tree_갑지0601_총괄갑지_설계내역서_화명조경_백화점화장실인테리어" xfId="18750"/>
    <cellStyle name="1_tree_갑지0601_총괄갑지_설계내역서_화명조경_백화점화장실인테리어_1차 기성 내역서 0612023" xfId="18751"/>
    <cellStyle name="1_tree_갑지0601_총괄갑지_설계내역서_화명조경_백화점화장실인테리어_3차네고견적(061017-1)" xfId="18752"/>
    <cellStyle name="1_tree_갑지0601_총괄갑지_설계내역서1월7일" xfId="18753"/>
    <cellStyle name="1_tree_갑지0601_총괄갑지_설계내역서1월7일_1차 기성 내역서 0612023" xfId="18754"/>
    <cellStyle name="1_tree_갑지0601_총괄갑지_설계내역서1월7일_3차네고견적(061017-1)" xfId="18755"/>
    <cellStyle name="1_tree_갑지0601_총괄갑지_설계내역서1월7일_백화점화장실인테리어" xfId="18756"/>
    <cellStyle name="1_tree_갑지0601_총괄갑지_설계내역서1월7일_백화점화장실인테리어_1차 기성 내역서 0612023" xfId="18757"/>
    <cellStyle name="1_tree_갑지0601_총괄갑지_설계내역서1월7일_백화점화장실인테리어_3차네고견적(061017-1)" xfId="18758"/>
    <cellStyle name="1_tree_갑지0601_총괄갑지_설계내역서1월7일_화명조경" xfId="18759"/>
    <cellStyle name="1_tree_갑지0601_총괄갑지_설계내역서1월7일_화명조경_1차 기성 내역서 0612023" xfId="18760"/>
    <cellStyle name="1_tree_갑지0601_총괄갑지_설계내역서1월7일_화명조경_3차네고견적(061017-1)" xfId="18761"/>
    <cellStyle name="1_tree_갑지0601_총괄갑지_설계내역서1월7일_화명조경_백화점화장실인테리어" xfId="18762"/>
    <cellStyle name="1_tree_갑지0601_총괄갑지_설계내역서1월7일_화명조경_백화점화장실인테리어_1차 기성 내역서 0612023" xfId="18763"/>
    <cellStyle name="1_tree_갑지0601_총괄갑지_설계내역서1월7일_화명조경_백화점화장실인테리어_3차네고견적(061017-1)" xfId="18764"/>
    <cellStyle name="1_tree_갑지0601_총괄갑지_화명조경" xfId="18765"/>
    <cellStyle name="1_tree_갑지0601_총괄갑지_화명조경_1차 기성 내역서 0612023" xfId="18766"/>
    <cellStyle name="1_tree_갑지0601_총괄갑지_화명조경_3차네고견적(061017-1)" xfId="18767"/>
    <cellStyle name="1_tree_갑지0601_총괄갑지_화명조경_백화점화장실인테리어" xfId="18768"/>
    <cellStyle name="1_tree_갑지0601_총괄갑지_화명조경_백화점화장실인테리어_1차 기성 내역서 0612023" xfId="18769"/>
    <cellStyle name="1_tree_갑지0601_총괄갑지_화명조경_백화점화장실인테리어_3차네고견적(061017-1)" xfId="18770"/>
    <cellStyle name="1_tree_갑지0601_총괄내역서" xfId="18771"/>
    <cellStyle name="1_tree_갑지0601_총괄내역서_1차 기성 내역서 0612023" xfId="18772"/>
    <cellStyle name="1_tree_갑지0601_총괄내역서_3차네고견적(061017-1)" xfId="18773"/>
    <cellStyle name="1_tree_갑지0601_총괄내역서_백화점화장실인테리어" xfId="18774"/>
    <cellStyle name="1_tree_갑지0601_총괄내역서_백화점화장실인테리어_1차 기성 내역서 0612023" xfId="18775"/>
    <cellStyle name="1_tree_갑지0601_총괄내역서_백화점화장실인테리어_3차네고견적(061017-1)" xfId="18776"/>
    <cellStyle name="1_tree_갑지0601_총괄내역서_설계내역서" xfId="18777"/>
    <cellStyle name="1_tree_갑지0601_총괄내역서_설계내역서_1차 기성 내역서 0612023" xfId="18778"/>
    <cellStyle name="1_tree_갑지0601_총괄내역서_설계내역서_3차네고견적(061017-1)" xfId="18779"/>
    <cellStyle name="1_tree_갑지0601_총괄내역서_설계내역서_백화점화장실인테리어" xfId="18780"/>
    <cellStyle name="1_tree_갑지0601_총괄내역서_설계내역서_백화점화장실인테리어_1차 기성 내역서 0612023" xfId="18781"/>
    <cellStyle name="1_tree_갑지0601_총괄내역서_설계내역서_백화점화장실인테리어_3차네고견적(061017-1)" xfId="18782"/>
    <cellStyle name="1_tree_갑지0601_총괄내역서_설계내역서_화명조경" xfId="18783"/>
    <cellStyle name="1_tree_갑지0601_총괄내역서_설계내역서_화명조경_1차 기성 내역서 0612023" xfId="18784"/>
    <cellStyle name="1_tree_갑지0601_총괄내역서_설계내역서_화명조경_3차네고견적(061017-1)" xfId="18785"/>
    <cellStyle name="1_tree_갑지0601_총괄내역서_설계내역서_화명조경_백화점화장실인테리어" xfId="18786"/>
    <cellStyle name="1_tree_갑지0601_총괄내역서_설계내역서_화명조경_백화점화장실인테리어_1차 기성 내역서 0612023" xfId="18787"/>
    <cellStyle name="1_tree_갑지0601_총괄내역서_설계내역서_화명조경_백화점화장실인테리어_3차네고견적(061017-1)" xfId="18788"/>
    <cellStyle name="1_tree_갑지0601_총괄내역서_설계내역서1월7일" xfId="18789"/>
    <cellStyle name="1_tree_갑지0601_총괄내역서_설계내역서1월7일_1차 기성 내역서 0612023" xfId="18790"/>
    <cellStyle name="1_tree_갑지0601_총괄내역서_설계내역서1월7일_3차네고견적(061017-1)" xfId="18791"/>
    <cellStyle name="1_tree_갑지0601_총괄내역서_설계내역서1월7일_백화점화장실인테리어" xfId="18792"/>
    <cellStyle name="1_tree_갑지0601_총괄내역서_설계내역서1월7일_백화점화장실인테리어_1차 기성 내역서 0612023" xfId="18793"/>
    <cellStyle name="1_tree_갑지0601_총괄내역서_설계내역서1월7일_백화점화장실인테리어_3차네고견적(061017-1)" xfId="18794"/>
    <cellStyle name="1_tree_갑지0601_총괄내역서_설계내역서1월7일_화명조경" xfId="18795"/>
    <cellStyle name="1_tree_갑지0601_총괄내역서_설계내역서1월7일_화명조경_1차 기성 내역서 0612023" xfId="18796"/>
    <cellStyle name="1_tree_갑지0601_총괄내역서_설계내역서1월7일_화명조경_3차네고견적(061017-1)" xfId="18797"/>
    <cellStyle name="1_tree_갑지0601_총괄내역서_설계내역서1월7일_화명조경_백화점화장실인테리어" xfId="18798"/>
    <cellStyle name="1_tree_갑지0601_총괄내역서_설계내역서1월7일_화명조경_백화점화장실인테리어_1차 기성 내역서 0612023" xfId="18799"/>
    <cellStyle name="1_tree_갑지0601_총괄내역서_설계내역서1월7일_화명조경_백화점화장실인테리어_3차네고견적(061017-1)" xfId="18800"/>
    <cellStyle name="1_tree_갑지0601_총괄내역서_화명조경" xfId="18801"/>
    <cellStyle name="1_tree_갑지0601_총괄내역서_화명조경_1차 기성 내역서 0612023" xfId="18802"/>
    <cellStyle name="1_tree_갑지0601_총괄내역서_화명조경_3차네고견적(061017-1)" xfId="18803"/>
    <cellStyle name="1_tree_갑지0601_총괄내역서_화명조경_백화점화장실인테리어" xfId="18804"/>
    <cellStyle name="1_tree_갑지0601_총괄내역서_화명조경_백화점화장실인테리어_1차 기성 내역서 0612023" xfId="18805"/>
    <cellStyle name="1_tree_갑지0601_총괄내역서_화명조경_백화점화장실인테리어_3차네고견적(061017-1)" xfId="18806"/>
    <cellStyle name="1_tree_갑지0601_화명조경" xfId="18807"/>
    <cellStyle name="1_tree_갑지0601_화명조경_1차 기성 내역서 0612023" xfId="18808"/>
    <cellStyle name="1_tree_갑지0601_화명조경_3차네고견적(061017-1)" xfId="18809"/>
    <cellStyle name="1_tree_갑지0601_화명조경_백화점화장실인테리어" xfId="18810"/>
    <cellStyle name="1_tree_갑지0601_화명조경_백화점화장실인테리어_1차 기성 내역서 0612023" xfId="18811"/>
    <cellStyle name="1_tree_갑지0601_화명조경_백화점화장실인테리어_3차네고견적(061017-1)" xfId="18812"/>
    <cellStyle name="1_tree_강남대 complex 도급" xfId="8896"/>
    <cellStyle name="1_tree_강남대 complex 도급_04. 신도림주상복합_기계실행예산(안)20060412_배연담파스리브단가수정" xfId="8897"/>
    <cellStyle name="1_tree_강남대 complex 도급_실행작업중_기계(공내역서)-실행(051226)" xfId="8898"/>
    <cellStyle name="1_tree_강남대 complex 도급_실행작업중_기계내역(노인건강타운)_20060201(동진)" xfId="8899"/>
    <cellStyle name="1_tree_강남대 complex 도급_최종-실행내역(협성대신학관)060110" xfId="8900"/>
    <cellStyle name="1_tree_강남대 complex 도급_통합단가-동진" xfId="8901"/>
    <cellStyle name="1_tree_강남대 complex 실행-10%조정내역" xfId="8902"/>
    <cellStyle name="1_tree_강남대 complex 실행-10%조정내역_04. 신도림주상복합_기계실행예산(안)20060412_배연담파스리브단가수정" xfId="8903"/>
    <cellStyle name="1_tree_개략공사비" xfId="8904"/>
    <cellStyle name="1_tree_개략공사비_★화명동3차원가계산서" xfId="8905"/>
    <cellStyle name="1_tree_개략공사비_주요자재집계표(1206-본내역금회)" xfId="8906"/>
    <cellStyle name="1_tree_개략공사비_주요자재집계표(1206-본내역전체)" xfId="8907"/>
    <cellStyle name="1_tree_개략공사비_주요자재집계표(전체)" xfId="8908"/>
    <cellStyle name="1_tree_개략공사비_주요자재집계표1120(금회-제출용)" xfId="8909"/>
    <cellStyle name="1_tree_개략공사비_중동롯데캐슬마스터2" xfId="8910"/>
    <cellStyle name="1_tree_개략예산" xfId="8911"/>
    <cellStyle name="1_tree_개략예산_★화명동3차원가계산서" xfId="8912"/>
    <cellStyle name="1_tree_개략예산_주요자재집계표(1206-본내역금회)" xfId="8913"/>
    <cellStyle name="1_tree_개략예산_주요자재집계표(1206-본내역전체)" xfId="8914"/>
    <cellStyle name="1_tree_개략예산_주요자재집계표(전체)" xfId="8915"/>
    <cellStyle name="1_tree_개략예산_주요자재집계표1120(금회-제출용)" xfId="8916"/>
    <cellStyle name="1_tree_개략예산_중동롯데캐슬마스터2" xfId="8917"/>
    <cellStyle name="1_tree_건국대학교기숙사신축공사_3차수정(실행05.04.20)_결과물" xfId="8918"/>
    <cellStyle name="1_tree_건국대학교기숙사신축공사_3차수정(실행05.04.20)_결과물_04. 신도림주상복합_기계실행예산(안)20060412_배연담파스리브단가수정" xfId="8919"/>
    <cellStyle name="1_tree_건국대학교기숙사신축공사_3차수정(실행05.04.20)_결과물_실행작업중_기계내역(노인건강타운)_20060201(동진)" xfId="8920"/>
    <cellStyle name="1_tree_건국대학교기숙사신축공사_3차수정(실행05.04.20)_결과물_최종-실행내역(협성대신학관)060110" xfId="8921"/>
    <cellStyle name="1_tree_건국대학교기숙사신축공사_3차수정(실행05.04.20)_결과물_통합단가-동진" xfId="8922"/>
    <cellStyle name="1_tree_골프장수목" xfId="8923"/>
    <cellStyle name="1_tree_골프장수목_★화명동3차원가계산서" xfId="8924"/>
    <cellStyle name="1_tree_골프장수목_주요자재집계표(1206-본내역금회)" xfId="8925"/>
    <cellStyle name="1_tree_골프장수목_주요자재집계표(1206-본내역전체)" xfId="8926"/>
    <cellStyle name="1_tree_골프장수목_주요자재집계표(전체)" xfId="8927"/>
    <cellStyle name="1_tree_골프장수목_주요자재집계표1120(금회-제출용)" xfId="8928"/>
    <cellStyle name="1_tree_골프장수목_중동롯데캐슬마스터2" xfId="8929"/>
    <cellStyle name="1_tree_공사비" xfId="8930"/>
    <cellStyle name="1_tree_공사비(1차조정1120)" xfId="8931"/>
    <cellStyle name="1_tree_공사비(1차조정1120)_★화명동3차원가계산서" xfId="8932"/>
    <cellStyle name="1_tree_공사비(1차조정1120)_주요자재집계표(1206-본내역금회)" xfId="8933"/>
    <cellStyle name="1_tree_공사비(1차조정1120)_주요자재집계표(1206-본내역전체)" xfId="8934"/>
    <cellStyle name="1_tree_공사비(1차조정1120)_주요자재집계표(전체)" xfId="8935"/>
    <cellStyle name="1_tree_공사비(1차조정1120)_주요자재집계표1120(금회-제출용)" xfId="8936"/>
    <cellStyle name="1_tree_공사비(1차조정1120)_중동롯데캐슬마스터2" xfId="8937"/>
    <cellStyle name="1_tree_공사비_★화명동3차원가계산서" xfId="8938"/>
    <cellStyle name="1_tree_공사비_주요자재집계표(1206-본내역금회)" xfId="8939"/>
    <cellStyle name="1_tree_공사비_주요자재집계표(1206-본내역전체)" xfId="8940"/>
    <cellStyle name="1_tree_공사비_주요자재집계표(전체)" xfId="8941"/>
    <cellStyle name="1_tree_공사비_주요자재집계표1120(금회-제출용)" xfId="8942"/>
    <cellStyle name="1_tree_공사비_중동롯데캐슬마스터2" xfId="8943"/>
    <cellStyle name="1_tree_공사비조정(1123)" xfId="8944"/>
    <cellStyle name="1_tree_공사비조정(1123)_★화명동3차원가계산서" xfId="8945"/>
    <cellStyle name="1_tree_공사비조정(1123)_주요자재집계표(1206-본내역금회)" xfId="8946"/>
    <cellStyle name="1_tree_공사비조정(1123)_주요자재집계표(1206-본내역전체)" xfId="8947"/>
    <cellStyle name="1_tree_공사비조정(1123)_주요자재집계표(전체)" xfId="8948"/>
    <cellStyle name="1_tree_공사비조정(1123)_주요자재집계표1120(금회-제출용)" xfId="8949"/>
    <cellStyle name="1_tree_공사비조정(1123)_중동롯데캐슬마스터2" xfId="8950"/>
    <cellStyle name="1_tree_공사비조정(1128)" xfId="8951"/>
    <cellStyle name="1_tree_공사비조정(1128)_★화명동3차원가계산서" xfId="8952"/>
    <cellStyle name="1_tree_공사비조정(1128)_주요자재집계표(1206-본내역금회)" xfId="8953"/>
    <cellStyle name="1_tree_공사비조정(1128)_주요자재집계표(1206-본내역전체)" xfId="8954"/>
    <cellStyle name="1_tree_공사비조정(1128)_주요자재집계표(전체)" xfId="8955"/>
    <cellStyle name="1_tree_공사비조정(1128)_주요자재집계표1120(금회-제출용)" xfId="8956"/>
    <cellStyle name="1_tree_공사비조정(1128)_중동롯데캐슬마스터2" xfId="8957"/>
    <cellStyle name="1_tree_공사예가(휘경동)-설계가" xfId="8958"/>
    <cellStyle name="1_tree_공사예가(휘경동)-설계가_★화명동3차원가계산서" xfId="8959"/>
    <cellStyle name="1_tree_공사예가(휘경동)-설계가_주요자재집계표(1206-본내역금회)" xfId="8960"/>
    <cellStyle name="1_tree_공사예가(휘경동)-설계가_주요자재집계표(1206-본내역전체)" xfId="8961"/>
    <cellStyle name="1_tree_공사예가(휘경동)-설계가_주요자재집계표(전체)" xfId="8962"/>
    <cellStyle name="1_tree_공사예가(휘경동)-설계가_주요자재집계표1120(금회-제출용)" xfId="8963"/>
    <cellStyle name="1_tree_공사예가(휘경동)-설계가_중동롯데캐슬마스터2" xfId="8964"/>
    <cellStyle name="1_tree_공원정비수량산출" xfId="8965"/>
    <cellStyle name="1_tree_공원정비수량산출_수량산출" xfId="8966"/>
    <cellStyle name="1_tree_과천수량집계" xfId="8967"/>
    <cellStyle name="1_tree_과천수량집계_★화명동3차원가계산서" xfId="8968"/>
    <cellStyle name="1_tree_과천수량집계_주요자재집계표(1206-본내역금회)" xfId="8969"/>
    <cellStyle name="1_tree_과천수량집계_주요자재집계표(1206-본내역전체)" xfId="8970"/>
    <cellStyle name="1_tree_과천수량집계_주요자재집계표(전체)" xfId="8971"/>
    <cellStyle name="1_tree_과천수량집계_주요자재집계표1120(금회-제출용)" xfId="8972"/>
    <cellStyle name="1_tree_과천수량집계_중동롯데캐슬마스터2" xfId="8973"/>
    <cellStyle name="1_tree_구로리총괄내역" xfId="8974"/>
    <cellStyle name="1_tree_구로리총괄내역 2" xfId="8975"/>
    <cellStyle name="1_tree_구로리총괄내역 3" xfId="8976"/>
    <cellStyle name="1_tree_구로리총괄내역_01.부산대병원실행-작업중(태양)" xfId="8977"/>
    <cellStyle name="1_tree_구로리총괄내역_04. 신도림주상복합_기계실행예산(안)20060412_배연담파스리브단가수정" xfId="8978"/>
    <cellStyle name="1_tree_구로리총괄내역_04.비봉도급-작업중" xfId="8979"/>
    <cellStyle name="1_tree_구로리총괄내역_04.비봉도급-작업중_04. 신도림주상복합_기계실행예산(안)20060412_배연담파스리브단가수정" xfId="8980"/>
    <cellStyle name="1_tree_구로리총괄내역_04.비봉도급-작업중_실행작업중_기계내역(노인건강타운)_20060201(동진)" xfId="8981"/>
    <cellStyle name="1_tree_구로리총괄내역_04.비봉도급-작업중_최종-실행내역(협성대신학관)060110" xfId="8982"/>
    <cellStyle name="1_tree_구로리총괄내역_04.비봉도급-작업중_통합단가-동진" xfId="8983"/>
    <cellStyle name="1_tree_구로리총괄내역_ys dw 은평 생태교량" xfId="9202"/>
    <cellStyle name="1_tree_구로리총괄내역_ys dw 은평 생태교량 2" xfId="9203"/>
    <cellStyle name="1_tree_구로리총괄내역_ys dw 은평 생태교량 3" xfId="9204"/>
    <cellStyle name="1_tree_구로리총괄내역_구로리설계예산서1029" xfId="8984"/>
    <cellStyle name="1_tree_구로리총괄내역_구로리설계예산서1118준공" xfId="8985"/>
    <cellStyle name="1_tree_구로리총괄내역_구로리설계예산서조경" xfId="8986"/>
    <cellStyle name="1_tree_구로리총괄내역_구로리어린이공원예산서(조경)1125" xfId="8987"/>
    <cellStyle name="1_tree_구로리총괄내역_국민은행" xfId="8988"/>
    <cellStyle name="1_tree_구로리총괄내역_내역서" xfId="8989"/>
    <cellStyle name="1_tree_구로리총괄내역_노임단가표" xfId="8990"/>
    <cellStyle name="1_tree_구로리총괄내역_단가산출서" xfId="8991"/>
    <cellStyle name="1_tree_구로리총괄내역_단가산출서 2" xfId="8992"/>
    <cellStyle name="1_tree_구로리총괄내역_단가산출서 3" xfId="8993"/>
    <cellStyle name="1_tree_구로리총괄내역_단가산출서_01.부산대병원실행-작업중(태양)" xfId="8994"/>
    <cellStyle name="1_tree_구로리총괄내역_단가산출서_04. 신도림주상복합_기계실행예산(안)20060412_배연담파스리브단가수정" xfId="8995"/>
    <cellStyle name="1_tree_구로리총괄내역_단가산출서_04.비봉도급-작업중" xfId="8996"/>
    <cellStyle name="1_tree_구로리총괄내역_단가산출서_04.비봉도급-작업중_04. 신도림주상복합_기계실행예산(안)20060412_배연담파스리브단가수정" xfId="8997"/>
    <cellStyle name="1_tree_구로리총괄내역_단가산출서_04.비봉도급-작업중_실행작업중_기계내역(노인건강타운)_20060201(동진)" xfId="8998"/>
    <cellStyle name="1_tree_구로리총괄내역_단가산출서_04.비봉도급-작업중_최종-실행내역(협성대신학관)060110" xfId="8999"/>
    <cellStyle name="1_tree_구로리총괄내역_단가산출서_04.비봉도급-작업중_통합단가-동진" xfId="9000"/>
    <cellStyle name="1_tree_구로리총괄내역_단가산출서_ys dw 은평 생태교량" xfId="9043"/>
    <cellStyle name="1_tree_구로리총괄내역_단가산출서_ys dw 은평 생태교량 2" xfId="9044"/>
    <cellStyle name="1_tree_구로리총괄내역_단가산출서_ys dw 은평 생태교량 3" xfId="9045"/>
    <cellStyle name="1_tree_구로리총괄내역_단가산출서_국민은행" xfId="9001"/>
    <cellStyle name="1_tree_구로리총괄내역_단가산출서_도장공사(실행예산)" xfId="12488"/>
    <cellStyle name="1_tree_구로리총괄내역_단가산출서_도장공사(실행예산)_동주변경결의(1차)" xfId="12487"/>
    <cellStyle name="1_tree_구로리총괄내역_단가산출서_성북구실행(0426)" xfId="9002"/>
    <cellStyle name="1_tree_구로리총괄내역_단가산출서_성북구실행(0426)_20061128입찰실행(춘천의암스포츠타운-당초안)" xfId="9003"/>
    <cellStyle name="1_tree_구로리총괄내역_단가산출서_성북구실행(0426)_20061218입찰실행(차세대연구동)" xfId="9004"/>
    <cellStyle name="1_tree_구로리총괄내역_단가산출서_성북구실행(0426)_20070201입찰실행(시화2007.02.07결재)" xfId="9005"/>
    <cellStyle name="1_tree_구로리총괄내역_단가산출서_성북구실행(0426)_20070201입찰실행(시화2007.02.08결재)" xfId="9006"/>
    <cellStyle name="1_tree_구로리총괄내역_단가산출서_성북구실행(0426)_경비및 공사스케줄작성" xfId="9007"/>
    <cellStyle name="1_tree_구로리총괄내역_단가산출서_성북구실행(0426)_두원공과대학입찰실행(20060718)" xfId="9008"/>
    <cellStyle name="1_tree_구로리총괄내역_단가산출서_성북구실행(0426)_두원공과대학입찰실행(20060728)" xfId="9009"/>
    <cellStyle name="1_tree_구로리총괄내역_단가산출서_성북구실행(0426)_두원공과대학입찰실행(20060801)" xfId="9010"/>
    <cellStyle name="1_tree_구로리총괄내역_단가산출서_성북구실행(0426)_두원공과대학입찰실행(20060801최종)" xfId="9011"/>
    <cellStyle name="1_tree_구로리총괄내역_단가산출서_성북구실행(0426)_일괄견적비교(대은수량기준)-최종" xfId="9012"/>
    <cellStyle name="1_tree_구로리총괄내역_단가산출서_성북구실행(0426)_입찰실행(2007.01.17결재)" xfId="9013"/>
    <cellStyle name="1_tree_구로리총괄내역_단가산출서_성북구실행(0426)_입찰실행(2007.01.23-절감nego-공기13개월현실245억도급260억)" xfId="9014"/>
    <cellStyle name="1_tree_구로리총괄내역_단가산출서_성북구실행(0426)_입찰실행(녹산병원2007.05.02)" xfId="9015"/>
    <cellStyle name="1_tree_구로리총괄내역_단가산출서_성북구실행(0426)_입찰실행(녹산병원2007.05.09)" xfId="9016"/>
    <cellStyle name="1_tree_구로리총괄내역_단가산출서_성북구실행(0426)_입찰실행(두원공과대학 )" xfId="9017"/>
    <cellStyle name="1_tree_구로리총괄내역_단가산출서_성북구실행(0426)_입찰실행(문화재종합병원)" xfId="9018"/>
    <cellStyle name="1_tree_구로리총괄내역_단가산출서_성북구실행(0426)_입찰실행(서울북부지방법원)" xfId="9019"/>
    <cellStyle name="1_tree_구로리총괄내역_단가산출서_성북구실행(0426)_입찰실행(서울북부지방법원)-단가입력" xfId="9020"/>
    <cellStyle name="1_tree_구로리총괄내역_단가산출서_성북구실행(0426)_입찰실행(서울북부지방법원-공기28개월2007.02.14)" xfId="9021"/>
    <cellStyle name="1_tree_구로리총괄내역_단가산출서_성북구실행(0426)_입찰실행(서울북부지방법원-공기28개월2007.02.15)" xfId="9022"/>
    <cellStyle name="1_tree_구로리총괄내역_단가산출서_성북구실행(0426)_입찰실행(육군훈련소)" xfId="9023"/>
    <cellStyle name="1_tree_구로리총괄내역_단가산출서_성북구실행(0426)_입찰실행(육군훈련소-최종)" xfId="9024"/>
    <cellStyle name="1_tree_구로리총괄내역_단가산출서_성북구실행(0426)_입찰실행(인재2007.02.28)" xfId="9025"/>
    <cellStyle name="1_tree_구로리총괄내역_단가산출서_성북구실행(0426)_입찰실행(청주대학교예술대실습관)" xfId="9026"/>
    <cellStyle name="1_tree_구로리총괄내역_단가산출서_성북구실행(0426)_진주종합실내체육관건립공사(실행20060613)" xfId="9027"/>
    <cellStyle name="1_tree_구로리총괄내역_단가산출서_성북구실행(0426)_청주대학교예술대학실습관입찰실행" xfId="9028"/>
    <cellStyle name="1_tree_구로리총괄내역_단가산출서_실행예산-덕성여대(본실행)" xfId="9029"/>
    <cellStyle name="1_tree_구로리총괄내역_단가산출서_실행작업중_기계내역(노인건강타운)_20060201(동진)" xfId="9030"/>
    <cellStyle name="1_tree_구로리총괄내역_단가산출서_실행품의B&amp;N100%(1113)최종결재" xfId="9031"/>
    <cellStyle name="1_tree_구로리총괄내역_단가산출서_실행품의B&amp;N100%(1113)최종결재_실행예산품의서(송도B&amp;N)20080116작업중" xfId="9032"/>
    <cellStyle name="1_tree_구로리총괄내역_단가산출서_실행품의B&amp;N100%(1113)최종결재_실행예산품의서(송도B&amp;N)검토20080101" xfId="9033"/>
    <cellStyle name="1_tree_구로리총괄내역_단가산출서_정산보고" xfId="9034"/>
    <cellStyle name="1_tree_구로리총괄내역_단가산출서_정산실행예산" xfId="9035"/>
    <cellStyle name="1_tree_구로리총괄내역_단가산출서_준공정산보고-덕성여대현장" xfId="9036"/>
    <cellStyle name="1_tree_구로리총괄내역_단가산출서_준공정산보고-중앙고강당현장(경비보나)" xfId="9037"/>
    <cellStyle name="1_tree_구로리총괄내역_단가산출서_청주사직골조(최종확정)" xfId="9038"/>
    <cellStyle name="1_tree_구로리총괄내역_단가산출서_청주사직골조(최종확정) 2" xfId="9039"/>
    <cellStyle name="1_tree_구로리총괄내역_단가산출서_청주사직골조(최종확정) 3" xfId="9040"/>
    <cellStyle name="1_tree_구로리총괄내역_단가산출서_최종-실행내역(협성대신학관)060110" xfId="9041"/>
    <cellStyle name="1_tree_구로리총괄내역_단가산출서_통합단가-동진" xfId="9042"/>
    <cellStyle name="1_tree_구로리총괄내역_도장공사(실행예산)" xfId="12486"/>
    <cellStyle name="1_tree_구로리총괄내역_도장공사(실행예산)_동주변경결의(1차)" xfId="12252"/>
    <cellStyle name="1_tree_구로리총괄내역_성북구실행(0426)" xfId="9046"/>
    <cellStyle name="1_tree_구로리총괄내역_성북구실행(0426)_20061128입찰실행(춘천의암스포츠타운-당초안)" xfId="9047"/>
    <cellStyle name="1_tree_구로리총괄내역_성북구실행(0426)_20061218입찰실행(차세대연구동)" xfId="9048"/>
    <cellStyle name="1_tree_구로리총괄내역_성북구실행(0426)_20070201입찰실행(시화2007.02.07결재)" xfId="9049"/>
    <cellStyle name="1_tree_구로리총괄내역_성북구실행(0426)_20070201입찰실행(시화2007.02.08결재)" xfId="9050"/>
    <cellStyle name="1_tree_구로리총괄내역_성북구실행(0426)_경비및 공사스케줄작성" xfId="9051"/>
    <cellStyle name="1_tree_구로리총괄내역_성북구실행(0426)_두원공과대학입찰실행(20060718)" xfId="9052"/>
    <cellStyle name="1_tree_구로리총괄내역_성북구실행(0426)_두원공과대학입찰실행(20060728)" xfId="9053"/>
    <cellStyle name="1_tree_구로리총괄내역_성북구실행(0426)_두원공과대학입찰실행(20060801)" xfId="9054"/>
    <cellStyle name="1_tree_구로리총괄내역_성북구실행(0426)_두원공과대학입찰실행(20060801최종)" xfId="9055"/>
    <cellStyle name="1_tree_구로리총괄내역_성북구실행(0426)_일괄견적비교(대은수량기준)-최종" xfId="9056"/>
    <cellStyle name="1_tree_구로리총괄내역_성북구실행(0426)_입찰실행(2007.01.17결재)" xfId="9057"/>
    <cellStyle name="1_tree_구로리총괄내역_성북구실행(0426)_입찰실행(2007.01.23-절감nego-공기13개월현실245억도급260억)" xfId="9058"/>
    <cellStyle name="1_tree_구로리총괄내역_성북구실행(0426)_입찰실행(녹산병원2007.05.02)" xfId="9059"/>
    <cellStyle name="1_tree_구로리총괄내역_성북구실행(0426)_입찰실행(녹산병원2007.05.09)" xfId="9060"/>
    <cellStyle name="1_tree_구로리총괄내역_성북구실행(0426)_입찰실행(두원공과대학 )" xfId="9061"/>
    <cellStyle name="1_tree_구로리총괄내역_성북구실행(0426)_입찰실행(문화재종합병원)" xfId="9062"/>
    <cellStyle name="1_tree_구로리총괄내역_성북구실행(0426)_입찰실행(서울북부지방법원)" xfId="9063"/>
    <cellStyle name="1_tree_구로리총괄내역_성북구실행(0426)_입찰실행(서울북부지방법원)-단가입력" xfId="9064"/>
    <cellStyle name="1_tree_구로리총괄내역_성북구실행(0426)_입찰실행(서울북부지방법원-공기28개월2007.02.14)" xfId="9065"/>
    <cellStyle name="1_tree_구로리총괄내역_성북구실행(0426)_입찰실행(서울북부지방법원-공기28개월2007.02.15)" xfId="9066"/>
    <cellStyle name="1_tree_구로리총괄내역_성북구실행(0426)_입찰실행(육군훈련소)" xfId="9067"/>
    <cellStyle name="1_tree_구로리총괄내역_성북구실행(0426)_입찰실행(육군훈련소-최종)" xfId="9068"/>
    <cellStyle name="1_tree_구로리총괄내역_성북구실행(0426)_입찰실행(인재2007.02.28)" xfId="9069"/>
    <cellStyle name="1_tree_구로리총괄내역_성북구실행(0426)_입찰실행(청주대학교예술대실습관)" xfId="9070"/>
    <cellStyle name="1_tree_구로리총괄내역_성북구실행(0426)_진주종합실내체육관건립공사(실행20060613)" xfId="9071"/>
    <cellStyle name="1_tree_구로리총괄내역_성북구실행(0426)_청주대학교예술대학실습관입찰실행" xfId="9072"/>
    <cellStyle name="1_tree_구로리총괄내역_수도권매립지" xfId="9073"/>
    <cellStyle name="1_tree_구로리총괄내역_수도권매립지1004(발주용)" xfId="9074"/>
    <cellStyle name="1_tree_구로리총괄내역_실행예산-덕성여대(본실행)" xfId="9075"/>
    <cellStyle name="1_tree_구로리총괄내역_실행작업중_기계내역(노인건강타운)_20060201(동진)" xfId="9076"/>
    <cellStyle name="1_tree_구로리총괄내역_실행품의B&amp;N100%(1113)최종결재" xfId="9077"/>
    <cellStyle name="1_tree_구로리총괄내역_실행품의B&amp;N100%(1113)최종결재_실행예산품의서(송도B&amp;N)20080116작업중" xfId="9078"/>
    <cellStyle name="1_tree_구로리총괄내역_실행품의B&amp;N100%(1113)최종결재_실행예산품의서(송도B&amp;N)검토20080101" xfId="9079"/>
    <cellStyle name="1_tree_구로리총괄내역_일신건영설계예산서(0211)" xfId="9080"/>
    <cellStyle name="1_tree_구로리총괄내역_일위대가" xfId="9081"/>
    <cellStyle name="1_tree_구로리총괄내역_일위대가 2" xfId="9082"/>
    <cellStyle name="1_tree_구로리총괄내역_일위대가 3" xfId="9083"/>
    <cellStyle name="1_tree_구로리총괄내역_일위대가_01.부산대병원실행-작업중(태양)" xfId="9084"/>
    <cellStyle name="1_tree_구로리총괄내역_일위대가_04. 신도림주상복합_기계실행예산(안)20060412_배연담파스리브단가수정" xfId="9085"/>
    <cellStyle name="1_tree_구로리총괄내역_일위대가_04.비봉도급-작업중" xfId="9086"/>
    <cellStyle name="1_tree_구로리총괄내역_일위대가_04.비봉도급-작업중_04. 신도림주상복합_기계실행예산(안)20060412_배연담파스리브단가수정" xfId="9087"/>
    <cellStyle name="1_tree_구로리총괄내역_일위대가_04.비봉도급-작업중_실행작업중_기계내역(노인건강타운)_20060201(동진)" xfId="9088"/>
    <cellStyle name="1_tree_구로리총괄내역_일위대가_04.비봉도급-작업중_최종-실행내역(협성대신학관)060110" xfId="9089"/>
    <cellStyle name="1_tree_구로리총괄내역_일위대가_04.비봉도급-작업중_통합단가-동진" xfId="9090"/>
    <cellStyle name="1_tree_구로리총괄내역_일위대가_ys dw 은평 생태교량" xfId="9133"/>
    <cellStyle name="1_tree_구로리총괄내역_일위대가_ys dw 은평 생태교량 2" xfId="9134"/>
    <cellStyle name="1_tree_구로리총괄내역_일위대가_ys dw 은평 생태교량 3" xfId="9135"/>
    <cellStyle name="1_tree_구로리총괄내역_일위대가_국민은행" xfId="9091"/>
    <cellStyle name="1_tree_구로리총괄내역_일위대가_도장공사(실행예산)" xfId="12485"/>
    <cellStyle name="1_tree_구로리총괄내역_일위대가_도장공사(실행예산)_동주변경결의(1차)" xfId="12484"/>
    <cellStyle name="1_tree_구로리총괄내역_일위대가_성북구실행(0426)" xfId="9092"/>
    <cellStyle name="1_tree_구로리총괄내역_일위대가_성북구실행(0426)_20061128입찰실행(춘천의암스포츠타운-당초안)" xfId="9093"/>
    <cellStyle name="1_tree_구로리총괄내역_일위대가_성북구실행(0426)_20061218입찰실행(차세대연구동)" xfId="9094"/>
    <cellStyle name="1_tree_구로리총괄내역_일위대가_성북구실행(0426)_20070201입찰실행(시화2007.02.07결재)" xfId="9095"/>
    <cellStyle name="1_tree_구로리총괄내역_일위대가_성북구실행(0426)_20070201입찰실행(시화2007.02.08결재)" xfId="9096"/>
    <cellStyle name="1_tree_구로리총괄내역_일위대가_성북구실행(0426)_경비및 공사스케줄작성" xfId="9097"/>
    <cellStyle name="1_tree_구로리총괄내역_일위대가_성북구실행(0426)_두원공과대학입찰실행(20060718)" xfId="9098"/>
    <cellStyle name="1_tree_구로리총괄내역_일위대가_성북구실행(0426)_두원공과대학입찰실행(20060728)" xfId="9099"/>
    <cellStyle name="1_tree_구로리총괄내역_일위대가_성북구실행(0426)_두원공과대학입찰실행(20060801)" xfId="9100"/>
    <cellStyle name="1_tree_구로리총괄내역_일위대가_성북구실행(0426)_두원공과대학입찰실행(20060801최종)" xfId="9101"/>
    <cellStyle name="1_tree_구로리총괄내역_일위대가_성북구실행(0426)_일괄견적비교(대은수량기준)-최종" xfId="9102"/>
    <cellStyle name="1_tree_구로리총괄내역_일위대가_성북구실행(0426)_입찰실행(2007.01.17결재)" xfId="9103"/>
    <cellStyle name="1_tree_구로리총괄내역_일위대가_성북구실행(0426)_입찰실행(2007.01.23-절감nego-공기13개월현실245억도급260억)" xfId="9104"/>
    <cellStyle name="1_tree_구로리총괄내역_일위대가_성북구실행(0426)_입찰실행(녹산병원2007.05.02)" xfId="9105"/>
    <cellStyle name="1_tree_구로리총괄내역_일위대가_성북구실행(0426)_입찰실행(녹산병원2007.05.09)" xfId="9106"/>
    <cellStyle name="1_tree_구로리총괄내역_일위대가_성북구실행(0426)_입찰실행(두원공과대학 )" xfId="9107"/>
    <cellStyle name="1_tree_구로리총괄내역_일위대가_성북구실행(0426)_입찰실행(문화재종합병원)" xfId="9108"/>
    <cellStyle name="1_tree_구로리총괄내역_일위대가_성북구실행(0426)_입찰실행(서울북부지방법원)" xfId="9109"/>
    <cellStyle name="1_tree_구로리총괄내역_일위대가_성북구실행(0426)_입찰실행(서울북부지방법원)-단가입력" xfId="9110"/>
    <cellStyle name="1_tree_구로리총괄내역_일위대가_성북구실행(0426)_입찰실행(서울북부지방법원-공기28개월2007.02.14)" xfId="9111"/>
    <cellStyle name="1_tree_구로리총괄내역_일위대가_성북구실행(0426)_입찰실행(서울북부지방법원-공기28개월2007.02.15)" xfId="9112"/>
    <cellStyle name="1_tree_구로리총괄내역_일위대가_성북구실행(0426)_입찰실행(육군훈련소)" xfId="9113"/>
    <cellStyle name="1_tree_구로리총괄내역_일위대가_성북구실행(0426)_입찰실행(육군훈련소-최종)" xfId="9114"/>
    <cellStyle name="1_tree_구로리총괄내역_일위대가_성북구실행(0426)_입찰실행(인재2007.02.28)" xfId="9115"/>
    <cellStyle name="1_tree_구로리총괄내역_일위대가_성북구실행(0426)_입찰실행(청주대학교예술대실습관)" xfId="9116"/>
    <cellStyle name="1_tree_구로리총괄내역_일위대가_성북구실행(0426)_진주종합실내체육관건립공사(실행20060613)" xfId="9117"/>
    <cellStyle name="1_tree_구로리총괄내역_일위대가_성북구실행(0426)_청주대학교예술대학실습관입찰실행" xfId="9118"/>
    <cellStyle name="1_tree_구로리총괄내역_일위대가_실행예산-덕성여대(본실행)" xfId="9119"/>
    <cellStyle name="1_tree_구로리총괄내역_일위대가_실행작업중_기계내역(노인건강타운)_20060201(동진)" xfId="9120"/>
    <cellStyle name="1_tree_구로리총괄내역_일위대가_실행품의B&amp;N100%(1113)최종결재" xfId="9121"/>
    <cellStyle name="1_tree_구로리총괄내역_일위대가_실행품의B&amp;N100%(1113)최종결재_실행예산품의서(송도B&amp;N)20080116작업중" xfId="9122"/>
    <cellStyle name="1_tree_구로리총괄내역_일위대가_실행품의B&amp;N100%(1113)최종결재_실행예산품의서(송도B&amp;N)검토20080101" xfId="9123"/>
    <cellStyle name="1_tree_구로리총괄내역_일위대가_정산보고" xfId="9124"/>
    <cellStyle name="1_tree_구로리총괄내역_일위대가_정산실행예산" xfId="9125"/>
    <cellStyle name="1_tree_구로리총괄내역_일위대가_준공정산보고-덕성여대현장" xfId="9126"/>
    <cellStyle name="1_tree_구로리총괄내역_일위대가_준공정산보고-중앙고강당현장(경비보나)" xfId="9127"/>
    <cellStyle name="1_tree_구로리총괄내역_일위대가_청주사직골조(최종확정)" xfId="9128"/>
    <cellStyle name="1_tree_구로리총괄내역_일위대가_청주사직골조(최종확정) 2" xfId="9129"/>
    <cellStyle name="1_tree_구로리총괄내역_일위대가_청주사직골조(최종확정) 3" xfId="9130"/>
    <cellStyle name="1_tree_구로리총괄내역_일위대가_최종-실행내역(협성대신학관)060110" xfId="9131"/>
    <cellStyle name="1_tree_구로리총괄내역_일위대가_통합단가-동진" xfId="9132"/>
    <cellStyle name="1_tree_구로리총괄내역_자재단가표" xfId="9136"/>
    <cellStyle name="1_tree_구로리총괄내역_장안초등학교내역0814" xfId="9137"/>
    <cellStyle name="1_tree_구로리총괄내역_정산보고" xfId="9138"/>
    <cellStyle name="1_tree_구로리총괄내역_정산실행예산" xfId="9139"/>
    <cellStyle name="1_tree_구로리총괄내역_준공정산보고-덕성여대현장" xfId="9140"/>
    <cellStyle name="1_tree_구로리총괄내역_준공정산보고-중앙고강당현장(경비보나)" xfId="9141"/>
    <cellStyle name="1_tree_구로리총괄내역_청주사직골조(최종확정)" xfId="9142"/>
    <cellStyle name="1_tree_구로리총괄내역_청주사직골조(최종확정) 2" xfId="9143"/>
    <cellStyle name="1_tree_구로리총괄내역_청주사직골조(최종확정) 3" xfId="9144"/>
    <cellStyle name="1_tree_구로리총괄내역_최종-실행내역(협성대신학관)060110" xfId="9145"/>
    <cellStyle name="1_tree_구로리총괄내역_통합단가-동진" xfId="9146"/>
    <cellStyle name="1_tree_구로리총괄내역_표준내역서" xfId="9147"/>
    <cellStyle name="1_tree_구로리총괄내역_표준내역서 2" xfId="9148"/>
    <cellStyle name="1_tree_구로리총괄내역_표준내역서 3" xfId="9149"/>
    <cellStyle name="1_tree_구로리총괄내역_표준내역서_01.부산대병원실행-작업중(태양)" xfId="9150"/>
    <cellStyle name="1_tree_구로리총괄내역_표준내역서_04. 신도림주상복합_기계실행예산(안)20060412_배연담파스리브단가수정" xfId="9151"/>
    <cellStyle name="1_tree_구로리총괄내역_표준내역서_04.비봉도급-작업중" xfId="9152"/>
    <cellStyle name="1_tree_구로리총괄내역_표준내역서_04.비봉도급-작업중_04. 신도림주상복합_기계실행예산(안)20060412_배연담파스리브단가수정" xfId="9153"/>
    <cellStyle name="1_tree_구로리총괄내역_표준내역서_04.비봉도급-작업중_실행작업중_기계내역(노인건강타운)_20060201(동진)" xfId="9154"/>
    <cellStyle name="1_tree_구로리총괄내역_표준내역서_04.비봉도급-작업중_최종-실행내역(협성대신학관)060110" xfId="9155"/>
    <cellStyle name="1_tree_구로리총괄내역_표준내역서_04.비봉도급-작업중_통합단가-동진" xfId="9156"/>
    <cellStyle name="1_tree_구로리총괄내역_표준내역서_ys dw 은평 생태교량" xfId="9199"/>
    <cellStyle name="1_tree_구로리총괄내역_표준내역서_ys dw 은평 생태교량 2" xfId="9200"/>
    <cellStyle name="1_tree_구로리총괄내역_표준내역서_ys dw 은평 생태교량 3" xfId="9201"/>
    <cellStyle name="1_tree_구로리총괄내역_표준내역서_국민은행" xfId="9157"/>
    <cellStyle name="1_tree_구로리총괄내역_표준내역서_도장공사(실행예산)" xfId="12483"/>
    <cellStyle name="1_tree_구로리총괄내역_표준내역서_도장공사(실행예산)_동주변경결의(1차)" xfId="12482"/>
    <cellStyle name="1_tree_구로리총괄내역_표준내역서_성북구실행(0426)" xfId="9158"/>
    <cellStyle name="1_tree_구로리총괄내역_표준내역서_성북구실행(0426)_20061128입찰실행(춘천의암스포츠타운-당초안)" xfId="9159"/>
    <cellStyle name="1_tree_구로리총괄내역_표준내역서_성북구실행(0426)_20061218입찰실행(차세대연구동)" xfId="9160"/>
    <cellStyle name="1_tree_구로리총괄내역_표준내역서_성북구실행(0426)_20070201입찰실행(시화2007.02.07결재)" xfId="9161"/>
    <cellStyle name="1_tree_구로리총괄내역_표준내역서_성북구실행(0426)_20070201입찰실행(시화2007.02.08결재)" xfId="9162"/>
    <cellStyle name="1_tree_구로리총괄내역_표준내역서_성북구실행(0426)_경비및 공사스케줄작성" xfId="9163"/>
    <cellStyle name="1_tree_구로리총괄내역_표준내역서_성북구실행(0426)_두원공과대학입찰실행(20060718)" xfId="9164"/>
    <cellStyle name="1_tree_구로리총괄내역_표준내역서_성북구실행(0426)_두원공과대학입찰실행(20060728)" xfId="9165"/>
    <cellStyle name="1_tree_구로리총괄내역_표준내역서_성북구실행(0426)_두원공과대학입찰실행(20060801)" xfId="9166"/>
    <cellStyle name="1_tree_구로리총괄내역_표준내역서_성북구실행(0426)_두원공과대학입찰실행(20060801최종)" xfId="9167"/>
    <cellStyle name="1_tree_구로리총괄내역_표준내역서_성북구실행(0426)_일괄견적비교(대은수량기준)-최종" xfId="9168"/>
    <cellStyle name="1_tree_구로리총괄내역_표준내역서_성북구실행(0426)_입찰실행(2007.01.17결재)" xfId="9169"/>
    <cellStyle name="1_tree_구로리총괄내역_표준내역서_성북구실행(0426)_입찰실행(2007.01.23-절감nego-공기13개월현실245억도급260억)" xfId="9170"/>
    <cellStyle name="1_tree_구로리총괄내역_표준내역서_성북구실행(0426)_입찰실행(녹산병원2007.05.02)" xfId="9171"/>
    <cellStyle name="1_tree_구로리총괄내역_표준내역서_성북구실행(0426)_입찰실행(녹산병원2007.05.09)" xfId="9172"/>
    <cellStyle name="1_tree_구로리총괄내역_표준내역서_성북구실행(0426)_입찰실행(두원공과대학 )" xfId="9173"/>
    <cellStyle name="1_tree_구로리총괄내역_표준내역서_성북구실행(0426)_입찰실행(문화재종합병원)" xfId="9174"/>
    <cellStyle name="1_tree_구로리총괄내역_표준내역서_성북구실행(0426)_입찰실행(서울북부지방법원)" xfId="9175"/>
    <cellStyle name="1_tree_구로리총괄내역_표준내역서_성북구실행(0426)_입찰실행(서울북부지방법원)-단가입력" xfId="9176"/>
    <cellStyle name="1_tree_구로리총괄내역_표준내역서_성북구실행(0426)_입찰실행(서울북부지방법원-공기28개월2007.02.14)" xfId="9177"/>
    <cellStyle name="1_tree_구로리총괄내역_표준내역서_성북구실행(0426)_입찰실행(서울북부지방법원-공기28개월2007.02.15)" xfId="9178"/>
    <cellStyle name="1_tree_구로리총괄내역_표준내역서_성북구실행(0426)_입찰실행(육군훈련소)" xfId="9179"/>
    <cellStyle name="1_tree_구로리총괄내역_표준내역서_성북구실행(0426)_입찰실행(육군훈련소-최종)" xfId="9180"/>
    <cellStyle name="1_tree_구로리총괄내역_표준내역서_성북구실행(0426)_입찰실행(인재2007.02.28)" xfId="9181"/>
    <cellStyle name="1_tree_구로리총괄내역_표준내역서_성북구실행(0426)_입찰실행(청주대학교예술대실습관)" xfId="9182"/>
    <cellStyle name="1_tree_구로리총괄내역_표준내역서_성북구실행(0426)_진주종합실내체육관건립공사(실행20060613)" xfId="9183"/>
    <cellStyle name="1_tree_구로리총괄내역_표준내역서_성북구실행(0426)_청주대학교예술대학실습관입찰실행" xfId="9184"/>
    <cellStyle name="1_tree_구로리총괄내역_표준내역서_실행예산-덕성여대(본실행)" xfId="9185"/>
    <cellStyle name="1_tree_구로리총괄내역_표준내역서_실행작업중_기계내역(노인건강타운)_20060201(동진)" xfId="9186"/>
    <cellStyle name="1_tree_구로리총괄내역_표준내역서_실행품의B&amp;N100%(1113)최종결재" xfId="9187"/>
    <cellStyle name="1_tree_구로리총괄내역_표준내역서_실행품의B&amp;N100%(1113)최종결재_실행예산품의서(송도B&amp;N)20080116작업중" xfId="9188"/>
    <cellStyle name="1_tree_구로리총괄내역_표준내역서_실행품의B&amp;N100%(1113)최종결재_실행예산품의서(송도B&amp;N)검토20080101" xfId="9189"/>
    <cellStyle name="1_tree_구로리총괄내역_표준내역서_정산보고" xfId="9190"/>
    <cellStyle name="1_tree_구로리총괄내역_표준내역서_정산실행예산" xfId="9191"/>
    <cellStyle name="1_tree_구로리총괄내역_표준내역서_준공정산보고-덕성여대현장" xfId="9192"/>
    <cellStyle name="1_tree_구로리총괄내역_표준내역서_준공정산보고-중앙고강당현장(경비보나)" xfId="9193"/>
    <cellStyle name="1_tree_구로리총괄내역_표준내역서_청주사직골조(최종확정)" xfId="9194"/>
    <cellStyle name="1_tree_구로리총괄내역_표준내역서_청주사직골조(최종확정) 2" xfId="9195"/>
    <cellStyle name="1_tree_구로리총괄내역_표준내역서_청주사직골조(최종확정) 3" xfId="9196"/>
    <cellStyle name="1_tree_구로리총괄내역_표준내역서_최종-실행내역(협성대신학관)060110" xfId="9197"/>
    <cellStyle name="1_tree_구로리총괄내역_표준내역서_통합단가-동진" xfId="9198"/>
    <cellStyle name="1_tree_구청본과-폐기물예산서양식" xfId="9205"/>
    <cellStyle name="1_tree_구청본과-폐기물예산서양식_둥근달-수량산출서(철거)" xfId="9206"/>
    <cellStyle name="1_tree_국민은행" xfId="9207"/>
    <cellStyle name="1_tree_금호아파트수량산출" xfId="9208"/>
    <cellStyle name="1_tree_금호아파트수량산출_수량산출" xfId="9209"/>
    <cellStyle name="1_tree_남해총괄표" xfId="18813"/>
    <cellStyle name="1_tree_남해총괄표_1차 기성 내역서 0612023" xfId="18814"/>
    <cellStyle name="1_tree_남해총괄표_3차네고견적(061017-1)" xfId="18815"/>
    <cellStyle name="1_tree_남해총괄표_백화점화장실인테리어" xfId="18816"/>
    <cellStyle name="1_tree_남해총괄표_백화점화장실인테리어_1차 기성 내역서 0612023" xfId="18817"/>
    <cellStyle name="1_tree_남해총괄표_백화점화장실인테리어_3차네고견적(061017-1)" xfId="18818"/>
    <cellStyle name="1_tree_남해총괄표_설계내역서" xfId="18819"/>
    <cellStyle name="1_tree_남해총괄표_설계내역서_1차 기성 내역서 0612023" xfId="18820"/>
    <cellStyle name="1_tree_남해총괄표_설계내역서_3차네고견적(061017-1)" xfId="18821"/>
    <cellStyle name="1_tree_남해총괄표_설계내역서_백화점화장실인테리어" xfId="18822"/>
    <cellStyle name="1_tree_남해총괄표_설계내역서_백화점화장실인테리어_1차 기성 내역서 0612023" xfId="18823"/>
    <cellStyle name="1_tree_남해총괄표_설계내역서_백화점화장실인테리어_3차네고견적(061017-1)" xfId="18824"/>
    <cellStyle name="1_tree_남해총괄표_설계내역서_화명조경" xfId="18825"/>
    <cellStyle name="1_tree_남해총괄표_설계내역서_화명조경_1차 기성 내역서 0612023" xfId="18826"/>
    <cellStyle name="1_tree_남해총괄표_설계내역서_화명조경_3차네고견적(061017-1)" xfId="18827"/>
    <cellStyle name="1_tree_남해총괄표_설계내역서_화명조경_백화점화장실인테리어" xfId="18828"/>
    <cellStyle name="1_tree_남해총괄표_설계내역서_화명조경_백화점화장실인테리어_1차 기성 내역서 0612023" xfId="18829"/>
    <cellStyle name="1_tree_남해총괄표_설계내역서_화명조경_백화점화장실인테리어_3차네고견적(061017-1)" xfId="18830"/>
    <cellStyle name="1_tree_남해총괄표_설계내역서1월7일" xfId="18831"/>
    <cellStyle name="1_tree_남해총괄표_설계내역서1월7일_1차 기성 내역서 0612023" xfId="18832"/>
    <cellStyle name="1_tree_남해총괄표_설계내역서1월7일_3차네고견적(061017-1)" xfId="18833"/>
    <cellStyle name="1_tree_남해총괄표_설계내역서1월7일_백화점화장실인테리어" xfId="18834"/>
    <cellStyle name="1_tree_남해총괄표_설계내역서1월7일_백화점화장실인테리어_1차 기성 내역서 0612023" xfId="18835"/>
    <cellStyle name="1_tree_남해총괄표_설계내역서1월7일_백화점화장실인테리어_3차네고견적(061017-1)" xfId="18836"/>
    <cellStyle name="1_tree_남해총괄표_설계내역서1월7일_화명조경" xfId="18837"/>
    <cellStyle name="1_tree_남해총괄표_설계내역서1월7일_화명조경_1차 기성 내역서 0612023" xfId="18838"/>
    <cellStyle name="1_tree_남해총괄표_설계내역서1월7일_화명조경_3차네고견적(061017-1)" xfId="18839"/>
    <cellStyle name="1_tree_남해총괄표_설계내역서1월7일_화명조경_백화점화장실인테리어" xfId="18840"/>
    <cellStyle name="1_tree_남해총괄표_설계내역서1월7일_화명조경_백화점화장실인테리어_1차 기성 내역서 0612023" xfId="18841"/>
    <cellStyle name="1_tree_남해총괄표_설계내역서1월7일_화명조경_백화점화장실인테리어_3차네고견적(061017-1)" xfId="18842"/>
    <cellStyle name="1_tree_남해총괄표_화명조경" xfId="18843"/>
    <cellStyle name="1_tree_남해총괄표_화명조경_1차 기성 내역서 0612023" xfId="18844"/>
    <cellStyle name="1_tree_남해총괄표_화명조경_3차네고견적(061017-1)" xfId="18845"/>
    <cellStyle name="1_tree_남해총괄표_화명조경_백화점화장실인테리어" xfId="18846"/>
    <cellStyle name="1_tree_남해총괄표_화명조경_백화점화장실인테리어_1차 기성 내역서 0612023" xfId="18847"/>
    <cellStyle name="1_tree_남해총괄표_화명조경_백화점화장실인테리어_3차네고견적(061017-1)" xfId="18848"/>
    <cellStyle name="1_tree_노원구가로수-폐기물예산서" xfId="9210"/>
    <cellStyle name="1_tree_노원구가로수-폐기물예산서_00-폐기물처리설계서양식" xfId="9211"/>
    <cellStyle name="1_tree_노원구가로수-폐기물예산서_둥근달-수량산출서(철거)" xfId="9212"/>
    <cellStyle name="1_tree_단위1" xfId="9213"/>
    <cellStyle name="1_tree_단위1_★화명동3차원가계산서" xfId="9214"/>
    <cellStyle name="1_tree_단위1_주요자재집계표(1206-본내역금회)" xfId="9215"/>
    <cellStyle name="1_tree_단위1_주요자재집계표(1206-본내역전체)" xfId="9216"/>
    <cellStyle name="1_tree_단위1_주요자재집계표(전체)" xfId="9217"/>
    <cellStyle name="1_tree_단위1_주요자재집계표1120(금회-제출용)" xfId="9218"/>
    <cellStyle name="1_tree_단위1_중동롯데캐슬마스터2" xfId="9219"/>
    <cellStyle name="1_tree_단위수량산출" xfId="9220"/>
    <cellStyle name="1_tree_단위수량산출_★화명동3차원가계산서" xfId="9221"/>
    <cellStyle name="1_tree_단위수량산출_주요자재집계표(1206-본내역금회)" xfId="9222"/>
    <cellStyle name="1_tree_단위수량산출_주요자재집계표(1206-본내역전체)" xfId="9223"/>
    <cellStyle name="1_tree_단위수량산출_주요자재집계표(전체)" xfId="9224"/>
    <cellStyle name="1_tree_단위수량산출_주요자재집계표1120(금회-제출용)" xfId="9225"/>
    <cellStyle name="1_tree_단위수량산출_중동롯데캐슬마스터2" xfId="9226"/>
    <cellStyle name="1_tree_단위수량산출-1" xfId="9227"/>
    <cellStyle name="1_tree_단위수량산출-1_★화명동3차원가계산서" xfId="9228"/>
    <cellStyle name="1_tree_단위수량산출-1_주요자재집계표(1206-본내역금회)" xfId="9229"/>
    <cellStyle name="1_tree_단위수량산출-1_주요자재집계표(1206-본내역전체)" xfId="9230"/>
    <cellStyle name="1_tree_단위수량산출-1_주요자재집계표(전체)" xfId="9231"/>
    <cellStyle name="1_tree_단위수량산출-1_주요자재집계표1120(금회-제출용)" xfId="9232"/>
    <cellStyle name="1_tree_단위수량산출-1_중동롯데캐슬마스터2" xfId="9233"/>
    <cellStyle name="1_tree_도봉신창-예산서 0325" xfId="9234"/>
    <cellStyle name="1_tree_도장공사(실행예산)" xfId="12481"/>
    <cellStyle name="1_tree_도장공사(실행예산)_동주변경결의(1차)" xfId="12480"/>
    <cellStyle name="1_tree_동탄수량산출" xfId="9235"/>
    <cellStyle name="1_tree_마운딩수량" xfId="18849"/>
    <cellStyle name="1_tree_마운딩수량_1차 기성 내역서 0612023" xfId="18850"/>
    <cellStyle name="1_tree_마운딩수량_3차네고견적(061017-1)" xfId="18851"/>
    <cellStyle name="1_tree_마운딩수량_갑지0601" xfId="18852"/>
    <cellStyle name="1_tree_마운딩수량_갑지0601_00갑지" xfId="18853"/>
    <cellStyle name="1_tree_마운딩수량_갑지0601_00갑지_1차 기성 내역서 0612023" xfId="18854"/>
    <cellStyle name="1_tree_마운딩수량_갑지0601_00갑지_3차네고견적(061017-1)" xfId="18855"/>
    <cellStyle name="1_tree_마운딩수량_갑지0601_00갑지_백화점화장실인테리어" xfId="18856"/>
    <cellStyle name="1_tree_마운딩수량_갑지0601_00갑지_백화점화장실인테리어_1차 기성 내역서 0612023" xfId="18857"/>
    <cellStyle name="1_tree_마운딩수량_갑지0601_00갑지_백화점화장실인테리어_3차네고견적(061017-1)" xfId="18858"/>
    <cellStyle name="1_tree_마운딩수량_갑지0601_00갑지_설계내역서" xfId="18859"/>
    <cellStyle name="1_tree_마운딩수량_갑지0601_00갑지_설계내역서_1차 기성 내역서 0612023" xfId="18860"/>
    <cellStyle name="1_tree_마운딩수량_갑지0601_00갑지_설계내역서_3차네고견적(061017-1)" xfId="18861"/>
    <cellStyle name="1_tree_마운딩수량_갑지0601_00갑지_설계내역서_백화점화장실인테리어" xfId="18862"/>
    <cellStyle name="1_tree_마운딩수량_갑지0601_00갑지_설계내역서_백화점화장실인테리어_1차 기성 내역서 0612023" xfId="18863"/>
    <cellStyle name="1_tree_마운딩수량_갑지0601_00갑지_설계내역서_백화점화장실인테리어_3차네고견적(061017-1)" xfId="18864"/>
    <cellStyle name="1_tree_마운딩수량_갑지0601_00갑지_설계내역서_화명조경" xfId="18865"/>
    <cellStyle name="1_tree_마운딩수량_갑지0601_00갑지_설계내역서_화명조경_1차 기성 내역서 0612023" xfId="18866"/>
    <cellStyle name="1_tree_마운딩수량_갑지0601_00갑지_설계내역서_화명조경_3차네고견적(061017-1)" xfId="18867"/>
    <cellStyle name="1_tree_마운딩수량_갑지0601_00갑지_설계내역서_화명조경_백화점화장실인테리어" xfId="18868"/>
    <cellStyle name="1_tree_마운딩수량_갑지0601_00갑지_설계내역서_화명조경_백화점화장실인테리어_1차 기성 내역서 0612023" xfId="18869"/>
    <cellStyle name="1_tree_마운딩수량_갑지0601_00갑지_설계내역서_화명조경_백화점화장실인테리어_3차네고견적(061017-1)" xfId="18870"/>
    <cellStyle name="1_tree_마운딩수량_갑지0601_00갑지_설계내역서1월7일" xfId="18871"/>
    <cellStyle name="1_tree_마운딩수량_갑지0601_00갑지_설계내역서1월7일_1차 기성 내역서 0612023" xfId="18872"/>
    <cellStyle name="1_tree_마운딩수량_갑지0601_00갑지_설계내역서1월7일_3차네고견적(061017-1)" xfId="18873"/>
    <cellStyle name="1_tree_마운딩수량_갑지0601_00갑지_설계내역서1월7일_백화점화장실인테리어" xfId="18874"/>
    <cellStyle name="1_tree_마운딩수량_갑지0601_00갑지_설계내역서1월7일_백화점화장실인테리어_1차 기성 내역서 0612023" xfId="18875"/>
    <cellStyle name="1_tree_마운딩수량_갑지0601_00갑지_설계내역서1월7일_백화점화장실인테리어_3차네고견적(061017-1)" xfId="18876"/>
    <cellStyle name="1_tree_마운딩수량_갑지0601_00갑지_설계내역서1월7일_화명조경" xfId="18877"/>
    <cellStyle name="1_tree_마운딩수량_갑지0601_00갑지_설계내역서1월7일_화명조경_1차 기성 내역서 0612023" xfId="18878"/>
    <cellStyle name="1_tree_마운딩수량_갑지0601_00갑지_설계내역서1월7일_화명조경_3차네고견적(061017-1)" xfId="18879"/>
    <cellStyle name="1_tree_마운딩수량_갑지0601_00갑지_설계내역서1월7일_화명조경_백화점화장실인테리어" xfId="18880"/>
    <cellStyle name="1_tree_마운딩수량_갑지0601_00갑지_설계내역서1월7일_화명조경_백화점화장실인테리어_1차 기성 내역서 0612023" xfId="18881"/>
    <cellStyle name="1_tree_마운딩수량_갑지0601_00갑지_설계내역서1월7일_화명조경_백화점화장실인테리어_3차네고견적(061017-1)" xfId="18882"/>
    <cellStyle name="1_tree_마운딩수량_갑지0601_00갑지_화명조경" xfId="18883"/>
    <cellStyle name="1_tree_마운딩수량_갑지0601_00갑지_화명조경_1차 기성 내역서 0612023" xfId="18884"/>
    <cellStyle name="1_tree_마운딩수량_갑지0601_00갑지_화명조경_3차네고견적(061017-1)" xfId="18885"/>
    <cellStyle name="1_tree_마운딩수량_갑지0601_00갑지_화명조경_백화점화장실인테리어" xfId="18886"/>
    <cellStyle name="1_tree_마운딩수량_갑지0601_00갑지_화명조경_백화점화장실인테리어_1차 기성 내역서 0612023" xfId="18887"/>
    <cellStyle name="1_tree_마운딩수량_갑지0601_00갑지_화명조경_백화점화장실인테리어_3차네고견적(061017-1)" xfId="18888"/>
    <cellStyle name="1_tree_마운딩수량_갑지0601_1차 기성 내역서 0612023" xfId="18889"/>
    <cellStyle name="1_tree_마운딩수량_갑지0601_3차네고견적(061017-1)" xfId="18890"/>
    <cellStyle name="1_tree_마운딩수량_갑지0601_과천놀이터설계서" xfId="18891"/>
    <cellStyle name="1_tree_마운딩수량_갑지0601_과천놀이터설계서_1차 기성 내역서 0612023" xfId="18892"/>
    <cellStyle name="1_tree_마운딩수량_갑지0601_과천놀이터설계서_3차네고견적(061017-1)" xfId="18893"/>
    <cellStyle name="1_tree_마운딩수량_갑지0601_과천놀이터설계서_백화점화장실인테리어" xfId="18894"/>
    <cellStyle name="1_tree_마운딩수량_갑지0601_과천놀이터설계서_백화점화장실인테리어_1차 기성 내역서 0612023" xfId="18895"/>
    <cellStyle name="1_tree_마운딩수량_갑지0601_과천놀이터설계서_백화점화장실인테리어_3차네고견적(061017-1)" xfId="18896"/>
    <cellStyle name="1_tree_마운딩수량_갑지0601_과천놀이터설계서_설계내역서" xfId="18897"/>
    <cellStyle name="1_tree_마운딩수량_갑지0601_과천놀이터설계서_설계내역서_1차 기성 내역서 0612023" xfId="18898"/>
    <cellStyle name="1_tree_마운딩수량_갑지0601_과천놀이터설계서_설계내역서_3차네고견적(061017-1)" xfId="18899"/>
    <cellStyle name="1_tree_마운딩수량_갑지0601_과천놀이터설계서_설계내역서_백화점화장실인테리어" xfId="18900"/>
    <cellStyle name="1_tree_마운딩수량_갑지0601_과천놀이터설계서_설계내역서_백화점화장실인테리어_1차 기성 내역서 0612023" xfId="18901"/>
    <cellStyle name="1_tree_마운딩수량_갑지0601_과천놀이터설계서_설계내역서_백화점화장실인테리어_3차네고견적(061017-1)" xfId="18902"/>
    <cellStyle name="1_tree_마운딩수량_갑지0601_과천놀이터설계서_설계내역서_화명조경" xfId="18903"/>
    <cellStyle name="1_tree_마운딩수량_갑지0601_과천놀이터설계서_설계내역서_화명조경_1차 기성 내역서 0612023" xfId="18904"/>
    <cellStyle name="1_tree_마운딩수량_갑지0601_과천놀이터설계서_설계내역서_화명조경_3차네고견적(061017-1)" xfId="18905"/>
    <cellStyle name="1_tree_마운딩수량_갑지0601_과천놀이터설계서_설계내역서_화명조경_백화점화장실인테리어" xfId="18906"/>
    <cellStyle name="1_tree_마운딩수량_갑지0601_과천놀이터설계서_설계내역서_화명조경_백화점화장실인테리어_1차 기성 내역서 0612023" xfId="18907"/>
    <cellStyle name="1_tree_마운딩수량_갑지0601_과천놀이터설계서_설계내역서_화명조경_백화점화장실인테리어_3차네고견적(061017-1)" xfId="18908"/>
    <cellStyle name="1_tree_마운딩수량_갑지0601_과천놀이터설계서_설계내역서1월7일" xfId="18909"/>
    <cellStyle name="1_tree_마운딩수량_갑지0601_과천놀이터설계서_설계내역서1월7일_1차 기성 내역서 0612023" xfId="18910"/>
    <cellStyle name="1_tree_마운딩수량_갑지0601_과천놀이터설계서_설계내역서1월7일_3차네고견적(061017-1)" xfId="18911"/>
    <cellStyle name="1_tree_마운딩수량_갑지0601_과천놀이터설계서_설계내역서1월7일_백화점화장실인테리어" xfId="18912"/>
    <cellStyle name="1_tree_마운딩수량_갑지0601_과천놀이터설계서_설계내역서1월7일_백화점화장실인테리어_1차 기성 내역서 0612023" xfId="18913"/>
    <cellStyle name="1_tree_마운딩수량_갑지0601_과천놀이터설계서_설계내역서1월7일_백화점화장실인테리어_3차네고견적(061017-1)" xfId="18914"/>
    <cellStyle name="1_tree_마운딩수량_갑지0601_과천놀이터설계서_설계내역서1월7일_화명조경" xfId="18915"/>
    <cellStyle name="1_tree_마운딩수량_갑지0601_과천놀이터설계서_설계내역서1월7일_화명조경_1차 기성 내역서 0612023" xfId="18916"/>
    <cellStyle name="1_tree_마운딩수량_갑지0601_과천놀이터설계서_설계내역서1월7일_화명조경_3차네고견적(061017-1)" xfId="18917"/>
    <cellStyle name="1_tree_마운딩수량_갑지0601_과천놀이터설계서_설계내역서1월7일_화명조경_백화점화장실인테리어" xfId="18918"/>
    <cellStyle name="1_tree_마운딩수량_갑지0601_과천놀이터설계서_설계내역서1월7일_화명조경_백화점화장실인테리어_1차 기성 내역서 0612023" xfId="18919"/>
    <cellStyle name="1_tree_마운딩수량_갑지0601_과천놀이터설계서_설계내역서1월7일_화명조경_백화점화장실인테리어_3차네고견적(061017-1)" xfId="18920"/>
    <cellStyle name="1_tree_마운딩수량_갑지0601_과천놀이터설계서_화명조경" xfId="18921"/>
    <cellStyle name="1_tree_마운딩수량_갑지0601_과천놀이터설계서_화명조경_1차 기성 내역서 0612023" xfId="18922"/>
    <cellStyle name="1_tree_마운딩수량_갑지0601_과천놀이터설계서_화명조경_3차네고견적(061017-1)" xfId="18923"/>
    <cellStyle name="1_tree_마운딩수량_갑지0601_과천놀이터설계서_화명조경_백화점화장실인테리어" xfId="18924"/>
    <cellStyle name="1_tree_마운딩수량_갑지0601_과천놀이터설계서_화명조경_백화점화장실인테리어_1차 기성 내역서 0612023" xfId="18925"/>
    <cellStyle name="1_tree_마운딩수량_갑지0601_과천놀이터설계서_화명조경_백화점화장실인테리어_3차네고견적(061017-1)" xfId="18926"/>
    <cellStyle name="1_tree_마운딩수량_갑지0601_백화점화장실인테리어" xfId="18927"/>
    <cellStyle name="1_tree_마운딩수량_갑지0601_백화점화장실인테리어_1차 기성 내역서 0612023" xfId="18928"/>
    <cellStyle name="1_tree_마운딩수량_갑지0601_백화점화장실인테리어_3차네고견적(061017-1)" xfId="18929"/>
    <cellStyle name="1_tree_마운딩수량_갑지0601_총괄갑지" xfId="18930"/>
    <cellStyle name="1_tree_마운딩수량_갑지0601_총괄갑지_1차 기성 내역서 0612023" xfId="18931"/>
    <cellStyle name="1_tree_마운딩수량_갑지0601_총괄갑지_3차네고견적(061017-1)" xfId="18932"/>
    <cellStyle name="1_tree_마운딩수량_갑지0601_총괄갑지_백화점화장실인테리어" xfId="18933"/>
    <cellStyle name="1_tree_마운딩수량_갑지0601_총괄갑지_백화점화장실인테리어_1차 기성 내역서 0612023" xfId="18934"/>
    <cellStyle name="1_tree_마운딩수량_갑지0601_총괄갑지_백화점화장실인테리어_3차네고견적(061017-1)" xfId="18935"/>
    <cellStyle name="1_tree_마운딩수량_갑지0601_총괄갑지_설계내역서" xfId="18936"/>
    <cellStyle name="1_tree_마운딩수량_갑지0601_총괄갑지_설계내역서_1차 기성 내역서 0612023" xfId="18937"/>
    <cellStyle name="1_tree_마운딩수량_갑지0601_총괄갑지_설계내역서_3차네고견적(061017-1)" xfId="18938"/>
    <cellStyle name="1_tree_마운딩수량_갑지0601_총괄갑지_설계내역서_백화점화장실인테리어" xfId="18939"/>
    <cellStyle name="1_tree_마운딩수량_갑지0601_총괄갑지_설계내역서_백화점화장실인테리어_1차 기성 내역서 0612023" xfId="18940"/>
    <cellStyle name="1_tree_마운딩수량_갑지0601_총괄갑지_설계내역서_백화점화장실인테리어_3차네고견적(061017-1)" xfId="18941"/>
    <cellStyle name="1_tree_마운딩수량_갑지0601_총괄갑지_설계내역서_화명조경" xfId="18942"/>
    <cellStyle name="1_tree_마운딩수량_갑지0601_총괄갑지_설계내역서_화명조경_1차 기성 내역서 0612023" xfId="18943"/>
    <cellStyle name="1_tree_마운딩수량_갑지0601_총괄갑지_설계내역서_화명조경_3차네고견적(061017-1)" xfId="18944"/>
    <cellStyle name="1_tree_마운딩수량_갑지0601_총괄갑지_설계내역서_화명조경_백화점화장실인테리어" xfId="18945"/>
    <cellStyle name="1_tree_마운딩수량_갑지0601_총괄갑지_설계내역서_화명조경_백화점화장실인테리어_1차 기성 내역서 0612023" xfId="18946"/>
    <cellStyle name="1_tree_마운딩수량_갑지0601_총괄갑지_설계내역서_화명조경_백화점화장실인테리어_3차네고견적(061017-1)" xfId="18947"/>
    <cellStyle name="1_tree_마운딩수량_갑지0601_총괄갑지_설계내역서1월7일" xfId="18948"/>
    <cellStyle name="1_tree_마운딩수량_갑지0601_총괄갑지_설계내역서1월7일_1차 기성 내역서 0612023" xfId="18949"/>
    <cellStyle name="1_tree_마운딩수량_갑지0601_총괄갑지_설계내역서1월7일_3차네고견적(061017-1)" xfId="18950"/>
    <cellStyle name="1_tree_마운딩수량_갑지0601_총괄갑지_설계내역서1월7일_백화점화장실인테리어" xfId="18951"/>
    <cellStyle name="1_tree_마운딩수량_갑지0601_총괄갑지_설계내역서1월7일_백화점화장실인테리어_1차 기성 내역서 0612023" xfId="18952"/>
    <cellStyle name="1_tree_마운딩수량_갑지0601_총괄갑지_설계내역서1월7일_백화점화장실인테리어_3차네고견적(061017-1)" xfId="18953"/>
    <cellStyle name="1_tree_마운딩수량_갑지0601_총괄갑지_설계내역서1월7일_화명조경" xfId="18954"/>
    <cellStyle name="1_tree_마운딩수량_갑지0601_총괄갑지_설계내역서1월7일_화명조경_1차 기성 내역서 0612023" xfId="18955"/>
    <cellStyle name="1_tree_마운딩수량_갑지0601_총괄갑지_설계내역서1월7일_화명조경_3차네고견적(061017-1)" xfId="18956"/>
    <cellStyle name="1_tree_마운딩수량_갑지0601_총괄갑지_설계내역서1월7일_화명조경_백화점화장실인테리어" xfId="18957"/>
    <cellStyle name="1_tree_마운딩수량_갑지0601_총괄갑지_설계내역서1월7일_화명조경_백화점화장실인테리어_1차 기성 내역서 0612023" xfId="18958"/>
    <cellStyle name="1_tree_마운딩수량_갑지0601_총괄갑지_설계내역서1월7일_화명조경_백화점화장실인테리어_3차네고견적(061017-1)" xfId="18959"/>
    <cellStyle name="1_tree_마운딩수량_갑지0601_총괄갑지_화명조경" xfId="18960"/>
    <cellStyle name="1_tree_마운딩수량_갑지0601_총괄갑지_화명조경_1차 기성 내역서 0612023" xfId="18961"/>
    <cellStyle name="1_tree_마운딩수량_갑지0601_총괄갑지_화명조경_3차네고견적(061017-1)" xfId="18962"/>
    <cellStyle name="1_tree_마운딩수량_갑지0601_총괄갑지_화명조경_백화점화장실인테리어" xfId="18963"/>
    <cellStyle name="1_tree_마운딩수량_갑지0601_총괄갑지_화명조경_백화점화장실인테리어_1차 기성 내역서 0612023" xfId="18964"/>
    <cellStyle name="1_tree_마운딩수량_갑지0601_총괄갑지_화명조경_백화점화장실인테리어_3차네고견적(061017-1)" xfId="18965"/>
    <cellStyle name="1_tree_마운딩수량_갑지0601_총괄내역서" xfId="18966"/>
    <cellStyle name="1_tree_마운딩수량_갑지0601_총괄내역서_1차 기성 내역서 0612023" xfId="18967"/>
    <cellStyle name="1_tree_마운딩수량_갑지0601_총괄내역서_3차네고견적(061017-1)" xfId="18968"/>
    <cellStyle name="1_tree_마운딩수량_갑지0601_총괄내역서_백화점화장실인테리어" xfId="18969"/>
    <cellStyle name="1_tree_마운딩수량_갑지0601_총괄내역서_백화점화장실인테리어_1차 기성 내역서 0612023" xfId="18970"/>
    <cellStyle name="1_tree_마운딩수량_갑지0601_총괄내역서_백화점화장실인테리어_3차네고견적(061017-1)" xfId="18971"/>
    <cellStyle name="1_tree_마운딩수량_갑지0601_총괄내역서_설계내역서" xfId="18972"/>
    <cellStyle name="1_tree_마운딩수량_갑지0601_총괄내역서_설계내역서_1차 기성 내역서 0612023" xfId="18973"/>
    <cellStyle name="1_tree_마운딩수량_갑지0601_총괄내역서_설계내역서_3차네고견적(061017-1)" xfId="18974"/>
    <cellStyle name="1_tree_마운딩수량_갑지0601_총괄내역서_설계내역서_백화점화장실인테리어" xfId="18975"/>
    <cellStyle name="1_tree_마운딩수량_갑지0601_총괄내역서_설계내역서_백화점화장실인테리어_1차 기성 내역서 0612023" xfId="18976"/>
    <cellStyle name="1_tree_마운딩수량_갑지0601_총괄내역서_설계내역서_백화점화장실인테리어_3차네고견적(061017-1)" xfId="18977"/>
    <cellStyle name="1_tree_마운딩수량_갑지0601_총괄내역서_설계내역서_화명조경" xfId="18978"/>
    <cellStyle name="1_tree_마운딩수량_갑지0601_총괄내역서_설계내역서_화명조경_1차 기성 내역서 0612023" xfId="18979"/>
    <cellStyle name="1_tree_마운딩수량_갑지0601_총괄내역서_설계내역서_화명조경_3차네고견적(061017-1)" xfId="18980"/>
    <cellStyle name="1_tree_마운딩수량_갑지0601_총괄내역서_설계내역서_화명조경_백화점화장실인테리어" xfId="18981"/>
    <cellStyle name="1_tree_마운딩수량_갑지0601_총괄내역서_설계내역서_화명조경_백화점화장실인테리어_1차 기성 내역서 0612023" xfId="18982"/>
    <cellStyle name="1_tree_마운딩수량_갑지0601_총괄내역서_설계내역서_화명조경_백화점화장실인테리어_3차네고견적(061017-1)" xfId="18983"/>
    <cellStyle name="1_tree_마운딩수량_갑지0601_총괄내역서_설계내역서1월7일" xfId="18984"/>
    <cellStyle name="1_tree_마운딩수량_갑지0601_총괄내역서_설계내역서1월7일_1차 기성 내역서 0612023" xfId="18985"/>
    <cellStyle name="1_tree_마운딩수량_갑지0601_총괄내역서_설계내역서1월7일_3차네고견적(061017-1)" xfId="18986"/>
    <cellStyle name="1_tree_마운딩수량_갑지0601_총괄내역서_설계내역서1월7일_백화점화장실인테리어" xfId="18987"/>
    <cellStyle name="1_tree_마운딩수량_갑지0601_총괄내역서_설계내역서1월7일_백화점화장실인테리어_1차 기성 내역서 0612023" xfId="18988"/>
    <cellStyle name="1_tree_마운딩수량_갑지0601_총괄내역서_설계내역서1월7일_백화점화장실인테리어_3차네고견적(061017-1)" xfId="18989"/>
    <cellStyle name="1_tree_마운딩수량_갑지0601_총괄내역서_설계내역서1월7일_화명조경" xfId="18990"/>
    <cellStyle name="1_tree_마운딩수량_갑지0601_총괄내역서_설계내역서1월7일_화명조경_1차 기성 내역서 0612023" xfId="18991"/>
    <cellStyle name="1_tree_마운딩수량_갑지0601_총괄내역서_설계내역서1월7일_화명조경_3차네고견적(061017-1)" xfId="18992"/>
    <cellStyle name="1_tree_마운딩수량_갑지0601_총괄내역서_설계내역서1월7일_화명조경_백화점화장실인테리어" xfId="18993"/>
    <cellStyle name="1_tree_마운딩수량_갑지0601_총괄내역서_설계내역서1월7일_화명조경_백화점화장실인테리어_1차 기성 내역서 0612023" xfId="18994"/>
    <cellStyle name="1_tree_마운딩수량_갑지0601_총괄내역서_설계내역서1월7일_화명조경_백화점화장실인테리어_3차네고견적(061017-1)" xfId="18995"/>
    <cellStyle name="1_tree_마운딩수량_갑지0601_총괄내역서_화명조경" xfId="18996"/>
    <cellStyle name="1_tree_마운딩수량_갑지0601_총괄내역서_화명조경_1차 기성 내역서 0612023" xfId="18997"/>
    <cellStyle name="1_tree_마운딩수량_갑지0601_총괄내역서_화명조경_3차네고견적(061017-1)" xfId="18998"/>
    <cellStyle name="1_tree_마운딩수량_갑지0601_총괄내역서_화명조경_백화점화장실인테리어" xfId="18999"/>
    <cellStyle name="1_tree_마운딩수량_갑지0601_총괄내역서_화명조경_백화점화장실인테리어_1차 기성 내역서 0612023" xfId="19000"/>
    <cellStyle name="1_tree_마운딩수량_갑지0601_총괄내역서_화명조경_백화점화장실인테리어_3차네고견적(061017-1)" xfId="19001"/>
    <cellStyle name="1_tree_마운딩수량_갑지0601_화명조경" xfId="19002"/>
    <cellStyle name="1_tree_마운딩수량_갑지0601_화명조경_1차 기성 내역서 0612023" xfId="19003"/>
    <cellStyle name="1_tree_마운딩수량_갑지0601_화명조경_3차네고견적(061017-1)" xfId="19004"/>
    <cellStyle name="1_tree_마운딩수량_갑지0601_화명조경_백화점화장실인테리어" xfId="19005"/>
    <cellStyle name="1_tree_마운딩수량_갑지0601_화명조경_백화점화장실인테리어_1차 기성 내역서 0612023" xfId="19006"/>
    <cellStyle name="1_tree_마운딩수량_갑지0601_화명조경_백화점화장실인테리어_3차네고견적(061017-1)" xfId="19007"/>
    <cellStyle name="1_tree_마운딩수량_백화점화장실인테리어" xfId="19008"/>
    <cellStyle name="1_tree_마운딩수량_백화점화장실인테리어_1차 기성 내역서 0612023" xfId="19009"/>
    <cellStyle name="1_tree_마운딩수량_백화점화장실인테리어_3차네고견적(061017-1)" xfId="19010"/>
    <cellStyle name="1_tree_마운딩수량_설계내역서" xfId="19011"/>
    <cellStyle name="1_tree_마운딩수량_설계내역서_1차 기성 내역서 0612023" xfId="19012"/>
    <cellStyle name="1_tree_마운딩수량_설계내역서_3차네고견적(061017-1)" xfId="19013"/>
    <cellStyle name="1_tree_마운딩수량_설계내역서_백화점화장실인테리어" xfId="19014"/>
    <cellStyle name="1_tree_마운딩수량_설계내역서_백화점화장실인테리어_1차 기성 내역서 0612023" xfId="19015"/>
    <cellStyle name="1_tree_마운딩수량_설계내역서_백화점화장실인테리어_3차네고견적(061017-1)" xfId="19016"/>
    <cellStyle name="1_tree_마운딩수량_설계내역서_화명조경" xfId="19017"/>
    <cellStyle name="1_tree_마운딩수량_설계내역서_화명조경_1차 기성 내역서 0612023" xfId="19018"/>
    <cellStyle name="1_tree_마운딩수량_설계내역서_화명조경_3차네고견적(061017-1)" xfId="19019"/>
    <cellStyle name="1_tree_마운딩수량_설계내역서_화명조경_백화점화장실인테리어" xfId="19020"/>
    <cellStyle name="1_tree_마운딩수량_설계내역서_화명조경_백화점화장실인테리어_1차 기성 내역서 0612023" xfId="19021"/>
    <cellStyle name="1_tree_마운딩수량_설계내역서_화명조경_백화점화장실인테리어_3차네고견적(061017-1)" xfId="19022"/>
    <cellStyle name="1_tree_마운딩수량_설계내역서1월7일" xfId="19023"/>
    <cellStyle name="1_tree_마운딩수량_설계내역서1월7일_1차 기성 내역서 0612023" xfId="19024"/>
    <cellStyle name="1_tree_마운딩수량_설계내역서1월7일_3차네고견적(061017-1)" xfId="19025"/>
    <cellStyle name="1_tree_마운딩수량_설계내역서1월7일_백화점화장실인테리어" xfId="19026"/>
    <cellStyle name="1_tree_마운딩수량_설계내역서1월7일_백화점화장실인테리어_1차 기성 내역서 0612023" xfId="19027"/>
    <cellStyle name="1_tree_마운딩수량_설계내역서1월7일_백화점화장실인테리어_3차네고견적(061017-1)" xfId="19028"/>
    <cellStyle name="1_tree_마운딩수량_설계내역서1월7일_화명조경" xfId="19029"/>
    <cellStyle name="1_tree_마운딩수량_설계내역서1월7일_화명조경_1차 기성 내역서 0612023" xfId="19030"/>
    <cellStyle name="1_tree_마운딩수량_설계내역서1월7일_화명조경_3차네고견적(061017-1)" xfId="19031"/>
    <cellStyle name="1_tree_마운딩수량_설계내역서1월7일_화명조경_백화점화장실인테리어" xfId="19032"/>
    <cellStyle name="1_tree_마운딩수량_설계내역서1월7일_화명조경_백화점화장실인테리어_1차 기성 내역서 0612023" xfId="19033"/>
    <cellStyle name="1_tree_마운딩수량_설계내역서1월7일_화명조경_백화점화장실인테리어_3차네고견적(061017-1)" xfId="19034"/>
    <cellStyle name="1_tree_마운딩수량_화명조경" xfId="19035"/>
    <cellStyle name="1_tree_마운딩수량_화명조경_1차 기성 내역서 0612023" xfId="19036"/>
    <cellStyle name="1_tree_마운딩수량_화명조경_3차네고견적(061017-1)" xfId="19037"/>
    <cellStyle name="1_tree_마운딩수량_화명조경_백화점화장실인테리어" xfId="19038"/>
    <cellStyle name="1_tree_마운딩수량_화명조경_백화점화장실인테리어_1차 기성 내역서 0612023" xfId="19039"/>
    <cellStyle name="1_tree_마운딩수량_화명조경_백화점화장실인테리어_3차네고견적(061017-1)" xfId="19040"/>
    <cellStyle name="1_tree_목동내역" xfId="9236"/>
    <cellStyle name="1_tree_목동내역_04. 신도림주상복합_기계실행예산(안)20060412_배연담파스리브단가수정" xfId="9237"/>
    <cellStyle name="1_tree_목동내역_05W0305L(실행작업051125)" xfId="9238"/>
    <cellStyle name="1_tree_목동내역_강남대 complex 도급" xfId="9239"/>
    <cellStyle name="1_tree_목동내역_강남대 complex 도급_04. 신도림주상복합_기계실행예산(안)20060412_배연담파스리브단가수정" xfId="9240"/>
    <cellStyle name="1_tree_목동내역_강남대 complex 도급_실행작업중_기계(공내역서)-실행(051226)" xfId="9241"/>
    <cellStyle name="1_tree_목동내역_강남대 complex 도급_실행작업중_기계내역(노인건강타운)_20060201(동진)" xfId="9242"/>
    <cellStyle name="1_tree_목동내역_강남대 complex 도급_최종-실행내역(협성대신학관)060110" xfId="9243"/>
    <cellStyle name="1_tree_목동내역_강남대 complex 도급_통합단가-동진" xfId="9244"/>
    <cellStyle name="1_tree_목동내역_강남대 complex 실행-10%조정내역" xfId="9245"/>
    <cellStyle name="1_tree_목동내역_강남대 complex 실행-10%조정내역_04. 신도림주상복합_기계실행예산(안)20060412_배연담파스리브단가수정" xfId="9246"/>
    <cellStyle name="1_tree_목동내역_건국대학교기숙사신축공사_3차수정(실행05.04.20)_결과물" xfId="9247"/>
    <cellStyle name="1_tree_목동내역_건국대학교기숙사신축공사_3차수정(실행05.04.20)_결과물_04. 신도림주상복합_기계실행예산(안)20060412_배연담파스리브단가수정" xfId="9248"/>
    <cellStyle name="1_tree_목동내역_건국대학교기숙사신축공사_3차수정(실행05.04.20)_결과물_실행작업중_기계내역(노인건강타운)_20060201(동진)" xfId="9249"/>
    <cellStyle name="1_tree_목동내역_건국대학교기숙사신축공사_3차수정(실행05.04.20)_결과물_최종-실행내역(협성대신학관)060110" xfId="9250"/>
    <cellStyle name="1_tree_목동내역_건국대학교기숙사신축공사_3차수정(실행05.04.20)_결과물_통합단가-동진" xfId="9251"/>
    <cellStyle name="1_tree_목동내역_실행작업중_기계(공내역서)-실행(051226)" xfId="9252"/>
    <cellStyle name="1_tree_목동내역_실행작업중_기계내역(노인건강타운)_20060201(동진)" xfId="9253"/>
    <cellStyle name="1_tree_목동내역_외주견적목록" xfId="9254"/>
    <cellStyle name="1_tree_목동내역_최종-실행내역(협성대신학관)060110" xfId="9255"/>
    <cellStyle name="1_tree_목동내역_통합단가-동진" xfId="9256"/>
    <cellStyle name="1_tree_목동내역_폐기물집계" xfId="9257"/>
    <cellStyle name="1_tree_목동내역_폐기물집계_04. 신도림주상복합_기계실행예산(안)20060412_배연담파스리브단가수정" xfId="9258"/>
    <cellStyle name="1_tree_목동내역_폐기물집계_05W0305L(실행작업051125)" xfId="9259"/>
    <cellStyle name="1_tree_목동내역_폐기물집계_강남대 complex 도급" xfId="9260"/>
    <cellStyle name="1_tree_목동내역_폐기물집계_강남대 complex 도급_04. 신도림주상복합_기계실행예산(안)20060412_배연담파스리브단가수정" xfId="9261"/>
    <cellStyle name="1_tree_목동내역_폐기물집계_강남대 complex 도급_실행작업중_기계(공내역서)-실행(051226)" xfId="9262"/>
    <cellStyle name="1_tree_목동내역_폐기물집계_강남대 complex 도급_실행작업중_기계내역(노인건강타운)_20060201(동진)" xfId="9263"/>
    <cellStyle name="1_tree_목동내역_폐기물집계_강남대 complex 도급_최종-실행내역(협성대신학관)060110" xfId="9264"/>
    <cellStyle name="1_tree_목동내역_폐기물집계_강남대 complex 도급_통합단가-동진" xfId="9265"/>
    <cellStyle name="1_tree_목동내역_폐기물집계_강남대 complex 실행-10%조정내역" xfId="9266"/>
    <cellStyle name="1_tree_목동내역_폐기물집계_강남대 complex 실행-10%조정내역_04. 신도림주상복합_기계실행예산(안)20060412_배연담파스리브단가수정" xfId="9267"/>
    <cellStyle name="1_tree_목동내역_폐기물집계_건국대학교기숙사신축공사_3차수정(실행05.04.20)_결과물" xfId="9268"/>
    <cellStyle name="1_tree_목동내역_폐기물집계_건국대학교기숙사신축공사_3차수정(실행05.04.20)_결과물_04. 신도림주상복합_기계실행예산(안)20060412_배연담파스리브단가수정" xfId="9269"/>
    <cellStyle name="1_tree_목동내역_폐기물집계_건국대학교기숙사신축공사_3차수정(실행05.04.20)_결과물_실행작업중_기계내역(노인건강타운)_20060201(동진)" xfId="9270"/>
    <cellStyle name="1_tree_목동내역_폐기물집계_건국대학교기숙사신축공사_3차수정(실행05.04.20)_결과물_최종-실행내역(협성대신학관)060110" xfId="9271"/>
    <cellStyle name="1_tree_목동내역_폐기물집계_건국대학교기숙사신축공사_3차수정(실행05.04.20)_결과물_통합단가-동진" xfId="9272"/>
    <cellStyle name="1_tree_목동내역_폐기물집계_실행작업중_기계(공내역서)-실행(051226)" xfId="9273"/>
    <cellStyle name="1_tree_목동내역_폐기물집계_실행작업중_기계내역(노인건강타운)_20060201(동진)" xfId="9274"/>
    <cellStyle name="1_tree_목동내역_폐기물집계_외주견적목록" xfId="9275"/>
    <cellStyle name="1_tree_목동내역_폐기물집계_최종-실행내역(협성대신학관)060110" xfId="9276"/>
    <cellStyle name="1_tree_목동내역_폐기물집계_통합단가-동진" xfId="9277"/>
    <cellStyle name="1_tree_목동내역_폐기물집계_한국국제협력단국제협력관련시설신축공사(11(1).20)실행작업" xfId="9278"/>
    <cellStyle name="1_tree_목동내역_한국국제협력단국제협력관련시설신축공사(11(1).20)실행작업" xfId="9279"/>
    <cellStyle name="1_tree_문래수량집계" xfId="9280"/>
    <cellStyle name="1_tree_문래수량집계_★화명동3차원가계산서" xfId="9281"/>
    <cellStyle name="1_tree_문래수량집계_주요자재집계표(1206-본내역금회)" xfId="9282"/>
    <cellStyle name="1_tree_문래수량집계_주요자재집계표(1206-본내역전체)" xfId="9283"/>
    <cellStyle name="1_tree_문래수량집계_주요자재집계표(전체)" xfId="9284"/>
    <cellStyle name="1_tree_문래수량집계_주요자재집계표1120(금회-제출용)" xfId="9285"/>
    <cellStyle name="1_tree_문래수량집계_중동롯데캐슬마스터2" xfId="9286"/>
    <cellStyle name="1_tree_백화점화장실인테리어" xfId="19041"/>
    <cellStyle name="1_tree_백화점화장실인테리어_1차 기성 내역서 0612023" xfId="19042"/>
    <cellStyle name="1_tree_백화점화장실인테리어_3차네고견적(061017-1)" xfId="19043"/>
    <cellStyle name="1_tree_서초spa공사비-실행가" xfId="9287"/>
    <cellStyle name="1_tree_서초spa공사비-실행가_★화명동3차원가계산서" xfId="9288"/>
    <cellStyle name="1_tree_서초spa공사비-실행가_주요자재집계표(1206-본내역금회)" xfId="9289"/>
    <cellStyle name="1_tree_서초spa공사비-실행가_주요자재집계표(1206-본내역전체)" xfId="9290"/>
    <cellStyle name="1_tree_서초spa공사비-실행가_주요자재집계표(전체)" xfId="9291"/>
    <cellStyle name="1_tree_서초spa공사비-실행가_주요자재집계표1120(금회-제출용)" xfId="9292"/>
    <cellStyle name="1_tree_서초spa공사비-실행가_중동롯데캐슬마스터2" xfId="9293"/>
    <cellStyle name="1_tree_설계내역서" xfId="19044"/>
    <cellStyle name="1_tree_설계내역서_1차 기성 내역서 0612023" xfId="19045"/>
    <cellStyle name="1_tree_설계내역서_3차네고견적(061017-1)" xfId="19046"/>
    <cellStyle name="1_tree_설계내역서_백화점화장실인테리어" xfId="19047"/>
    <cellStyle name="1_tree_설계내역서_백화점화장실인테리어_1차 기성 내역서 0612023" xfId="19048"/>
    <cellStyle name="1_tree_설계내역서_백화점화장실인테리어_3차네고견적(061017-1)" xfId="19049"/>
    <cellStyle name="1_tree_설계내역서_화명조경" xfId="19050"/>
    <cellStyle name="1_tree_설계내역서_화명조경_1차 기성 내역서 0612023" xfId="19051"/>
    <cellStyle name="1_tree_설계내역서_화명조경_3차네고견적(061017-1)" xfId="19052"/>
    <cellStyle name="1_tree_설계내역서_화명조경_백화점화장실인테리어" xfId="19053"/>
    <cellStyle name="1_tree_설계내역서_화명조경_백화점화장실인테리어_1차 기성 내역서 0612023" xfId="19054"/>
    <cellStyle name="1_tree_설계내역서_화명조경_백화점화장실인테리어_3차네고견적(061017-1)" xfId="19055"/>
    <cellStyle name="1_tree_설계내역서1월7일" xfId="19056"/>
    <cellStyle name="1_tree_설계내역서1월7일_1차 기성 내역서 0612023" xfId="19057"/>
    <cellStyle name="1_tree_설계내역서1월7일_3차네고견적(061017-1)" xfId="19058"/>
    <cellStyle name="1_tree_설계내역서1월7일_백화점화장실인테리어" xfId="19059"/>
    <cellStyle name="1_tree_설계내역서1월7일_백화점화장실인테리어_1차 기성 내역서 0612023" xfId="19060"/>
    <cellStyle name="1_tree_설계내역서1월7일_백화점화장실인테리어_3차네고견적(061017-1)" xfId="19061"/>
    <cellStyle name="1_tree_설계내역서1월7일_화명조경" xfId="19062"/>
    <cellStyle name="1_tree_설계내역서1월7일_화명조경_1차 기성 내역서 0612023" xfId="19063"/>
    <cellStyle name="1_tree_설계내역서1월7일_화명조경_3차네고견적(061017-1)" xfId="19064"/>
    <cellStyle name="1_tree_설계내역서1월7일_화명조경_백화점화장실인테리어" xfId="19065"/>
    <cellStyle name="1_tree_설계내역서1월7일_화명조경_백화점화장실인테리어_1차 기성 내역서 0612023" xfId="19066"/>
    <cellStyle name="1_tree_설계내역서1월7일_화명조경_백화점화장실인테리어_3차네고견적(061017-1)" xfId="19067"/>
    <cellStyle name="1_tree_성북구실행(0426)" xfId="9294"/>
    <cellStyle name="1_tree_성북구실행(0426)_20061128입찰실행(춘천의암스포츠타운-당초안)" xfId="9295"/>
    <cellStyle name="1_tree_성북구실행(0426)_20061218입찰실행(차세대연구동)" xfId="9296"/>
    <cellStyle name="1_tree_성북구실행(0426)_20070201입찰실행(시화2007.02.07결재)" xfId="9297"/>
    <cellStyle name="1_tree_성북구실행(0426)_20070201입찰실행(시화2007.02.08결재)" xfId="9298"/>
    <cellStyle name="1_tree_성북구실행(0426)_경비및 공사스케줄작성" xfId="9299"/>
    <cellStyle name="1_tree_성북구실행(0426)_두원공과대학입찰실행(20060718)" xfId="9300"/>
    <cellStyle name="1_tree_성북구실행(0426)_두원공과대학입찰실행(20060728)" xfId="9301"/>
    <cellStyle name="1_tree_성북구실행(0426)_두원공과대학입찰실행(20060801)" xfId="9302"/>
    <cellStyle name="1_tree_성북구실행(0426)_두원공과대학입찰실행(20060801최종)" xfId="9303"/>
    <cellStyle name="1_tree_성북구실행(0426)_일괄견적비교(대은수량기준)-최종" xfId="9304"/>
    <cellStyle name="1_tree_성북구실행(0426)_입찰실행(2007.01.17결재)" xfId="9305"/>
    <cellStyle name="1_tree_성북구실행(0426)_입찰실행(2007.01.23-절감nego-공기13개월현실245억도급260억)" xfId="9306"/>
    <cellStyle name="1_tree_성북구실행(0426)_입찰실행(녹산병원2007.05.02)" xfId="9307"/>
    <cellStyle name="1_tree_성북구실행(0426)_입찰실행(녹산병원2007.05.09)" xfId="9308"/>
    <cellStyle name="1_tree_성북구실행(0426)_입찰실행(두원공과대학 )" xfId="9309"/>
    <cellStyle name="1_tree_성북구실행(0426)_입찰실행(문화재종합병원)" xfId="9310"/>
    <cellStyle name="1_tree_성북구실행(0426)_입찰실행(서울북부지방법원)" xfId="9311"/>
    <cellStyle name="1_tree_성북구실행(0426)_입찰실행(서울북부지방법원)-단가입력" xfId="9312"/>
    <cellStyle name="1_tree_성북구실행(0426)_입찰실행(서울북부지방법원-공기28개월2007.02.14)" xfId="9313"/>
    <cellStyle name="1_tree_성북구실행(0426)_입찰실행(서울북부지방법원-공기28개월2007.02.15)" xfId="9314"/>
    <cellStyle name="1_tree_성북구실행(0426)_입찰실행(육군훈련소)" xfId="9315"/>
    <cellStyle name="1_tree_성북구실행(0426)_입찰실행(육군훈련소-최종)" xfId="9316"/>
    <cellStyle name="1_tree_성북구실행(0426)_입찰실행(인재2007.02.28)" xfId="9317"/>
    <cellStyle name="1_tree_성북구실행(0426)_입찰실행(청주대학교예술대실습관)" xfId="9318"/>
    <cellStyle name="1_tree_성북구실행(0426)_진주종합실내체육관건립공사(실행20060613)" xfId="9319"/>
    <cellStyle name="1_tree_성북구실행(0426)_청주대학교예술대학실습관입찰실행" xfId="9320"/>
    <cellStyle name="1_tree_수량산출" xfId="9321"/>
    <cellStyle name="1_tree_수량산출 2" xfId="9322"/>
    <cellStyle name="1_tree_수량산출 3" xfId="9323"/>
    <cellStyle name="1_tree_수량산출_00-설계서양식" xfId="9324"/>
    <cellStyle name="1_tree_수량산출_00-예산서양식100" xfId="9325"/>
    <cellStyle name="1_tree_수량산출_00-예산서양식100 2" xfId="9326"/>
    <cellStyle name="1_tree_수량산출_00-예산서양식100 3" xfId="9327"/>
    <cellStyle name="1_tree_수량산출_00-예산서양식100_00-폐기물처리설계서양식" xfId="9328"/>
    <cellStyle name="1_tree_수량산출_00-예산서양식100_대전가오-설계서" xfId="9329"/>
    <cellStyle name="1_tree_수량산출_00-예산서양식100_대전가오-설계서(관리)" xfId="9330"/>
    <cellStyle name="1_tree_수량산출_00-예산서양식100_대전가오-설계서1" xfId="9331"/>
    <cellStyle name="1_tree_수량산출_00-예산서양식100_둥근달-수량산출서(철거)" xfId="9332"/>
    <cellStyle name="1_tree_수량산출_00-폐기물예산서양식2" xfId="9333"/>
    <cellStyle name="1_tree_수량산출_00-폐기물예산서양식2_00-폐기물처리설계서양식" xfId="9334"/>
    <cellStyle name="1_tree_수량산출_00-폐기물예산서양식2_둥근달-수량산출서(철거)" xfId="9335"/>
    <cellStyle name="1_tree_수량산출_00-폐기물처리설계서양식" xfId="9336"/>
    <cellStyle name="1_tree_수량산출_00-표지예정공정표" xfId="9337"/>
    <cellStyle name="1_tree_수량산출_00-표지예정공정표_00-폐기물처리설계서양식" xfId="9338"/>
    <cellStyle name="1_tree_수량산출_00-표지예정공정표_둥근달-수량산출서(철거)" xfId="9339"/>
    <cellStyle name="1_tree_수량산출_01.부산대병원실행-작업중(태양)" xfId="9340"/>
    <cellStyle name="1_tree_수량산출_04. 신도림주상복합_기계실행예산(안)20060412_배연담파스리브단가수정" xfId="9341"/>
    <cellStyle name="1_tree_수량산출_04.비봉도급-작업중" xfId="9342"/>
    <cellStyle name="1_tree_수량산출_04.비봉도급-작업중_04. 신도림주상복합_기계실행예산(안)20060412_배연담파스리브단가수정" xfId="9343"/>
    <cellStyle name="1_tree_수량산출_04.비봉도급-작업중_실행작업중_기계내역(노인건강타운)_20060201(동진)" xfId="9344"/>
    <cellStyle name="1_tree_수량산출_04.비봉도급-작업중_최종-실행내역(협성대신학관)060110" xfId="9345"/>
    <cellStyle name="1_tree_수량산출_04.비봉도급-작업중_통합단가-동진" xfId="9346"/>
    <cellStyle name="1_tree_수량산출_05W0305L(실행작업051125)" xfId="9347"/>
    <cellStyle name="1_tree_수량산출_1" xfId="9348"/>
    <cellStyle name="1_tree_수량산출_1_수량산출" xfId="9349"/>
    <cellStyle name="1_tree_수량산출_2" xfId="9350"/>
    <cellStyle name="1_tree_수량산출_rhd(토양-토공)071212" xfId="10165"/>
    <cellStyle name="1_tree_수량산출_rhd(토양-토공)071212 2" xfId="10166"/>
    <cellStyle name="1_tree_수량산출_rhd(토양-토공)071212 3" xfId="10167"/>
    <cellStyle name="1_tree_수량산출_ys dw 은평 생태교량" xfId="10168"/>
    <cellStyle name="1_tree_수량산출_ys dw 은평 생태교량 2" xfId="10169"/>
    <cellStyle name="1_tree_수량산출_ys dw 은평 생태교량 3" xfId="10170"/>
    <cellStyle name="1_tree_수량산출_강남대 complex 도급" xfId="9351"/>
    <cellStyle name="1_tree_수량산출_강남대 complex 도급_04. 신도림주상복합_기계실행예산(안)20060412_배연담파스리브단가수정" xfId="9352"/>
    <cellStyle name="1_tree_수량산출_강남대 complex 도급_실행작업중_기계(공내역서)-실행(051226)" xfId="9353"/>
    <cellStyle name="1_tree_수량산출_강남대 complex 도급_실행작업중_기계내역(노인건강타운)_20060201(동진)" xfId="9354"/>
    <cellStyle name="1_tree_수량산출_강남대 complex 도급_최종-실행내역(협성대신학관)060110" xfId="9355"/>
    <cellStyle name="1_tree_수량산출_강남대 complex 도급_통합단가-동진" xfId="9356"/>
    <cellStyle name="1_tree_수량산출_강남대 complex 실행-10%조정내역" xfId="9357"/>
    <cellStyle name="1_tree_수량산출_강남대 complex 실행-10%조정내역_04. 신도림주상복합_기계실행예산(안)20060412_배연담파스리브단가수정" xfId="9358"/>
    <cellStyle name="1_tree_수량산출_건국대학교기숙사신축공사_3차수정(실행05.04.20)_결과물" xfId="9359"/>
    <cellStyle name="1_tree_수량산출_건국대학교기숙사신축공사_3차수정(실행05.04.20)_결과물_04. 신도림주상복합_기계실행예산(안)20060412_배연담파스리브단가수정" xfId="9360"/>
    <cellStyle name="1_tree_수량산출_건국대학교기숙사신축공사_3차수정(실행05.04.20)_결과물_실행작업중_기계내역(노인건강타운)_20060201(동진)" xfId="9361"/>
    <cellStyle name="1_tree_수량산출_건국대학교기숙사신축공사_3차수정(실행05.04.20)_결과물_최종-실행내역(협성대신학관)060110" xfId="9362"/>
    <cellStyle name="1_tree_수량산출_건국대학교기숙사신축공사_3차수정(실행05.04.20)_결과물_통합단가-동진" xfId="9363"/>
    <cellStyle name="1_tree_수량산출_공원정비수량산출" xfId="9364"/>
    <cellStyle name="1_tree_수량산출_공원정비수량산출_수량산출" xfId="9365"/>
    <cellStyle name="1_tree_수량산출_구로리총괄내역" xfId="9366"/>
    <cellStyle name="1_tree_수량산출_구로리총괄내역 2" xfId="9367"/>
    <cellStyle name="1_tree_수량산출_구로리총괄내역 3" xfId="9368"/>
    <cellStyle name="1_tree_수량산출_구로리총괄내역_01.부산대병원실행-작업중(태양)" xfId="9369"/>
    <cellStyle name="1_tree_수량산출_구로리총괄내역_04. 신도림주상복합_기계실행예산(안)20060412_배연담파스리브단가수정" xfId="9370"/>
    <cellStyle name="1_tree_수량산출_구로리총괄내역_04.비봉도급-작업중" xfId="9371"/>
    <cellStyle name="1_tree_수량산출_구로리총괄내역_04.비봉도급-작업중_04. 신도림주상복합_기계실행예산(안)20060412_배연담파스리브단가수정" xfId="9372"/>
    <cellStyle name="1_tree_수량산출_구로리총괄내역_04.비봉도급-작업중_실행작업중_기계내역(노인건강타운)_20060201(동진)" xfId="9373"/>
    <cellStyle name="1_tree_수량산출_구로리총괄내역_04.비봉도급-작업중_최종-실행내역(협성대신학관)060110" xfId="9374"/>
    <cellStyle name="1_tree_수량산출_구로리총괄내역_04.비봉도급-작업중_통합단가-동진" xfId="9375"/>
    <cellStyle name="1_tree_수량산출_구로리총괄내역_ys dw 은평 생태교량" xfId="9594"/>
    <cellStyle name="1_tree_수량산출_구로리총괄내역_ys dw 은평 생태교량 2" xfId="9595"/>
    <cellStyle name="1_tree_수량산출_구로리총괄내역_ys dw 은평 생태교량 3" xfId="9596"/>
    <cellStyle name="1_tree_수량산출_구로리총괄내역_구로리설계예산서1029" xfId="9376"/>
    <cellStyle name="1_tree_수량산출_구로리총괄내역_구로리설계예산서1118준공" xfId="9377"/>
    <cellStyle name="1_tree_수량산출_구로리총괄내역_구로리설계예산서조경" xfId="9378"/>
    <cellStyle name="1_tree_수량산출_구로리총괄내역_구로리어린이공원예산서(조경)1125" xfId="9379"/>
    <cellStyle name="1_tree_수량산출_구로리총괄내역_국민은행" xfId="9380"/>
    <cellStyle name="1_tree_수량산출_구로리총괄내역_내역서" xfId="9381"/>
    <cellStyle name="1_tree_수량산출_구로리총괄내역_노임단가표" xfId="9382"/>
    <cellStyle name="1_tree_수량산출_구로리총괄내역_단가산출서" xfId="9383"/>
    <cellStyle name="1_tree_수량산출_구로리총괄내역_단가산출서 2" xfId="9384"/>
    <cellStyle name="1_tree_수량산출_구로리총괄내역_단가산출서 3" xfId="9385"/>
    <cellStyle name="1_tree_수량산출_구로리총괄내역_단가산출서_01.부산대병원실행-작업중(태양)" xfId="9386"/>
    <cellStyle name="1_tree_수량산출_구로리총괄내역_단가산출서_04. 신도림주상복합_기계실행예산(안)20060412_배연담파스리브단가수정" xfId="9387"/>
    <cellStyle name="1_tree_수량산출_구로리총괄내역_단가산출서_04.비봉도급-작업중" xfId="9388"/>
    <cellStyle name="1_tree_수량산출_구로리총괄내역_단가산출서_04.비봉도급-작업중_04. 신도림주상복합_기계실행예산(안)20060412_배연담파스리브단가수정" xfId="9389"/>
    <cellStyle name="1_tree_수량산출_구로리총괄내역_단가산출서_04.비봉도급-작업중_실행작업중_기계내역(노인건강타운)_20060201(동진)" xfId="9390"/>
    <cellStyle name="1_tree_수량산출_구로리총괄내역_단가산출서_04.비봉도급-작업중_최종-실행내역(협성대신학관)060110" xfId="9391"/>
    <cellStyle name="1_tree_수량산출_구로리총괄내역_단가산출서_04.비봉도급-작업중_통합단가-동진" xfId="9392"/>
    <cellStyle name="1_tree_수량산출_구로리총괄내역_단가산출서_ys dw 은평 생태교량" xfId="9435"/>
    <cellStyle name="1_tree_수량산출_구로리총괄내역_단가산출서_ys dw 은평 생태교량 2" xfId="9436"/>
    <cellStyle name="1_tree_수량산출_구로리총괄내역_단가산출서_ys dw 은평 생태교량 3" xfId="9437"/>
    <cellStyle name="1_tree_수량산출_구로리총괄내역_단가산출서_국민은행" xfId="9393"/>
    <cellStyle name="1_tree_수량산출_구로리총괄내역_단가산출서_도장공사(실행예산)" xfId="12479"/>
    <cellStyle name="1_tree_수량산출_구로리총괄내역_단가산출서_도장공사(실행예산)_동주변경결의(1차)" xfId="12478"/>
    <cellStyle name="1_tree_수량산출_구로리총괄내역_단가산출서_성북구실행(0426)" xfId="9394"/>
    <cellStyle name="1_tree_수량산출_구로리총괄내역_단가산출서_성북구실행(0426)_20061128입찰실행(춘천의암스포츠타운-당초안)" xfId="9395"/>
    <cellStyle name="1_tree_수량산출_구로리총괄내역_단가산출서_성북구실행(0426)_20061218입찰실행(차세대연구동)" xfId="9396"/>
    <cellStyle name="1_tree_수량산출_구로리총괄내역_단가산출서_성북구실행(0426)_20070201입찰실행(시화2007.02.07결재)" xfId="9397"/>
    <cellStyle name="1_tree_수량산출_구로리총괄내역_단가산출서_성북구실행(0426)_20070201입찰실행(시화2007.02.08결재)" xfId="9398"/>
    <cellStyle name="1_tree_수량산출_구로리총괄내역_단가산출서_성북구실행(0426)_경비및 공사스케줄작성" xfId="9399"/>
    <cellStyle name="1_tree_수량산출_구로리총괄내역_단가산출서_성북구실행(0426)_두원공과대학입찰실행(20060718)" xfId="9400"/>
    <cellStyle name="1_tree_수량산출_구로리총괄내역_단가산출서_성북구실행(0426)_두원공과대학입찰실행(20060728)" xfId="9401"/>
    <cellStyle name="1_tree_수량산출_구로리총괄내역_단가산출서_성북구실행(0426)_두원공과대학입찰실행(20060801)" xfId="9402"/>
    <cellStyle name="1_tree_수량산출_구로리총괄내역_단가산출서_성북구실행(0426)_두원공과대학입찰실행(20060801최종)" xfId="9403"/>
    <cellStyle name="1_tree_수량산출_구로리총괄내역_단가산출서_성북구실행(0426)_일괄견적비교(대은수량기준)-최종" xfId="9404"/>
    <cellStyle name="1_tree_수량산출_구로리총괄내역_단가산출서_성북구실행(0426)_입찰실행(2007.01.17결재)" xfId="9405"/>
    <cellStyle name="1_tree_수량산출_구로리총괄내역_단가산출서_성북구실행(0426)_입찰실행(2007.01.23-절감nego-공기13개월현실245억도급260억)" xfId="9406"/>
    <cellStyle name="1_tree_수량산출_구로리총괄내역_단가산출서_성북구실행(0426)_입찰실행(녹산병원2007.05.02)" xfId="9407"/>
    <cellStyle name="1_tree_수량산출_구로리총괄내역_단가산출서_성북구실행(0426)_입찰실행(녹산병원2007.05.09)" xfId="9408"/>
    <cellStyle name="1_tree_수량산출_구로리총괄내역_단가산출서_성북구실행(0426)_입찰실행(두원공과대학 )" xfId="9409"/>
    <cellStyle name="1_tree_수량산출_구로리총괄내역_단가산출서_성북구실행(0426)_입찰실행(문화재종합병원)" xfId="9410"/>
    <cellStyle name="1_tree_수량산출_구로리총괄내역_단가산출서_성북구실행(0426)_입찰실행(서울북부지방법원)" xfId="9411"/>
    <cellStyle name="1_tree_수량산출_구로리총괄내역_단가산출서_성북구실행(0426)_입찰실행(서울북부지방법원)-단가입력" xfId="9412"/>
    <cellStyle name="1_tree_수량산출_구로리총괄내역_단가산출서_성북구실행(0426)_입찰실행(서울북부지방법원-공기28개월2007.02.14)" xfId="9413"/>
    <cellStyle name="1_tree_수량산출_구로리총괄내역_단가산출서_성북구실행(0426)_입찰실행(서울북부지방법원-공기28개월2007.02.15)" xfId="9414"/>
    <cellStyle name="1_tree_수량산출_구로리총괄내역_단가산출서_성북구실행(0426)_입찰실행(육군훈련소)" xfId="9415"/>
    <cellStyle name="1_tree_수량산출_구로리총괄내역_단가산출서_성북구실행(0426)_입찰실행(육군훈련소-최종)" xfId="9416"/>
    <cellStyle name="1_tree_수량산출_구로리총괄내역_단가산출서_성북구실행(0426)_입찰실행(인재2007.02.28)" xfId="9417"/>
    <cellStyle name="1_tree_수량산출_구로리총괄내역_단가산출서_성북구실행(0426)_입찰실행(청주대학교예술대실습관)" xfId="9418"/>
    <cellStyle name="1_tree_수량산출_구로리총괄내역_단가산출서_성북구실행(0426)_진주종합실내체육관건립공사(실행20060613)" xfId="9419"/>
    <cellStyle name="1_tree_수량산출_구로리총괄내역_단가산출서_성북구실행(0426)_청주대학교예술대학실습관입찰실행" xfId="9420"/>
    <cellStyle name="1_tree_수량산출_구로리총괄내역_단가산출서_실행예산-덕성여대(본실행)" xfId="9421"/>
    <cellStyle name="1_tree_수량산출_구로리총괄내역_단가산출서_실행작업중_기계내역(노인건강타운)_20060201(동진)" xfId="9422"/>
    <cellStyle name="1_tree_수량산출_구로리총괄내역_단가산출서_실행품의B&amp;N100%(1113)최종결재" xfId="9423"/>
    <cellStyle name="1_tree_수량산출_구로리총괄내역_단가산출서_실행품의B&amp;N100%(1113)최종결재_실행예산품의서(송도B&amp;N)20080116작업중" xfId="9424"/>
    <cellStyle name="1_tree_수량산출_구로리총괄내역_단가산출서_실행품의B&amp;N100%(1113)최종결재_실행예산품의서(송도B&amp;N)검토20080101" xfId="9425"/>
    <cellStyle name="1_tree_수량산출_구로리총괄내역_단가산출서_정산보고" xfId="9426"/>
    <cellStyle name="1_tree_수량산출_구로리총괄내역_단가산출서_정산실행예산" xfId="9427"/>
    <cellStyle name="1_tree_수량산출_구로리총괄내역_단가산출서_준공정산보고-덕성여대현장" xfId="9428"/>
    <cellStyle name="1_tree_수량산출_구로리총괄내역_단가산출서_준공정산보고-중앙고강당현장(경비보나)" xfId="9429"/>
    <cellStyle name="1_tree_수량산출_구로리총괄내역_단가산출서_청주사직골조(최종확정)" xfId="9430"/>
    <cellStyle name="1_tree_수량산출_구로리총괄내역_단가산출서_청주사직골조(최종확정) 2" xfId="9431"/>
    <cellStyle name="1_tree_수량산출_구로리총괄내역_단가산출서_청주사직골조(최종확정) 3" xfId="9432"/>
    <cellStyle name="1_tree_수량산출_구로리총괄내역_단가산출서_최종-실행내역(협성대신학관)060110" xfId="9433"/>
    <cellStyle name="1_tree_수량산출_구로리총괄내역_단가산출서_통합단가-동진" xfId="9434"/>
    <cellStyle name="1_tree_수량산출_구로리총괄내역_도장공사(실행예산)" xfId="12477"/>
    <cellStyle name="1_tree_수량산출_구로리총괄내역_도장공사(실행예산)_동주변경결의(1차)" xfId="12476"/>
    <cellStyle name="1_tree_수량산출_구로리총괄내역_성북구실행(0426)" xfId="9438"/>
    <cellStyle name="1_tree_수량산출_구로리총괄내역_성북구실행(0426)_20061128입찰실행(춘천의암스포츠타운-당초안)" xfId="9439"/>
    <cellStyle name="1_tree_수량산출_구로리총괄내역_성북구실행(0426)_20061218입찰실행(차세대연구동)" xfId="9440"/>
    <cellStyle name="1_tree_수량산출_구로리총괄내역_성북구실행(0426)_20070201입찰실행(시화2007.02.07결재)" xfId="9441"/>
    <cellStyle name="1_tree_수량산출_구로리총괄내역_성북구실행(0426)_20070201입찰실행(시화2007.02.08결재)" xfId="9442"/>
    <cellStyle name="1_tree_수량산출_구로리총괄내역_성북구실행(0426)_경비및 공사스케줄작성" xfId="9443"/>
    <cellStyle name="1_tree_수량산출_구로리총괄내역_성북구실행(0426)_두원공과대학입찰실행(20060718)" xfId="9444"/>
    <cellStyle name="1_tree_수량산출_구로리총괄내역_성북구실행(0426)_두원공과대학입찰실행(20060728)" xfId="9445"/>
    <cellStyle name="1_tree_수량산출_구로리총괄내역_성북구실행(0426)_두원공과대학입찰실행(20060801)" xfId="9446"/>
    <cellStyle name="1_tree_수량산출_구로리총괄내역_성북구실행(0426)_두원공과대학입찰실행(20060801최종)" xfId="9447"/>
    <cellStyle name="1_tree_수량산출_구로리총괄내역_성북구실행(0426)_일괄견적비교(대은수량기준)-최종" xfId="9448"/>
    <cellStyle name="1_tree_수량산출_구로리총괄내역_성북구실행(0426)_입찰실행(2007.01.17결재)" xfId="9449"/>
    <cellStyle name="1_tree_수량산출_구로리총괄내역_성북구실행(0426)_입찰실행(2007.01.23-절감nego-공기13개월현실245억도급260억)" xfId="9450"/>
    <cellStyle name="1_tree_수량산출_구로리총괄내역_성북구실행(0426)_입찰실행(녹산병원2007.05.02)" xfId="9451"/>
    <cellStyle name="1_tree_수량산출_구로리총괄내역_성북구실행(0426)_입찰실행(녹산병원2007.05.09)" xfId="9452"/>
    <cellStyle name="1_tree_수량산출_구로리총괄내역_성북구실행(0426)_입찰실행(두원공과대학 )" xfId="9453"/>
    <cellStyle name="1_tree_수량산출_구로리총괄내역_성북구실행(0426)_입찰실행(문화재종합병원)" xfId="9454"/>
    <cellStyle name="1_tree_수량산출_구로리총괄내역_성북구실행(0426)_입찰실행(서울북부지방법원)" xfId="9455"/>
    <cellStyle name="1_tree_수량산출_구로리총괄내역_성북구실행(0426)_입찰실행(서울북부지방법원)-단가입력" xfId="9456"/>
    <cellStyle name="1_tree_수량산출_구로리총괄내역_성북구실행(0426)_입찰실행(서울북부지방법원-공기28개월2007.02.14)" xfId="9457"/>
    <cellStyle name="1_tree_수량산출_구로리총괄내역_성북구실행(0426)_입찰실행(서울북부지방법원-공기28개월2007.02.15)" xfId="9458"/>
    <cellStyle name="1_tree_수량산출_구로리총괄내역_성북구실행(0426)_입찰실행(육군훈련소)" xfId="9459"/>
    <cellStyle name="1_tree_수량산출_구로리총괄내역_성북구실행(0426)_입찰실행(육군훈련소-최종)" xfId="9460"/>
    <cellStyle name="1_tree_수량산출_구로리총괄내역_성북구실행(0426)_입찰실행(인재2007.02.28)" xfId="9461"/>
    <cellStyle name="1_tree_수량산출_구로리총괄내역_성북구실행(0426)_입찰실행(청주대학교예술대실습관)" xfId="9462"/>
    <cellStyle name="1_tree_수량산출_구로리총괄내역_성북구실행(0426)_진주종합실내체육관건립공사(실행20060613)" xfId="9463"/>
    <cellStyle name="1_tree_수량산출_구로리총괄내역_성북구실행(0426)_청주대학교예술대학실습관입찰실행" xfId="9464"/>
    <cellStyle name="1_tree_수량산출_구로리총괄내역_수도권매립지" xfId="9465"/>
    <cellStyle name="1_tree_수량산출_구로리총괄내역_수도권매립지1004(발주용)" xfId="9466"/>
    <cellStyle name="1_tree_수량산출_구로리총괄내역_실행예산-덕성여대(본실행)" xfId="9467"/>
    <cellStyle name="1_tree_수량산출_구로리총괄내역_실행작업중_기계내역(노인건강타운)_20060201(동진)" xfId="9468"/>
    <cellStyle name="1_tree_수량산출_구로리총괄내역_실행품의B&amp;N100%(1113)최종결재" xfId="9469"/>
    <cellStyle name="1_tree_수량산출_구로리총괄내역_실행품의B&amp;N100%(1113)최종결재_실행예산품의서(송도B&amp;N)20080116작업중" xfId="9470"/>
    <cellStyle name="1_tree_수량산출_구로리총괄내역_실행품의B&amp;N100%(1113)최종결재_실행예산품의서(송도B&amp;N)검토20080101" xfId="9471"/>
    <cellStyle name="1_tree_수량산출_구로리총괄내역_일신건영설계예산서(0211)" xfId="9472"/>
    <cellStyle name="1_tree_수량산출_구로리총괄내역_일위대가" xfId="9473"/>
    <cellStyle name="1_tree_수량산출_구로리총괄내역_일위대가 2" xfId="9474"/>
    <cellStyle name="1_tree_수량산출_구로리총괄내역_일위대가 3" xfId="9475"/>
    <cellStyle name="1_tree_수량산출_구로리총괄내역_일위대가_01.부산대병원실행-작업중(태양)" xfId="9476"/>
    <cellStyle name="1_tree_수량산출_구로리총괄내역_일위대가_04. 신도림주상복합_기계실행예산(안)20060412_배연담파스리브단가수정" xfId="9477"/>
    <cellStyle name="1_tree_수량산출_구로리총괄내역_일위대가_04.비봉도급-작업중" xfId="9478"/>
    <cellStyle name="1_tree_수량산출_구로리총괄내역_일위대가_04.비봉도급-작업중_04. 신도림주상복합_기계실행예산(안)20060412_배연담파스리브단가수정" xfId="9479"/>
    <cellStyle name="1_tree_수량산출_구로리총괄내역_일위대가_04.비봉도급-작업중_실행작업중_기계내역(노인건강타운)_20060201(동진)" xfId="9480"/>
    <cellStyle name="1_tree_수량산출_구로리총괄내역_일위대가_04.비봉도급-작업중_최종-실행내역(협성대신학관)060110" xfId="9481"/>
    <cellStyle name="1_tree_수량산출_구로리총괄내역_일위대가_04.비봉도급-작업중_통합단가-동진" xfId="9482"/>
    <cellStyle name="1_tree_수량산출_구로리총괄내역_일위대가_ys dw 은평 생태교량" xfId="9525"/>
    <cellStyle name="1_tree_수량산출_구로리총괄내역_일위대가_ys dw 은평 생태교량 2" xfId="9526"/>
    <cellStyle name="1_tree_수량산출_구로리총괄내역_일위대가_ys dw 은평 생태교량 3" xfId="9527"/>
    <cellStyle name="1_tree_수량산출_구로리총괄내역_일위대가_국민은행" xfId="9483"/>
    <cellStyle name="1_tree_수량산출_구로리총괄내역_일위대가_도장공사(실행예산)" xfId="12475"/>
    <cellStyle name="1_tree_수량산출_구로리총괄내역_일위대가_도장공사(실행예산)_동주변경결의(1차)" xfId="12474"/>
    <cellStyle name="1_tree_수량산출_구로리총괄내역_일위대가_성북구실행(0426)" xfId="9484"/>
    <cellStyle name="1_tree_수량산출_구로리총괄내역_일위대가_성북구실행(0426)_20061128입찰실행(춘천의암스포츠타운-당초안)" xfId="9485"/>
    <cellStyle name="1_tree_수량산출_구로리총괄내역_일위대가_성북구실행(0426)_20061218입찰실행(차세대연구동)" xfId="9486"/>
    <cellStyle name="1_tree_수량산출_구로리총괄내역_일위대가_성북구실행(0426)_20070201입찰실행(시화2007.02.07결재)" xfId="9487"/>
    <cellStyle name="1_tree_수량산출_구로리총괄내역_일위대가_성북구실행(0426)_20070201입찰실행(시화2007.02.08결재)" xfId="9488"/>
    <cellStyle name="1_tree_수량산출_구로리총괄내역_일위대가_성북구실행(0426)_경비및 공사스케줄작성" xfId="9489"/>
    <cellStyle name="1_tree_수량산출_구로리총괄내역_일위대가_성북구실행(0426)_두원공과대학입찰실행(20060718)" xfId="9490"/>
    <cellStyle name="1_tree_수량산출_구로리총괄내역_일위대가_성북구실행(0426)_두원공과대학입찰실행(20060728)" xfId="9491"/>
    <cellStyle name="1_tree_수량산출_구로리총괄내역_일위대가_성북구실행(0426)_두원공과대학입찰실행(20060801)" xfId="9492"/>
    <cellStyle name="1_tree_수량산출_구로리총괄내역_일위대가_성북구실행(0426)_두원공과대학입찰실행(20060801최종)" xfId="9493"/>
    <cellStyle name="1_tree_수량산출_구로리총괄내역_일위대가_성북구실행(0426)_일괄견적비교(대은수량기준)-최종" xfId="9494"/>
    <cellStyle name="1_tree_수량산출_구로리총괄내역_일위대가_성북구실행(0426)_입찰실행(2007.01.17결재)" xfId="9495"/>
    <cellStyle name="1_tree_수량산출_구로리총괄내역_일위대가_성북구실행(0426)_입찰실행(2007.01.23-절감nego-공기13개월현실245억도급260억)" xfId="9496"/>
    <cellStyle name="1_tree_수량산출_구로리총괄내역_일위대가_성북구실행(0426)_입찰실행(녹산병원2007.05.02)" xfId="9497"/>
    <cellStyle name="1_tree_수량산출_구로리총괄내역_일위대가_성북구실행(0426)_입찰실행(녹산병원2007.05.09)" xfId="9498"/>
    <cellStyle name="1_tree_수량산출_구로리총괄내역_일위대가_성북구실행(0426)_입찰실행(두원공과대학 )" xfId="9499"/>
    <cellStyle name="1_tree_수량산출_구로리총괄내역_일위대가_성북구실행(0426)_입찰실행(문화재종합병원)" xfId="9500"/>
    <cellStyle name="1_tree_수량산출_구로리총괄내역_일위대가_성북구실행(0426)_입찰실행(서울북부지방법원)" xfId="9501"/>
    <cellStyle name="1_tree_수량산출_구로리총괄내역_일위대가_성북구실행(0426)_입찰실행(서울북부지방법원)-단가입력" xfId="9502"/>
    <cellStyle name="1_tree_수량산출_구로리총괄내역_일위대가_성북구실행(0426)_입찰실행(서울북부지방법원-공기28개월2007.02.14)" xfId="9503"/>
    <cellStyle name="1_tree_수량산출_구로리총괄내역_일위대가_성북구실행(0426)_입찰실행(서울북부지방법원-공기28개월2007.02.15)" xfId="9504"/>
    <cellStyle name="1_tree_수량산출_구로리총괄내역_일위대가_성북구실행(0426)_입찰실행(육군훈련소)" xfId="9505"/>
    <cellStyle name="1_tree_수량산출_구로리총괄내역_일위대가_성북구실행(0426)_입찰실행(육군훈련소-최종)" xfId="9506"/>
    <cellStyle name="1_tree_수량산출_구로리총괄내역_일위대가_성북구실행(0426)_입찰실행(인재2007.02.28)" xfId="9507"/>
    <cellStyle name="1_tree_수량산출_구로리총괄내역_일위대가_성북구실행(0426)_입찰실행(청주대학교예술대실습관)" xfId="9508"/>
    <cellStyle name="1_tree_수량산출_구로리총괄내역_일위대가_성북구실행(0426)_진주종합실내체육관건립공사(실행20060613)" xfId="9509"/>
    <cellStyle name="1_tree_수량산출_구로리총괄내역_일위대가_성북구실행(0426)_청주대학교예술대학실습관입찰실행" xfId="9510"/>
    <cellStyle name="1_tree_수량산출_구로리총괄내역_일위대가_실행예산-덕성여대(본실행)" xfId="9511"/>
    <cellStyle name="1_tree_수량산출_구로리총괄내역_일위대가_실행작업중_기계내역(노인건강타운)_20060201(동진)" xfId="9512"/>
    <cellStyle name="1_tree_수량산출_구로리총괄내역_일위대가_실행품의B&amp;N100%(1113)최종결재" xfId="9513"/>
    <cellStyle name="1_tree_수량산출_구로리총괄내역_일위대가_실행품의B&amp;N100%(1113)최종결재_실행예산품의서(송도B&amp;N)20080116작업중" xfId="9514"/>
    <cellStyle name="1_tree_수량산출_구로리총괄내역_일위대가_실행품의B&amp;N100%(1113)최종결재_실행예산품의서(송도B&amp;N)검토20080101" xfId="9515"/>
    <cellStyle name="1_tree_수량산출_구로리총괄내역_일위대가_정산보고" xfId="9516"/>
    <cellStyle name="1_tree_수량산출_구로리총괄내역_일위대가_정산실행예산" xfId="9517"/>
    <cellStyle name="1_tree_수량산출_구로리총괄내역_일위대가_준공정산보고-덕성여대현장" xfId="9518"/>
    <cellStyle name="1_tree_수량산출_구로리총괄내역_일위대가_준공정산보고-중앙고강당현장(경비보나)" xfId="9519"/>
    <cellStyle name="1_tree_수량산출_구로리총괄내역_일위대가_청주사직골조(최종확정)" xfId="9520"/>
    <cellStyle name="1_tree_수량산출_구로리총괄내역_일위대가_청주사직골조(최종확정) 2" xfId="9521"/>
    <cellStyle name="1_tree_수량산출_구로리총괄내역_일위대가_청주사직골조(최종확정) 3" xfId="9522"/>
    <cellStyle name="1_tree_수량산출_구로리총괄내역_일위대가_최종-실행내역(협성대신학관)060110" xfId="9523"/>
    <cellStyle name="1_tree_수량산출_구로리총괄내역_일위대가_통합단가-동진" xfId="9524"/>
    <cellStyle name="1_tree_수량산출_구로리총괄내역_자재단가표" xfId="9528"/>
    <cellStyle name="1_tree_수량산출_구로리총괄내역_장안초등학교내역0814" xfId="9529"/>
    <cellStyle name="1_tree_수량산출_구로리총괄내역_정산보고" xfId="9530"/>
    <cellStyle name="1_tree_수량산출_구로리총괄내역_정산실행예산" xfId="9531"/>
    <cellStyle name="1_tree_수량산출_구로리총괄내역_준공정산보고-덕성여대현장" xfId="9532"/>
    <cellStyle name="1_tree_수량산출_구로리총괄내역_준공정산보고-중앙고강당현장(경비보나)" xfId="9533"/>
    <cellStyle name="1_tree_수량산출_구로리총괄내역_청주사직골조(최종확정)" xfId="9534"/>
    <cellStyle name="1_tree_수량산출_구로리총괄내역_청주사직골조(최종확정) 2" xfId="9535"/>
    <cellStyle name="1_tree_수량산출_구로리총괄내역_청주사직골조(최종확정) 3" xfId="9536"/>
    <cellStyle name="1_tree_수량산출_구로리총괄내역_최종-실행내역(협성대신학관)060110" xfId="9537"/>
    <cellStyle name="1_tree_수량산출_구로리총괄내역_통합단가-동진" xfId="9538"/>
    <cellStyle name="1_tree_수량산출_구로리총괄내역_표준내역서" xfId="9539"/>
    <cellStyle name="1_tree_수량산출_구로리총괄내역_표준내역서 2" xfId="9540"/>
    <cellStyle name="1_tree_수량산출_구로리총괄내역_표준내역서 3" xfId="9541"/>
    <cellStyle name="1_tree_수량산출_구로리총괄내역_표준내역서_01.부산대병원실행-작업중(태양)" xfId="9542"/>
    <cellStyle name="1_tree_수량산출_구로리총괄내역_표준내역서_04. 신도림주상복합_기계실행예산(안)20060412_배연담파스리브단가수정" xfId="9543"/>
    <cellStyle name="1_tree_수량산출_구로리총괄내역_표준내역서_04.비봉도급-작업중" xfId="9544"/>
    <cellStyle name="1_tree_수량산출_구로리총괄내역_표준내역서_04.비봉도급-작업중_04. 신도림주상복합_기계실행예산(안)20060412_배연담파스리브단가수정" xfId="9545"/>
    <cellStyle name="1_tree_수량산출_구로리총괄내역_표준내역서_04.비봉도급-작업중_실행작업중_기계내역(노인건강타운)_20060201(동진)" xfId="9546"/>
    <cellStyle name="1_tree_수량산출_구로리총괄내역_표준내역서_04.비봉도급-작업중_최종-실행내역(협성대신학관)060110" xfId="9547"/>
    <cellStyle name="1_tree_수량산출_구로리총괄내역_표준내역서_04.비봉도급-작업중_통합단가-동진" xfId="9548"/>
    <cellStyle name="1_tree_수량산출_구로리총괄내역_표준내역서_ys dw 은평 생태교량" xfId="9591"/>
    <cellStyle name="1_tree_수량산출_구로리총괄내역_표준내역서_ys dw 은평 생태교량 2" xfId="9592"/>
    <cellStyle name="1_tree_수량산출_구로리총괄내역_표준내역서_ys dw 은평 생태교량 3" xfId="9593"/>
    <cellStyle name="1_tree_수량산출_구로리총괄내역_표준내역서_국민은행" xfId="9549"/>
    <cellStyle name="1_tree_수량산출_구로리총괄내역_표준내역서_도장공사(실행예산)" xfId="12473"/>
    <cellStyle name="1_tree_수량산출_구로리총괄내역_표준내역서_도장공사(실행예산)_동주변경결의(1차)" xfId="12472"/>
    <cellStyle name="1_tree_수량산출_구로리총괄내역_표준내역서_성북구실행(0426)" xfId="9550"/>
    <cellStyle name="1_tree_수량산출_구로리총괄내역_표준내역서_성북구실행(0426)_20061128입찰실행(춘천의암스포츠타운-당초안)" xfId="9551"/>
    <cellStyle name="1_tree_수량산출_구로리총괄내역_표준내역서_성북구실행(0426)_20061218입찰실행(차세대연구동)" xfId="9552"/>
    <cellStyle name="1_tree_수량산출_구로리총괄내역_표준내역서_성북구실행(0426)_20070201입찰실행(시화2007.02.07결재)" xfId="9553"/>
    <cellStyle name="1_tree_수량산출_구로리총괄내역_표준내역서_성북구실행(0426)_20070201입찰실행(시화2007.02.08결재)" xfId="9554"/>
    <cellStyle name="1_tree_수량산출_구로리총괄내역_표준내역서_성북구실행(0426)_경비및 공사스케줄작성" xfId="9555"/>
    <cellStyle name="1_tree_수량산출_구로리총괄내역_표준내역서_성북구실행(0426)_두원공과대학입찰실행(20060718)" xfId="9556"/>
    <cellStyle name="1_tree_수량산출_구로리총괄내역_표준내역서_성북구실행(0426)_두원공과대학입찰실행(20060728)" xfId="9557"/>
    <cellStyle name="1_tree_수량산출_구로리총괄내역_표준내역서_성북구실행(0426)_두원공과대학입찰실행(20060801)" xfId="9558"/>
    <cellStyle name="1_tree_수량산출_구로리총괄내역_표준내역서_성북구실행(0426)_두원공과대학입찰실행(20060801최종)" xfId="9559"/>
    <cellStyle name="1_tree_수량산출_구로리총괄내역_표준내역서_성북구실행(0426)_일괄견적비교(대은수량기준)-최종" xfId="9560"/>
    <cellStyle name="1_tree_수량산출_구로리총괄내역_표준내역서_성북구실행(0426)_입찰실행(2007.01.17결재)" xfId="9561"/>
    <cellStyle name="1_tree_수량산출_구로리총괄내역_표준내역서_성북구실행(0426)_입찰실행(2007.01.23-절감nego-공기13개월현실245억도급260억)" xfId="9562"/>
    <cellStyle name="1_tree_수량산출_구로리총괄내역_표준내역서_성북구실행(0426)_입찰실행(녹산병원2007.05.02)" xfId="9563"/>
    <cellStyle name="1_tree_수량산출_구로리총괄내역_표준내역서_성북구실행(0426)_입찰실행(녹산병원2007.05.09)" xfId="9564"/>
    <cellStyle name="1_tree_수량산출_구로리총괄내역_표준내역서_성북구실행(0426)_입찰실행(두원공과대학 )" xfId="9565"/>
    <cellStyle name="1_tree_수량산출_구로리총괄내역_표준내역서_성북구실행(0426)_입찰실행(문화재종합병원)" xfId="9566"/>
    <cellStyle name="1_tree_수량산출_구로리총괄내역_표준내역서_성북구실행(0426)_입찰실행(서울북부지방법원)" xfId="9567"/>
    <cellStyle name="1_tree_수량산출_구로리총괄내역_표준내역서_성북구실행(0426)_입찰실행(서울북부지방법원)-단가입력" xfId="9568"/>
    <cellStyle name="1_tree_수량산출_구로리총괄내역_표준내역서_성북구실행(0426)_입찰실행(서울북부지방법원-공기28개월2007.02.14)" xfId="9569"/>
    <cellStyle name="1_tree_수량산출_구로리총괄내역_표준내역서_성북구실행(0426)_입찰실행(서울북부지방법원-공기28개월2007.02.15)" xfId="9570"/>
    <cellStyle name="1_tree_수량산출_구로리총괄내역_표준내역서_성북구실행(0426)_입찰실행(육군훈련소)" xfId="9571"/>
    <cellStyle name="1_tree_수량산출_구로리총괄내역_표준내역서_성북구실행(0426)_입찰실행(육군훈련소-최종)" xfId="9572"/>
    <cellStyle name="1_tree_수량산출_구로리총괄내역_표준내역서_성북구실행(0426)_입찰실행(인재2007.02.28)" xfId="9573"/>
    <cellStyle name="1_tree_수량산출_구로리총괄내역_표준내역서_성북구실행(0426)_입찰실행(청주대학교예술대실습관)" xfId="9574"/>
    <cellStyle name="1_tree_수량산출_구로리총괄내역_표준내역서_성북구실행(0426)_진주종합실내체육관건립공사(실행20060613)" xfId="9575"/>
    <cellStyle name="1_tree_수량산출_구로리총괄내역_표준내역서_성북구실행(0426)_청주대학교예술대학실습관입찰실행" xfId="9576"/>
    <cellStyle name="1_tree_수량산출_구로리총괄내역_표준내역서_실행예산-덕성여대(본실행)" xfId="9577"/>
    <cellStyle name="1_tree_수량산출_구로리총괄내역_표준내역서_실행작업중_기계내역(노인건강타운)_20060201(동진)" xfId="9578"/>
    <cellStyle name="1_tree_수량산출_구로리총괄내역_표준내역서_실행품의B&amp;N100%(1113)최종결재" xfId="9579"/>
    <cellStyle name="1_tree_수량산출_구로리총괄내역_표준내역서_실행품의B&amp;N100%(1113)최종결재_실행예산품의서(송도B&amp;N)20080116작업중" xfId="9580"/>
    <cellStyle name="1_tree_수량산출_구로리총괄내역_표준내역서_실행품의B&amp;N100%(1113)최종결재_실행예산품의서(송도B&amp;N)검토20080101" xfId="9581"/>
    <cellStyle name="1_tree_수량산출_구로리총괄내역_표준내역서_정산보고" xfId="9582"/>
    <cellStyle name="1_tree_수량산출_구로리총괄내역_표준내역서_정산실행예산" xfId="9583"/>
    <cellStyle name="1_tree_수량산출_구로리총괄내역_표준내역서_준공정산보고-덕성여대현장" xfId="9584"/>
    <cellStyle name="1_tree_수량산출_구로리총괄내역_표준내역서_준공정산보고-중앙고강당현장(경비보나)" xfId="9585"/>
    <cellStyle name="1_tree_수량산출_구로리총괄내역_표준내역서_청주사직골조(최종확정)" xfId="9586"/>
    <cellStyle name="1_tree_수량산출_구로리총괄내역_표준내역서_청주사직골조(최종확정) 2" xfId="9587"/>
    <cellStyle name="1_tree_수량산출_구로리총괄내역_표준내역서_청주사직골조(최종확정) 3" xfId="9588"/>
    <cellStyle name="1_tree_수량산출_구로리총괄내역_표준내역서_최종-실행내역(협성대신학관)060110" xfId="9589"/>
    <cellStyle name="1_tree_수량산출_구로리총괄내역_표준내역서_통합단가-동진" xfId="9590"/>
    <cellStyle name="1_tree_수량산출_구청본과-폐기물예산서양식" xfId="9597"/>
    <cellStyle name="1_tree_수량산출_구청본과-폐기물예산서양식_둥근달-수량산출서(철거)" xfId="9598"/>
    <cellStyle name="1_tree_수량산출_국민은행" xfId="9599"/>
    <cellStyle name="1_tree_수량산출_금호아파트수량산출" xfId="9600"/>
    <cellStyle name="1_tree_수량산출_금호아파트수량산출_수량산출" xfId="9601"/>
    <cellStyle name="1_tree_수량산출_노원구가로수-폐기물예산서" xfId="9602"/>
    <cellStyle name="1_tree_수량산출_노원구가로수-폐기물예산서_00-폐기물처리설계서양식" xfId="9603"/>
    <cellStyle name="1_tree_수량산출_노원구가로수-폐기물예산서_둥근달-수량산출서(철거)" xfId="9604"/>
    <cellStyle name="1_tree_수량산출_도봉신창-예산서 0325" xfId="9605"/>
    <cellStyle name="1_tree_수량산출_도장공사(실행예산)" xfId="12471"/>
    <cellStyle name="1_tree_수량산출_도장공사(실행예산)_동주변경결의(1차)" xfId="12470"/>
    <cellStyle name="1_tree_수량산출_동탄수량산출" xfId="9606"/>
    <cellStyle name="1_tree_수량산출_목동내역" xfId="9607"/>
    <cellStyle name="1_tree_수량산출_목동내역_04. 신도림주상복합_기계실행예산(안)20060412_배연담파스리브단가수정" xfId="9608"/>
    <cellStyle name="1_tree_수량산출_목동내역_05W0305L(실행작업051125)" xfId="9609"/>
    <cellStyle name="1_tree_수량산출_목동내역_강남대 complex 도급" xfId="9610"/>
    <cellStyle name="1_tree_수량산출_목동내역_강남대 complex 도급_04. 신도림주상복합_기계실행예산(안)20060412_배연담파스리브단가수정" xfId="9611"/>
    <cellStyle name="1_tree_수량산출_목동내역_강남대 complex 도급_실행작업중_기계(공내역서)-실행(051226)" xfId="9612"/>
    <cellStyle name="1_tree_수량산출_목동내역_강남대 complex 도급_실행작업중_기계내역(노인건강타운)_20060201(동진)" xfId="9613"/>
    <cellStyle name="1_tree_수량산출_목동내역_강남대 complex 도급_최종-실행내역(협성대신학관)060110" xfId="9614"/>
    <cellStyle name="1_tree_수량산출_목동내역_강남대 complex 도급_통합단가-동진" xfId="9615"/>
    <cellStyle name="1_tree_수량산출_목동내역_강남대 complex 실행-10%조정내역" xfId="9616"/>
    <cellStyle name="1_tree_수량산출_목동내역_강남대 complex 실행-10%조정내역_04. 신도림주상복합_기계실행예산(안)20060412_배연담파스리브단가수정" xfId="9617"/>
    <cellStyle name="1_tree_수량산출_목동내역_건국대학교기숙사신축공사_3차수정(실행05.04.20)_결과물" xfId="9618"/>
    <cellStyle name="1_tree_수량산출_목동내역_건국대학교기숙사신축공사_3차수정(실행05.04.20)_결과물_04. 신도림주상복합_기계실행예산(안)20060412_배연담파스리브단가수정" xfId="9619"/>
    <cellStyle name="1_tree_수량산출_목동내역_건국대학교기숙사신축공사_3차수정(실행05.04.20)_결과물_실행작업중_기계내역(노인건강타운)_20060201(동진)" xfId="9620"/>
    <cellStyle name="1_tree_수량산출_목동내역_건국대학교기숙사신축공사_3차수정(실행05.04.20)_결과물_최종-실행내역(협성대신학관)060110" xfId="9621"/>
    <cellStyle name="1_tree_수량산출_목동내역_건국대학교기숙사신축공사_3차수정(실행05.04.20)_결과물_통합단가-동진" xfId="9622"/>
    <cellStyle name="1_tree_수량산출_목동내역_실행작업중_기계(공내역서)-실행(051226)" xfId="9623"/>
    <cellStyle name="1_tree_수량산출_목동내역_실행작업중_기계내역(노인건강타운)_20060201(동진)" xfId="9624"/>
    <cellStyle name="1_tree_수량산출_목동내역_외주견적목록" xfId="9625"/>
    <cellStyle name="1_tree_수량산출_목동내역_최종-실행내역(협성대신학관)060110" xfId="9626"/>
    <cellStyle name="1_tree_수량산출_목동내역_통합단가-동진" xfId="9627"/>
    <cellStyle name="1_tree_수량산출_목동내역_폐기물집계" xfId="9628"/>
    <cellStyle name="1_tree_수량산출_목동내역_폐기물집계_04. 신도림주상복합_기계실행예산(안)20060412_배연담파스리브단가수정" xfId="9629"/>
    <cellStyle name="1_tree_수량산출_목동내역_폐기물집계_05W0305L(실행작업051125)" xfId="9630"/>
    <cellStyle name="1_tree_수량산출_목동내역_폐기물집계_강남대 complex 도급" xfId="9631"/>
    <cellStyle name="1_tree_수량산출_목동내역_폐기물집계_강남대 complex 도급_04. 신도림주상복합_기계실행예산(안)20060412_배연담파스리브단가수정" xfId="9632"/>
    <cellStyle name="1_tree_수량산출_목동내역_폐기물집계_강남대 complex 도급_실행작업중_기계(공내역서)-실행(051226)" xfId="9633"/>
    <cellStyle name="1_tree_수량산출_목동내역_폐기물집계_강남대 complex 도급_실행작업중_기계내역(노인건강타운)_20060201(동진)" xfId="9634"/>
    <cellStyle name="1_tree_수량산출_목동내역_폐기물집계_강남대 complex 도급_최종-실행내역(협성대신학관)060110" xfId="9635"/>
    <cellStyle name="1_tree_수량산출_목동내역_폐기물집계_강남대 complex 도급_통합단가-동진" xfId="9636"/>
    <cellStyle name="1_tree_수량산출_목동내역_폐기물집계_강남대 complex 실행-10%조정내역" xfId="9637"/>
    <cellStyle name="1_tree_수량산출_목동내역_폐기물집계_강남대 complex 실행-10%조정내역_04. 신도림주상복합_기계실행예산(안)20060412_배연담파스리브단가수정" xfId="9638"/>
    <cellStyle name="1_tree_수량산출_목동내역_폐기물집계_건국대학교기숙사신축공사_3차수정(실행05.04.20)_결과물" xfId="9639"/>
    <cellStyle name="1_tree_수량산출_목동내역_폐기물집계_건국대학교기숙사신축공사_3차수정(실행05.04.20)_결과물_04. 신도림주상복합_기계실행예산(안)20060412_배연담파스리브단가수정" xfId="9640"/>
    <cellStyle name="1_tree_수량산출_목동내역_폐기물집계_건국대학교기숙사신축공사_3차수정(실행05.04.20)_결과물_실행작업중_기계내역(노인건강타운)_20060201(동진)" xfId="9641"/>
    <cellStyle name="1_tree_수량산출_목동내역_폐기물집계_건국대학교기숙사신축공사_3차수정(실행05.04.20)_결과물_최종-실행내역(협성대신학관)060110" xfId="9642"/>
    <cellStyle name="1_tree_수량산출_목동내역_폐기물집계_건국대학교기숙사신축공사_3차수정(실행05.04.20)_결과물_통합단가-동진" xfId="9643"/>
    <cellStyle name="1_tree_수량산출_목동내역_폐기물집계_실행작업중_기계(공내역서)-실행(051226)" xfId="9644"/>
    <cellStyle name="1_tree_수량산출_목동내역_폐기물집계_실행작업중_기계내역(노인건강타운)_20060201(동진)" xfId="9645"/>
    <cellStyle name="1_tree_수량산출_목동내역_폐기물집계_외주견적목록" xfId="9646"/>
    <cellStyle name="1_tree_수량산출_목동내역_폐기물집계_최종-실행내역(협성대신학관)060110" xfId="9647"/>
    <cellStyle name="1_tree_수량산출_목동내역_폐기물집계_통합단가-동진" xfId="9648"/>
    <cellStyle name="1_tree_수량산출_목동내역_폐기물집계_한국국제협력단국제협력관련시설신축공사(11(1).20)실행작업" xfId="9649"/>
    <cellStyle name="1_tree_수량산출_목동내역_한국국제협력단국제협력관련시설신축공사(11(1).20)실행작업" xfId="9650"/>
    <cellStyle name="1_tree_수량산출_성북구실행(0426)" xfId="9651"/>
    <cellStyle name="1_tree_수량산출_성북구실행(0426)_20061128입찰실행(춘천의암스포츠타운-당초안)" xfId="9652"/>
    <cellStyle name="1_tree_수량산출_성북구실행(0426)_20061218입찰실행(차세대연구동)" xfId="9653"/>
    <cellStyle name="1_tree_수량산출_성북구실행(0426)_20070201입찰실행(시화2007.02.07결재)" xfId="9654"/>
    <cellStyle name="1_tree_수량산출_성북구실행(0426)_20070201입찰실행(시화2007.02.08결재)" xfId="9655"/>
    <cellStyle name="1_tree_수량산출_성북구실행(0426)_경비및 공사스케줄작성" xfId="9656"/>
    <cellStyle name="1_tree_수량산출_성북구실행(0426)_두원공과대학입찰실행(20060718)" xfId="9657"/>
    <cellStyle name="1_tree_수량산출_성북구실행(0426)_두원공과대학입찰실행(20060728)" xfId="9658"/>
    <cellStyle name="1_tree_수량산출_성북구실행(0426)_두원공과대학입찰실행(20060801)" xfId="9659"/>
    <cellStyle name="1_tree_수량산출_성북구실행(0426)_두원공과대학입찰실행(20060801최종)" xfId="9660"/>
    <cellStyle name="1_tree_수량산출_성북구실행(0426)_일괄견적비교(대은수량기준)-최종" xfId="9661"/>
    <cellStyle name="1_tree_수량산출_성북구실행(0426)_입찰실행(2007.01.17결재)" xfId="9662"/>
    <cellStyle name="1_tree_수량산출_성북구실행(0426)_입찰실행(2007.01.23-절감nego-공기13개월현실245억도급260억)" xfId="9663"/>
    <cellStyle name="1_tree_수량산출_성북구실행(0426)_입찰실행(녹산병원2007.05.02)" xfId="9664"/>
    <cellStyle name="1_tree_수량산출_성북구실행(0426)_입찰실행(녹산병원2007.05.09)" xfId="9665"/>
    <cellStyle name="1_tree_수량산출_성북구실행(0426)_입찰실행(두원공과대학 )" xfId="9666"/>
    <cellStyle name="1_tree_수량산출_성북구실행(0426)_입찰실행(문화재종합병원)" xfId="9667"/>
    <cellStyle name="1_tree_수량산출_성북구실행(0426)_입찰실행(서울북부지방법원)" xfId="9668"/>
    <cellStyle name="1_tree_수량산출_성북구실행(0426)_입찰실행(서울북부지방법원)-단가입력" xfId="9669"/>
    <cellStyle name="1_tree_수량산출_성북구실행(0426)_입찰실행(서울북부지방법원-공기28개월2007.02.14)" xfId="9670"/>
    <cellStyle name="1_tree_수량산출_성북구실행(0426)_입찰실행(서울북부지방법원-공기28개월2007.02.15)" xfId="9671"/>
    <cellStyle name="1_tree_수량산출_성북구실행(0426)_입찰실행(육군훈련소)" xfId="9672"/>
    <cellStyle name="1_tree_수량산출_성북구실행(0426)_입찰실행(육군훈련소-최종)" xfId="9673"/>
    <cellStyle name="1_tree_수량산출_성북구실행(0426)_입찰실행(인재2007.02.28)" xfId="9674"/>
    <cellStyle name="1_tree_수량산출_성북구실행(0426)_입찰실행(청주대학교예술대실습관)" xfId="9675"/>
    <cellStyle name="1_tree_수량산출_성북구실행(0426)_진주종합실내체육관건립공사(실행20060613)" xfId="9676"/>
    <cellStyle name="1_tree_수량산출_성북구실행(0426)_청주대학교예술대학실습관입찰실행" xfId="9677"/>
    <cellStyle name="1_tree_수량산출_수량산출" xfId="9678"/>
    <cellStyle name="1_tree_수량산출_수량산출_1" xfId="9679"/>
    <cellStyle name="1_tree_수량산출_수량산출_수량산출" xfId="9680"/>
    <cellStyle name="1_tree_수량산출_시설물공" xfId="9681"/>
    <cellStyle name="1_tree_수량산출_시설물공_수량산출" xfId="9682"/>
    <cellStyle name="1_tree_수량산출_실행예산-덕성여대(본실행)" xfId="9683"/>
    <cellStyle name="1_tree_수량산출_실행작업중_기계(공내역서)-실행(051226)" xfId="9684"/>
    <cellStyle name="1_tree_수량산출_실행작업중_기계내역(노인건강타운)_20060201(동진)" xfId="9685"/>
    <cellStyle name="1_tree_수량산출_실행품의B&amp;N100%(1113)최종결재" xfId="9686"/>
    <cellStyle name="1_tree_수량산출_실행품의B&amp;N100%(1113)최종결재_실행예산품의서(송도B&amp;N)20080116작업중" xfId="9687"/>
    <cellStyle name="1_tree_수량산출_실행품의B&amp;N100%(1113)최종결재_실행예산품의서(송도B&amp;N)검토20080101" xfId="9688"/>
    <cellStyle name="1_tree_수량산출_외주견적목록" xfId="9689"/>
    <cellStyle name="1_tree_수량산출_장충-예산서" xfId="9690"/>
    <cellStyle name="1_tree_수량산출_장충-예산서_00-폐기물처리설계서양식" xfId="9691"/>
    <cellStyle name="1_tree_수량산출_장충-예산서_둥근달-수량산출서(철거)" xfId="9692"/>
    <cellStyle name="1_tree_수량산출_장충-폐기물예산서" xfId="9693"/>
    <cellStyle name="1_tree_수량산출_장충-폐기물예산서_00-폐기물처리설계서양식" xfId="9694"/>
    <cellStyle name="1_tree_수량산출_장충-폐기물예산서_둥근달-수량산출서(철거)" xfId="9695"/>
    <cellStyle name="1_tree_수량산출_장충-표지예정공정표" xfId="9696"/>
    <cellStyle name="1_tree_수량산출_장충-표지예정공정표_00-폐기물처리설계서양식" xfId="9697"/>
    <cellStyle name="1_tree_수량산출_장충-표지예정공정표_둥근달-수량산출서(철거)" xfId="9698"/>
    <cellStyle name="1_tree_수량산출_정산보고" xfId="9699"/>
    <cellStyle name="1_tree_수량산출_정산실행예산" xfId="9700"/>
    <cellStyle name="1_tree_수량산출_준공정산보고-덕성여대현장" xfId="9701"/>
    <cellStyle name="1_tree_수량산출_준공정산보고-중앙고강당현장(경비보나)" xfId="9702"/>
    <cellStyle name="1_tree_수량산출_청주사직골조(최종확정)" xfId="9703"/>
    <cellStyle name="1_tree_수량산출_청주사직골조(최종확정) 2" xfId="9704"/>
    <cellStyle name="1_tree_수량산출_청주사직골조(최종확정) 3" xfId="9705"/>
    <cellStyle name="1_tree_수량산출_총괄내역0518" xfId="9706"/>
    <cellStyle name="1_tree_수량산출_총괄내역0518 2" xfId="9707"/>
    <cellStyle name="1_tree_수량산출_총괄내역0518 3" xfId="9708"/>
    <cellStyle name="1_tree_수량산출_총괄내역0518_01.부산대병원실행-작업중(태양)" xfId="9709"/>
    <cellStyle name="1_tree_수량산출_총괄내역0518_04. 신도림주상복합_기계실행예산(안)20060412_배연담파스리브단가수정" xfId="9710"/>
    <cellStyle name="1_tree_수량산출_총괄내역0518_04.비봉도급-작업중" xfId="9711"/>
    <cellStyle name="1_tree_수량산출_총괄내역0518_04.비봉도급-작업중_04. 신도림주상복합_기계실행예산(안)20060412_배연담파스리브단가수정" xfId="9712"/>
    <cellStyle name="1_tree_수량산출_총괄내역0518_04.비봉도급-작업중_실행작업중_기계내역(노인건강타운)_20060201(동진)" xfId="9713"/>
    <cellStyle name="1_tree_수량산출_총괄내역0518_04.비봉도급-작업중_최종-실행내역(협성대신학관)060110" xfId="9714"/>
    <cellStyle name="1_tree_수량산출_총괄내역0518_04.비봉도급-작업중_통합단가-동진" xfId="9715"/>
    <cellStyle name="1_tree_수량산출_총괄내역0518_ys dw 은평 생태교량" xfId="9934"/>
    <cellStyle name="1_tree_수량산출_총괄내역0518_ys dw 은평 생태교량 2" xfId="9935"/>
    <cellStyle name="1_tree_수량산출_총괄내역0518_ys dw 은평 생태교량 3" xfId="9936"/>
    <cellStyle name="1_tree_수량산출_총괄내역0518_구로리설계예산서1029" xfId="9716"/>
    <cellStyle name="1_tree_수량산출_총괄내역0518_구로리설계예산서1118준공" xfId="9717"/>
    <cellStyle name="1_tree_수량산출_총괄내역0518_구로리설계예산서조경" xfId="9718"/>
    <cellStyle name="1_tree_수량산출_총괄내역0518_구로리어린이공원예산서(조경)1125" xfId="9719"/>
    <cellStyle name="1_tree_수량산출_총괄내역0518_국민은행" xfId="9720"/>
    <cellStyle name="1_tree_수량산출_총괄내역0518_내역서" xfId="9721"/>
    <cellStyle name="1_tree_수량산출_총괄내역0518_노임단가표" xfId="9722"/>
    <cellStyle name="1_tree_수량산출_총괄내역0518_단가산출서" xfId="9723"/>
    <cellStyle name="1_tree_수량산출_총괄내역0518_단가산출서 2" xfId="9724"/>
    <cellStyle name="1_tree_수량산출_총괄내역0518_단가산출서 3" xfId="9725"/>
    <cellStyle name="1_tree_수량산출_총괄내역0518_단가산출서_01.부산대병원실행-작업중(태양)" xfId="9726"/>
    <cellStyle name="1_tree_수량산출_총괄내역0518_단가산출서_04. 신도림주상복합_기계실행예산(안)20060412_배연담파스리브단가수정" xfId="9727"/>
    <cellStyle name="1_tree_수량산출_총괄내역0518_단가산출서_04.비봉도급-작업중" xfId="9728"/>
    <cellStyle name="1_tree_수량산출_총괄내역0518_단가산출서_04.비봉도급-작업중_04. 신도림주상복합_기계실행예산(안)20060412_배연담파스리브단가수정" xfId="9729"/>
    <cellStyle name="1_tree_수량산출_총괄내역0518_단가산출서_04.비봉도급-작업중_실행작업중_기계내역(노인건강타운)_20060201(동진)" xfId="9730"/>
    <cellStyle name="1_tree_수량산출_총괄내역0518_단가산출서_04.비봉도급-작업중_최종-실행내역(협성대신학관)060110" xfId="9731"/>
    <cellStyle name="1_tree_수량산출_총괄내역0518_단가산출서_04.비봉도급-작업중_통합단가-동진" xfId="9732"/>
    <cellStyle name="1_tree_수량산출_총괄내역0518_단가산출서_ys dw 은평 생태교량" xfId="9775"/>
    <cellStyle name="1_tree_수량산출_총괄내역0518_단가산출서_ys dw 은평 생태교량 2" xfId="9776"/>
    <cellStyle name="1_tree_수량산출_총괄내역0518_단가산출서_ys dw 은평 생태교량 3" xfId="9777"/>
    <cellStyle name="1_tree_수량산출_총괄내역0518_단가산출서_국민은행" xfId="9733"/>
    <cellStyle name="1_tree_수량산출_총괄내역0518_단가산출서_도장공사(실행예산)" xfId="12469"/>
    <cellStyle name="1_tree_수량산출_총괄내역0518_단가산출서_도장공사(실행예산)_동주변경결의(1차)" xfId="12468"/>
    <cellStyle name="1_tree_수량산출_총괄내역0518_단가산출서_성북구실행(0426)" xfId="9734"/>
    <cellStyle name="1_tree_수량산출_총괄내역0518_단가산출서_성북구실행(0426)_20061128입찰실행(춘천의암스포츠타운-당초안)" xfId="9735"/>
    <cellStyle name="1_tree_수량산출_총괄내역0518_단가산출서_성북구실행(0426)_20061218입찰실행(차세대연구동)" xfId="9736"/>
    <cellStyle name="1_tree_수량산출_총괄내역0518_단가산출서_성북구실행(0426)_20070201입찰실행(시화2007.02.07결재)" xfId="9737"/>
    <cellStyle name="1_tree_수량산출_총괄내역0518_단가산출서_성북구실행(0426)_20070201입찰실행(시화2007.02.08결재)" xfId="9738"/>
    <cellStyle name="1_tree_수량산출_총괄내역0518_단가산출서_성북구실행(0426)_경비및 공사스케줄작성" xfId="9739"/>
    <cellStyle name="1_tree_수량산출_총괄내역0518_단가산출서_성북구실행(0426)_두원공과대학입찰실행(20060718)" xfId="9740"/>
    <cellStyle name="1_tree_수량산출_총괄내역0518_단가산출서_성북구실행(0426)_두원공과대학입찰실행(20060728)" xfId="9741"/>
    <cellStyle name="1_tree_수량산출_총괄내역0518_단가산출서_성북구실행(0426)_두원공과대학입찰실행(20060801)" xfId="9742"/>
    <cellStyle name="1_tree_수량산출_총괄내역0518_단가산출서_성북구실행(0426)_두원공과대학입찰실행(20060801최종)" xfId="9743"/>
    <cellStyle name="1_tree_수량산출_총괄내역0518_단가산출서_성북구실행(0426)_일괄견적비교(대은수량기준)-최종" xfId="9744"/>
    <cellStyle name="1_tree_수량산출_총괄내역0518_단가산출서_성북구실행(0426)_입찰실행(2007.01.17결재)" xfId="9745"/>
    <cellStyle name="1_tree_수량산출_총괄내역0518_단가산출서_성북구실행(0426)_입찰실행(2007.01.23-절감nego-공기13개월현실245억도급260억)" xfId="9746"/>
    <cellStyle name="1_tree_수량산출_총괄내역0518_단가산출서_성북구실행(0426)_입찰실행(녹산병원2007.05.02)" xfId="9747"/>
    <cellStyle name="1_tree_수량산출_총괄내역0518_단가산출서_성북구실행(0426)_입찰실행(녹산병원2007.05.09)" xfId="9748"/>
    <cellStyle name="1_tree_수량산출_총괄내역0518_단가산출서_성북구실행(0426)_입찰실행(두원공과대학 )" xfId="9749"/>
    <cellStyle name="1_tree_수량산출_총괄내역0518_단가산출서_성북구실행(0426)_입찰실행(문화재종합병원)" xfId="9750"/>
    <cellStyle name="1_tree_수량산출_총괄내역0518_단가산출서_성북구실행(0426)_입찰실행(서울북부지방법원)" xfId="9751"/>
    <cellStyle name="1_tree_수량산출_총괄내역0518_단가산출서_성북구실행(0426)_입찰실행(서울북부지방법원)-단가입력" xfId="9752"/>
    <cellStyle name="1_tree_수량산출_총괄내역0518_단가산출서_성북구실행(0426)_입찰실행(서울북부지방법원-공기28개월2007.02.14)" xfId="9753"/>
    <cellStyle name="1_tree_수량산출_총괄내역0518_단가산출서_성북구실행(0426)_입찰실행(서울북부지방법원-공기28개월2007.02.15)" xfId="9754"/>
    <cellStyle name="1_tree_수량산출_총괄내역0518_단가산출서_성북구실행(0426)_입찰실행(육군훈련소)" xfId="9755"/>
    <cellStyle name="1_tree_수량산출_총괄내역0518_단가산출서_성북구실행(0426)_입찰실행(육군훈련소-최종)" xfId="9756"/>
    <cellStyle name="1_tree_수량산출_총괄내역0518_단가산출서_성북구실행(0426)_입찰실행(인재2007.02.28)" xfId="9757"/>
    <cellStyle name="1_tree_수량산출_총괄내역0518_단가산출서_성북구실행(0426)_입찰실행(청주대학교예술대실습관)" xfId="9758"/>
    <cellStyle name="1_tree_수량산출_총괄내역0518_단가산출서_성북구실행(0426)_진주종합실내체육관건립공사(실행20060613)" xfId="9759"/>
    <cellStyle name="1_tree_수량산출_총괄내역0518_단가산출서_성북구실행(0426)_청주대학교예술대학실습관입찰실행" xfId="9760"/>
    <cellStyle name="1_tree_수량산출_총괄내역0518_단가산출서_실행예산-덕성여대(본실행)" xfId="9761"/>
    <cellStyle name="1_tree_수량산출_총괄내역0518_단가산출서_실행작업중_기계내역(노인건강타운)_20060201(동진)" xfId="9762"/>
    <cellStyle name="1_tree_수량산출_총괄내역0518_단가산출서_실행품의B&amp;N100%(1113)최종결재" xfId="9763"/>
    <cellStyle name="1_tree_수량산출_총괄내역0518_단가산출서_실행품의B&amp;N100%(1113)최종결재_실행예산품의서(송도B&amp;N)20080116작업중" xfId="9764"/>
    <cellStyle name="1_tree_수량산출_총괄내역0518_단가산출서_실행품의B&amp;N100%(1113)최종결재_실행예산품의서(송도B&amp;N)검토20080101" xfId="9765"/>
    <cellStyle name="1_tree_수량산출_총괄내역0518_단가산출서_정산보고" xfId="9766"/>
    <cellStyle name="1_tree_수량산출_총괄내역0518_단가산출서_정산실행예산" xfId="9767"/>
    <cellStyle name="1_tree_수량산출_총괄내역0518_단가산출서_준공정산보고-덕성여대현장" xfId="9768"/>
    <cellStyle name="1_tree_수량산출_총괄내역0518_단가산출서_준공정산보고-중앙고강당현장(경비보나)" xfId="9769"/>
    <cellStyle name="1_tree_수량산출_총괄내역0518_단가산출서_청주사직골조(최종확정)" xfId="9770"/>
    <cellStyle name="1_tree_수량산출_총괄내역0518_단가산출서_청주사직골조(최종확정) 2" xfId="9771"/>
    <cellStyle name="1_tree_수량산출_총괄내역0518_단가산출서_청주사직골조(최종확정) 3" xfId="9772"/>
    <cellStyle name="1_tree_수량산출_총괄내역0518_단가산출서_최종-실행내역(협성대신학관)060110" xfId="9773"/>
    <cellStyle name="1_tree_수량산출_총괄내역0518_단가산출서_통합단가-동진" xfId="9774"/>
    <cellStyle name="1_tree_수량산출_총괄내역0518_도장공사(실행예산)" xfId="12467"/>
    <cellStyle name="1_tree_수량산출_총괄내역0518_도장공사(실행예산)_동주변경결의(1차)" xfId="12466"/>
    <cellStyle name="1_tree_수량산출_총괄내역0518_성북구실행(0426)" xfId="9778"/>
    <cellStyle name="1_tree_수량산출_총괄내역0518_성북구실행(0426)_20061128입찰실행(춘천의암스포츠타운-당초안)" xfId="9779"/>
    <cellStyle name="1_tree_수량산출_총괄내역0518_성북구실행(0426)_20061218입찰실행(차세대연구동)" xfId="9780"/>
    <cellStyle name="1_tree_수량산출_총괄내역0518_성북구실행(0426)_20070201입찰실행(시화2007.02.07결재)" xfId="9781"/>
    <cellStyle name="1_tree_수량산출_총괄내역0518_성북구실행(0426)_20070201입찰실행(시화2007.02.08결재)" xfId="9782"/>
    <cellStyle name="1_tree_수량산출_총괄내역0518_성북구실행(0426)_경비및 공사스케줄작성" xfId="9783"/>
    <cellStyle name="1_tree_수량산출_총괄내역0518_성북구실행(0426)_두원공과대학입찰실행(20060718)" xfId="9784"/>
    <cellStyle name="1_tree_수량산출_총괄내역0518_성북구실행(0426)_두원공과대학입찰실행(20060728)" xfId="9785"/>
    <cellStyle name="1_tree_수량산출_총괄내역0518_성북구실행(0426)_두원공과대학입찰실행(20060801)" xfId="9786"/>
    <cellStyle name="1_tree_수량산출_총괄내역0518_성북구실행(0426)_두원공과대학입찰실행(20060801최종)" xfId="9787"/>
    <cellStyle name="1_tree_수량산출_총괄내역0518_성북구실행(0426)_일괄견적비교(대은수량기준)-최종" xfId="9788"/>
    <cellStyle name="1_tree_수량산출_총괄내역0518_성북구실행(0426)_입찰실행(2007.01.17결재)" xfId="9789"/>
    <cellStyle name="1_tree_수량산출_총괄내역0518_성북구실행(0426)_입찰실행(2007.01.23-절감nego-공기13개월현실245억도급260억)" xfId="9790"/>
    <cellStyle name="1_tree_수량산출_총괄내역0518_성북구실행(0426)_입찰실행(녹산병원2007.05.02)" xfId="9791"/>
    <cellStyle name="1_tree_수량산출_총괄내역0518_성북구실행(0426)_입찰실행(녹산병원2007.05.09)" xfId="9792"/>
    <cellStyle name="1_tree_수량산출_총괄내역0518_성북구실행(0426)_입찰실행(두원공과대학 )" xfId="9793"/>
    <cellStyle name="1_tree_수량산출_총괄내역0518_성북구실행(0426)_입찰실행(문화재종합병원)" xfId="9794"/>
    <cellStyle name="1_tree_수량산출_총괄내역0518_성북구실행(0426)_입찰실행(서울북부지방법원)" xfId="9795"/>
    <cellStyle name="1_tree_수량산출_총괄내역0518_성북구실행(0426)_입찰실행(서울북부지방법원)-단가입력" xfId="9796"/>
    <cellStyle name="1_tree_수량산출_총괄내역0518_성북구실행(0426)_입찰실행(서울북부지방법원-공기28개월2007.02.14)" xfId="9797"/>
    <cellStyle name="1_tree_수량산출_총괄내역0518_성북구실행(0426)_입찰실행(서울북부지방법원-공기28개월2007.02.15)" xfId="9798"/>
    <cellStyle name="1_tree_수량산출_총괄내역0518_성북구실행(0426)_입찰실행(육군훈련소)" xfId="9799"/>
    <cellStyle name="1_tree_수량산출_총괄내역0518_성북구실행(0426)_입찰실행(육군훈련소-최종)" xfId="9800"/>
    <cellStyle name="1_tree_수량산출_총괄내역0518_성북구실행(0426)_입찰실행(인재2007.02.28)" xfId="9801"/>
    <cellStyle name="1_tree_수량산출_총괄내역0518_성북구실행(0426)_입찰실행(청주대학교예술대실습관)" xfId="9802"/>
    <cellStyle name="1_tree_수량산출_총괄내역0518_성북구실행(0426)_진주종합실내체육관건립공사(실행20060613)" xfId="9803"/>
    <cellStyle name="1_tree_수량산출_총괄내역0518_성북구실행(0426)_청주대학교예술대학실습관입찰실행" xfId="9804"/>
    <cellStyle name="1_tree_수량산출_총괄내역0518_수도권매립지" xfId="9805"/>
    <cellStyle name="1_tree_수량산출_총괄내역0518_수도권매립지1004(발주용)" xfId="9806"/>
    <cellStyle name="1_tree_수량산출_총괄내역0518_실행예산-덕성여대(본실행)" xfId="9807"/>
    <cellStyle name="1_tree_수량산출_총괄내역0518_실행작업중_기계내역(노인건강타운)_20060201(동진)" xfId="9808"/>
    <cellStyle name="1_tree_수량산출_총괄내역0518_실행품의B&amp;N100%(1113)최종결재" xfId="9809"/>
    <cellStyle name="1_tree_수량산출_총괄내역0518_실행품의B&amp;N100%(1113)최종결재_실행예산품의서(송도B&amp;N)20080116작업중" xfId="9810"/>
    <cellStyle name="1_tree_수량산출_총괄내역0518_실행품의B&amp;N100%(1113)최종결재_실행예산품의서(송도B&amp;N)검토20080101" xfId="9811"/>
    <cellStyle name="1_tree_수량산출_총괄내역0518_일신건영설계예산서(0211)" xfId="9812"/>
    <cellStyle name="1_tree_수량산출_총괄내역0518_일위대가" xfId="9813"/>
    <cellStyle name="1_tree_수량산출_총괄내역0518_일위대가 2" xfId="9814"/>
    <cellStyle name="1_tree_수량산출_총괄내역0518_일위대가 3" xfId="9815"/>
    <cellStyle name="1_tree_수량산출_총괄내역0518_일위대가_01.부산대병원실행-작업중(태양)" xfId="9816"/>
    <cellStyle name="1_tree_수량산출_총괄내역0518_일위대가_04. 신도림주상복합_기계실행예산(안)20060412_배연담파스리브단가수정" xfId="9817"/>
    <cellStyle name="1_tree_수량산출_총괄내역0518_일위대가_04.비봉도급-작업중" xfId="9818"/>
    <cellStyle name="1_tree_수량산출_총괄내역0518_일위대가_04.비봉도급-작업중_04. 신도림주상복합_기계실행예산(안)20060412_배연담파스리브단가수정" xfId="9819"/>
    <cellStyle name="1_tree_수량산출_총괄내역0518_일위대가_04.비봉도급-작업중_실행작업중_기계내역(노인건강타운)_20060201(동진)" xfId="9820"/>
    <cellStyle name="1_tree_수량산출_총괄내역0518_일위대가_04.비봉도급-작업중_최종-실행내역(협성대신학관)060110" xfId="9821"/>
    <cellStyle name="1_tree_수량산출_총괄내역0518_일위대가_04.비봉도급-작업중_통합단가-동진" xfId="9822"/>
    <cellStyle name="1_tree_수량산출_총괄내역0518_일위대가_ys dw 은평 생태교량" xfId="9865"/>
    <cellStyle name="1_tree_수량산출_총괄내역0518_일위대가_ys dw 은평 생태교량 2" xfId="9866"/>
    <cellStyle name="1_tree_수량산출_총괄내역0518_일위대가_ys dw 은평 생태교량 3" xfId="9867"/>
    <cellStyle name="1_tree_수량산출_총괄내역0518_일위대가_국민은행" xfId="9823"/>
    <cellStyle name="1_tree_수량산출_총괄내역0518_일위대가_도장공사(실행예산)" xfId="12465"/>
    <cellStyle name="1_tree_수량산출_총괄내역0518_일위대가_도장공사(실행예산)_동주변경결의(1차)" xfId="12464"/>
    <cellStyle name="1_tree_수량산출_총괄내역0518_일위대가_성북구실행(0426)" xfId="9824"/>
    <cellStyle name="1_tree_수량산출_총괄내역0518_일위대가_성북구실행(0426)_20061128입찰실행(춘천의암스포츠타운-당초안)" xfId="9825"/>
    <cellStyle name="1_tree_수량산출_총괄내역0518_일위대가_성북구실행(0426)_20061218입찰실행(차세대연구동)" xfId="9826"/>
    <cellStyle name="1_tree_수량산출_총괄내역0518_일위대가_성북구실행(0426)_20070201입찰실행(시화2007.02.07결재)" xfId="9827"/>
    <cellStyle name="1_tree_수량산출_총괄내역0518_일위대가_성북구실행(0426)_20070201입찰실행(시화2007.02.08결재)" xfId="9828"/>
    <cellStyle name="1_tree_수량산출_총괄내역0518_일위대가_성북구실행(0426)_경비및 공사스케줄작성" xfId="9829"/>
    <cellStyle name="1_tree_수량산출_총괄내역0518_일위대가_성북구실행(0426)_두원공과대학입찰실행(20060718)" xfId="9830"/>
    <cellStyle name="1_tree_수량산출_총괄내역0518_일위대가_성북구실행(0426)_두원공과대학입찰실행(20060728)" xfId="9831"/>
    <cellStyle name="1_tree_수량산출_총괄내역0518_일위대가_성북구실행(0426)_두원공과대학입찰실행(20060801)" xfId="9832"/>
    <cellStyle name="1_tree_수량산출_총괄내역0518_일위대가_성북구실행(0426)_두원공과대학입찰실행(20060801최종)" xfId="9833"/>
    <cellStyle name="1_tree_수량산출_총괄내역0518_일위대가_성북구실행(0426)_일괄견적비교(대은수량기준)-최종" xfId="9834"/>
    <cellStyle name="1_tree_수량산출_총괄내역0518_일위대가_성북구실행(0426)_입찰실행(2007.01.17결재)" xfId="9835"/>
    <cellStyle name="1_tree_수량산출_총괄내역0518_일위대가_성북구실행(0426)_입찰실행(2007.01.23-절감nego-공기13개월현실245억도급260억)" xfId="9836"/>
    <cellStyle name="1_tree_수량산출_총괄내역0518_일위대가_성북구실행(0426)_입찰실행(녹산병원2007.05.02)" xfId="9837"/>
    <cellStyle name="1_tree_수량산출_총괄내역0518_일위대가_성북구실행(0426)_입찰실행(녹산병원2007.05.09)" xfId="9838"/>
    <cellStyle name="1_tree_수량산출_총괄내역0518_일위대가_성북구실행(0426)_입찰실행(두원공과대학 )" xfId="9839"/>
    <cellStyle name="1_tree_수량산출_총괄내역0518_일위대가_성북구실행(0426)_입찰실행(문화재종합병원)" xfId="9840"/>
    <cellStyle name="1_tree_수량산출_총괄내역0518_일위대가_성북구실행(0426)_입찰실행(서울북부지방법원)" xfId="9841"/>
    <cellStyle name="1_tree_수량산출_총괄내역0518_일위대가_성북구실행(0426)_입찰실행(서울북부지방법원)-단가입력" xfId="9842"/>
    <cellStyle name="1_tree_수량산출_총괄내역0518_일위대가_성북구실행(0426)_입찰실행(서울북부지방법원-공기28개월2007.02.14)" xfId="9843"/>
    <cellStyle name="1_tree_수량산출_총괄내역0518_일위대가_성북구실행(0426)_입찰실행(서울북부지방법원-공기28개월2007.02.15)" xfId="9844"/>
    <cellStyle name="1_tree_수량산출_총괄내역0518_일위대가_성북구실행(0426)_입찰실행(육군훈련소)" xfId="9845"/>
    <cellStyle name="1_tree_수량산출_총괄내역0518_일위대가_성북구실행(0426)_입찰실행(육군훈련소-최종)" xfId="9846"/>
    <cellStyle name="1_tree_수량산출_총괄내역0518_일위대가_성북구실행(0426)_입찰실행(인재2007.02.28)" xfId="9847"/>
    <cellStyle name="1_tree_수량산출_총괄내역0518_일위대가_성북구실행(0426)_입찰실행(청주대학교예술대실습관)" xfId="9848"/>
    <cellStyle name="1_tree_수량산출_총괄내역0518_일위대가_성북구실행(0426)_진주종합실내체육관건립공사(실행20060613)" xfId="9849"/>
    <cellStyle name="1_tree_수량산출_총괄내역0518_일위대가_성북구실행(0426)_청주대학교예술대학실습관입찰실행" xfId="9850"/>
    <cellStyle name="1_tree_수량산출_총괄내역0518_일위대가_실행예산-덕성여대(본실행)" xfId="9851"/>
    <cellStyle name="1_tree_수량산출_총괄내역0518_일위대가_실행작업중_기계내역(노인건강타운)_20060201(동진)" xfId="9852"/>
    <cellStyle name="1_tree_수량산출_총괄내역0518_일위대가_실행품의B&amp;N100%(1113)최종결재" xfId="9853"/>
    <cellStyle name="1_tree_수량산출_총괄내역0518_일위대가_실행품의B&amp;N100%(1113)최종결재_실행예산품의서(송도B&amp;N)20080116작업중" xfId="9854"/>
    <cellStyle name="1_tree_수량산출_총괄내역0518_일위대가_실행품의B&amp;N100%(1113)최종결재_실행예산품의서(송도B&amp;N)검토20080101" xfId="9855"/>
    <cellStyle name="1_tree_수량산출_총괄내역0518_일위대가_정산보고" xfId="9856"/>
    <cellStyle name="1_tree_수량산출_총괄내역0518_일위대가_정산실행예산" xfId="9857"/>
    <cellStyle name="1_tree_수량산출_총괄내역0518_일위대가_준공정산보고-덕성여대현장" xfId="9858"/>
    <cellStyle name="1_tree_수량산출_총괄내역0518_일위대가_준공정산보고-중앙고강당현장(경비보나)" xfId="9859"/>
    <cellStyle name="1_tree_수량산출_총괄내역0518_일위대가_청주사직골조(최종확정)" xfId="9860"/>
    <cellStyle name="1_tree_수량산출_총괄내역0518_일위대가_청주사직골조(최종확정) 2" xfId="9861"/>
    <cellStyle name="1_tree_수량산출_총괄내역0518_일위대가_청주사직골조(최종확정) 3" xfId="9862"/>
    <cellStyle name="1_tree_수량산출_총괄내역0518_일위대가_최종-실행내역(협성대신학관)060110" xfId="9863"/>
    <cellStyle name="1_tree_수량산출_총괄내역0518_일위대가_통합단가-동진" xfId="9864"/>
    <cellStyle name="1_tree_수량산출_총괄내역0518_자재단가표" xfId="9868"/>
    <cellStyle name="1_tree_수량산출_총괄내역0518_장안초등학교내역0814" xfId="9869"/>
    <cellStyle name="1_tree_수량산출_총괄내역0518_정산보고" xfId="9870"/>
    <cellStyle name="1_tree_수량산출_총괄내역0518_정산실행예산" xfId="9871"/>
    <cellStyle name="1_tree_수량산출_총괄내역0518_준공정산보고-덕성여대현장" xfId="9872"/>
    <cellStyle name="1_tree_수량산출_총괄내역0518_준공정산보고-중앙고강당현장(경비보나)" xfId="9873"/>
    <cellStyle name="1_tree_수량산출_총괄내역0518_청주사직골조(최종확정)" xfId="9874"/>
    <cellStyle name="1_tree_수량산출_총괄내역0518_청주사직골조(최종확정) 2" xfId="9875"/>
    <cellStyle name="1_tree_수량산출_총괄내역0518_청주사직골조(최종확정) 3" xfId="9876"/>
    <cellStyle name="1_tree_수량산출_총괄내역0518_최종-실행내역(협성대신학관)060110" xfId="9877"/>
    <cellStyle name="1_tree_수량산출_총괄내역0518_통합단가-동진" xfId="9878"/>
    <cellStyle name="1_tree_수량산출_총괄내역0518_표준내역서" xfId="9879"/>
    <cellStyle name="1_tree_수량산출_총괄내역0518_표준내역서 2" xfId="9880"/>
    <cellStyle name="1_tree_수량산출_총괄내역0518_표준내역서 3" xfId="9881"/>
    <cellStyle name="1_tree_수량산출_총괄내역0518_표준내역서_01.부산대병원실행-작업중(태양)" xfId="9882"/>
    <cellStyle name="1_tree_수량산출_총괄내역0518_표준내역서_04. 신도림주상복합_기계실행예산(안)20060412_배연담파스리브단가수정" xfId="9883"/>
    <cellStyle name="1_tree_수량산출_총괄내역0518_표준내역서_04.비봉도급-작업중" xfId="9884"/>
    <cellStyle name="1_tree_수량산출_총괄내역0518_표준내역서_04.비봉도급-작업중_04. 신도림주상복합_기계실행예산(안)20060412_배연담파스리브단가수정" xfId="9885"/>
    <cellStyle name="1_tree_수량산출_총괄내역0518_표준내역서_04.비봉도급-작업중_실행작업중_기계내역(노인건강타운)_20060201(동진)" xfId="9886"/>
    <cellStyle name="1_tree_수량산출_총괄내역0518_표준내역서_04.비봉도급-작업중_최종-실행내역(협성대신학관)060110" xfId="9887"/>
    <cellStyle name="1_tree_수량산출_총괄내역0518_표준내역서_04.비봉도급-작업중_통합단가-동진" xfId="9888"/>
    <cellStyle name="1_tree_수량산출_총괄내역0518_표준내역서_ys dw 은평 생태교량" xfId="9931"/>
    <cellStyle name="1_tree_수량산출_총괄내역0518_표준내역서_ys dw 은평 생태교량 2" xfId="9932"/>
    <cellStyle name="1_tree_수량산출_총괄내역0518_표준내역서_ys dw 은평 생태교량 3" xfId="9933"/>
    <cellStyle name="1_tree_수량산출_총괄내역0518_표준내역서_국민은행" xfId="9889"/>
    <cellStyle name="1_tree_수량산출_총괄내역0518_표준내역서_도장공사(실행예산)" xfId="12463"/>
    <cellStyle name="1_tree_수량산출_총괄내역0518_표준내역서_도장공사(실행예산)_동주변경결의(1차)" xfId="12462"/>
    <cellStyle name="1_tree_수량산출_총괄내역0518_표준내역서_성북구실행(0426)" xfId="9890"/>
    <cellStyle name="1_tree_수량산출_총괄내역0518_표준내역서_성북구실행(0426)_20061128입찰실행(춘천의암스포츠타운-당초안)" xfId="9891"/>
    <cellStyle name="1_tree_수량산출_총괄내역0518_표준내역서_성북구실행(0426)_20061218입찰실행(차세대연구동)" xfId="9892"/>
    <cellStyle name="1_tree_수량산출_총괄내역0518_표준내역서_성북구실행(0426)_20070201입찰실행(시화2007.02.07결재)" xfId="9893"/>
    <cellStyle name="1_tree_수량산출_총괄내역0518_표준내역서_성북구실행(0426)_20070201입찰실행(시화2007.02.08결재)" xfId="9894"/>
    <cellStyle name="1_tree_수량산출_총괄내역0518_표준내역서_성북구실행(0426)_경비및 공사스케줄작성" xfId="9895"/>
    <cellStyle name="1_tree_수량산출_총괄내역0518_표준내역서_성북구실행(0426)_두원공과대학입찰실행(20060718)" xfId="9896"/>
    <cellStyle name="1_tree_수량산출_총괄내역0518_표준내역서_성북구실행(0426)_두원공과대학입찰실행(20060728)" xfId="9897"/>
    <cellStyle name="1_tree_수량산출_총괄내역0518_표준내역서_성북구실행(0426)_두원공과대학입찰실행(20060801)" xfId="9898"/>
    <cellStyle name="1_tree_수량산출_총괄내역0518_표준내역서_성북구실행(0426)_두원공과대학입찰실행(20060801최종)" xfId="9899"/>
    <cellStyle name="1_tree_수량산출_총괄내역0518_표준내역서_성북구실행(0426)_일괄견적비교(대은수량기준)-최종" xfId="9900"/>
    <cellStyle name="1_tree_수량산출_총괄내역0518_표준내역서_성북구실행(0426)_입찰실행(2007.01.17결재)" xfId="9901"/>
    <cellStyle name="1_tree_수량산출_총괄내역0518_표준내역서_성북구실행(0426)_입찰실행(2007.01.23-절감nego-공기13개월현실245억도급260억)" xfId="9902"/>
    <cellStyle name="1_tree_수량산출_총괄내역0518_표준내역서_성북구실행(0426)_입찰실행(녹산병원2007.05.02)" xfId="9903"/>
    <cellStyle name="1_tree_수량산출_총괄내역0518_표준내역서_성북구실행(0426)_입찰실행(녹산병원2007.05.09)" xfId="9904"/>
    <cellStyle name="1_tree_수량산출_총괄내역0518_표준내역서_성북구실행(0426)_입찰실행(두원공과대학 )" xfId="9905"/>
    <cellStyle name="1_tree_수량산출_총괄내역0518_표준내역서_성북구실행(0426)_입찰실행(문화재종합병원)" xfId="9906"/>
    <cellStyle name="1_tree_수량산출_총괄내역0518_표준내역서_성북구실행(0426)_입찰실행(서울북부지방법원)" xfId="9907"/>
    <cellStyle name="1_tree_수량산출_총괄내역0518_표준내역서_성북구실행(0426)_입찰실행(서울북부지방법원)-단가입력" xfId="9908"/>
    <cellStyle name="1_tree_수량산출_총괄내역0518_표준내역서_성북구실행(0426)_입찰실행(서울북부지방법원-공기28개월2007.02.14)" xfId="9909"/>
    <cellStyle name="1_tree_수량산출_총괄내역0518_표준내역서_성북구실행(0426)_입찰실행(서울북부지방법원-공기28개월2007.02.15)" xfId="9910"/>
    <cellStyle name="1_tree_수량산출_총괄내역0518_표준내역서_성북구실행(0426)_입찰실행(육군훈련소)" xfId="9911"/>
    <cellStyle name="1_tree_수량산출_총괄내역0518_표준내역서_성북구실행(0426)_입찰실행(육군훈련소-최종)" xfId="9912"/>
    <cellStyle name="1_tree_수량산출_총괄내역0518_표준내역서_성북구실행(0426)_입찰실행(인재2007.02.28)" xfId="9913"/>
    <cellStyle name="1_tree_수량산출_총괄내역0518_표준내역서_성북구실행(0426)_입찰실행(청주대학교예술대실습관)" xfId="9914"/>
    <cellStyle name="1_tree_수량산출_총괄내역0518_표준내역서_성북구실행(0426)_진주종합실내체육관건립공사(실행20060613)" xfId="9915"/>
    <cellStyle name="1_tree_수량산출_총괄내역0518_표준내역서_성북구실행(0426)_청주대학교예술대학실습관입찰실행" xfId="9916"/>
    <cellStyle name="1_tree_수량산출_총괄내역0518_표준내역서_실행예산-덕성여대(본실행)" xfId="9917"/>
    <cellStyle name="1_tree_수량산출_총괄내역0518_표준내역서_실행작업중_기계내역(노인건강타운)_20060201(동진)" xfId="9918"/>
    <cellStyle name="1_tree_수량산출_총괄내역0518_표준내역서_실행품의B&amp;N100%(1113)최종결재" xfId="9919"/>
    <cellStyle name="1_tree_수량산출_총괄내역0518_표준내역서_실행품의B&amp;N100%(1113)최종결재_실행예산품의서(송도B&amp;N)20080116작업중" xfId="9920"/>
    <cellStyle name="1_tree_수량산출_총괄내역0518_표준내역서_실행품의B&amp;N100%(1113)최종결재_실행예산품의서(송도B&amp;N)검토20080101" xfId="9921"/>
    <cellStyle name="1_tree_수량산출_총괄내역0518_표준내역서_정산보고" xfId="9922"/>
    <cellStyle name="1_tree_수량산출_총괄내역0518_표준내역서_정산실행예산" xfId="9923"/>
    <cellStyle name="1_tree_수량산출_총괄내역0518_표준내역서_준공정산보고-덕성여대현장" xfId="9924"/>
    <cellStyle name="1_tree_수량산출_총괄내역0518_표준내역서_준공정산보고-중앙고강당현장(경비보나)" xfId="9925"/>
    <cellStyle name="1_tree_수량산출_총괄내역0518_표준내역서_청주사직골조(최종확정)" xfId="9926"/>
    <cellStyle name="1_tree_수량산출_총괄내역0518_표준내역서_청주사직골조(최종확정) 2" xfId="9927"/>
    <cellStyle name="1_tree_수량산출_총괄내역0518_표준내역서_청주사직골조(최종확정) 3" xfId="9928"/>
    <cellStyle name="1_tree_수량산출_총괄내역0518_표준내역서_최종-실행내역(협성대신학관)060110" xfId="9929"/>
    <cellStyle name="1_tree_수량산출_총괄내역0518_표준내역서_통합단가-동진" xfId="9930"/>
    <cellStyle name="1_tree_수량산출_최종-실행내역(협성대신학관)060110" xfId="9937"/>
    <cellStyle name="1_tree_수량산출_통합단가-동진" xfId="9938"/>
    <cellStyle name="1_tree_수량산출_포천어린이공원수량산출" xfId="9939"/>
    <cellStyle name="1_tree_수량산출_포천어린이공원수량산출_수량산출" xfId="9940"/>
    <cellStyle name="1_tree_수량산출_포천어린이공원수량산출f" xfId="9941"/>
    <cellStyle name="1_tree_수량산출_한국국제협력단국제협력관련시설신축공사(11(1).20)실행작업" xfId="9942"/>
    <cellStyle name="1_tree_수량산출_현대화수량산출(27최종)" xfId="9943"/>
    <cellStyle name="1_tree_수량산출_현대화수량산출(27최종)_수량산출" xfId="9944"/>
    <cellStyle name="1_tree_수량산출_현대화수량산출(27최종)_수량산출_1" xfId="9945"/>
    <cellStyle name="1_tree_수량산출_현대화수량산출(27최종)_수량산출_금호아파트수량산출" xfId="9946"/>
    <cellStyle name="1_tree_수량산출_현대화수량산출(27최종)_수량산출_금호아파트수량산출_수량산출" xfId="9947"/>
    <cellStyle name="1_tree_수량산출_현대화수량산출(27최종)_수량산출_동탄수량산출" xfId="9948"/>
    <cellStyle name="1_tree_수량산출_현대화수량산출(27최종)_수량산출_수량산출" xfId="9949"/>
    <cellStyle name="1_tree_수량산출_현대화수량산출(27최종)_수량산출_수량산출_1" xfId="9950"/>
    <cellStyle name="1_tree_수량산출_현대화수량산출(27최종)_수량산출_수량산출_수량산출" xfId="9951"/>
    <cellStyle name="1_tree_수량산출_현대화수량산출(27최종)_수량산출_포천어린이공원수량산출" xfId="9952"/>
    <cellStyle name="1_tree_수량산출_현대화수량산출(27최종)_수량산출_포천어린이공원수량산출_수량산출" xfId="9953"/>
    <cellStyle name="1_tree_수량산출_현대화수량산출(27최종)_수량산출_포천어린이공원수량산출f" xfId="9954"/>
    <cellStyle name="1_tree_수량산출_현대화수량산출(27최종)_수량산출_화성 동탄신도시" xfId="9955"/>
    <cellStyle name="1_tree_수량산출_현대화수량산출(27최종)_수량산출_화성동탄신도시시설물" xfId="9956"/>
    <cellStyle name="1_tree_수량산출_현충묘지-예산서(조경)" xfId="9957"/>
    <cellStyle name="1_tree_수량산출_현충묘지-예산서(조경) 2" xfId="9958"/>
    <cellStyle name="1_tree_수량산출_현충묘지-예산서(조경) 3" xfId="9959"/>
    <cellStyle name="1_tree_수량산출_현충묘지-예산서(조경)_00-폐기물예산서양식2" xfId="9960"/>
    <cellStyle name="1_tree_수량산출_현충묘지-예산서(조경)_00-폐기물예산서양식2_00-폐기물처리설계서양식" xfId="9961"/>
    <cellStyle name="1_tree_수량산출_현충묘지-예산서(조경)_00-폐기물예산서양식2_둥근달-수량산출서(철거)" xfId="9962"/>
    <cellStyle name="1_tree_수량산출_현충묘지-예산서(조경)_00-폐기물처리설계서양식" xfId="9963"/>
    <cellStyle name="1_tree_수량산출_현충묘지-예산서(조경)_04. 신도림주상복합_기계실행예산(안)20060412_배연담파스리브단가수정" xfId="9964"/>
    <cellStyle name="1_tree_수량산출_현충묘지-예산서(조경)_05W0305L(실행작업051125)" xfId="9965"/>
    <cellStyle name="1_tree_수량산출_현충묘지-예산서(조경)_강남대 complex 도급" xfId="9966"/>
    <cellStyle name="1_tree_수량산출_현충묘지-예산서(조경)_강남대 complex 도급_04. 신도림주상복합_기계실행예산(안)20060412_배연담파스리브단가수정" xfId="9967"/>
    <cellStyle name="1_tree_수량산출_현충묘지-예산서(조경)_강남대 complex 도급_실행작업중_기계(공내역서)-실행(051226)" xfId="9968"/>
    <cellStyle name="1_tree_수량산출_현충묘지-예산서(조경)_강남대 complex 도급_실행작업중_기계내역(노인건강타운)_20060201(동진)" xfId="9969"/>
    <cellStyle name="1_tree_수량산출_현충묘지-예산서(조경)_강남대 complex 도급_최종-실행내역(협성대신학관)060110" xfId="9970"/>
    <cellStyle name="1_tree_수량산출_현충묘지-예산서(조경)_강남대 complex 도급_통합단가-동진" xfId="9971"/>
    <cellStyle name="1_tree_수량산출_현충묘지-예산서(조경)_강남대 complex 실행-10%조정내역" xfId="9972"/>
    <cellStyle name="1_tree_수량산출_현충묘지-예산서(조경)_강남대 complex 실행-10%조정내역_04. 신도림주상복합_기계실행예산(안)20060412_배연담파스리브단가수정" xfId="9973"/>
    <cellStyle name="1_tree_수량산출_현충묘지-예산서(조경)_건국대학교기숙사신축공사_3차수정(실행05.04.20)_결과물" xfId="9974"/>
    <cellStyle name="1_tree_수량산출_현충묘지-예산서(조경)_건국대학교기숙사신축공사_3차수정(실행05.04.20)_결과물_04. 신도림주상복합_기계실행예산(안)20060412_배연담파스리브단가수정" xfId="9975"/>
    <cellStyle name="1_tree_수량산출_현충묘지-예산서(조경)_건국대학교기숙사신축공사_3차수정(실행05.04.20)_결과물_실행작업중_기계내역(노인건강타운)_20060201(동진)" xfId="9976"/>
    <cellStyle name="1_tree_수량산출_현충묘지-예산서(조경)_건국대학교기숙사신축공사_3차수정(실행05.04.20)_결과물_최종-실행내역(협성대신학관)060110" xfId="9977"/>
    <cellStyle name="1_tree_수량산출_현충묘지-예산서(조경)_건국대학교기숙사신축공사_3차수정(실행05.04.20)_결과물_통합단가-동진" xfId="9978"/>
    <cellStyle name="1_tree_수량산출_현충묘지-예산서(조경)_구청본과-폐기물예산서양식" xfId="9979"/>
    <cellStyle name="1_tree_수량산출_현충묘지-예산서(조경)_구청본과-폐기물예산서양식_둥근달-수량산출서(철거)" xfId="9980"/>
    <cellStyle name="1_tree_수량산출_현충묘지-예산서(조경)_까르프-표지예정공정표" xfId="9981"/>
    <cellStyle name="1_tree_수량산출_현충묘지-예산서(조경)_까르프-표지예정공정표_00-폐기물처리설계서양식" xfId="9982"/>
    <cellStyle name="1_tree_수량산출_현충묘지-예산서(조경)_까르프-표지예정공정표_00-표지예정공정표" xfId="9983"/>
    <cellStyle name="1_tree_수량산출_현충묘지-예산서(조경)_까르프-표지예정공정표_00-표지예정공정표_00-폐기물처리설계서양식" xfId="9984"/>
    <cellStyle name="1_tree_수량산출_현충묘지-예산서(조경)_까르프-표지예정공정표_00-표지예정공정표_둥근달-수량산출서(철거)" xfId="9985"/>
    <cellStyle name="1_tree_수량산출_현충묘지-예산서(조경)_까르프-표지예정공정표_둥근달-수량산출서(철거)" xfId="9986"/>
    <cellStyle name="1_tree_수량산출_현충묘지-예산서(조경)_노원구가로수-폐기물예산서" xfId="9987"/>
    <cellStyle name="1_tree_수량산출_현충묘지-예산서(조경)_노원구가로수-폐기물예산서_00-폐기물처리설계서양식" xfId="9988"/>
    <cellStyle name="1_tree_수량산출_현충묘지-예산서(조경)_노원구가로수-폐기물예산서_둥근달-수량산출서(철거)" xfId="9989"/>
    <cellStyle name="1_tree_수량산출_현충묘지-예산서(조경)_대전가오-설계서" xfId="9990"/>
    <cellStyle name="1_tree_수량산출_현충묘지-예산서(조경)_대전가오-설계서(관리)" xfId="9991"/>
    <cellStyle name="1_tree_수량산출_현충묘지-예산서(조경)_대전가오-설계서1" xfId="9992"/>
    <cellStyle name="1_tree_수량산출_현충묘지-예산서(조경)_목동내역" xfId="9993"/>
    <cellStyle name="1_tree_수량산출_현충묘지-예산서(조경)_목동내역_04. 신도림주상복합_기계실행예산(안)20060412_배연담파스리브단가수정" xfId="9994"/>
    <cellStyle name="1_tree_수량산출_현충묘지-예산서(조경)_목동내역_05W0305L(실행작업051125)" xfId="9995"/>
    <cellStyle name="1_tree_수량산출_현충묘지-예산서(조경)_목동내역_강남대 complex 도급" xfId="9996"/>
    <cellStyle name="1_tree_수량산출_현충묘지-예산서(조경)_목동내역_강남대 complex 도급_04. 신도림주상복합_기계실행예산(안)20060412_배연담파스리브단가수정" xfId="9997"/>
    <cellStyle name="1_tree_수량산출_현충묘지-예산서(조경)_목동내역_강남대 complex 도급_실행작업중_기계(공내역서)-실행(051226)" xfId="9998"/>
    <cellStyle name="1_tree_수량산출_현충묘지-예산서(조경)_목동내역_강남대 complex 도급_실행작업중_기계내역(노인건강타운)_20060201(동진)" xfId="9999"/>
    <cellStyle name="1_tree_수량산출_현충묘지-예산서(조경)_목동내역_강남대 complex 도급_최종-실행내역(협성대신학관)060110" xfId="10000"/>
    <cellStyle name="1_tree_수량산출_현충묘지-예산서(조경)_목동내역_강남대 complex 도급_통합단가-동진" xfId="10001"/>
    <cellStyle name="1_tree_수량산출_현충묘지-예산서(조경)_목동내역_강남대 complex 실행-10%조정내역" xfId="10002"/>
    <cellStyle name="1_tree_수량산출_현충묘지-예산서(조경)_목동내역_강남대 complex 실행-10%조정내역_04. 신도림주상복합_기계실행예산(안)20060412_배연담파스리브단가수정" xfId="10003"/>
    <cellStyle name="1_tree_수량산출_현충묘지-예산서(조경)_목동내역_건국대학교기숙사신축공사_3차수정(실행05.04.20)_결과물" xfId="10004"/>
    <cellStyle name="1_tree_수량산출_현충묘지-예산서(조경)_목동내역_건국대학교기숙사신축공사_3차수정(실행05.04.20)_결과물_04. 신도림주상복합_기계실행예산(안)20060412_배연담파스리브단가수정" xfId="10005"/>
    <cellStyle name="1_tree_수량산출_현충묘지-예산서(조경)_목동내역_건국대학교기숙사신축공사_3차수정(실행05.04.20)_결과물_실행작업중_기계내역(노인건강타운)_20060201(동진)" xfId="10006"/>
    <cellStyle name="1_tree_수량산출_현충묘지-예산서(조경)_목동내역_건국대학교기숙사신축공사_3차수정(실행05.04.20)_결과물_최종-실행내역(협성대신학관)060110" xfId="10007"/>
    <cellStyle name="1_tree_수량산출_현충묘지-예산서(조경)_목동내역_건국대학교기숙사신축공사_3차수정(실행05.04.20)_결과물_통합단가-동진" xfId="10008"/>
    <cellStyle name="1_tree_수량산출_현충묘지-예산서(조경)_목동내역_실행작업중_기계(공내역서)-실행(051226)" xfId="10009"/>
    <cellStyle name="1_tree_수량산출_현충묘지-예산서(조경)_목동내역_실행작업중_기계내역(노인건강타운)_20060201(동진)" xfId="10010"/>
    <cellStyle name="1_tree_수량산출_현충묘지-예산서(조경)_목동내역_외주견적목록" xfId="10011"/>
    <cellStyle name="1_tree_수량산출_현충묘지-예산서(조경)_목동내역_최종-실행내역(협성대신학관)060110" xfId="10012"/>
    <cellStyle name="1_tree_수량산출_현충묘지-예산서(조경)_목동내역_통합단가-동진" xfId="10013"/>
    <cellStyle name="1_tree_수량산출_현충묘지-예산서(조경)_목동내역_폐기물집계" xfId="10014"/>
    <cellStyle name="1_tree_수량산출_현충묘지-예산서(조경)_목동내역_폐기물집계_04. 신도림주상복합_기계실행예산(안)20060412_배연담파스리브단가수정" xfId="10015"/>
    <cellStyle name="1_tree_수량산출_현충묘지-예산서(조경)_목동내역_폐기물집계_05W0305L(실행작업051125)" xfId="10016"/>
    <cellStyle name="1_tree_수량산출_현충묘지-예산서(조경)_목동내역_폐기물집계_강남대 complex 도급" xfId="10017"/>
    <cellStyle name="1_tree_수량산출_현충묘지-예산서(조경)_목동내역_폐기물집계_강남대 complex 도급_04. 신도림주상복합_기계실행예산(안)20060412_배연담파스리브단가수정" xfId="10018"/>
    <cellStyle name="1_tree_수량산출_현충묘지-예산서(조경)_목동내역_폐기물집계_강남대 complex 도급_실행작업중_기계(공내역서)-실행(051226)" xfId="10019"/>
    <cellStyle name="1_tree_수량산출_현충묘지-예산서(조경)_목동내역_폐기물집계_강남대 complex 도급_실행작업중_기계내역(노인건강타운)_20060201(동진)" xfId="10020"/>
    <cellStyle name="1_tree_수량산출_현충묘지-예산서(조경)_목동내역_폐기물집계_강남대 complex 도급_최종-실행내역(협성대신학관)060110" xfId="10021"/>
    <cellStyle name="1_tree_수량산출_현충묘지-예산서(조경)_목동내역_폐기물집계_강남대 complex 도급_통합단가-동진" xfId="10022"/>
    <cellStyle name="1_tree_수량산출_현충묘지-예산서(조경)_목동내역_폐기물집계_강남대 complex 실행-10%조정내역" xfId="10023"/>
    <cellStyle name="1_tree_수량산출_현충묘지-예산서(조경)_목동내역_폐기물집계_강남대 complex 실행-10%조정내역_04. 신도림주상복합_기계실행예산(안)20060412_배연담파스리브단가수정" xfId="10024"/>
    <cellStyle name="1_tree_수량산출_현충묘지-예산서(조경)_목동내역_폐기물집계_건국대학교기숙사신축공사_3차수정(실행05.04.20)_결과물" xfId="10025"/>
    <cellStyle name="1_tree_수량산출_현충묘지-예산서(조경)_목동내역_폐기물집계_건국대학교기숙사신축공사_3차수정(실행05.04.20)_결과물_04. 신도림주상복합_기계실행예산(안)20060412_배연담파스리브단가수정" xfId="10026"/>
    <cellStyle name="1_tree_수량산출_현충묘지-예산서(조경)_목동내역_폐기물집계_건국대학교기숙사신축공사_3차수정(실행05.04.20)_결과물_실행작업중_기계내역(노인건강타운)_20060201(동진)" xfId="10027"/>
    <cellStyle name="1_tree_수량산출_현충묘지-예산서(조경)_목동내역_폐기물집계_건국대학교기숙사신축공사_3차수정(실행05.04.20)_결과물_최종-실행내역(협성대신학관)060110" xfId="10028"/>
    <cellStyle name="1_tree_수량산출_현충묘지-예산서(조경)_목동내역_폐기물집계_건국대학교기숙사신축공사_3차수정(실행05.04.20)_결과물_통합단가-동진" xfId="10029"/>
    <cellStyle name="1_tree_수량산출_현충묘지-예산서(조경)_목동내역_폐기물집계_실행작업중_기계(공내역서)-실행(051226)" xfId="10030"/>
    <cellStyle name="1_tree_수량산출_현충묘지-예산서(조경)_목동내역_폐기물집계_실행작업중_기계내역(노인건강타운)_20060201(동진)" xfId="10031"/>
    <cellStyle name="1_tree_수량산출_현충묘지-예산서(조경)_목동내역_폐기물집계_외주견적목록" xfId="10032"/>
    <cellStyle name="1_tree_수량산출_현충묘지-예산서(조경)_목동내역_폐기물집계_최종-실행내역(협성대신학관)060110" xfId="10033"/>
    <cellStyle name="1_tree_수량산출_현충묘지-예산서(조경)_목동내역_폐기물집계_통합단가-동진" xfId="10034"/>
    <cellStyle name="1_tree_수량산출_현충묘지-예산서(조경)_목동내역_폐기물집계_한국국제협력단국제협력관련시설신축공사(11(1).20)실행작업" xfId="10035"/>
    <cellStyle name="1_tree_수량산출_현충묘지-예산서(조경)_목동내역_한국국제협력단국제협력관련시설신축공사(11(1).20)실행작업" xfId="10036"/>
    <cellStyle name="1_tree_수량산출_현충묘지-예산서(조경)_실행작업중_기계(공내역서)-실행(051226)" xfId="10037"/>
    <cellStyle name="1_tree_수량산출_현충묘지-예산서(조경)_실행작업중_기계내역(노인건강타운)_20060201(동진)" xfId="10038"/>
    <cellStyle name="1_tree_수량산출_현충묘지-예산서(조경)_예산서-엑셀변환양식100" xfId="10039"/>
    <cellStyle name="1_tree_수량산출_현충묘지-예산서(조경)_예산서-엑셀변환양식100 2" xfId="10040"/>
    <cellStyle name="1_tree_수량산출_현충묘지-예산서(조경)_예산서-엑셀변환양식100 3" xfId="10041"/>
    <cellStyle name="1_tree_수량산출_현충묘지-예산서(조경)_예산서-엑셀변환양식100_00-설계서양식" xfId="10042"/>
    <cellStyle name="1_tree_수량산출_현충묘지-예산서(조경)_예산서-엑셀변환양식100_00-예산서양식100" xfId="10043"/>
    <cellStyle name="1_tree_수량산출_현충묘지-예산서(조경)_예산서-엑셀변환양식100_00-예산서양식100 2" xfId="10044"/>
    <cellStyle name="1_tree_수량산출_현충묘지-예산서(조경)_예산서-엑셀변환양식100_00-예산서양식100 3" xfId="10045"/>
    <cellStyle name="1_tree_수량산출_현충묘지-예산서(조경)_예산서-엑셀변환양식100_00-예산서양식100_00-폐기물처리설계서양식" xfId="10046"/>
    <cellStyle name="1_tree_수량산출_현충묘지-예산서(조경)_예산서-엑셀변환양식100_00-예산서양식100_대전가오-설계서" xfId="10047"/>
    <cellStyle name="1_tree_수량산출_현충묘지-예산서(조경)_예산서-엑셀변환양식100_00-예산서양식100_대전가오-설계서(관리)" xfId="10048"/>
    <cellStyle name="1_tree_수량산출_현충묘지-예산서(조경)_예산서-엑셀변환양식100_00-예산서양식100_대전가오-설계서1" xfId="10049"/>
    <cellStyle name="1_tree_수량산출_현충묘지-예산서(조경)_예산서-엑셀변환양식100_00-예산서양식100_둥근달-수량산출서(철거)" xfId="10050"/>
    <cellStyle name="1_tree_수량산출_현충묘지-예산서(조경)_예산서-엑셀변환양식100_00-폐기물예산서양식2" xfId="10051"/>
    <cellStyle name="1_tree_수량산출_현충묘지-예산서(조경)_예산서-엑셀변환양식100_00-폐기물예산서양식2_00-폐기물처리설계서양식" xfId="10052"/>
    <cellStyle name="1_tree_수량산출_현충묘지-예산서(조경)_예산서-엑셀변환양식100_00-폐기물예산서양식2_둥근달-수량산출서(철거)" xfId="10053"/>
    <cellStyle name="1_tree_수량산출_현충묘지-예산서(조경)_예산서-엑셀변환양식100_00-폐기물처리설계서양식" xfId="10054"/>
    <cellStyle name="1_tree_수량산출_현충묘지-예산서(조경)_예산서-엑셀변환양식100_00-표지예정공정표" xfId="10055"/>
    <cellStyle name="1_tree_수량산출_현충묘지-예산서(조경)_예산서-엑셀변환양식100_00-표지예정공정표_00-폐기물처리설계서양식" xfId="10056"/>
    <cellStyle name="1_tree_수량산출_현충묘지-예산서(조경)_예산서-엑셀변환양식100_00-표지예정공정표_둥근달-수량산출서(철거)" xfId="10057"/>
    <cellStyle name="1_tree_수량산출_현충묘지-예산서(조경)_예산서-엑셀변환양식100_04. 신도림주상복합_기계실행예산(안)20060412_배연담파스리브단가수정" xfId="10058"/>
    <cellStyle name="1_tree_수량산출_현충묘지-예산서(조경)_예산서-엑셀변환양식100_05W0305L(실행작업051125)" xfId="10059"/>
    <cellStyle name="1_tree_수량산출_현충묘지-예산서(조경)_예산서-엑셀변환양식100_강남대 complex 도급" xfId="10060"/>
    <cellStyle name="1_tree_수량산출_현충묘지-예산서(조경)_예산서-엑셀변환양식100_강남대 complex 도급_04. 신도림주상복합_기계실행예산(안)20060412_배연담파스리브단가수정" xfId="10061"/>
    <cellStyle name="1_tree_수량산출_현충묘지-예산서(조경)_예산서-엑셀변환양식100_강남대 complex 도급_실행작업중_기계(공내역서)-실행(051226)" xfId="10062"/>
    <cellStyle name="1_tree_수량산출_현충묘지-예산서(조경)_예산서-엑셀변환양식100_강남대 complex 도급_실행작업중_기계내역(노인건강타운)_20060201(동진)" xfId="10063"/>
    <cellStyle name="1_tree_수량산출_현충묘지-예산서(조경)_예산서-엑셀변환양식100_강남대 complex 도급_최종-실행내역(협성대신학관)060110" xfId="10064"/>
    <cellStyle name="1_tree_수량산출_현충묘지-예산서(조경)_예산서-엑셀변환양식100_강남대 complex 도급_통합단가-동진" xfId="10065"/>
    <cellStyle name="1_tree_수량산출_현충묘지-예산서(조경)_예산서-엑셀변환양식100_강남대 complex 실행-10%조정내역" xfId="10066"/>
    <cellStyle name="1_tree_수량산출_현충묘지-예산서(조경)_예산서-엑셀변환양식100_강남대 complex 실행-10%조정내역_04. 신도림주상복합_기계실행예산(안)20060412_배연담파스리브단가수정" xfId="10067"/>
    <cellStyle name="1_tree_수량산출_현충묘지-예산서(조경)_예산서-엑셀변환양식100_건국대학교기숙사신축공사_3차수정(실행05.04.20)_결과물" xfId="10068"/>
    <cellStyle name="1_tree_수량산출_현충묘지-예산서(조경)_예산서-엑셀변환양식100_건국대학교기숙사신축공사_3차수정(실행05.04.20)_결과물_04. 신도림주상복합_기계실행예산(안)20060412_배연담파스리브단가수정" xfId="10069"/>
    <cellStyle name="1_tree_수량산출_현충묘지-예산서(조경)_예산서-엑셀변환양식100_건국대학교기숙사신축공사_3차수정(실행05.04.20)_결과물_실행작업중_기계내역(노인건강타운)_20060201(동진)" xfId="10070"/>
    <cellStyle name="1_tree_수량산출_현충묘지-예산서(조경)_예산서-엑셀변환양식100_건국대학교기숙사신축공사_3차수정(실행05.04.20)_결과물_최종-실행내역(협성대신학관)060110" xfId="10071"/>
    <cellStyle name="1_tree_수량산출_현충묘지-예산서(조경)_예산서-엑셀변환양식100_건국대학교기숙사신축공사_3차수정(실행05.04.20)_결과물_통합단가-동진" xfId="10072"/>
    <cellStyle name="1_tree_수량산출_현충묘지-예산서(조경)_예산서-엑셀변환양식100_구청본과-폐기물예산서양식" xfId="10073"/>
    <cellStyle name="1_tree_수량산출_현충묘지-예산서(조경)_예산서-엑셀변환양식100_구청본과-폐기물예산서양식_둥근달-수량산출서(철거)" xfId="10074"/>
    <cellStyle name="1_tree_수량산출_현충묘지-예산서(조경)_예산서-엑셀변환양식100_노원구가로수-폐기물예산서" xfId="10075"/>
    <cellStyle name="1_tree_수량산출_현충묘지-예산서(조경)_예산서-엑셀변환양식100_노원구가로수-폐기물예산서_00-폐기물처리설계서양식" xfId="10076"/>
    <cellStyle name="1_tree_수량산출_현충묘지-예산서(조경)_예산서-엑셀변환양식100_노원구가로수-폐기물예산서_둥근달-수량산출서(철거)" xfId="10077"/>
    <cellStyle name="1_tree_수량산출_현충묘지-예산서(조경)_예산서-엑셀변환양식100_도봉신창-예산서 0325" xfId="10078"/>
    <cellStyle name="1_tree_수량산출_현충묘지-예산서(조경)_예산서-엑셀변환양식100_목동내역" xfId="10079"/>
    <cellStyle name="1_tree_수량산출_현충묘지-예산서(조경)_예산서-엑셀변환양식100_목동내역_04. 신도림주상복합_기계실행예산(안)20060412_배연담파스리브단가수정" xfId="10080"/>
    <cellStyle name="1_tree_수량산출_현충묘지-예산서(조경)_예산서-엑셀변환양식100_목동내역_05W0305L(실행작업051125)" xfId="10081"/>
    <cellStyle name="1_tree_수량산출_현충묘지-예산서(조경)_예산서-엑셀변환양식100_목동내역_강남대 complex 도급" xfId="10082"/>
    <cellStyle name="1_tree_수량산출_현충묘지-예산서(조경)_예산서-엑셀변환양식100_목동내역_강남대 complex 도급_04. 신도림주상복합_기계실행예산(안)20060412_배연담파스리브단가수정" xfId="10083"/>
    <cellStyle name="1_tree_수량산출_현충묘지-예산서(조경)_예산서-엑셀변환양식100_목동내역_강남대 complex 도급_실행작업중_기계(공내역서)-실행(051226)" xfId="10084"/>
    <cellStyle name="1_tree_수량산출_현충묘지-예산서(조경)_예산서-엑셀변환양식100_목동내역_강남대 complex 도급_실행작업중_기계내역(노인건강타운)_20060201(동진)" xfId="10085"/>
    <cellStyle name="1_tree_수량산출_현충묘지-예산서(조경)_예산서-엑셀변환양식100_목동내역_강남대 complex 도급_최종-실행내역(협성대신학관)060110" xfId="10086"/>
    <cellStyle name="1_tree_수량산출_현충묘지-예산서(조경)_예산서-엑셀변환양식100_목동내역_강남대 complex 도급_통합단가-동진" xfId="10087"/>
    <cellStyle name="1_tree_수량산출_현충묘지-예산서(조경)_예산서-엑셀변환양식100_목동내역_강남대 complex 실행-10%조정내역" xfId="10088"/>
    <cellStyle name="1_tree_수량산출_현충묘지-예산서(조경)_예산서-엑셀변환양식100_목동내역_강남대 complex 실행-10%조정내역_04. 신도림주상복합_기계실행예산(안)20060412_배연담파스리브단가수정" xfId="10089"/>
    <cellStyle name="1_tree_수량산출_현충묘지-예산서(조경)_예산서-엑셀변환양식100_목동내역_건국대학교기숙사신축공사_3차수정(실행05.04.20)_결과물" xfId="10090"/>
    <cellStyle name="1_tree_수량산출_현충묘지-예산서(조경)_예산서-엑셀변환양식100_목동내역_건국대학교기숙사신축공사_3차수정(실행05.04.20)_결과물_04. 신도림주상복합_기계실행예산(안)20060412_배연담파스리브단가수정" xfId="10091"/>
    <cellStyle name="1_tree_수량산출_현충묘지-예산서(조경)_예산서-엑셀변환양식100_목동내역_건국대학교기숙사신축공사_3차수정(실행05.04.20)_결과물_실행작업중_기계내역(노인건강타운)_20060201(동진)" xfId="10092"/>
    <cellStyle name="1_tree_수량산출_현충묘지-예산서(조경)_예산서-엑셀변환양식100_목동내역_건국대학교기숙사신축공사_3차수정(실행05.04.20)_결과물_최종-실행내역(협성대신학관)060110" xfId="10093"/>
    <cellStyle name="1_tree_수량산출_현충묘지-예산서(조경)_예산서-엑셀변환양식100_목동내역_건국대학교기숙사신축공사_3차수정(실행05.04.20)_결과물_통합단가-동진" xfId="10094"/>
    <cellStyle name="1_tree_수량산출_현충묘지-예산서(조경)_예산서-엑셀변환양식100_목동내역_실행작업중_기계(공내역서)-실행(051226)" xfId="10095"/>
    <cellStyle name="1_tree_수량산출_현충묘지-예산서(조경)_예산서-엑셀변환양식100_목동내역_실행작업중_기계내역(노인건강타운)_20060201(동진)" xfId="10096"/>
    <cellStyle name="1_tree_수량산출_현충묘지-예산서(조경)_예산서-엑셀변환양식100_목동내역_외주견적목록" xfId="10097"/>
    <cellStyle name="1_tree_수량산출_현충묘지-예산서(조경)_예산서-엑셀변환양식100_목동내역_최종-실행내역(협성대신학관)060110" xfId="10098"/>
    <cellStyle name="1_tree_수량산출_현충묘지-예산서(조경)_예산서-엑셀변환양식100_목동내역_통합단가-동진" xfId="10099"/>
    <cellStyle name="1_tree_수량산출_현충묘지-예산서(조경)_예산서-엑셀변환양식100_목동내역_폐기물집계" xfId="10100"/>
    <cellStyle name="1_tree_수량산출_현충묘지-예산서(조경)_예산서-엑셀변환양식100_목동내역_폐기물집계_04. 신도림주상복합_기계실행예산(안)20060412_배연담파스리브단가수정" xfId="10101"/>
    <cellStyle name="1_tree_수량산출_현충묘지-예산서(조경)_예산서-엑셀변환양식100_목동내역_폐기물집계_05W0305L(실행작업051125)" xfId="10102"/>
    <cellStyle name="1_tree_수량산출_현충묘지-예산서(조경)_예산서-엑셀변환양식100_목동내역_폐기물집계_강남대 complex 도급" xfId="10103"/>
    <cellStyle name="1_tree_수량산출_현충묘지-예산서(조경)_예산서-엑셀변환양식100_목동내역_폐기물집계_강남대 complex 도급_04. 신도림주상복합_기계실행예산(안)20060412_배연담파스리브단가수정" xfId="10104"/>
    <cellStyle name="1_tree_수량산출_현충묘지-예산서(조경)_예산서-엑셀변환양식100_목동내역_폐기물집계_강남대 complex 도급_실행작업중_기계(공내역서)-실행(051226)" xfId="10105"/>
    <cellStyle name="1_tree_수량산출_현충묘지-예산서(조경)_예산서-엑셀변환양식100_목동내역_폐기물집계_강남대 complex 도급_실행작업중_기계내역(노인건강타운)_20060201(동진)" xfId="10106"/>
    <cellStyle name="1_tree_수량산출_현충묘지-예산서(조경)_예산서-엑셀변환양식100_목동내역_폐기물집계_강남대 complex 도급_최종-실행내역(협성대신학관)060110" xfId="10107"/>
    <cellStyle name="1_tree_수량산출_현충묘지-예산서(조경)_예산서-엑셀변환양식100_목동내역_폐기물집계_강남대 complex 도급_통합단가-동진" xfId="10108"/>
    <cellStyle name="1_tree_수량산출_현충묘지-예산서(조경)_예산서-엑셀변환양식100_목동내역_폐기물집계_강남대 complex 실행-10%조정내역" xfId="10109"/>
    <cellStyle name="1_tree_수량산출_현충묘지-예산서(조경)_예산서-엑셀변환양식100_목동내역_폐기물집계_강남대 complex 실행-10%조정내역_04. 신도림주상복합_기계실행예산(안)20060412_배연담파스리브단가수정" xfId="10110"/>
    <cellStyle name="1_tree_수량산출_현충묘지-예산서(조경)_예산서-엑셀변환양식100_목동내역_폐기물집계_건국대학교기숙사신축공사_3차수정(실행05.04.20)_결과물" xfId="10111"/>
    <cellStyle name="1_tree_수량산출_현충묘지-예산서(조경)_예산서-엑셀변환양식100_목동내역_폐기물집계_건국대학교기숙사신축공사_3차수정(실행05.04.20)_결과물_04. 신도림주상복합_기계실행예산(안)20060412_배연담파스리브단가수정" xfId="10112"/>
    <cellStyle name="1_tree_수량산출_현충묘지-예산서(조경)_예산서-엑셀변환양식100_목동내역_폐기물집계_건국대학교기숙사신축공사_3차수정(실행05.04.20)_결과물_실행작업중_기계내역(노인건강타운)_20060201(동진)" xfId="10113"/>
    <cellStyle name="1_tree_수량산출_현충묘지-예산서(조경)_예산서-엑셀변환양식100_목동내역_폐기물집계_건국대학교기숙사신축공사_3차수정(실행05.04.20)_결과물_최종-실행내역(협성대신학관)060110" xfId="10114"/>
    <cellStyle name="1_tree_수량산출_현충묘지-예산서(조경)_예산서-엑셀변환양식100_목동내역_폐기물집계_건국대학교기숙사신축공사_3차수정(실행05.04.20)_결과물_통합단가-동진" xfId="10115"/>
    <cellStyle name="1_tree_수량산출_현충묘지-예산서(조경)_예산서-엑셀변환양식100_목동내역_폐기물집계_실행작업중_기계(공내역서)-실행(051226)" xfId="10116"/>
    <cellStyle name="1_tree_수량산출_현충묘지-예산서(조경)_예산서-엑셀변환양식100_목동내역_폐기물집계_실행작업중_기계내역(노인건강타운)_20060201(동진)" xfId="10117"/>
    <cellStyle name="1_tree_수량산출_현충묘지-예산서(조경)_예산서-엑셀변환양식100_목동내역_폐기물집계_외주견적목록" xfId="10118"/>
    <cellStyle name="1_tree_수량산출_현충묘지-예산서(조경)_예산서-엑셀변환양식100_목동내역_폐기물집계_최종-실행내역(협성대신학관)060110" xfId="10119"/>
    <cellStyle name="1_tree_수량산출_현충묘지-예산서(조경)_예산서-엑셀변환양식100_목동내역_폐기물집계_통합단가-동진" xfId="10120"/>
    <cellStyle name="1_tree_수량산출_현충묘지-예산서(조경)_예산서-엑셀변환양식100_목동내역_폐기물집계_한국국제협력단국제협력관련시설신축공사(11(1).20)실행작업" xfId="10121"/>
    <cellStyle name="1_tree_수량산출_현충묘지-예산서(조경)_예산서-엑셀변환양식100_목동내역_한국국제협력단국제협력관련시설신축공사(11(1).20)실행작업" xfId="10122"/>
    <cellStyle name="1_tree_수량산출_현충묘지-예산서(조경)_예산서-엑셀변환양식100_실행작업중_기계(공내역서)-실행(051226)" xfId="10123"/>
    <cellStyle name="1_tree_수량산출_현충묘지-예산서(조경)_예산서-엑셀변환양식100_실행작업중_기계내역(노인건강타운)_20060201(동진)" xfId="10124"/>
    <cellStyle name="1_tree_수량산출_현충묘지-예산서(조경)_예산서-엑셀변환양식100_외주견적목록" xfId="10125"/>
    <cellStyle name="1_tree_수량산출_현충묘지-예산서(조경)_예산서-엑셀변환양식100_장충-예산서" xfId="10126"/>
    <cellStyle name="1_tree_수량산출_현충묘지-예산서(조경)_예산서-엑셀변환양식100_장충-예산서_00-폐기물처리설계서양식" xfId="10127"/>
    <cellStyle name="1_tree_수량산출_현충묘지-예산서(조경)_예산서-엑셀변환양식100_장충-예산서_둥근달-수량산출서(철거)" xfId="10128"/>
    <cellStyle name="1_tree_수량산출_현충묘지-예산서(조경)_예산서-엑셀변환양식100_장충-폐기물예산서" xfId="10129"/>
    <cellStyle name="1_tree_수량산출_현충묘지-예산서(조경)_예산서-엑셀변환양식100_장충-폐기물예산서_00-폐기물처리설계서양식" xfId="10130"/>
    <cellStyle name="1_tree_수량산출_현충묘지-예산서(조경)_예산서-엑셀변환양식100_장충-폐기물예산서_둥근달-수량산출서(철거)" xfId="10131"/>
    <cellStyle name="1_tree_수량산출_현충묘지-예산서(조경)_예산서-엑셀변환양식100_장충-표지예정공정표" xfId="10132"/>
    <cellStyle name="1_tree_수량산출_현충묘지-예산서(조경)_예산서-엑셀변환양식100_장충-표지예정공정표_00-폐기물처리설계서양식" xfId="10133"/>
    <cellStyle name="1_tree_수량산출_현충묘지-예산서(조경)_예산서-엑셀변환양식100_장충-표지예정공정표_둥근달-수량산출서(철거)" xfId="10134"/>
    <cellStyle name="1_tree_수량산출_현충묘지-예산서(조경)_예산서-엑셀변환양식100_최종-실행내역(협성대신학관)060110" xfId="10135"/>
    <cellStyle name="1_tree_수량산출_현충묘지-예산서(조경)_예산서-엑셀변환양식100_통합단가-동진" xfId="10136"/>
    <cellStyle name="1_tree_수량산출_현충묘지-예산서(조경)_예산서-엑셀변환양식100_한국국제협력단국제협력관련시설신축공사(11(1).20)실행작업" xfId="10137"/>
    <cellStyle name="1_tree_수량산출_현충묘지-예산서(조경)_외주견적목록" xfId="10138"/>
    <cellStyle name="1_tree_수량산출_현충묘지-예산서(조경)_장충-예산서" xfId="10139"/>
    <cellStyle name="1_tree_수량산출_현충묘지-예산서(조경)_장충-예산서_00-폐기물처리설계서양식" xfId="10140"/>
    <cellStyle name="1_tree_수량산출_현충묘지-예산서(조경)_장충-예산서_둥근달-수량산출서(철거)" xfId="10141"/>
    <cellStyle name="1_tree_수량산출_현충묘지-예산서(조경)_장충-폐기물예산서" xfId="10142"/>
    <cellStyle name="1_tree_수량산출_현충묘지-예산서(조경)_장충-폐기물예산서_00-폐기물처리설계서양식" xfId="10143"/>
    <cellStyle name="1_tree_수량산출_현충묘지-예산서(조경)_장충-폐기물예산서_둥근달-수량산출서(철거)" xfId="10144"/>
    <cellStyle name="1_tree_수량산출_현충묘지-예산서(조경)_장충-표지예정공정표" xfId="10145"/>
    <cellStyle name="1_tree_수량산출_현충묘지-예산서(조경)_장충-표지예정공정표_00-폐기물처리설계서양식" xfId="10146"/>
    <cellStyle name="1_tree_수량산출_현충묘지-예산서(조경)_장충-표지예정공정표_둥근달-수량산출서(철거)" xfId="10147"/>
    <cellStyle name="1_tree_수량산출_현충묘지-예산서(조경)_최종-실행내역(협성대신학관)060110" xfId="10148"/>
    <cellStyle name="1_tree_수량산출_현충묘지-예산서(조경)_통합단가-동진" xfId="10149"/>
    <cellStyle name="1_tree_수량산출_현충묘지-예산서(조경)_표지예정공정표" xfId="10150"/>
    <cellStyle name="1_tree_수량산출_현충묘지-예산서(조경)_-표지예정공정표" xfId="10151"/>
    <cellStyle name="1_tree_수량산출_현충묘지-예산서(조경)_표지예정공정표_00-폐기물처리설계서양식" xfId="10152"/>
    <cellStyle name="1_tree_수량산출_현충묘지-예산서(조경)_-표지예정공정표_00-폐기물처리설계서양식" xfId="10153"/>
    <cellStyle name="1_tree_수량산출_현충묘지-예산서(조경)_표지예정공정표_00-표지예정공정표" xfId="10154"/>
    <cellStyle name="1_tree_수량산출_현충묘지-예산서(조경)_-표지예정공정표_00-표지예정공정표" xfId="10155"/>
    <cellStyle name="1_tree_수량산출_현충묘지-예산서(조경)_표지예정공정표_00-표지예정공정표_00-폐기물처리설계서양식" xfId="10156"/>
    <cellStyle name="1_tree_수량산출_현충묘지-예산서(조경)_-표지예정공정표_00-표지예정공정표_00-폐기물처리설계서양식" xfId="10157"/>
    <cellStyle name="1_tree_수량산출_현충묘지-예산서(조경)_표지예정공정표_00-표지예정공정표_둥근달-수량산출서(철거)" xfId="10158"/>
    <cellStyle name="1_tree_수량산출_현충묘지-예산서(조경)_-표지예정공정표_00-표지예정공정표_둥근달-수량산출서(철거)" xfId="10159"/>
    <cellStyle name="1_tree_수량산출_현충묘지-예산서(조경)_표지예정공정표_둥근달-수량산출서(철거)" xfId="10160"/>
    <cellStyle name="1_tree_수량산출_현충묘지-예산서(조경)_-표지예정공정표_둥근달-수량산출서(철거)" xfId="10161"/>
    <cellStyle name="1_tree_수량산출_현충묘지-예산서(조경)_한국국제협력단국제협력관련시설신축공사(11(1).20)실행작업" xfId="10162"/>
    <cellStyle name="1_tree_수량산출_화성 동탄신도시" xfId="10163"/>
    <cellStyle name="1_tree_수량산출_화성동탄신도시시설물" xfId="10164"/>
    <cellStyle name="1_tree_수량집계표" xfId="10171"/>
    <cellStyle name="1_tree_수량집계표_★화명동3차원가계산서" xfId="10172"/>
    <cellStyle name="1_tree_수량집계표_주요자재집계표(1206-본내역금회)" xfId="10173"/>
    <cellStyle name="1_tree_수량집계표_주요자재집계표(1206-본내역전체)" xfId="10174"/>
    <cellStyle name="1_tree_수량집계표_주요자재집계표(전체)" xfId="10175"/>
    <cellStyle name="1_tree_수량집계표_주요자재집계표1120(금회-제출용)" xfId="10176"/>
    <cellStyle name="1_tree_수량집계표_중동롯데캐슬마스터2" xfId="10177"/>
    <cellStyle name="1_tree_수량총괄표" xfId="10178"/>
    <cellStyle name="1_tree_수량총괄표_★화명동3차원가계산서" xfId="10179"/>
    <cellStyle name="1_tree_수량총괄표_주요자재집계표(1206-본내역금회)" xfId="10180"/>
    <cellStyle name="1_tree_수량총괄표_주요자재집계표(1206-본내역전체)" xfId="10181"/>
    <cellStyle name="1_tree_수량총괄표_주요자재집계표(전체)" xfId="10182"/>
    <cellStyle name="1_tree_수량총괄표_주요자재집계표1120(금회-제출용)" xfId="10183"/>
    <cellStyle name="1_tree_수량총괄표_중동롯데캐슬마스터2" xfId="10184"/>
    <cellStyle name="1_tree_수원1차" xfId="10185"/>
    <cellStyle name="1_tree_수원1차_★화명동3차원가계산서" xfId="10186"/>
    <cellStyle name="1_tree_수원1차_주요자재집계표(1206-본내역금회)" xfId="10187"/>
    <cellStyle name="1_tree_수원1차_주요자재집계표(1206-본내역전체)" xfId="10188"/>
    <cellStyle name="1_tree_수원1차_주요자재집계표(전체)" xfId="10189"/>
    <cellStyle name="1_tree_수원1차_주요자재집계표1120(금회-제출용)" xfId="10190"/>
    <cellStyle name="1_tree_수원1차_중동롯데캐슬마스터2" xfId="10191"/>
    <cellStyle name="1_tree_수원변경수량산출" xfId="10192"/>
    <cellStyle name="1_tree_수원변경수량산출_★화명동3차원가계산서" xfId="10193"/>
    <cellStyle name="1_tree_수원변경수량산출_1차 기성 내역서 0612023" xfId="19068"/>
    <cellStyle name="1_tree_수원변경수량산출_3차네고견적(061017-1)" xfId="19069"/>
    <cellStyle name="1_tree_수원변경수량산출_백화점화장실인테리어" xfId="19070"/>
    <cellStyle name="1_tree_수원변경수량산출_백화점화장실인테리어_1차 기성 내역서 0612023" xfId="19071"/>
    <cellStyle name="1_tree_수원변경수량산출_백화점화장실인테리어_3차네고견적(061017-1)" xfId="19072"/>
    <cellStyle name="1_tree_수원변경수량산출_설계내역서" xfId="19073"/>
    <cellStyle name="1_tree_수원변경수량산출_설계내역서_1차 기성 내역서 0612023" xfId="19074"/>
    <cellStyle name="1_tree_수원변경수량산출_설계내역서_3차네고견적(061017-1)" xfId="19075"/>
    <cellStyle name="1_tree_수원변경수량산출_설계내역서_백화점화장실인테리어" xfId="19076"/>
    <cellStyle name="1_tree_수원변경수량산출_설계내역서_백화점화장실인테리어_1차 기성 내역서 0612023" xfId="19077"/>
    <cellStyle name="1_tree_수원변경수량산출_설계내역서_백화점화장실인테리어_3차네고견적(061017-1)" xfId="19078"/>
    <cellStyle name="1_tree_수원변경수량산출_설계내역서_화명조경" xfId="19079"/>
    <cellStyle name="1_tree_수원변경수량산출_설계내역서_화명조경_1차 기성 내역서 0612023" xfId="19080"/>
    <cellStyle name="1_tree_수원변경수량산출_설계내역서_화명조경_3차네고견적(061017-1)" xfId="19081"/>
    <cellStyle name="1_tree_수원변경수량산출_설계내역서_화명조경_백화점화장실인테리어" xfId="19082"/>
    <cellStyle name="1_tree_수원변경수량산출_설계내역서_화명조경_백화점화장실인테리어_1차 기성 내역서 0612023" xfId="19083"/>
    <cellStyle name="1_tree_수원변경수량산출_설계내역서_화명조경_백화점화장실인테리어_3차네고견적(061017-1)" xfId="19084"/>
    <cellStyle name="1_tree_수원변경수량산출_설계내역서1월7일" xfId="19085"/>
    <cellStyle name="1_tree_수원변경수량산출_설계내역서1월7일_1차 기성 내역서 0612023" xfId="19086"/>
    <cellStyle name="1_tree_수원변경수량산출_설계내역서1월7일_3차네고견적(061017-1)" xfId="19087"/>
    <cellStyle name="1_tree_수원변경수량산출_설계내역서1월7일_백화점화장실인테리어" xfId="19088"/>
    <cellStyle name="1_tree_수원변경수량산출_설계내역서1월7일_백화점화장실인테리어_1차 기성 내역서 0612023" xfId="19089"/>
    <cellStyle name="1_tree_수원변경수량산출_설계내역서1월7일_백화점화장실인테리어_3차네고견적(061017-1)" xfId="19090"/>
    <cellStyle name="1_tree_수원변경수량산출_설계내역서1월7일_화명조경" xfId="19091"/>
    <cellStyle name="1_tree_수원변경수량산출_설계내역서1월7일_화명조경_1차 기성 내역서 0612023" xfId="19092"/>
    <cellStyle name="1_tree_수원변경수량산출_설계내역서1월7일_화명조경_3차네고견적(061017-1)" xfId="19093"/>
    <cellStyle name="1_tree_수원변경수량산출_설계내역서1월7일_화명조경_백화점화장실인테리어" xfId="19094"/>
    <cellStyle name="1_tree_수원변경수량산출_설계내역서1월7일_화명조경_백화점화장실인테리어_1차 기성 내역서 0612023" xfId="19095"/>
    <cellStyle name="1_tree_수원변경수량산출_설계내역서1월7일_화명조경_백화점화장실인테리어_3차네고견적(061017-1)" xfId="19096"/>
    <cellStyle name="1_tree_수원변경수량산출_주요자재집계표(1206-본내역금회)" xfId="10194"/>
    <cellStyle name="1_tree_수원변경수량산출_주요자재집계표(1206-본내역전체)" xfId="10195"/>
    <cellStyle name="1_tree_수원변경수량산출_주요자재집계표(전체)" xfId="10196"/>
    <cellStyle name="1_tree_수원변경수량산출_주요자재집계표1120(금회-제출용)" xfId="10197"/>
    <cellStyle name="1_tree_수원변경수량산출_중동롯데캐슬마스터2" xfId="10198"/>
    <cellStyle name="1_tree_수원변경수량산출_화명조경" xfId="19097"/>
    <cellStyle name="1_tree_수원변경수량산출_화명조경_1차 기성 내역서 0612023" xfId="19098"/>
    <cellStyle name="1_tree_수원변경수량산출_화명조경_3차네고견적(061017-1)" xfId="19099"/>
    <cellStyle name="1_tree_수원변경수량산출_화명조경_백화점화장실인테리어" xfId="19100"/>
    <cellStyle name="1_tree_수원변경수량산출_화명조경_백화점화장실인테리어_1차 기성 내역서 0612023" xfId="19101"/>
    <cellStyle name="1_tree_수원변경수량산출_화명조경_백화점화장실인테리어_3차네고견적(061017-1)" xfId="19102"/>
    <cellStyle name="1_tree_수원수량집계(7.13)" xfId="10199"/>
    <cellStyle name="1_tree_수원수량집계(7.13)_★화명동3차원가계산서" xfId="10200"/>
    <cellStyle name="1_tree_수원수량집계(7.13)_주요자재집계표(1206-본내역금회)" xfId="10201"/>
    <cellStyle name="1_tree_수원수량집계(7.13)_주요자재집계표(1206-본내역전체)" xfId="10202"/>
    <cellStyle name="1_tree_수원수량집계(7.13)_주요자재집계표(전체)" xfId="10203"/>
    <cellStyle name="1_tree_수원수량집계(7.13)_주요자재집계표1120(금회-제출용)" xfId="10204"/>
    <cellStyle name="1_tree_수원수량집계(7.13)_중동롯데캐슬마스터2" xfId="10205"/>
    <cellStyle name="1_tree_수원수량집계(7.31)" xfId="10206"/>
    <cellStyle name="1_tree_수원수량집계(7.31)_★화명동3차원가계산서" xfId="10207"/>
    <cellStyle name="1_tree_수원수량집계(7.31)_주요자재집계표(1206-본내역금회)" xfId="10208"/>
    <cellStyle name="1_tree_수원수량집계(7.31)_주요자재집계표(1206-본내역전체)" xfId="10209"/>
    <cellStyle name="1_tree_수원수량집계(7.31)_주요자재집계표(전체)" xfId="10210"/>
    <cellStyle name="1_tree_수원수량집계(7.31)_주요자재집계표1120(금회-제출용)" xfId="10211"/>
    <cellStyle name="1_tree_수원수량집계(7.31)_중동롯데캐슬마스터2" xfId="10212"/>
    <cellStyle name="1_tree_시설물공" xfId="10213"/>
    <cellStyle name="1_tree_시설물공_수량산출" xfId="10214"/>
    <cellStyle name="1_tree_실행예산-덕성여대(본실행)" xfId="10215"/>
    <cellStyle name="1_tree_실행작업중_기계(공내역서)-실행(051226)" xfId="10216"/>
    <cellStyle name="1_tree_실행작업중_기계내역(노인건강타운)_20060201(동진)" xfId="10217"/>
    <cellStyle name="1_tree_실행품의B&amp;N100%(1113)최종결재" xfId="10218"/>
    <cellStyle name="1_tree_실행품의B&amp;N100%(1113)최종결재_실행예산품의서(송도B&amp;N)20080116작업중" xfId="10219"/>
    <cellStyle name="1_tree_실행품의B&amp;N100%(1113)최종결재_실행예산품의서(송도B&amp;N)검토20080101" xfId="10220"/>
    <cellStyle name="1_tree_쌍용수량0905" xfId="10221"/>
    <cellStyle name="1_tree_쌍용수량0905_★화명동3차원가계산서" xfId="10222"/>
    <cellStyle name="1_tree_쌍용수량0905_1차 기성 내역서 0612023" xfId="19103"/>
    <cellStyle name="1_tree_쌍용수량0905_3차네고견적(061017-1)" xfId="19104"/>
    <cellStyle name="1_tree_쌍용수량0905_백화점화장실인테리어" xfId="19105"/>
    <cellStyle name="1_tree_쌍용수량0905_백화점화장실인테리어_1차 기성 내역서 0612023" xfId="19106"/>
    <cellStyle name="1_tree_쌍용수량0905_백화점화장실인테리어_3차네고견적(061017-1)" xfId="19107"/>
    <cellStyle name="1_tree_쌍용수량0905_설계내역서" xfId="19108"/>
    <cellStyle name="1_tree_쌍용수량0905_설계내역서_1차 기성 내역서 0612023" xfId="19109"/>
    <cellStyle name="1_tree_쌍용수량0905_설계내역서_3차네고견적(061017-1)" xfId="19110"/>
    <cellStyle name="1_tree_쌍용수량0905_설계내역서_백화점화장실인테리어" xfId="19111"/>
    <cellStyle name="1_tree_쌍용수량0905_설계내역서_백화점화장실인테리어_1차 기성 내역서 0612023" xfId="19112"/>
    <cellStyle name="1_tree_쌍용수량0905_설계내역서_백화점화장실인테리어_3차네고견적(061017-1)" xfId="19113"/>
    <cellStyle name="1_tree_쌍용수량0905_설계내역서_화명조경" xfId="19114"/>
    <cellStyle name="1_tree_쌍용수량0905_설계내역서_화명조경_1차 기성 내역서 0612023" xfId="19115"/>
    <cellStyle name="1_tree_쌍용수량0905_설계내역서_화명조경_3차네고견적(061017-1)" xfId="19116"/>
    <cellStyle name="1_tree_쌍용수량0905_설계내역서_화명조경_백화점화장실인테리어" xfId="19117"/>
    <cellStyle name="1_tree_쌍용수량0905_설계내역서_화명조경_백화점화장실인테리어_1차 기성 내역서 0612023" xfId="19118"/>
    <cellStyle name="1_tree_쌍용수량0905_설계내역서_화명조경_백화점화장실인테리어_3차네고견적(061017-1)" xfId="19119"/>
    <cellStyle name="1_tree_쌍용수량0905_설계내역서1월7일" xfId="19120"/>
    <cellStyle name="1_tree_쌍용수량0905_설계내역서1월7일_1차 기성 내역서 0612023" xfId="19121"/>
    <cellStyle name="1_tree_쌍용수량0905_설계내역서1월7일_3차네고견적(061017-1)" xfId="19122"/>
    <cellStyle name="1_tree_쌍용수량0905_설계내역서1월7일_백화점화장실인테리어" xfId="19123"/>
    <cellStyle name="1_tree_쌍용수량0905_설계내역서1월7일_백화점화장실인테리어_1차 기성 내역서 0612023" xfId="19124"/>
    <cellStyle name="1_tree_쌍용수량0905_설계내역서1월7일_백화점화장실인테리어_3차네고견적(061017-1)" xfId="19125"/>
    <cellStyle name="1_tree_쌍용수량0905_설계내역서1월7일_화명조경" xfId="19126"/>
    <cellStyle name="1_tree_쌍용수량0905_설계내역서1월7일_화명조경_1차 기성 내역서 0612023" xfId="19127"/>
    <cellStyle name="1_tree_쌍용수량0905_설계내역서1월7일_화명조경_3차네고견적(061017-1)" xfId="19128"/>
    <cellStyle name="1_tree_쌍용수량0905_설계내역서1월7일_화명조경_백화점화장실인테리어" xfId="19129"/>
    <cellStyle name="1_tree_쌍용수량0905_설계내역서1월7일_화명조경_백화점화장실인테리어_1차 기성 내역서 0612023" xfId="19130"/>
    <cellStyle name="1_tree_쌍용수량0905_설계내역서1월7일_화명조경_백화점화장실인테리어_3차네고견적(061017-1)" xfId="19131"/>
    <cellStyle name="1_tree_쌍용수량0905_주요자재집계표(1206-본내역금회)" xfId="10223"/>
    <cellStyle name="1_tree_쌍용수량0905_주요자재집계표(1206-본내역전체)" xfId="10224"/>
    <cellStyle name="1_tree_쌍용수량0905_주요자재집계표(전체)" xfId="10225"/>
    <cellStyle name="1_tree_쌍용수량0905_주요자재집계표1120(금회-제출용)" xfId="10226"/>
    <cellStyle name="1_tree_쌍용수량0905_중동롯데캐슬마스터2" xfId="10227"/>
    <cellStyle name="1_tree_쌍용수량0905_화명조경" xfId="19132"/>
    <cellStyle name="1_tree_쌍용수량0905_화명조경_1차 기성 내역서 0612023" xfId="19133"/>
    <cellStyle name="1_tree_쌍용수량0905_화명조경_3차네고견적(061017-1)" xfId="19134"/>
    <cellStyle name="1_tree_쌍용수량0905_화명조경_백화점화장실인테리어" xfId="19135"/>
    <cellStyle name="1_tree_쌍용수량0905_화명조경_백화점화장실인테리어_1차 기성 내역서 0612023" xfId="19136"/>
    <cellStyle name="1_tree_쌍용수량0905_화명조경_백화점화장실인테리어_3차네고견적(061017-1)" xfId="19137"/>
    <cellStyle name="1_tree_쌍용수량집계" xfId="10228"/>
    <cellStyle name="1_tree_쌍용수량집계_★화명동3차원가계산서" xfId="10229"/>
    <cellStyle name="1_tree_쌍용수량집계_주요자재집계표(1206-본내역금회)" xfId="10230"/>
    <cellStyle name="1_tree_쌍용수량집계_주요자재집계표(1206-본내역전체)" xfId="10231"/>
    <cellStyle name="1_tree_쌍용수량집계_주요자재집계표(전체)" xfId="10232"/>
    <cellStyle name="1_tree_쌍용수량집계_주요자재집계표1120(금회-제출용)" xfId="10233"/>
    <cellStyle name="1_tree_쌍용수량집계_중동롯데캐슬마스터2" xfId="10234"/>
    <cellStyle name="1_tree_안양비산내역서(0506)" xfId="10235"/>
    <cellStyle name="1_tree_안양비산내역서(0506)_★화명동3차원가계산서" xfId="10236"/>
    <cellStyle name="1_tree_안양비산내역서(0506)_주요자재집계표(1206-본내역금회)" xfId="10237"/>
    <cellStyle name="1_tree_안양비산내역서(0506)_주요자재집계표(1206-본내역전체)" xfId="10238"/>
    <cellStyle name="1_tree_안양비산내역서(0506)_주요자재집계표(전체)" xfId="10239"/>
    <cellStyle name="1_tree_안양비산내역서(0506)_주요자재집계표1120(금회-제출용)" xfId="10240"/>
    <cellStyle name="1_tree_안양비산내역서(0506)_중동롯데캐슬마스터2" xfId="10241"/>
    <cellStyle name="1_tree_외주견적목록" xfId="10242"/>
    <cellStyle name="1_tree_용평수량집계" xfId="10243"/>
    <cellStyle name="1_tree_용평수량집계_★화명동3차원가계산서" xfId="10244"/>
    <cellStyle name="1_tree_용평수량집계_주요자재집계표(1206-본내역금회)" xfId="10245"/>
    <cellStyle name="1_tree_용평수량집계_주요자재집계표(1206-본내역전체)" xfId="10246"/>
    <cellStyle name="1_tree_용평수량집계_주요자재집계표(전체)" xfId="10247"/>
    <cellStyle name="1_tree_용평수량집계_주요자재집계표1120(금회-제출용)" xfId="10248"/>
    <cellStyle name="1_tree_용평수량집계_중동롯데캐슬마스터2" xfId="10249"/>
    <cellStyle name="1_tree_원가계산서" xfId="19138"/>
    <cellStyle name="1_tree_원가계산서_00갑지" xfId="19139"/>
    <cellStyle name="1_tree_원가계산서_00갑지_1차 기성 내역서 0612023" xfId="19140"/>
    <cellStyle name="1_tree_원가계산서_00갑지_3차네고견적(061017-1)" xfId="19141"/>
    <cellStyle name="1_tree_원가계산서_00갑지_백화점화장실인테리어" xfId="19142"/>
    <cellStyle name="1_tree_원가계산서_00갑지_백화점화장실인테리어_1차 기성 내역서 0612023" xfId="19143"/>
    <cellStyle name="1_tree_원가계산서_00갑지_백화점화장실인테리어_3차네고견적(061017-1)" xfId="19144"/>
    <cellStyle name="1_tree_원가계산서_00갑지_설계내역서" xfId="19145"/>
    <cellStyle name="1_tree_원가계산서_00갑지_설계내역서_1차 기성 내역서 0612023" xfId="19146"/>
    <cellStyle name="1_tree_원가계산서_00갑지_설계내역서_3차네고견적(061017-1)" xfId="19147"/>
    <cellStyle name="1_tree_원가계산서_00갑지_설계내역서_백화점화장실인테리어" xfId="19148"/>
    <cellStyle name="1_tree_원가계산서_00갑지_설계내역서_백화점화장실인테리어_1차 기성 내역서 0612023" xfId="19149"/>
    <cellStyle name="1_tree_원가계산서_00갑지_설계내역서_백화점화장실인테리어_3차네고견적(061017-1)" xfId="19150"/>
    <cellStyle name="1_tree_원가계산서_00갑지_설계내역서_화명조경" xfId="19151"/>
    <cellStyle name="1_tree_원가계산서_00갑지_설계내역서_화명조경_1차 기성 내역서 0612023" xfId="19152"/>
    <cellStyle name="1_tree_원가계산서_00갑지_설계내역서_화명조경_3차네고견적(061017-1)" xfId="19153"/>
    <cellStyle name="1_tree_원가계산서_00갑지_설계내역서_화명조경_백화점화장실인테리어" xfId="19154"/>
    <cellStyle name="1_tree_원가계산서_00갑지_설계내역서_화명조경_백화점화장실인테리어_1차 기성 내역서 0612023" xfId="19155"/>
    <cellStyle name="1_tree_원가계산서_00갑지_설계내역서_화명조경_백화점화장실인테리어_3차네고견적(061017-1)" xfId="19156"/>
    <cellStyle name="1_tree_원가계산서_00갑지_설계내역서1월7일" xfId="19157"/>
    <cellStyle name="1_tree_원가계산서_00갑지_설계내역서1월7일_1차 기성 내역서 0612023" xfId="19158"/>
    <cellStyle name="1_tree_원가계산서_00갑지_설계내역서1월7일_3차네고견적(061017-1)" xfId="19159"/>
    <cellStyle name="1_tree_원가계산서_00갑지_설계내역서1월7일_백화점화장실인테리어" xfId="19160"/>
    <cellStyle name="1_tree_원가계산서_00갑지_설계내역서1월7일_백화점화장실인테리어_1차 기성 내역서 0612023" xfId="19161"/>
    <cellStyle name="1_tree_원가계산서_00갑지_설계내역서1월7일_백화점화장실인테리어_3차네고견적(061017-1)" xfId="19162"/>
    <cellStyle name="1_tree_원가계산서_00갑지_설계내역서1월7일_화명조경" xfId="19163"/>
    <cellStyle name="1_tree_원가계산서_00갑지_설계내역서1월7일_화명조경_1차 기성 내역서 0612023" xfId="19164"/>
    <cellStyle name="1_tree_원가계산서_00갑지_설계내역서1월7일_화명조경_3차네고견적(061017-1)" xfId="19165"/>
    <cellStyle name="1_tree_원가계산서_00갑지_설계내역서1월7일_화명조경_백화점화장실인테리어" xfId="19166"/>
    <cellStyle name="1_tree_원가계산서_00갑지_설계내역서1월7일_화명조경_백화점화장실인테리어_1차 기성 내역서 0612023" xfId="19167"/>
    <cellStyle name="1_tree_원가계산서_00갑지_설계내역서1월7일_화명조경_백화점화장실인테리어_3차네고견적(061017-1)" xfId="19168"/>
    <cellStyle name="1_tree_원가계산서_00갑지_화명조경" xfId="19169"/>
    <cellStyle name="1_tree_원가계산서_00갑지_화명조경_1차 기성 내역서 0612023" xfId="19170"/>
    <cellStyle name="1_tree_원가계산서_00갑지_화명조경_3차네고견적(061017-1)" xfId="19171"/>
    <cellStyle name="1_tree_원가계산서_00갑지_화명조경_백화점화장실인테리어" xfId="19172"/>
    <cellStyle name="1_tree_원가계산서_00갑지_화명조경_백화점화장실인테리어_1차 기성 내역서 0612023" xfId="19173"/>
    <cellStyle name="1_tree_원가계산서_00갑지_화명조경_백화점화장실인테리어_3차네고견적(061017-1)" xfId="19174"/>
    <cellStyle name="1_tree_원가계산서_1차 기성 내역서 0612023" xfId="19175"/>
    <cellStyle name="1_tree_원가계산서_3차네고견적(061017-1)" xfId="19176"/>
    <cellStyle name="1_tree_원가계산서_과천놀이터설계서" xfId="19177"/>
    <cellStyle name="1_tree_원가계산서_과천놀이터설계서_1차 기성 내역서 0612023" xfId="19178"/>
    <cellStyle name="1_tree_원가계산서_과천놀이터설계서_3차네고견적(061017-1)" xfId="19179"/>
    <cellStyle name="1_tree_원가계산서_과천놀이터설계서_백화점화장실인테리어" xfId="19180"/>
    <cellStyle name="1_tree_원가계산서_과천놀이터설계서_백화점화장실인테리어_1차 기성 내역서 0612023" xfId="19181"/>
    <cellStyle name="1_tree_원가계산서_과천놀이터설계서_백화점화장실인테리어_3차네고견적(061017-1)" xfId="19182"/>
    <cellStyle name="1_tree_원가계산서_과천놀이터설계서_설계내역서" xfId="19183"/>
    <cellStyle name="1_tree_원가계산서_과천놀이터설계서_설계내역서_1차 기성 내역서 0612023" xfId="19184"/>
    <cellStyle name="1_tree_원가계산서_과천놀이터설계서_설계내역서_3차네고견적(061017-1)" xfId="19185"/>
    <cellStyle name="1_tree_원가계산서_과천놀이터설계서_설계내역서_백화점화장실인테리어" xfId="19186"/>
    <cellStyle name="1_tree_원가계산서_과천놀이터설계서_설계내역서_백화점화장실인테리어_1차 기성 내역서 0612023" xfId="19187"/>
    <cellStyle name="1_tree_원가계산서_과천놀이터설계서_설계내역서_백화점화장실인테리어_3차네고견적(061017-1)" xfId="19188"/>
    <cellStyle name="1_tree_원가계산서_과천놀이터설계서_설계내역서_화명조경" xfId="19189"/>
    <cellStyle name="1_tree_원가계산서_과천놀이터설계서_설계내역서_화명조경_1차 기성 내역서 0612023" xfId="19190"/>
    <cellStyle name="1_tree_원가계산서_과천놀이터설계서_설계내역서_화명조경_3차네고견적(061017-1)" xfId="19191"/>
    <cellStyle name="1_tree_원가계산서_과천놀이터설계서_설계내역서_화명조경_백화점화장실인테리어" xfId="19192"/>
    <cellStyle name="1_tree_원가계산서_과천놀이터설계서_설계내역서_화명조경_백화점화장실인테리어_1차 기성 내역서 0612023" xfId="19193"/>
    <cellStyle name="1_tree_원가계산서_과천놀이터설계서_설계내역서_화명조경_백화점화장실인테리어_3차네고견적(061017-1)" xfId="19194"/>
    <cellStyle name="1_tree_원가계산서_과천놀이터설계서_설계내역서1월7일" xfId="19195"/>
    <cellStyle name="1_tree_원가계산서_과천놀이터설계서_설계내역서1월7일_1차 기성 내역서 0612023" xfId="19196"/>
    <cellStyle name="1_tree_원가계산서_과천놀이터설계서_설계내역서1월7일_3차네고견적(061017-1)" xfId="19197"/>
    <cellStyle name="1_tree_원가계산서_과천놀이터설계서_설계내역서1월7일_백화점화장실인테리어" xfId="19198"/>
    <cellStyle name="1_tree_원가계산서_과천놀이터설계서_설계내역서1월7일_백화점화장실인테리어_1차 기성 내역서 0612023" xfId="19199"/>
    <cellStyle name="1_tree_원가계산서_과천놀이터설계서_설계내역서1월7일_백화점화장실인테리어_3차네고견적(061017-1)" xfId="19200"/>
    <cellStyle name="1_tree_원가계산서_과천놀이터설계서_설계내역서1월7일_화명조경" xfId="19201"/>
    <cellStyle name="1_tree_원가계산서_과천놀이터설계서_설계내역서1월7일_화명조경_1차 기성 내역서 0612023" xfId="19202"/>
    <cellStyle name="1_tree_원가계산서_과천놀이터설계서_설계내역서1월7일_화명조경_3차네고견적(061017-1)" xfId="19203"/>
    <cellStyle name="1_tree_원가계산서_과천놀이터설계서_설계내역서1월7일_화명조경_백화점화장실인테리어" xfId="19204"/>
    <cellStyle name="1_tree_원가계산서_과천놀이터설계서_설계내역서1월7일_화명조경_백화점화장실인테리어_1차 기성 내역서 0612023" xfId="19205"/>
    <cellStyle name="1_tree_원가계산서_과천놀이터설계서_설계내역서1월7일_화명조경_백화점화장실인테리어_3차네고견적(061017-1)" xfId="19206"/>
    <cellStyle name="1_tree_원가계산서_과천놀이터설계서_화명조경" xfId="19207"/>
    <cellStyle name="1_tree_원가계산서_과천놀이터설계서_화명조경_1차 기성 내역서 0612023" xfId="19208"/>
    <cellStyle name="1_tree_원가계산서_과천놀이터설계서_화명조경_3차네고견적(061017-1)" xfId="19209"/>
    <cellStyle name="1_tree_원가계산서_과천놀이터설계서_화명조경_백화점화장실인테리어" xfId="19210"/>
    <cellStyle name="1_tree_원가계산서_과천놀이터설계서_화명조경_백화점화장실인테리어_1차 기성 내역서 0612023" xfId="19211"/>
    <cellStyle name="1_tree_원가계산서_과천놀이터설계서_화명조경_백화점화장실인테리어_3차네고견적(061017-1)" xfId="19212"/>
    <cellStyle name="1_tree_원가계산서_백화점화장실인테리어" xfId="19213"/>
    <cellStyle name="1_tree_원가계산서_백화점화장실인테리어_1차 기성 내역서 0612023" xfId="19214"/>
    <cellStyle name="1_tree_원가계산서_백화점화장실인테리어_3차네고견적(061017-1)" xfId="19215"/>
    <cellStyle name="1_tree_원가계산서_총괄갑지" xfId="19216"/>
    <cellStyle name="1_tree_원가계산서_총괄갑지_1차 기성 내역서 0612023" xfId="19217"/>
    <cellStyle name="1_tree_원가계산서_총괄갑지_3차네고견적(061017-1)" xfId="19218"/>
    <cellStyle name="1_tree_원가계산서_총괄갑지_백화점화장실인테리어" xfId="19219"/>
    <cellStyle name="1_tree_원가계산서_총괄갑지_백화점화장실인테리어_1차 기성 내역서 0612023" xfId="19220"/>
    <cellStyle name="1_tree_원가계산서_총괄갑지_백화점화장실인테리어_3차네고견적(061017-1)" xfId="19221"/>
    <cellStyle name="1_tree_원가계산서_총괄갑지_설계내역서" xfId="19222"/>
    <cellStyle name="1_tree_원가계산서_총괄갑지_설계내역서_1차 기성 내역서 0612023" xfId="19223"/>
    <cellStyle name="1_tree_원가계산서_총괄갑지_설계내역서_3차네고견적(061017-1)" xfId="19224"/>
    <cellStyle name="1_tree_원가계산서_총괄갑지_설계내역서_백화점화장실인테리어" xfId="19225"/>
    <cellStyle name="1_tree_원가계산서_총괄갑지_설계내역서_백화점화장실인테리어_1차 기성 내역서 0612023" xfId="19226"/>
    <cellStyle name="1_tree_원가계산서_총괄갑지_설계내역서_백화점화장실인테리어_3차네고견적(061017-1)" xfId="19227"/>
    <cellStyle name="1_tree_원가계산서_총괄갑지_설계내역서_화명조경" xfId="19228"/>
    <cellStyle name="1_tree_원가계산서_총괄갑지_설계내역서_화명조경_1차 기성 내역서 0612023" xfId="19229"/>
    <cellStyle name="1_tree_원가계산서_총괄갑지_설계내역서_화명조경_3차네고견적(061017-1)" xfId="19230"/>
    <cellStyle name="1_tree_원가계산서_총괄갑지_설계내역서_화명조경_백화점화장실인테리어" xfId="19231"/>
    <cellStyle name="1_tree_원가계산서_총괄갑지_설계내역서_화명조경_백화점화장실인테리어_1차 기성 내역서 0612023" xfId="19232"/>
    <cellStyle name="1_tree_원가계산서_총괄갑지_설계내역서_화명조경_백화점화장실인테리어_3차네고견적(061017-1)" xfId="19233"/>
    <cellStyle name="1_tree_원가계산서_총괄갑지_설계내역서1월7일" xfId="19234"/>
    <cellStyle name="1_tree_원가계산서_총괄갑지_설계내역서1월7일_1차 기성 내역서 0612023" xfId="19235"/>
    <cellStyle name="1_tree_원가계산서_총괄갑지_설계내역서1월7일_3차네고견적(061017-1)" xfId="19236"/>
    <cellStyle name="1_tree_원가계산서_총괄갑지_설계내역서1월7일_백화점화장실인테리어" xfId="19237"/>
    <cellStyle name="1_tree_원가계산서_총괄갑지_설계내역서1월7일_백화점화장실인테리어_1차 기성 내역서 0612023" xfId="19238"/>
    <cellStyle name="1_tree_원가계산서_총괄갑지_설계내역서1월7일_백화점화장실인테리어_3차네고견적(061017-1)" xfId="19239"/>
    <cellStyle name="1_tree_원가계산서_총괄갑지_설계내역서1월7일_화명조경" xfId="19240"/>
    <cellStyle name="1_tree_원가계산서_총괄갑지_설계내역서1월7일_화명조경_1차 기성 내역서 0612023" xfId="19241"/>
    <cellStyle name="1_tree_원가계산서_총괄갑지_설계내역서1월7일_화명조경_3차네고견적(061017-1)" xfId="19242"/>
    <cellStyle name="1_tree_원가계산서_총괄갑지_설계내역서1월7일_화명조경_백화점화장실인테리어" xfId="19243"/>
    <cellStyle name="1_tree_원가계산서_총괄갑지_설계내역서1월7일_화명조경_백화점화장실인테리어_1차 기성 내역서 0612023" xfId="19244"/>
    <cellStyle name="1_tree_원가계산서_총괄갑지_설계내역서1월7일_화명조경_백화점화장실인테리어_3차네고견적(061017-1)" xfId="19245"/>
    <cellStyle name="1_tree_원가계산서_총괄갑지_화명조경" xfId="19246"/>
    <cellStyle name="1_tree_원가계산서_총괄갑지_화명조경_1차 기성 내역서 0612023" xfId="19247"/>
    <cellStyle name="1_tree_원가계산서_총괄갑지_화명조경_3차네고견적(061017-1)" xfId="19248"/>
    <cellStyle name="1_tree_원가계산서_총괄갑지_화명조경_백화점화장실인테리어" xfId="19249"/>
    <cellStyle name="1_tree_원가계산서_총괄갑지_화명조경_백화점화장실인테리어_1차 기성 내역서 0612023" xfId="19250"/>
    <cellStyle name="1_tree_원가계산서_총괄갑지_화명조경_백화점화장실인테리어_3차네고견적(061017-1)" xfId="19251"/>
    <cellStyle name="1_tree_원가계산서_총괄내역서" xfId="19252"/>
    <cellStyle name="1_tree_원가계산서_총괄내역서_1차 기성 내역서 0612023" xfId="19253"/>
    <cellStyle name="1_tree_원가계산서_총괄내역서_3차네고견적(061017-1)" xfId="19254"/>
    <cellStyle name="1_tree_원가계산서_총괄내역서_백화점화장실인테리어" xfId="19255"/>
    <cellStyle name="1_tree_원가계산서_총괄내역서_백화점화장실인테리어_1차 기성 내역서 0612023" xfId="19256"/>
    <cellStyle name="1_tree_원가계산서_총괄내역서_백화점화장실인테리어_3차네고견적(061017-1)" xfId="19257"/>
    <cellStyle name="1_tree_원가계산서_총괄내역서_설계내역서" xfId="19258"/>
    <cellStyle name="1_tree_원가계산서_총괄내역서_설계내역서_1차 기성 내역서 0612023" xfId="19259"/>
    <cellStyle name="1_tree_원가계산서_총괄내역서_설계내역서_3차네고견적(061017-1)" xfId="19260"/>
    <cellStyle name="1_tree_원가계산서_총괄내역서_설계내역서_백화점화장실인테리어" xfId="19261"/>
    <cellStyle name="1_tree_원가계산서_총괄내역서_설계내역서_백화점화장실인테리어_1차 기성 내역서 0612023" xfId="19262"/>
    <cellStyle name="1_tree_원가계산서_총괄내역서_설계내역서_백화점화장실인테리어_3차네고견적(061017-1)" xfId="19263"/>
    <cellStyle name="1_tree_원가계산서_총괄내역서_설계내역서_화명조경" xfId="19264"/>
    <cellStyle name="1_tree_원가계산서_총괄내역서_설계내역서_화명조경_1차 기성 내역서 0612023" xfId="19265"/>
    <cellStyle name="1_tree_원가계산서_총괄내역서_설계내역서_화명조경_3차네고견적(061017-1)" xfId="19266"/>
    <cellStyle name="1_tree_원가계산서_총괄내역서_설계내역서_화명조경_백화점화장실인테리어" xfId="19267"/>
    <cellStyle name="1_tree_원가계산서_총괄내역서_설계내역서_화명조경_백화점화장실인테리어_1차 기성 내역서 0612023" xfId="19268"/>
    <cellStyle name="1_tree_원가계산서_총괄내역서_설계내역서_화명조경_백화점화장실인테리어_3차네고견적(061017-1)" xfId="19269"/>
    <cellStyle name="1_tree_원가계산서_총괄내역서_설계내역서1월7일" xfId="19270"/>
    <cellStyle name="1_tree_원가계산서_총괄내역서_설계내역서1월7일_1차 기성 내역서 0612023" xfId="19271"/>
    <cellStyle name="1_tree_원가계산서_총괄내역서_설계내역서1월7일_3차네고견적(061017-1)" xfId="19272"/>
    <cellStyle name="1_tree_원가계산서_총괄내역서_설계내역서1월7일_백화점화장실인테리어" xfId="19273"/>
    <cellStyle name="1_tree_원가계산서_총괄내역서_설계내역서1월7일_백화점화장실인테리어_1차 기성 내역서 0612023" xfId="19274"/>
    <cellStyle name="1_tree_원가계산서_총괄내역서_설계내역서1월7일_백화점화장실인테리어_3차네고견적(061017-1)" xfId="19275"/>
    <cellStyle name="1_tree_원가계산서_총괄내역서_설계내역서1월7일_화명조경" xfId="19276"/>
    <cellStyle name="1_tree_원가계산서_총괄내역서_설계내역서1월7일_화명조경_1차 기성 내역서 0612023" xfId="19277"/>
    <cellStyle name="1_tree_원가계산서_총괄내역서_설계내역서1월7일_화명조경_3차네고견적(061017-1)" xfId="19278"/>
    <cellStyle name="1_tree_원가계산서_총괄내역서_설계내역서1월7일_화명조경_백화점화장실인테리어" xfId="19279"/>
    <cellStyle name="1_tree_원가계산서_총괄내역서_설계내역서1월7일_화명조경_백화점화장실인테리어_1차 기성 내역서 0612023" xfId="19280"/>
    <cellStyle name="1_tree_원가계산서_총괄내역서_설계내역서1월7일_화명조경_백화점화장실인테리어_3차네고견적(061017-1)" xfId="19281"/>
    <cellStyle name="1_tree_원가계산서_총괄내역서_화명조경" xfId="19282"/>
    <cellStyle name="1_tree_원가계산서_총괄내역서_화명조경_1차 기성 내역서 0612023" xfId="19283"/>
    <cellStyle name="1_tree_원가계산서_총괄내역서_화명조경_3차네고견적(061017-1)" xfId="19284"/>
    <cellStyle name="1_tree_원가계산서_총괄내역서_화명조경_백화점화장실인테리어" xfId="19285"/>
    <cellStyle name="1_tree_원가계산서_총괄내역서_화명조경_백화점화장실인테리어_1차 기성 내역서 0612023" xfId="19286"/>
    <cellStyle name="1_tree_원가계산서_총괄내역서_화명조경_백화점화장실인테리어_3차네고견적(061017-1)" xfId="19287"/>
    <cellStyle name="1_tree_원가계산서_화명조경" xfId="19288"/>
    <cellStyle name="1_tree_원가계산서_화명조경_1차 기성 내역서 0612023" xfId="19289"/>
    <cellStyle name="1_tree_원가계산서_화명조경_3차네고견적(061017-1)" xfId="19290"/>
    <cellStyle name="1_tree_원가계산서_화명조경_백화점화장실인테리어" xfId="19291"/>
    <cellStyle name="1_tree_원가계산서_화명조경_백화점화장실인테리어_1차 기성 내역서 0612023" xfId="19292"/>
    <cellStyle name="1_tree_원가계산서_화명조경_백화점화장실인테리어_3차네고견적(061017-1)" xfId="19293"/>
    <cellStyle name="1_tree_은파단위수량" xfId="10250"/>
    <cellStyle name="1_tree_은파단위수량_★화명동3차원가계산서" xfId="10251"/>
    <cellStyle name="1_tree_은파단위수량_주요자재집계표(1206-본내역금회)" xfId="10252"/>
    <cellStyle name="1_tree_은파단위수량_주요자재집계표(1206-본내역전체)" xfId="10253"/>
    <cellStyle name="1_tree_은파단위수량_주요자재집계표(전체)" xfId="10254"/>
    <cellStyle name="1_tree_은파단위수량_주요자재집계표1120(금회-제출용)" xfId="10255"/>
    <cellStyle name="1_tree_은파단위수량_중동롯데캐슬마스터2" xfId="10256"/>
    <cellStyle name="1_tree_은파수량집계" xfId="10257"/>
    <cellStyle name="1_tree_은파수량집계_★화명동3차원가계산서" xfId="10258"/>
    <cellStyle name="1_tree_은파수량집계_1차 기성 내역서 0612023" xfId="19294"/>
    <cellStyle name="1_tree_은파수량집계_3차네고견적(061017-1)" xfId="19295"/>
    <cellStyle name="1_tree_은파수량집계_백화점화장실인테리어" xfId="19296"/>
    <cellStyle name="1_tree_은파수량집계_백화점화장실인테리어_1차 기성 내역서 0612023" xfId="19297"/>
    <cellStyle name="1_tree_은파수량집계_백화점화장실인테리어_3차네고견적(061017-1)" xfId="19298"/>
    <cellStyle name="1_tree_은파수량집계_설계내역서" xfId="19299"/>
    <cellStyle name="1_tree_은파수량집계_설계내역서_1차 기성 내역서 0612023" xfId="19300"/>
    <cellStyle name="1_tree_은파수량집계_설계내역서_3차네고견적(061017-1)" xfId="19301"/>
    <cellStyle name="1_tree_은파수량집계_설계내역서_백화점화장실인테리어" xfId="19302"/>
    <cellStyle name="1_tree_은파수량집계_설계내역서_백화점화장실인테리어_1차 기성 내역서 0612023" xfId="19303"/>
    <cellStyle name="1_tree_은파수량집계_설계내역서_백화점화장실인테리어_3차네고견적(061017-1)" xfId="19304"/>
    <cellStyle name="1_tree_은파수량집계_설계내역서_화명조경" xfId="19305"/>
    <cellStyle name="1_tree_은파수량집계_설계내역서_화명조경_1차 기성 내역서 0612023" xfId="19306"/>
    <cellStyle name="1_tree_은파수량집계_설계내역서_화명조경_3차네고견적(061017-1)" xfId="19307"/>
    <cellStyle name="1_tree_은파수량집계_설계내역서_화명조경_백화점화장실인테리어" xfId="19308"/>
    <cellStyle name="1_tree_은파수량집계_설계내역서_화명조경_백화점화장실인테리어_1차 기성 내역서 0612023" xfId="19309"/>
    <cellStyle name="1_tree_은파수량집계_설계내역서_화명조경_백화점화장실인테리어_3차네고견적(061017-1)" xfId="19310"/>
    <cellStyle name="1_tree_은파수량집계_설계내역서1월7일" xfId="19311"/>
    <cellStyle name="1_tree_은파수량집계_설계내역서1월7일_1차 기성 내역서 0612023" xfId="19312"/>
    <cellStyle name="1_tree_은파수량집계_설계내역서1월7일_3차네고견적(061017-1)" xfId="19313"/>
    <cellStyle name="1_tree_은파수량집계_설계내역서1월7일_백화점화장실인테리어" xfId="19314"/>
    <cellStyle name="1_tree_은파수량집계_설계내역서1월7일_백화점화장실인테리어_1차 기성 내역서 0612023" xfId="19315"/>
    <cellStyle name="1_tree_은파수량집계_설계내역서1월7일_백화점화장실인테리어_3차네고견적(061017-1)" xfId="19316"/>
    <cellStyle name="1_tree_은파수량집계_설계내역서1월7일_화명조경" xfId="19317"/>
    <cellStyle name="1_tree_은파수량집계_설계내역서1월7일_화명조경_1차 기성 내역서 0612023" xfId="19318"/>
    <cellStyle name="1_tree_은파수량집계_설계내역서1월7일_화명조경_3차네고견적(061017-1)" xfId="19319"/>
    <cellStyle name="1_tree_은파수량집계_설계내역서1월7일_화명조경_백화점화장실인테리어" xfId="19320"/>
    <cellStyle name="1_tree_은파수량집계_설계내역서1월7일_화명조경_백화점화장실인테리어_1차 기성 내역서 0612023" xfId="19321"/>
    <cellStyle name="1_tree_은파수량집계_설계내역서1월7일_화명조경_백화점화장실인테리어_3차네고견적(061017-1)" xfId="19322"/>
    <cellStyle name="1_tree_은파수량집계_주요자재집계표(1206-본내역금회)" xfId="10259"/>
    <cellStyle name="1_tree_은파수량집계_주요자재집계표(1206-본내역전체)" xfId="10260"/>
    <cellStyle name="1_tree_은파수량집계_주요자재집계표(전체)" xfId="10261"/>
    <cellStyle name="1_tree_은파수량집계_주요자재집계표1120(금회-제출용)" xfId="10262"/>
    <cellStyle name="1_tree_은파수량집계_중동롯데캐슬마스터2" xfId="10263"/>
    <cellStyle name="1_tree_은파수량집계_화명조경" xfId="19323"/>
    <cellStyle name="1_tree_은파수량집계_화명조경_1차 기성 내역서 0612023" xfId="19324"/>
    <cellStyle name="1_tree_은파수량집계_화명조경_3차네고견적(061017-1)" xfId="19325"/>
    <cellStyle name="1_tree_은파수량집계_화명조경_백화점화장실인테리어" xfId="19326"/>
    <cellStyle name="1_tree_은파수량집계_화명조경_백화점화장실인테리어_1차 기성 내역서 0612023" xfId="19327"/>
    <cellStyle name="1_tree_은파수량집계_화명조경_백화점화장실인테리어_3차네고견적(061017-1)" xfId="19328"/>
    <cellStyle name="1_tree_장충-예산서" xfId="10264"/>
    <cellStyle name="1_tree_장충-예산서_00-폐기물처리설계서양식" xfId="10265"/>
    <cellStyle name="1_tree_장충-예산서_둥근달-수량산출서(철거)" xfId="10266"/>
    <cellStyle name="1_tree_장충-폐기물예산서" xfId="10267"/>
    <cellStyle name="1_tree_장충-폐기물예산서_00-폐기물처리설계서양식" xfId="10268"/>
    <cellStyle name="1_tree_장충-폐기물예산서_둥근달-수량산출서(철거)" xfId="10269"/>
    <cellStyle name="1_tree_장충-표지예정공정표" xfId="10270"/>
    <cellStyle name="1_tree_장충-표지예정공정표_00-폐기물처리설계서양식" xfId="10271"/>
    <cellStyle name="1_tree_장충-표지예정공정표_둥근달-수량산출서(철거)" xfId="10272"/>
    <cellStyle name="1_tree_정산보고" xfId="10273"/>
    <cellStyle name="1_tree_정산실행예산" xfId="10274"/>
    <cellStyle name="1_tree_주요자재집계표(1206-본내역금회)" xfId="10275"/>
    <cellStyle name="1_tree_주요자재집계표(1206-본내역전체)" xfId="10276"/>
    <cellStyle name="1_tree_주요자재집계표(전체)" xfId="10277"/>
    <cellStyle name="1_tree_주요자재집계표1120(금회-제출용)" xfId="10278"/>
    <cellStyle name="1_tree_준공정산보고-덕성여대현장" xfId="10279"/>
    <cellStyle name="1_tree_준공정산보고-중앙고강당현장(경비보나)" xfId="10280"/>
    <cellStyle name="1_tree_중동롯데캐슬마스터2" xfId="10281"/>
    <cellStyle name="1_tree_청주사직골조(최종확정)" xfId="10282"/>
    <cellStyle name="1_tree_청주사직골조(최종확정) 2" xfId="10283"/>
    <cellStyle name="1_tree_청주사직골조(최종확정) 3" xfId="10284"/>
    <cellStyle name="1_tree_총괄" xfId="10285"/>
    <cellStyle name="1_tree_총괄내역0518" xfId="10286"/>
    <cellStyle name="1_tree_총괄내역0518 2" xfId="10287"/>
    <cellStyle name="1_tree_총괄내역0518 3" xfId="10288"/>
    <cellStyle name="1_tree_총괄내역0518_01.부산대병원실행-작업중(태양)" xfId="10289"/>
    <cellStyle name="1_tree_총괄내역0518_04. 신도림주상복합_기계실행예산(안)20060412_배연담파스리브단가수정" xfId="10290"/>
    <cellStyle name="1_tree_총괄내역0518_04.비봉도급-작업중" xfId="10291"/>
    <cellStyle name="1_tree_총괄내역0518_04.비봉도급-작업중_04. 신도림주상복합_기계실행예산(안)20060412_배연담파스리브단가수정" xfId="10292"/>
    <cellStyle name="1_tree_총괄내역0518_04.비봉도급-작업중_실행작업중_기계내역(노인건강타운)_20060201(동진)" xfId="10293"/>
    <cellStyle name="1_tree_총괄내역0518_04.비봉도급-작업중_최종-실행내역(협성대신학관)060110" xfId="10294"/>
    <cellStyle name="1_tree_총괄내역0518_04.비봉도급-작업중_통합단가-동진" xfId="10295"/>
    <cellStyle name="1_tree_총괄내역0518_ys dw 은평 생태교량" xfId="10514"/>
    <cellStyle name="1_tree_총괄내역0518_ys dw 은평 생태교량 2" xfId="10515"/>
    <cellStyle name="1_tree_총괄내역0518_ys dw 은평 생태교량 3" xfId="10516"/>
    <cellStyle name="1_tree_총괄내역0518_구로리설계예산서1029" xfId="10296"/>
    <cellStyle name="1_tree_총괄내역0518_구로리설계예산서1118준공" xfId="10297"/>
    <cellStyle name="1_tree_총괄내역0518_구로리설계예산서조경" xfId="10298"/>
    <cellStyle name="1_tree_총괄내역0518_구로리어린이공원예산서(조경)1125" xfId="10299"/>
    <cellStyle name="1_tree_총괄내역0518_국민은행" xfId="10300"/>
    <cellStyle name="1_tree_총괄내역0518_내역서" xfId="10301"/>
    <cellStyle name="1_tree_총괄내역0518_노임단가표" xfId="10302"/>
    <cellStyle name="1_tree_총괄내역0518_단가산출서" xfId="10303"/>
    <cellStyle name="1_tree_총괄내역0518_단가산출서 2" xfId="10304"/>
    <cellStyle name="1_tree_총괄내역0518_단가산출서 3" xfId="10305"/>
    <cellStyle name="1_tree_총괄내역0518_단가산출서_01.부산대병원실행-작업중(태양)" xfId="10306"/>
    <cellStyle name="1_tree_총괄내역0518_단가산출서_04. 신도림주상복합_기계실행예산(안)20060412_배연담파스리브단가수정" xfId="10307"/>
    <cellStyle name="1_tree_총괄내역0518_단가산출서_04.비봉도급-작업중" xfId="10308"/>
    <cellStyle name="1_tree_총괄내역0518_단가산출서_04.비봉도급-작업중_04. 신도림주상복합_기계실행예산(안)20060412_배연담파스리브단가수정" xfId="10309"/>
    <cellStyle name="1_tree_총괄내역0518_단가산출서_04.비봉도급-작업중_실행작업중_기계내역(노인건강타운)_20060201(동진)" xfId="10310"/>
    <cellStyle name="1_tree_총괄내역0518_단가산출서_04.비봉도급-작업중_최종-실행내역(협성대신학관)060110" xfId="10311"/>
    <cellStyle name="1_tree_총괄내역0518_단가산출서_04.비봉도급-작업중_통합단가-동진" xfId="10312"/>
    <cellStyle name="1_tree_총괄내역0518_단가산출서_ys dw 은평 생태교량" xfId="10355"/>
    <cellStyle name="1_tree_총괄내역0518_단가산출서_ys dw 은평 생태교량 2" xfId="10356"/>
    <cellStyle name="1_tree_총괄내역0518_단가산출서_ys dw 은평 생태교량 3" xfId="10357"/>
    <cellStyle name="1_tree_총괄내역0518_단가산출서_국민은행" xfId="10313"/>
    <cellStyle name="1_tree_총괄내역0518_단가산출서_도장공사(실행예산)" xfId="12461"/>
    <cellStyle name="1_tree_총괄내역0518_단가산출서_도장공사(실행예산)_동주변경결의(1차)" xfId="12460"/>
    <cellStyle name="1_tree_총괄내역0518_단가산출서_성북구실행(0426)" xfId="10314"/>
    <cellStyle name="1_tree_총괄내역0518_단가산출서_성북구실행(0426)_20061128입찰실행(춘천의암스포츠타운-당초안)" xfId="10315"/>
    <cellStyle name="1_tree_총괄내역0518_단가산출서_성북구실행(0426)_20061218입찰실행(차세대연구동)" xfId="10316"/>
    <cellStyle name="1_tree_총괄내역0518_단가산출서_성북구실행(0426)_20070201입찰실행(시화2007.02.07결재)" xfId="10317"/>
    <cellStyle name="1_tree_총괄내역0518_단가산출서_성북구실행(0426)_20070201입찰실행(시화2007.02.08결재)" xfId="10318"/>
    <cellStyle name="1_tree_총괄내역0518_단가산출서_성북구실행(0426)_경비및 공사스케줄작성" xfId="10319"/>
    <cellStyle name="1_tree_총괄내역0518_단가산출서_성북구실행(0426)_두원공과대학입찰실행(20060718)" xfId="10320"/>
    <cellStyle name="1_tree_총괄내역0518_단가산출서_성북구실행(0426)_두원공과대학입찰실행(20060728)" xfId="10321"/>
    <cellStyle name="1_tree_총괄내역0518_단가산출서_성북구실행(0426)_두원공과대학입찰실행(20060801)" xfId="10322"/>
    <cellStyle name="1_tree_총괄내역0518_단가산출서_성북구실행(0426)_두원공과대학입찰실행(20060801최종)" xfId="10323"/>
    <cellStyle name="1_tree_총괄내역0518_단가산출서_성북구실행(0426)_일괄견적비교(대은수량기준)-최종" xfId="10324"/>
    <cellStyle name="1_tree_총괄내역0518_단가산출서_성북구실행(0426)_입찰실행(2007.01.17결재)" xfId="10325"/>
    <cellStyle name="1_tree_총괄내역0518_단가산출서_성북구실행(0426)_입찰실행(2007.01.23-절감nego-공기13개월현실245억도급260억)" xfId="10326"/>
    <cellStyle name="1_tree_총괄내역0518_단가산출서_성북구실행(0426)_입찰실행(녹산병원2007.05.02)" xfId="10327"/>
    <cellStyle name="1_tree_총괄내역0518_단가산출서_성북구실행(0426)_입찰실행(녹산병원2007.05.09)" xfId="10328"/>
    <cellStyle name="1_tree_총괄내역0518_단가산출서_성북구실행(0426)_입찰실행(두원공과대학 )" xfId="10329"/>
    <cellStyle name="1_tree_총괄내역0518_단가산출서_성북구실행(0426)_입찰실행(문화재종합병원)" xfId="10330"/>
    <cellStyle name="1_tree_총괄내역0518_단가산출서_성북구실행(0426)_입찰실행(서울북부지방법원)" xfId="10331"/>
    <cellStyle name="1_tree_총괄내역0518_단가산출서_성북구실행(0426)_입찰실행(서울북부지방법원)-단가입력" xfId="10332"/>
    <cellStyle name="1_tree_총괄내역0518_단가산출서_성북구실행(0426)_입찰실행(서울북부지방법원-공기28개월2007.02.14)" xfId="10333"/>
    <cellStyle name="1_tree_총괄내역0518_단가산출서_성북구실행(0426)_입찰실행(서울북부지방법원-공기28개월2007.02.15)" xfId="10334"/>
    <cellStyle name="1_tree_총괄내역0518_단가산출서_성북구실행(0426)_입찰실행(육군훈련소)" xfId="10335"/>
    <cellStyle name="1_tree_총괄내역0518_단가산출서_성북구실행(0426)_입찰실행(육군훈련소-최종)" xfId="10336"/>
    <cellStyle name="1_tree_총괄내역0518_단가산출서_성북구실행(0426)_입찰실행(인재2007.02.28)" xfId="10337"/>
    <cellStyle name="1_tree_총괄내역0518_단가산출서_성북구실행(0426)_입찰실행(청주대학교예술대실습관)" xfId="10338"/>
    <cellStyle name="1_tree_총괄내역0518_단가산출서_성북구실행(0426)_진주종합실내체육관건립공사(실행20060613)" xfId="10339"/>
    <cellStyle name="1_tree_총괄내역0518_단가산출서_성북구실행(0426)_청주대학교예술대학실습관입찰실행" xfId="10340"/>
    <cellStyle name="1_tree_총괄내역0518_단가산출서_실행예산-덕성여대(본실행)" xfId="10341"/>
    <cellStyle name="1_tree_총괄내역0518_단가산출서_실행작업중_기계내역(노인건강타운)_20060201(동진)" xfId="10342"/>
    <cellStyle name="1_tree_총괄내역0518_단가산출서_실행품의B&amp;N100%(1113)최종결재" xfId="10343"/>
    <cellStyle name="1_tree_총괄내역0518_단가산출서_실행품의B&amp;N100%(1113)최종결재_실행예산품의서(송도B&amp;N)20080116작업중" xfId="10344"/>
    <cellStyle name="1_tree_총괄내역0518_단가산출서_실행품의B&amp;N100%(1113)최종결재_실행예산품의서(송도B&amp;N)검토20080101" xfId="10345"/>
    <cellStyle name="1_tree_총괄내역0518_단가산출서_정산보고" xfId="10346"/>
    <cellStyle name="1_tree_총괄내역0518_단가산출서_정산실행예산" xfId="10347"/>
    <cellStyle name="1_tree_총괄내역0518_단가산출서_준공정산보고-덕성여대현장" xfId="10348"/>
    <cellStyle name="1_tree_총괄내역0518_단가산출서_준공정산보고-중앙고강당현장(경비보나)" xfId="10349"/>
    <cellStyle name="1_tree_총괄내역0518_단가산출서_청주사직골조(최종확정)" xfId="10350"/>
    <cellStyle name="1_tree_총괄내역0518_단가산출서_청주사직골조(최종확정) 2" xfId="10351"/>
    <cellStyle name="1_tree_총괄내역0518_단가산출서_청주사직골조(최종확정) 3" xfId="10352"/>
    <cellStyle name="1_tree_총괄내역0518_단가산출서_최종-실행내역(협성대신학관)060110" xfId="10353"/>
    <cellStyle name="1_tree_총괄내역0518_단가산출서_통합단가-동진" xfId="10354"/>
    <cellStyle name="1_tree_총괄내역0518_도장공사(실행예산)" xfId="12459"/>
    <cellStyle name="1_tree_총괄내역0518_도장공사(실행예산)_동주변경결의(1차)" xfId="12458"/>
    <cellStyle name="1_tree_총괄내역0518_성북구실행(0426)" xfId="10358"/>
    <cellStyle name="1_tree_총괄내역0518_성북구실행(0426)_20061128입찰실행(춘천의암스포츠타운-당초안)" xfId="10359"/>
    <cellStyle name="1_tree_총괄내역0518_성북구실행(0426)_20061218입찰실행(차세대연구동)" xfId="10360"/>
    <cellStyle name="1_tree_총괄내역0518_성북구실행(0426)_20070201입찰실행(시화2007.02.07결재)" xfId="10361"/>
    <cellStyle name="1_tree_총괄내역0518_성북구실행(0426)_20070201입찰실행(시화2007.02.08결재)" xfId="10362"/>
    <cellStyle name="1_tree_총괄내역0518_성북구실행(0426)_경비및 공사스케줄작성" xfId="10363"/>
    <cellStyle name="1_tree_총괄내역0518_성북구실행(0426)_두원공과대학입찰실행(20060718)" xfId="10364"/>
    <cellStyle name="1_tree_총괄내역0518_성북구실행(0426)_두원공과대학입찰실행(20060728)" xfId="10365"/>
    <cellStyle name="1_tree_총괄내역0518_성북구실행(0426)_두원공과대학입찰실행(20060801)" xfId="10366"/>
    <cellStyle name="1_tree_총괄내역0518_성북구실행(0426)_두원공과대학입찰실행(20060801최종)" xfId="10367"/>
    <cellStyle name="1_tree_총괄내역0518_성북구실행(0426)_일괄견적비교(대은수량기준)-최종" xfId="10368"/>
    <cellStyle name="1_tree_총괄내역0518_성북구실행(0426)_입찰실행(2007.01.17결재)" xfId="10369"/>
    <cellStyle name="1_tree_총괄내역0518_성북구실행(0426)_입찰실행(2007.01.23-절감nego-공기13개월현실245억도급260억)" xfId="10370"/>
    <cellStyle name="1_tree_총괄내역0518_성북구실행(0426)_입찰실행(녹산병원2007.05.02)" xfId="10371"/>
    <cellStyle name="1_tree_총괄내역0518_성북구실행(0426)_입찰실행(녹산병원2007.05.09)" xfId="10372"/>
    <cellStyle name="1_tree_총괄내역0518_성북구실행(0426)_입찰실행(두원공과대학 )" xfId="10373"/>
    <cellStyle name="1_tree_총괄내역0518_성북구실행(0426)_입찰실행(문화재종합병원)" xfId="10374"/>
    <cellStyle name="1_tree_총괄내역0518_성북구실행(0426)_입찰실행(서울북부지방법원)" xfId="10375"/>
    <cellStyle name="1_tree_총괄내역0518_성북구실행(0426)_입찰실행(서울북부지방법원)-단가입력" xfId="10376"/>
    <cellStyle name="1_tree_총괄내역0518_성북구실행(0426)_입찰실행(서울북부지방법원-공기28개월2007.02.14)" xfId="10377"/>
    <cellStyle name="1_tree_총괄내역0518_성북구실행(0426)_입찰실행(서울북부지방법원-공기28개월2007.02.15)" xfId="10378"/>
    <cellStyle name="1_tree_총괄내역0518_성북구실행(0426)_입찰실행(육군훈련소)" xfId="10379"/>
    <cellStyle name="1_tree_총괄내역0518_성북구실행(0426)_입찰실행(육군훈련소-최종)" xfId="10380"/>
    <cellStyle name="1_tree_총괄내역0518_성북구실행(0426)_입찰실행(인재2007.02.28)" xfId="10381"/>
    <cellStyle name="1_tree_총괄내역0518_성북구실행(0426)_입찰실행(청주대학교예술대실습관)" xfId="10382"/>
    <cellStyle name="1_tree_총괄내역0518_성북구실행(0426)_진주종합실내체육관건립공사(실행20060613)" xfId="10383"/>
    <cellStyle name="1_tree_총괄내역0518_성북구실행(0426)_청주대학교예술대학실습관입찰실행" xfId="10384"/>
    <cellStyle name="1_tree_총괄내역0518_수도권매립지" xfId="10385"/>
    <cellStyle name="1_tree_총괄내역0518_수도권매립지1004(발주용)" xfId="10386"/>
    <cellStyle name="1_tree_총괄내역0518_실행예산-덕성여대(본실행)" xfId="10387"/>
    <cellStyle name="1_tree_총괄내역0518_실행작업중_기계내역(노인건강타운)_20060201(동진)" xfId="10388"/>
    <cellStyle name="1_tree_총괄내역0518_실행품의B&amp;N100%(1113)최종결재" xfId="10389"/>
    <cellStyle name="1_tree_총괄내역0518_실행품의B&amp;N100%(1113)최종결재_실행예산품의서(송도B&amp;N)20080116작업중" xfId="10390"/>
    <cellStyle name="1_tree_총괄내역0518_실행품의B&amp;N100%(1113)최종결재_실행예산품의서(송도B&amp;N)검토20080101" xfId="10391"/>
    <cellStyle name="1_tree_총괄내역0518_일신건영설계예산서(0211)" xfId="10392"/>
    <cellStyle name="1_tree_총괄내역0518_일위대가" xfId="10393"/>
    <cellStyle name="1_tree_총괄내역0518_일위대가 2" xfId="10394"/>
    <cellStyle name="1_tree_총괄내역0518_일위대가 3" xfId="10395"/>
    <cellStyle name="1_tree_총괄내역0518_일위대가_01.부산대병원실행-작업중(태양)" xfId="10396"/>
    <cellStyle name="1_tree_총괄내역0518_일위대가_04. 신도림주상복합_기계실행예산(안)20060412_배연담파스리브단가수정" xfId="10397"/>
    <cellStyle name="1_tree_총괄내역0518_일위대가_04.비봉도급-작업중" xfId="10398"/>
    <cellStyle name="1_tree_총괄내역0518_일위대가_04.비봉도급-작업중_04. 신도림주상복합_기계실행예산(안)20060412_배연담파스리브단가수정" xfId="10399"/>
    <cellStyle name="1_tree_총괄내역0518_일위대가_04.비봉도급-작업중_실행작업중_기계내역(노인건강타운)_20060201(동진)" xfId="10400"/>
    <cellStyle name="1_tree_총괄내역0518_일위대가_04.비봉도급-작업중_최종-실행내역(협성대신학관)060110" xfId="10401"/>
    <cellStyle name="1_tree_총괄내역0518_일위대가_04.비봉도급-작업중_통합단가-동진" xfId="10402"/>
    <cellStyle name="1_tree_총괄내역0518_일위대가_ys dw 은평 생태교량" xfId="10445"/>
    <cellStyle name="1_tree_총괄내역0518_일위대가_ys dw 은평 생태교량 2" xfId="10446"/>
    <cellStyle name="1_tree_총괄내역0518_일위대가_ys dw 은평 생태교량 3" xfId="10447"/>
    <cellStyle name="1_tree_총괄내역0518_일위대가_국민은행" xfId="10403"/>
    <cellStyle name="1_tree_총괄내역0518_일위대가_도장공사(실행예산)" xfId="12457"/>
    <cellStyle name="1_tree_총괄내역0518_일위대가_도장공사(실행예산)_동주변경결의(1차)" xfId="12456"/>
    <cellStyle name="1_tree_총괄내역0518_일위대가_성북구실행(0426)" xfId="10404"/>
    <cellStyle name="1_tree_총괄내역0518_일위대가_성북구실행(0426)_20061128입찰실행(춘천의암스포츠타운-당초안)" xfId="10405"/>
    <cellStyle name="1_tree_총괄내역0518_일위대가_성북구실행(0426)_20061218입찰실행(차세대연구동)" xfId="10406"/>
    <cellStyle name="1_tree_총괄내역0518_일위대가_성북구실행(0426)_20070201입찰실행(시화2007.02.07결재)" xfId="10407"/>
    <cellStyle name="1_tree_총괄내역0518_일위대가_성북구실행(0426)_20070201입찰실행(시화2007.02.08결재)" xfId="10408"/>
    <cellStyle name="1_tree_총괄내역0518_일위대가_성북구실행(0426)_경비및 공사스케줄작성" xfId="10409"/>
    <cellStyle name="1_tree_총괄내역0518_일위대가_성북구실행(0426)_두원공과대학입찰실행(20060718)" xfId="10410"/>
    <cellStyle name="1_tree_총괄내역0518_일위대가_성북구실행(0426)_두원공과대학입찰실행(20060728)" xfId="10411"/>
    <cellStyle name="1_tree_총괄내역0518_일위대가_성북구실행(0426)_두원공과대학입찰실행(20060801)" xfId="10412"/>
    <cellStyle name="1_tree_총괄내역0518_일위대가_성북구실행(0426)_두원공과대학입찰실행(20060801최종)" xfId="10413"/>
    <cellStyle name="1_tree_총괄내역0518_일위대가_성북구실행(0426)_일괄견적비교(대은수량기준)-최종" xfId="10414"/>
    <cellStyle name="1_tree_총괄내역0518_일위대가_성북구실행(0426)_입찰실행(2007.01.17결재)" xfId="10415"/>
    <cellStyle name="1_tree_총괄내역0518_일위대가_성북구실행(0426)_입찰실행(2007.01.23-절감nego-공기13개월현실245억도급260억)" xfId="10416"/>
    <cellStyle name="1_tree_총괄내역0518_일위대가_성북구실행(0426)_입찰실행(녹산병원2007.05.02)" xfId="10417"/>
    <cellStyle name="1_tree_총괄내역0518_일위대가_성북구실행(0426)_입찰실행(녹산병원2007.05.09)" xfId="10418"/>
    <cellStyle name="1_tree_총괄내역0518_일위대가_성북구실행(0426)_입찰실행(두원공과대학 )" xfId="10419"/>
    <cellStyle name="1_tree_총괄내역0518_일위대가_성북구실행(0426)_입찰실행(문화재종합병원)" xfId="10420"/>
    <cellStyle name="1_tree_총괄내역0518_일위대가_성북구실행(0426)_입찰실행(서울북부지방법원)" xfId="10421"/>
    <cellStyle name="1_tree_총괄내역0518_일위대가_성북구실행(0426)_입찰실행(서울북부지방법원)-단가입력" xfId="10422"/>
    <cellStyle name="1_tree_총괄내역0518_일위대가_성북구실행(0426)_입찰실행(서울북부지방법원-공기28개월2007.02.14)" xfId="10423"/>
    <cellStyle name="1_tree_총괄내역0518_일위대가_성북구실행(0426)_입찰실행(서울북부지방법원-공기28개월2007.02.15)" xfId="10424"/>
    <cellStyle name="1_tree_총괄내역0518_일위대가_성북구실행(0426)_입찰실행(육군훈련소)" xfId="10425"/>
    <cellStyle name="1_tree_총괄내역0518_일위대가_성북구실행(0426)_입찰실행(육군훈련소-최종)" xfId="10426"/>
    <cellStyle name="1_tree_총괄내역0518_일위대가_성북구실행(0426)_입찰실행(인재2007.02.28)" xfId="10427"/>
    <cellStyle name="1_tree_총괄내역0518_일위대가_성북구실행(0426)_입찰실행(청주대학교예술대실습관)" xfId="10428"/>
    <cellStyle name="1_tree_총괄내역0518_일위대가_성북구실행(0426)_진주종합실내체육관건립공사(실행20060613)" xfId="10429"/>
    <cellStyle name="1_tree_총괄내역0518_일위대가_성북구실행(0426)_청주대학교예술대학실습관입찰실행" xfId="10430"/>
    <cellStyle name="1_tree_총괄내역0518_일위대가_실행예산-덕성여대(본실행)" xfId="10431"/>
    <cellStyle name="1_tree_총괄내역0518_일위대가_실행작업중_기계내역(노인건강타운)_20060201(동진)" xfId="10432"/>
    <cellStyle name="1_tree_총괄내역0518_일위대가_실행품의B&amp;N100%(1113)최종결재" xfId="10433"/>
    <cellStyle name="1_tree_총괄내역0518_일위대가_실행품의B&amp;N100%(1113)최종결재_실행예산품의서(송도B&amp;N)20080116작업중" xfId="10434"/>
    <cellStyle name="1_tree_총괄내역0518_일위대가_실행품의B&amp;N100%(1113)최종결재_실행예산품의서(송도B&amp;N)검토20080101" xfId="10435"/>
    <cellStyle name="1_tree_총괄내역0518_일위대가_정산보고" xfId="10436"/>
    <cellStyle name="1_tree_총괄내역0518_일위대가_정산실행예산" xfId="10437"/>
    <cellStyle name="1_tree_총괄내역0518_일위대가_준공정산보고-덕성여대현장" xfId="10438"/>
    <cellStyle name="1_tree_총괄내역0518_일위대가_준공정산보고-중앙고강당현장(경비보나)" xfId="10439"/>
    <cellStyle name="1_tree_총괄내역0518_일위대가_청주사직골조(최종확정)" xfId="10440"/>
    <cellStyle name="1_tree_총괄내역0518_일위대가_청주사직골조(최종확정) 2" xfId="10441"/>
    <cellStyle name="1_tree_총괄내역0518_일위대가_청주사직골조(최종확정) 3" xfId="10442"/>
    <cellStyle name="1_tree_총괄내역0518_일위대가_최종-실행내역(협성대신학관)060110" xfId="10443"/>
    <cellStyle name="1_tree_총괄내역0518_일위대가_통합단가-동진" xfId="10444"/>
    <cellStyle name="1_tree_총괄내역0518_자재단가표" xfId="10448"/>
    <cellStyle name="1_tree_총괄내역0518_장안초등학교내역0814" xfId="10449"/>
    <cellStyle name="1_tree_총괄내역0518_정산보고" xfId="10450"/>
    <cellStyle name="1_tree_총괄내역0518_정산실행예산" xfId="10451"/>
    <cellStyle name="1_tree_총괄내역0518_준공정산보고-덕성여대현장" xfId="10452"/>
    <cellStyle name="1_tree_총괄내역0518_준공정산보고-중앙고강당현장(경비보나)" xfId="10453"/>
    <cellStyle name="1_tree_총괄내역0518_청주사직골조(최종확정)" xfId="10454"/>
    <cellStyle name="1_tree_총괄내역0518_청주사직골조(최종확정) 2" xfId="10455"/>
    <cellStyle name="1_tree_총괄내역0518_청주사직골조(최종확정) 3" xfId="10456"/>
    <cellStyle name="1_tree_총괄내역0518_최종-실행내역(협성대신학관)060110" xfId="10457"/>
    <cellStyle name="1_tree_총괄내역0518_통합단가-동진" xfId="10458"/>
    <cellStyle name="1_tree_총괄내역0518_표준내역서" xfId="10459"/>
    <cellStyle name="1_tree_총괄내역0518_표준내역서 2" xfId="10460"/>
    <cellStyle name="1_tree_총괄내역0518_표준내역서 3" xfId="10461"/>
    <cellStyle name="1_tree_총괄내역0518_표준내역서_01.부산대병원실행-작업중(태양)" xfId="10462"/>
    <cellStyle name="1_tree_총괄내역0518_표준내역서_04. 신도림주상복합_기계실행예산(안)20060412_배연담파스리브단가수정" xfId="10463"/>
    <cellStyle name="1_tree_총괄내역0518_표준내역서_04.비봉도급-작업중" xfId="10464"/>
    <cellStyle name="1_tree_총괄내역0518_표준내역서_04.비봉도급-작업중_04. 신도림주상복합_기계실행예산(안)20060412_배연담파스리브단가수정" xfId="10465"/>
    <cellStyle name="1_tree_총괄내역0518_표준내역서_04.비봉도급-작업중_실행작업중_기계내역(노인건강타운)_20060201(동진)" xfId="10466"/>
    <cellStyle name="1_tree_총괄내역0518_표준내역서_04.비봉도급-작업중_최종-실행내역(협성대신학관)060110" xfId="10467"/>
    <cellStyle name="1_tree_총괄내역0518_표준내역서_04.비봉도급-작업중_통합단가-동진" xfId="10468"/>
    <cellStyle name="1_tree_총괄내역0518_표준내역서_ys dw 은평 생태교량" xfId="10511"/>
    <cellStyle name="1_tree_총괄내역0518_표준내역서_ys dw 은평 생태교량 2" xfId="10512"/>
    <cellStyle name="1_tree_총괄내역0518_표준내역서_ys dw 은평 생태교량 3" xfId="10513"/>
    <cellStyle name="1_tree_총괄내역0518_표준내역서_국민은행" xfId="10469"/>
    <cellStyle name="1_tree_총괄내역0518_표준내역서_도장공사(실행예산)" xfId="12455"/>
    <cellStyle name="1_tree_총괄내역0518_표준내역서_도장공사(실행예산)_동주변경결의(1차)" xfId="12454"/>
    <cellStyle name="1_tree_총괄내역0518_표준내역서_성북구실행(0426)" xfId="10470"/>
    <cellStyle name="1_tree_총괄내역0518_표준내역서_성북구실행(0426)_20061128입찰실행(춘천의암스포츠타운-당초안)" xfId="10471"/>
    <cellStyle name="1_tree_총괄내역0518_표준내역서_성북구실행(0426)_20061218입찰실행(차세대연구동)" xfId="10472"/>
    <cellStyle name="1_tree_총괄내역0518_표준내역서_성북구실행(0426)_20070201입찰실행(시화2007.02.07결재)" xfId="10473"/>
    <cellStyle name="1_tree_총괄내역0518_표준내역서_성북구실행(0426)_20070201입찰실행(시화2007.02.08결재)" xfId="10474"/>
    <cellStyle name="1_tree_총괄내역0518_표준내역서_성북구실행(0426)_경비및 공사스케줄작성" xfId="10475"/>
    <cellStyle name="1_tree_총괄내역0518_표준내역서_성북구실행(0426)_두원공과대학입찰실행(20060718)" xfId="10476"/>
    <cellStyle name="1_tree_총괄내역0518_표준내역서_성북구실행(0426)_두원공과대학입찰실행(20060728)" xfId="10477"/>
    <cellStyle name="1_tree_총괄내역0518_표준내역서_성북구실행(0426)_두원공과대학입찰실행(20060801)" xfId="10478"/>
    <cellStyle name="1_tree_총괄내역0518_표준내역서_성북구실행(0426)_두원공과대학입찰실행(20060801최종)" xfId="10479"/>
    <cellStyle name="1_tree_총괄내역0518_표준내역서_성북구실행(0426)_일괄견적비교(대은수량기준)-최종" xfId="10480"/>
    <cellStyle name="1_tree_총괄내역0518_표준내역서_성북구실행(0426)_입찰실행(2007.01.17결재)" xfId="10481"/>
    <cellStyle name="1_tree_총괄내역0518_표준내역서_성북구실행(0426)_입찰실행(2007.01.23-절감nego-공기13개월현실245억도급260억)" xfId="10482"/>
    <cellStyle name="1_tree_총괄내역0518_표준내역서_성북구실행(0426)_입찰실행(녹산병원2007.05.02)" xfId="10483"/>
    <cellStyle name="1_tree_총괄내역0518_표준내역서_성북구실행(0426)_입찰실행(녹산병원2007.05.09)" xfId="10484"/>
    <cellStyle name="1_tree_총괄내역0518_표준내역서_성북구실행(0426)_입찰실행(두원공과대학 )" xfId="10485"/>
    <cellStyle name="1_tree_총괄내역0518_표준내역서_성북구실행(0426)_입찰실행(문화재종합병원)" xfId="10486"/>
    <cellStyle name="1_tree_총괄내역0518_표준내역서_성북구실행(0426)_입찰실행(서울북부지방법원)" xfId="10487"/>
    <cellStyle name="1_tree_총괄내역0518_표준내역서_성북구실행(0426)_입찰실행(서울북부지방법원)-단가입력" xfId="10488"/>
    <cellStyle name="1_tree_총괄내역0518_표준내역서_성북구실행(0426)_입찰실행(서울북부지방법원-공기28개월2007.02.14)" xfId="10489"/>
    <cellStyle name="1_tree_총괄내역0518_표준내역서_성북구실행(0426)_입찰실행(서울북부지방법원-공기28개월2007.02.15)" xfId="10490"/>
    <cellStyle name="1_tree_총괄내역0518_표준내역서_성북구실행(0426)_입찰실행(육군훈련소)" xfId="10491"/>
    <cellStyle name="1_tree_총괄내역0518_표준내역서_성북구실행(0426)_입찰실행(육군훈련소-최종)" xfId="10492"/>
    <cellStyle name="1_tree_총괄내역0518_표준내역서_성북구실행(0426)_입찰실행(인재2007.02.28)" xfId="10493"/>
    <cellStyle name="1_tree_총괄내역0518_표준내역서_성북구실행(0426)_입찰실행(청주대학교예술대실습관)" xfId="10494"/>
    <cellStyle name="1_tree_총괄내역0518_표준내역서_성북구실행(0426)_진주종합실내체육관건립공사(실행20060613)" xfId="10495"/>
    <cellStyle name="1_tree_총괄내역0518_표준내역서_성북구실행(0426)_청주대학교예술대학실습관입찰실행" xfId="10496"/>
    <cellStyle name="1_tree_총괄내역0518_표준내역서_실행예산-덕성여대(본실행)" xfId="10497"/>
    <cellStyle name="1_tree_총괄내역0518_표준내역서_실행작업중_기계내역(노인건강타운)_20060201(동진)" xfId="10498"/>
    <cellStyle name="1_tree_총괄내역0518_표준내역서_실행품의B&amp;N100%(1113)최종결재" xfId="10499"/>
    <cellStyle name="1_tree_총괄내역0518_표준내역서_실행품의B&amp;N100%(1113)최종결재_실행예산품의서(송도B&amp;N)20080116작업중" xfId="10500"/>
    <cellStyle name="1_tree_총괄내역0518_표준내역서_실행품의B&amp;N100%(1113)최종결재_실행예산품의서(송도B&amp;N)검토20080101" xfId="10501"/>
    <cellStyle name="1_tree_총괄내역0518_표준내역서_정산보고" xfId="10502"/>
    <cellStyle name="1_tree_총괄내역0518_표준내역서_정산실행예산" xfId="10503"/>
    <cellStyle name="1_tree_총괄내역0518_표준내역서_준공정산보고-덕성여대현장" xfId="10504"/>
    <cellStyle name="1_tree_총괄내역0518_표준내역서_준공정산보고-중앙고강당현장(경비보나)" xfId="10505"/>
    <cellStyle name="1_tree_총괄내역0518_표준내역서_청주사직골조(최종확정)" xfId="10506"/>
    <cellStyle name="1_tree_총괄내역0518_표준내역서_청주사직골조(최종확정) 2" xfId="10507"/>
    <cellStyle name="1_tree_총괄내역0518_표준내역서_청주사직골조(최종확정) 3" xfId="10508"/>
    <cellStyle name="1_tree_총괄내역0518_표준내역서_최종-실행내역(협성대신학관)060110" xfId="10509"/>
    <cellStyle name="1_tree_총괄내역0518_표준내역서_통합단가-동진" xfId="10510"/>
    <cellStyle name="1_tree_최종-실행내역(협성대신학관)060110" xfId="10517"/>
    <cellStyle name="1_tree_터미널1" xfId="10518"/>
    <cellStyle name="1_tree_터미널1_1" xfId="10519"/>
    <cellStyle name="1_tree_터미널1_1_★화명동3차원가계산서" xfId="10520"/>
    <cellStyle name="1_tree_터미널1_1_주요자재집계표(1206-본내역금회)" xfId="10521"/>
    <cellStyle name="1_tree_터미널1_1_주요자재집계표(1206-본내역전체)" xfId="10522"/>
    <cellStyle name="1_tree_터미널1_1_주요자재집계표(전체)" xfId="10523"/>
    <cellStyle name="1_tree_터미널1_1_주요자재집계표1120(금회-제출용)" xfId="10524"/>
    <cellStyle name="1_tree_터미널1_1_중동롯데캐슬마스터2" xfId="10525"/>
    <cellStyle name="1_tree_터미널1-0" xfId="10526"/>
    <cellStyle name="1_tree_터미널1-0_★화명동3차원가계산서" xfId="10527"/>
    <cellStyle name="1_tree_터미널1-0_1" xfId="19329"/>
    <cellStyle name="1_tree_터미널1-0_1_1차 기성 내역서 0612023" xfId="19330"/>
    <cellStyle name="1_tree_터미널1-0_1_3차네고견적(061017-1)" xfId="19331"/>
    <cellStyle name="1_tree_터미널1-0_1_백화점화장실인테리어" xfId="19332"/>
    <cellStyle name="1_tree_터미널1-0_1_백화점화장실인테리어_1차 기성 내역서 0612023" xfId="19333"/>
    <cellStyle name="1_tree_터미널1-0_1_백화점화장실인테리어_3차네고견적(061017-1)" xfId="19334"/>
    <cellStyle name="1_tree_터미널1-0_1_화명조경" xfId="19335"/>
    <cellStyle name="1_tree_터미널1-0_1_화명조경_1차 기성 내역서 0612023" xfId="19336"/>
    <cellStyle name="1_tree_터미널1-0_1_화명조경_3차네고견적(061017-1)" xfId="19337"/>
    <cellStyle name="1_tree_터미널1-0_1_화명조경_백화점화장실인테리어" xfId="19338"/>
    <cellStyle name="1_tree_터미널1-0_1_화명조경_백화점화장실인테리어_1차 기성 내역서 0612023" xfId="19339"/>
    <cellStyle name="1_tree_터미널1-0_1_화명조경_백화점화장실인테리어_3차네고견적(061017-1)" xfId="19340"/>
    <cellStyle name="1_tree_터미널1-0_1차 기성 내역서 0612023" xfId="19341"/>
    <cellStyle name="1_tree_터미널1-0_3차네고견적(061017-1)" xfId="19342"/>
    <cellStyle name="1_tree_터미널1-0_백화점화장실인테리어" xfId="19343"/>
    <cellStyle name="1_tree_터미널1-0_백화점화장실인테리어_1차 기성 내역서 0612023" xfId="19344"/>
    <cellStyle name="1_tree_터미널1-0_백화점화장실인테리어_3차네고견적(061017-1)" xfId="19345"/>
    <cellStyle name="1_tree_터미널1-0_설계내역서" xfId="19346"/>
    <cellStyle name="1_tree_터미널1-0_설계내역서_1차 기성 내역서 0612023" xfId="19347"/>
    <cellStyle name="1_tree_터미널1-0_설계내역서_3차네고견적(061017-1)" xfId="19348"/>
    <cellStyle name="1_tree_터미널1-0_설계내역서_백화점화장실인테리어" xfId="19349"/>
    <cellStyle name="1_tree_터미널1-0_설계내역서_백화점화장실인테리어_1차 기성 내역서 0612023" xfId="19350"/>
    <cellStyle name="1_tree_터미널1-0_설계내역서_백화점화장실인테리어_3차네고견적(061017-1)" xfId="19351"/>
    <cellStyle name="1_tree_터미널1-0_설계내역서_화명조경" xfId="19352"/>
    <cellStyle name="1_tree_터미널1-0_설계내역서_화명조경_1차 기성 내역서 0612023" xfId="19353"/>
    <cellStyle name="1_tree_터미널1-0_설계내역서_화명조경_3차네고견적(061017-1)" xfId="19354"/>
    <cellStyle name="1_tree_터미널1-0_설계내역서_화명조경_백화점화장실인테리어" xfId="19355"/>
    <cellStyle name="1_tree_터미널1-0_설계내역서_화명조경_백화점화장실인테리어_1차 기성 내역서 0612023" xfId="19356"/>
    <cellStyle name="1_tree_터미널1-0_설계내역서_화명조경_백화점화장실인테리어_3차네고견적(061017-1)" xfId="19357"/>
    <cellStyle name="1_tree_터미널1-0_설계내역서1월7일" xfId="19358"/>
    <cellStyle name="1_tree_터미널1-0_설계내역서1월7일_1차 기성 내역서 0612023" xfId="19359"/>
    <cellStyle name="1_tree_터미널1-0_설계내역서1월7일_3차네고견적(061017-1)" xfId="19360"/>
    <cellStyle name="1_tree_터미널1-0_설계내역서1월7일_백화점화장실인테리어" xfId="19361"/>
    <cellStyle name="1_tree_터미널1-0_설계내역서1월7일_백화점화장실인테리어_1차 기성 내역서 0612023" xfId="19362"/>
    <cellStyle name="1_tree_터미널1-0_설계내역서1월7일_백화점화장실인테리어_3차네고견적(061017-1)" xfId="19363"/>
    <cellStyle name="1_tree_터미널1-0_설계내역서1월7일_화명조경" xfId="19364"/>
    <cellStyle name="1_tree_터미널1-0_설계내역서1월7일_화명조경_1차 기성 내역서 0612023" xfId="19365"/>
    <cellStyle name="1_tree_터미널1-0_설계내역서1월7일_화명조경_3차네고견적(061017-1)" xfId="19366"/>
    <cellStyle name="1_tree_터미널1-0_설계내역서1월7일_화명조경_백화점화장실인테리어" xfId="19367"/>
    <cellStyle name="1_tree_터미널1-0_설계내역서1월7일_화명조경_백화점화장실인테리어_1차 기성 내역서 0612023" xfId="19368"/>
    <cellStyle name="1_tree_터미널1-0_설계내역서1월7일_화명조경_백화점화장실인테리어_3차네고견적(061017-1)" xfId="19369"/>
    <cellStyle name="1_tree_터미널1-0_쌍용수량0905" xfId="10528"/>
    <cellStyle name="1_tree_터미널1-0_쌍용수량0905_★화명동3차원가계산서" xfId="10529"/>
    <cellStyle name="1_tree_터미널1-0_쌍용수량0905_1차 기성 내역서 0612023" xfId="19370"/>
    <cellStyle name="1_tree_터미널1-0_쌍용수량0905_3차네고견적(061017-1)" xfId="19371"/>
    <cellStyle name="1_tree_터미널1-0_쌍용수량0905_백화점화장실인테리어" xfId="19372"/>
    <cellStyle name="1_tree_터미널1-0_쌍용수량0905_백화점화장실인테리어_1차 기성 내역서 0612023" xfId="19373"/>
    <cellStyle name="1_tree_터미널1-0_쌍용수량0905_백화점화장실인테리어_3차네고견적(061017-1)" xfId="19374"/>
    <cellStyle name="1_tree_터미널1-0_쌍용수량0905_설계내역서" xfId="19375"/>
    <cellStyle name="1_tree_터미널1-0_쌍용수량0905_설계내역서_1차 기성 내역서 0612023" xfId="19376"/>
    <cellStyle name="1_tree_터미널1-0_쌍용수량0905_설계내역서_3차네고견적(061017-1)" xfId="19377"/>
    <cellStyle name="1_tree_터미널1-0_쌍용수량0905_설계내역서_백화점화장실인테리어" xfId="19378"/>
    <cellStyle name="1_tree_터미널1-0_쌍용수량0905_설계내역서_백화점화장실인테리어_1차 기성 내역서 0612023" xfId="19379"/>
    <cellStyle name="1_tree_터미널1-0_쌍용수량0905_설계내역서_백화점화장실인테리어_3차네고견적(061017-1)" xfId="19380"/>
    <cellStyle name="1_tree_터미널1-0_쌍용수량0905_설계내역서_화명조경" xfId="19381"/>
    <cellStyle name="1_tree_터미널1-0_쌍용수량0905_설계내역서_화명조경_1차 기성 내역서 0612023" xfId="19382"/>
    <cellStyle name="1_tree_터미널1-0_쌍용수량0905_설계내역서_화명조경_3차네고견적(061017-1)" xfId="19383"/>
    <cellStyle name="1_tree_터미널1-0_쌍용수량0905_설계내역서_화명조경_백화점화장실인테리어" xfId="19384"/>
    <cellStyle name="1_tree_터미널1-0_쌍용수량0905_설계내역서_화명조경_백화점화장실인테리어_1차 기성 내역서 0612023" xfId="19385"/>
    <cellStyle name="1_tree_터미널1-0_쌍용수량0905_설계내역서_화명조경_백화점화장실인테리어_3차네고견적(061017-1)" xfId="19386"/>
    <cellStyle name="1_tree_터미널1-0_쌍용수량0905_설계내역서1월7일" xfId="19387"/>
    <cellStyle name="1_tree_터미널1-0_쌍용수량0905_설계내역서1월7일_1차 기성 내역서 0612023" xfId="19388"/>
    <cellStyle name="1_tree_터미널1-0_쌍용수량0905_설계내역서1월7일_3차네고견적(061017-1)" xfId="19389"/>
    <cellStyle name="1_tree_터미널1-0_쌍용수량0905_설계내역서1월7일_백화점화장실인테리어" xfId="19390"/>
    <cellStyle name="1_tree_터미널1-0_쌍용수량0905_설계내역서1월7일_백화점화장실인테리어_1차 기성 내역서 0612023" xfId="19391"/>
    <cellStyle name="1_tree_터미널1-0_쌍용수량0905_설계내역서1월7일_백화점화장실인테리어_3차네고견적(061017-1)" xfId="19392"/>
    <cellStyle name="1_tree_터미널1-0_쌍용수량0905_설계내역서1월7일_화명조경" xfId="19393"/>
    <cellStyle name="1_tree_터미널1-0_쌍용수량0905_설계내역서1월7일_화명조경_1차 기성 내역서 0612023" xfId="19394"/>
    <cellStyle name="1_tree_터미널1-0_쌍용수량0905_설계내역서1월7일_화명조경_3차네고견적(061017-1)" xfId="19395"/>
    <cellStyle name="1_tree_터미널1-0_쌍용수량0905_설계내역서1월7일_화명조경_백화점화장실인테리어" xfId="19396"/>
    <cellStyle name="1_tree_터미널1-0_쌍용수량0905_설계내역서1월7일_화명조경_백화점화장실인테리어_1차 기성 내역서 0612023" xfId="19397"/>
    <cellStyle name="1_tree_터미널1-0_쌍용수량0905_설계내역서1월7일_화명조경_백화점화장실인테리어_3차네고견적(061017-1)" xfId="19398"/>
    <cellStyle name="1_tree_터미널1-0_쌍용수량0905_주요자재집계표(1206-본내역금회)" xfId="10530"/>
    <cellStyle name="1_tree_터미널1-0_쌍용수량0905_주요자재집계표(1206-본내역전체)" xfId="10531"/>
    <cellStyle name="1_tree_터미널1-0_쌍용수량0905_주요자재집계표(전체)" xfId="10532"/>
    <cellStyle name="1_tree_터미널1-0_쌍용수량0905_주요자재집계표1120(금회-제출용)" xfId="10533"/>
    <cellStyle name="1_tree_터미널1-0_쌍용수량0905_중동롯데캐슬마스터2" xfId="10534"/>
    <cellStyle name="1_tree_터미널1-0_쌍용수량0905_화명조경" xfId="19399"/>
    <cellStyle name="1_tree_터미널1-0_쌍용수량0905_화명조경_1차 기성 내역서 0612023" xfId="19400"/>
    <cellStyle name="1_tree_터미널1-0_쌍용수량0905_화명조경_3차네고견적(061017-1)" xfId="19401"/>
    <cellStyle name="1_tree_터미널1-0_쌍용수량0905_화명조경_백화점화장실인테리어" xfId="19402"/>
    <cellStyle name="1_tree_터미널1-0_쌍용수량0905_화명조경_백화점화장실인테리어_1차 기성 내역서 0612023" xfId="19403"/>
    <cellStyle name="1_tree_터미널1-0_쌍용수량0905_화명조경_백화점화장실인테리어_3차네고견적(061017-1)" xfId="19404"/>
    <cellStyle name="1_tree_터미널1-0_주요자재집계표(1206-본내역금회)" xfId="10535"/>
    <cellStyle name="1_tree_터미널1-0_주요자재집계표(1206-본내역전체)" xfId="10536"/>
    <cellStyle name="1_tree_터미널1-0_주요자재집계표(전체)" xfId="10537"/>
    <cellStyle name="1_tree_터미널1-0_주요자재집계표1120(금회-제출용)" xfId="10538"/>
    <cellStyle name="1_tree_터미널1-0_중동롯데캐슬마스터2" xfId="10539"/>
    <cellStyle name="1_tree_터미널1-0_화명조경" xfId="19405"/>
    <cellStyle name="1_tree_터미널1-0_화명조경_1차 기성 내역서 0612023" xfId="19406"/>
    <cellStyle name="1_tree_터미널1-0_화명조경_3차네고견적(061017-1)" xfId="19407"/>
    <cellStyle name="1_tree_터미널1-0_화명조경_백화점화장실인테리어" xfId="19408"/>
    <cellStyle name="1_tree_터미널1-0_화명조경_백화점화장실인테리어_1차 기성 내역서 0612023" xfId="19409"/>
    <cellStyle name="1_tree_터미널1-0_화명조경_백화점화장실인테리어_3차네고견적(061017-1)" xfId="19410"/>
    <cellStyle name="1_tree_터미널2" xfId="10540"/>
    <cellStyle name="1_tree_터미널2_★화명동3차원가계산서" xfId="10541"/>
    <cellStyle name="1_tree_터미널2_골프장수목" xfId="10542"/>
    <cellStyle name="1_tree_터미널2_골프장수목_★화명동3차원가계산서" xfId="10543"/>
    <cellStyle name="1_tree_터미널2_골프장수목_주요자재집계표(1206-본내역금회)" xfId="10544"/>
    <cellStyle name="1_tree_터미널2_골프장수목_주요자재집계표(1206-본내역전체)" xfId="10545"/>
    <cellStyle name="1_tree_터미널2_골프장수목_주요자재집계표(전체)" xfId="10546"/>
    <cellStyle name="1_tree_터미널2_골프장수목_주요자재집계표1120(금회-제출용)" xfId="10547"/>
    <cellStyle name="1_tree_터미널2_골프장수목_중동롯데캐슬마스터2" xfId="10548"/>
    <cellStyle name="1_tree_터미널2_수량집계표" xfId="10549"/>
    <cellStyle name="1_tree_터미널2_수량집계표_★화명동3차원가계산서" xfId="10550"/>
    <cellStyle name="1_tree_터미널2_수량집계표_주요자재집계표(1206-본내역금회)" xfId="10551"/>
    <cellStyle name="1_tree_터미널2_수량집계표_주요자재집계표(1206-본내역전체)" xfId="10552"/>
    <cellStyle name="1_tree_터미널2_수량집계표_주요자재집계표(전체)" xfId="10553"/>
    <cellStyle name="1_tree_터미널2_수량집계표_주요자재집계표1120(금회-제출용)" xfId="10554"/>
    <cellStyle name="1_tree_터미널2_수량집계표_중동롯데캐슬마스터2" xfId="10555"/>
    <cellStyle name="1_tree_터미널2_수량총괄표" xfId="10556"/>
    <cellStyle name="1_tree_터미널2_수량총괄표_★화명동3차원가계산서" xfId="10557"/>
    <cellStyle name="1_tree_터미널2_수량총괄표_주요자재집계표(1206-본내역금회)" xfId="10558"/>
    <cellStyle name="1_tree_터미널2_수량총괄표_주요자재집계표(1206-본내역전체)" xfId="10559"/>
    <cellStyle name="1_tree_터미널2_수량총괄표_주요자재집계표(전체)" xfId="10560"/>
    <cellStyle name="1_tree_터미널2_수량총괄표_주요자재집계표1120(금회-제출용)" xfId="10561"/>
    <cellStyle name="1_tree_터미널2_수량총괄표_중동롯데캐슬마스터2" xfId="10562"/>
    <cellStyle name="1_tree_터미널2_용평수량집계" xfId="10563"/>
    <cellStyle name="1_tree_터미널2_용평수량집계_★화명동3차원가계산서" xfId="10564"/>
    <cellStyle name="1_tree_터미널2_용평수량집계_주요자재집계표(1206-본내역금회)" xfId="10565"/>
    <cellStyle name="1_tree_터미널2_용평수량집계_주요자재집계표(1206-본내역전체)" xfId="10566"/>
    <cellStyle name="1_tree_터미널2_용평수량집계_주요자재집계표(전체)" xfId="10567"/>
    <cellStyle name="1_tree_터미널2_용평수량집계_주요자재집계표1120(금회-제출용)" xfId="10568"/>
    <cellStyle name="1_tree_터미널2_용평수량집계_중동롯데캐슬마스터2" xfId="10569"/>
    <cellStyle name="1_tree_터미널2_주요자재집계표(1206-본내역금회)" xfId="10570"/>
    <cellStyle name="1_tree_터미널2_주요자재집계표(1206-본내역전체)" xfId="10571"/>
    <cellStyle name="1_tree_터미널2_주요자재집계표(전체)" xfId="10572"/>
    <cellStyle name="1_tree_터미널2_주요자재집계표1120(금회-제출용)" xfId="10573"/>
    <cellStyle name="1_tree_터미널2_중동롯데캐슬마스터2" xfId="10574"/>
    <cellStyle name="1_tree_통합단가-동진" xfId="10575"/>
    <cellStyle name="1_tree_포천어린이공원수량산출" xfId="10576"/>
    <cellStyle name="1_tree_포천어린이공원수량산출_수량산출" xfId="10577"/>
    <cellStyle name="1_tree_포천어린이공원수량산출f" xfId="10578"/>
    <cellStyle name="1_tree_한국국제협력단국제협력관련시설신축공사(11(1).20)실행작업" xfId="10579"/>
    <cellStyle name="1_tree_한풍단위수량" xfId="10580"/>
    <cellStyle name="1_tree_한풍단위수량_★화명동3차원가계산서" xfId="10581"/>
    <cellStyle name="1_tree_한풍단위수량_골프장수목" xfId="10582"/>
    <cellStyle name="1_tree_한풍단위수량_골프장수목_★화명동3차원가계산서" xfId="10583"/>
    <cellStyle name="1_tree_한풍단위수량_골프장수목_주요자재집계표(1206-본내역금회)" xfId="10584"/>
    <cellStyle name="1_tree_한풍단위수량_골프장수목_주요자재집계표(1206-본내역전체)" xfId="10585"/>
    <cellStyle name="1_tree_한풍단위수량_골프장수목_주요자재집계표(전체)" xfId="10586"/>
    <cellStyle name="1_tree_한풍단위수량_골프장수목_주요자재집계표1120(금회-제출용)" xfId="10587"/>
    <cellStyle name="1_tree_한풍단위수량_골프장수목_중동롯데캐슬마스터2" xfId="10588"/>
    <cellStyle name="1_tree_한풍단위수량_수량집계표" xfId="10589"/>
    <cellStyle name="1_tree_한풍단위수량_수량집계표_★화명동3차원가계산서" xfId="10590"/>
    <cellStyle name="1_tree_한풍단위수량_수량집계표_주요자재집계표(1206-본내역금회)" xfId="10591"/>
    <cellStyle name="1_tree_한풍단위수량_수량집계표_주요자재집계표(1206-본내역전체)" xfId="10592"/>
    <cellStyle name="1_tree_한풍단위수량_수량집계표_주요자재집계표(전체)" xfId="10593"/>
    <cellStyle name="1_tree_한풍단위수량_수량집계표_주요자재집계표1120(금회-제출용)" xfId="10594"/>
    <cellStyle name="1_tree_한풍단위수량_수량집계표_중동롯데캐슬마스터2" xfId="10595"/>
    <cellStyle name="1_tree_한풍단위수량_수량총괄표" xfId="10596"/>
    <cellStyle name="1_tree_한풍단위수량_수량총괄표_★화명동3차원가계산서" xfId="10597"/>
    <cellStyle name="1_tree_한풍단위수량_수량총괄표_주요자재집계표(1206-본내역금회)" xfId="10598"/>
    <cellStyle name="1_tree_한풍단위수량_수량총괄표_주요자재집계표(1206-본내역전체)" xfId="10599"/>
    <cellStyle name="1_tree_한풍단위수량_수량총괄표_주요자재집계표(전체)" xfId="10600"/>
    <cellStyle name="1_tree_한풍단위수량_수량총괄표_주요자재집계표1120(금회-제출용)" xfId="10601"/>
    <cellStyle name="1_tree_한풍단위수량_수량총괄표_중동롯데캐슬마스터2" xfId="10602"/>
    <cellStyle name="1_tree_한풍단위수량_용평수량집계" xfId="10603"/>
    <cellStyle name="1_tree_한풍단위수량_용평수량집계_★화명동3차원가계산서" xfId="10604"/>
    <cellStyle name="1_tree_한풍단위수량_용평수량집계_주요자재집계표(1206-본내역금회)" xfId="10605"/>
    <cellStyle name="1_tree_한풍단위수량_용평수량집계_주요자재집계표(1206-본내역전체)" xfId="10606"/>
    <cellStyle name="1_tree_한풍단위수량_용평수량집계_주요자재집계표(전체)" xfId="10607"/>
    <cellStyle name="1_tree_한풍단위수량_용평수량집계_주요자재집계표1120(금회-제출용)" xfId="10608"/>
    <cellStyle name="1_tree_한풍단위수량_용평수량집계_중동롯데캐슬마스터2" xfId="10609"/>
    <cellStyle name="1_tree_한풍단위수량_주요자재집계표(1206-본내역금회)" xfId="10610"/>
    <cellStyle name="1_tree_한풍단위수량_주요자재집계표(1206-본내역전체)" xfId="10611"/>
    <cellStyle name="1_tree_한풍단위수량_주요자재집계표(전체)" xfId="10612"/>
    <cellStyle name="1_tree_한풍단위수량_주요자재집계표1120(금회-제출용)" xfId="10613"/>
    <cellStyle name="1_tree_한풍단위수량_중동롯데캐슬마스터2" xfId="10614"/>
    <cellStyle name="1_tree_한풍집계" xfId="10615"/>
    <cellStyle name="1_tree_한풍집계_★화명동3차원가계산서" xfId="10616"/>
    <cellStyle name="1_tree_한풍집계_1차 기성 내역서 0612023" xfId="19411"/>
    <cellStyle name="1_tree_한풍집계_3차네고견적(061017-1)" xfId="19412"/>
    <cellStyle name="1_tree_한풍집계_갑지" xfId="10617"/>
    <cellStyle name="1_tree_한풍집계_갑지_★화명동3차원가계산서" xfId="10618"/>
    <cellStyle name="1_tree_한풍집계_갑지_주요자재집계표(1206-본내역금회)" xfId="10619"/>
    <cellStyle name="1_tree_한풍집계_갑지_주요자재집계표(1206-본내역전체)" xfId="10620"/>
    <cellStyle name="1_tree_한풍집계_갑지_주요자재집계표(전체)" xfId="10621"/>
    <cellStyle name="1_tree_한풍집계_갑지_주요자재집계표1120(금회-제출용)" xfId="10622"/>
    <cellStyle name="1_tree_한풍집계_갑지_중동롯데캐슬마스터2" xfId="10623"/>
    <cellStyle name="1_tree_한풍집계_갑지0601" xfId="19413"/>
    <cellStyle name="1_tree_한풍집계_갑지0601_00갑지" xfId="19414"/>
    <cellStyle name="1_tree_한풍집계_갑지0601_00갑지_1차 기성 내역서 0612023" xfId="19415"/>
    <cellStyle name="1_tree_한풍집계_갑지0601_00갑지_3차네고견적(061017-1)" xfId="19416"/>
    <cellStyle name="1_tree_한풍집계_갑지0601_00갑지_백화점화장실인테리어" xfId="19417"/>
    <cellStyle name="1_tree_한풍집계_갑지0601_00갑지_백화점화장실인테리어_1차 기성 내역서 0612023" xfId="19418"/>
    <cellStyle name="1_tree_한풍집계_갑지0601_00갑지_백화점화장실인테리어_3차네고견적(061017-1)" xfId="19419"/>
    <cellStyle name="1_tree_한풍집계_갑지0601_00갑지_설계내역서" xfId="19420"/>
    <cellStyle name="1_tree_한풍집계_갑지0601_00갑지_설계내역서_1차 기성 내역서 0612023" xfId="19421"/>
    <cellStyle name="1_tree_한풍집계_갑지0601_00갑지_설계내역서_3차네고견적(061017-1)" xfId="19422"/>
    <cellStyle name="1_tree_한풍집계_갑지0601_00갑지_설계내역서_백화점화장실인테리어" xfId="19423"/>
    <cellStyle name="1_tree_한풍집계_갑지0601_00갑지_설계내역서_백화점화장실인테리어_1차 기성 내역서 0612023" xfId="19424"/>
    <cellStyle name="1_tree_한풍집계_갑지0601_00갑지_설계내역서_백화점화장실인테리어_3차네고견적(061017-1)" xfId="19425"/>
    <cellStyle name="1_tree_한풍집계_갑지0601_00갑지_설계내역서_화명조경" xfId="19426"/>
    <cellStyle name="1_tree_한풍집계_갑지0601_00갑지_설계내역서_화명조경_1차 기성 내역서 0612023" xfId="19427"/>
    <cellStyle name="1_tree_한풍집계_갑지0601_00갑지_설계내역서_화명조경_3차네고견적(061017-1)" xfId="19428"/>
    <cellStyle name="1_tree_한풍집계_갑지0601_00갑지_설계내역서_화명조경_백화점화장실인테리어" xfId="19429"/>
    <cellStyle name="1_tree_한풍집계_갑지0601_00갑지_설계내역서_화명조경_백화점화장실인테리어_1차 기성 내역서 0612023" xfId="19430"/>
    <cellStyle name="1_tree_한풍집계_갑지0601_00갑지_설계내역서_화명조경_백화점화장실인테리어_3차네고견적(061017-1)" xfId="19431"/>
    <cellStyle name="1_tree_한풍집계_갑지0601_00갑지_설계내역서1월7일" xfId="19432"/>
    <cellStyle name="1_tree_한풍집계_갑지0601_00갑지_설계내역서1월7일_1차 기성 내역서 0612023" xfId="19433"/>
    <cellStyle name="1_tree_한풍집계_갑지0601_00갑지_설계내역서1월7일_3차네고견적(061017-1)" xfId="19434"/>
    <cellStyle name="1_tree_한풍집계_갑지0601_00갑지_설계내역서1월7일_백화점화장실인테리어" xfId="19435"/>
    <cellStyle name="1_tree_한풍집계_갑지0601_00갑지_설계내역서1월7일_백화점화장실인테리어_1차 기성 내역서 0612023" xfId="19436"/>
    <cellStyle name="1_tree_한풍집계_갑지0601_00갑지_설계내역서1월7일_백화점화장실인테리어_3차네고견적(061017-1)" xfId="19437"/>
    <cellStyle name="1_tree_한풍집계_갑지0601_00갑지_설계내역서1월7일_화명조경" xfId="19438"/>
    <cellStyle name="1_tree_한풍집계_갑지0601_00갑지_설계내역서1월7일_화명조경_1차 기성 내역서 0612023" xfId="19439"/>
    <cellStyle name="1_tree_한풍집계_갑지0601_00갑지_설계내역서1월7일_화명조경_3차네고견적(061017-1)" xfId="19440"/>
    <cellStyle name="1_tree_한풍집계_갑지0601_00갑지_설계내역서1월7일_화명조경_백화점화장실인테리어" xfId="19441"/>
    <cellStyle name="1_tree_한풍집계_갑지0601_00갑지_설계내역서1월7일_화명조경_백화점화장실인테리어_1차 기성 내역서 0612023" xfId="19442"/>
    <cellStyle name="1_tree_한풍집계_갑지0601_00갑지_설계내역서1월7일_화명조경_백화점화장실인테리어_3차네고견적(061017-1)" xfId="19443"/>
    <cellStyle name="1_tree_한풍집계_갑지0601_00갑지_화명조경" xfId="19444"/>
    <cellStyle name="1_tree_한풍집계_갑지0601_00갑지_화명조경_1차 기성 내역서 0612023" xfId="19445"/>
    <cellStyle name="1_tree_한풍집계_갑지0601_00갑지_화명조경_3차네고견적(061017-1)" xfId="19446"/>
    <cellStyle name="1_tree_한풍집계_갑지0601_00갑지_화명조경_백화점화장실인테리어" xfId="19447"/>
    <cellStyle name="1_tree_한풍집계_갑지0601_00갑지_화명조경_백화점화장실인테리어_1차 기성 내역서 0612023" xfId="19448"/>
    <cellStyle name="1_tree_한풍집계_갑지0601_00갑지_화명조경_백화점화장실인테리어_3차네고견적(061017-1)" xfId="19449"/>
    <cellStyle name="1_tree_한풍집계_갑지0601_1차 기성 내역서 0612023" xfId="19450"/>
    <cellStyle name="1_tree_한풍집계_갑지0601_3차네고견적(061017-1)" xfId="19451"/>
    <cellStyle name="1_tree_한풍집계_갑지0601_과천놀이터설계서" xfId="19452"/>
    <cellStyle name="1_tree_한풍집계_갑지0601_과천놀이터설계서_1차 기성 내역서 0612023" xfId="19453"/>
    <cellStyle name="1_tree_한풍집계_갑지0601_과천놀이터설계서_3차네고견적(061017-1)" xfId="19454"/>
    <cellStyle name="1_tree_한풍집계_갑지0601_과천놀이터설계서_백화점화장실인테리어" xfId="19455"/>
    <cellStyle name="1_tree_한풍집계_갑지0601_과천놀이터설계서_백화점화장실인테리어_1차 기성 내역서 0612023" xfId="19456"/>
    <cellStyle name="1_tree_한풍집계_갑지0601_과천놀이터설계서_백화점화장실인테리어_3차네고견적(061017-1)" xfId="19457"/>
    <cellStyle name="1_tree_한풍집계_갑지0601_과천놀이터설계서_설계내역서" xfId="19458"/>
    <cellStyle name="1_tree_한풍집계_갑지0601_과천놀이터설계서_설계내역서_1차 기성 내역서 0612023" xfId="19459"/>
    <cellStyle name="1_tree_한풍집계_갑지0601_과천놀이터설계서_설계내역서_3차네고견적(061017-1)" xfId="19460"/>
    <cellStyle name="1_tree_한풍집계_갑지0601_과천놀이터설계서_설계내역서_백화점화장실인테리어" xfId="19461"/>
    <cellStyle name="1_tree_한풍집계_갑지0601_과천놀이터설계서_설계내역서_백화점화장실인테리어_1차 기성 내역서 0612023" xfId="19462"/>
    <cellStyle name="1_tree_한풍집계_갑지0601_과천놀이터설계서_설계내역서_백화점화장실인테리어_3차네고견적(061017-1)" xfId="19463"/>
    <cellStyle name="1_tree_한풍집계_갑지0601_과천놀이터설계서_설계내역서_화명조경" xfId="19464"/>
    <cellStyle name="1_tree_한풍집계_갑지0601_과천놀이터설계서_설계내역서_화명조경_1차 기성 내역서 0612023" xfId="19465"/>
    <cellStyle name="1_tree_한풍집계_갑지0601_과천놀이터설계서_설계내역서_화명조경_3차네고견적(061017-1)" xfId="19466"/>
    <cellStyle name="1_tree_한풍집계_갑지0601_과천놀이터설계서_설계내역서_화명조경_백화점화장실인테리어" xfId="19467"/>
    <cellStyle name="1_tree_한풍집계_갑지0601_과천놀이터설계서_설계내역서_화명조경_백화점화장실인테리어_1차 기성 내역서 0612023" xfId="19468"/>
    <cellStyle name="1_tree_한풍집계_갑지0601_과천놀이터설계서_설계내역서_화명조경_백화점화장실인테리어_3차네고견적(061017-1)" xfId="19469"/>
    <cellStyle name="1_tree_한풍집계_갑지0601_과천놀이터설계서_설계내역서1월7일" xfId="19470"/>
    <cellStyle name="1_tree_한풍집계_갑지0601_과천놀이터설계서_설계내역서1월7일_1차 기성 내역서 0612023" xfId="19471"/>
    <cellStyle name="1_tree_한풍집계_갑지0601_과천놀이터설계서_설계내역서1월7일_3차네고견적(061017-1)" xfId="19472"/>
    <cellStyle name="1_tree_한풍집계_갑지0601_과천놀이터설계서_설계내역서1월7일_백화점화장실인테리어" xfId="19473"/>
    <cellStyle name="1_tree_한풍집계_갑지0601_과천놀이터설계서_설계내역서1월7일_백화점화장실인테리어_1차 기성 내역서 0612023" xfId="19474"/>
    <cellStyle name="1_tree_한풍집계_갑지0601_과천놀이터설계서_설계내역서1월7일_백화점화장실인테리어_3차네고견적(061017-1)" xfId="19475"/>
    <cellStyle name="1_tree_한풍집계_갑지0601_과천놀이터설계서_설계내역서1월7일_화명조경" xfId="19476"/>
    <cellStyle name="1_tree_한풍집계_갑지0601_과천놀이터설계서_설계내역서1월7일_화명조경_1차 기성 내역서 0612023" xfId="19477"/>
    <cellStyle name="1_tree_한풍집계_갑지0601_과천놀이터설계서_설계내역서1월7일_화명조경_3차네고견적(061017-1)" xfId="19478"/>
    <cellStyle name="1_tree_한풍집계_갑지0601_과천놀이터설계서_설계내역서1월7일_화명조경_백화점화장실인테리어" xfId="19479"/>
    <cellStyle name="1_tree_한풍집계_갑지0601_과천놀이터설계서_설계내역서1월7일_화명조경_백화점화장실인테리어_1차 기성 내역서 0612023" xfId="19480"/>
    <cellStyle name="1_tree_한풍집계_갑지0601_과천놀이터설계서_설계내역서1월7일_화명조경_백화점화장실인테리어_3차네고견적(061017-1)" xfId="19481"/>
    <cellStyle name="1_tree_한풍집계_갑지0601_과천놀이터설계서_화명조경" xfId="19482"/>
    <cellStyle name="1_tree_한풍집계_갑지0601_과천놀이터설계서_화명조경_1차 기성 내역서 0612023" xfId="19483"/>
    <cellStyle name="1_tree_한풍집계_갑지0601_과천놀이터설계서_화명조경_3차네고견적(061017-1)" xfId="19484"/>
    <cellStyle name="1_tree_한풍집계_갑지0601_과천놀이터설계서_화명조경_백화점화장실인테리어" xfId="19485"/>
    <cellStyle name="1_tree_한풍집계_갑지0601_과천놀이터설계서_화명조경_백화점화장실인테리어_1차 기성 내역서 0612023" xfId="19486"/>
    <cellStyle name="1_tree_한풍집계_갑지0601_과천놀이터설계서_화명조경_백화점화장실인테리어_3차네고견적(061017-1)" xfId="19487"/>
    <cellStyle name="1_tree_한풍집계_갑지0601_백화점화장실인테리어" xfId="19488"/>
    <cellStyle name="1_tree_한풍집계_갑지0601_백화점화장실인테리어_1차 기성 내역서 0612023" xfId="19489"/>
    <cellStyle name="1_tree_한풍집계_갑지0601_백화점화장실인테리어_3차네고견적(061017-1)" xfId="19490"/>
    <cellStyle name="1_tree_한풍집계_갑지0601_총괄갑지" xfId="19491"/>
    <cellStyle name="1_tree_한풍집계_갑지0601_총괄갑지_1차 기성 내역서 0612023" xfId="19492"/>
    <cellStyle name="1_tree_한풍집계_갑지0601_총괄갑지_3차네고견적(061017-1)" xfId="19493"/>
    <cellStyle name="1_tree_한풍집계_갑지0601_총괄갑지_백화점화장실인테리어" xfId="19494"/>
    <cellStyle name="1_tree_한풍집계_갑지0601_총괄갑지_백화점화장실인테리어_1차 기성 내역서 0612023" xfId="19495"/>
    <cellStyle name="1_tree_한풍집계_갑지0601_총괄갑지_백화점화장실인테리어_3차네고견적(061017-1)" xfId="19496"/>
    <cellStyle name="1_tree_한풍집계_갑지0601_총괄갑지_설계내역서" xfId="19497"/>
    <cellStyle name="1_tree_한풍집계_갑지0601_총괄갑지_설계내역서_1차 기성 내역서 0612023" xfId="19498"/>
    <cellStyle name="1_tree_한풍집계_갑지0601_총괄갑지_설계내역서_3차네고견적(061017-1)" xfId="19499"/>
    <cellStyle name="1_tree_한풍집계_갑지0601_총괄갑지_설계내역서_백화점화장실인테리어" xfId="19500"/>
    <cellStyle name="1_tree_한풍집계_갑지0601_총괄갑지_설계내역서_백화점화장실인테리어_1차 기성 내역서 0612023" xfId="19501"/>
    <cellStyle name="1_tree_한풍집계_갑지0601_총괄갑지_설계내역서_백화점화장실인테리어_3차네고견적(061017-1)" xfId="19502"/>
    <cellStyle name="1_tree_한풍집계_갑지0601_총괄갑지_설계내역서_화명조경" xfId="19503"/>
    <cellStyle name="1_tree_한풍집계_갑지0601_총괄갑지_설계내역서_화명조경_1차 기성 내역서 0612023" xfId="19504"/>
    <cellStyle name="1_tree_한풍집계_갑지0601_총괄갑지_설계내역서_화명조경_3차네고견적(061017-1)" xfId="19505"/>
    <cellStyle name="1_tree_한풍집계_갑지0601_총괄갑지_설계내역서_화명조경_백화점화장실인테리어" xfId="19506"/>
    <cellStyle name="1_tree_한풍집계_갑지0601_총괄갑지_설계내역서_화명조경_백화점화장실인테리어_1차 기성 내역서 0612023" xfId="19507"/>
    <cellStyle name="1_tree_한풍집계_갑지0601_총괄갑지_설계내역서_화명조경_백화점화장실인테리어_3차네고견적(061017-1)" xfId="19508"/>
    <cellStyle name="1_tree_한풍집계_갑지0601_총괄갑지_설계내역서1월7일" xfId="19509"/>
    <cellStyle name="1_tree_한풍집계_갑지0601_총괄갑지_설계내역서1월7일_1차 기성 내역서 0612023" xfId="19510"/>
    <cellStyle name="1_tree_한풍집계_갑지0601_총괄갑지_설계내역서1월7일_3차네고견적(061017-1)" xfId="19511"/>
    <cellStyle name="1_tree_한풍집계_갑지0601_총괄갑지_설계내역서1월7일_백화점화장실인테리어" xfId="19512"/>
    <cellStyle name="1_tree_한풍집계_갑지0601_총괄갑지_설계내역서1월7일_백화점화장실인테리어_1차 기성 내역서 0612023" xfId="19513"/>
    <cellStyle name="1_tree_한풍집계_갑지0601_총괄갑지_설계내역서1월7일_백화점화장실인테리어_3차네고견적(061017-1)" xfId="19514"/>
    <cellStyle name="1_tree_한풍집계_갑지0601_총괄갑지_설계내역서1월7일_화명조경" xfId="19515"/>
    <cellStyle name="1_tree_한풍집계_갑지0601_총괄갑지_설계내역서1월7일_화명조경_1차 기성 내역서 0612023" xfId="19516"/>
    <cellStyle name="1_tree_한풍집계_갑지0601_총괄갑지_설계내역서1월7일_화명조경_3차네고견적(061017-1)" xfId="19517"/>
    <cellStyle name="1_tree_한풍집계_갑지0601_총괄갑지_설계내역서1월7일_화명조경_백화점화장실인테리어" xfId="19518"/>
    <cellStyle name="1_tree_한풍집계_갑지0601_총괄갑지_설계내역서1월7일_화명조경_백화점화장실인테리어_1차 기성 내역서 0612023" xfId="19519"/>
    <cellStyle name="1_tree_한풍집계_갑지0601_총괄갑지_설계내역서1월7일_화명조경_백화점화장실인테리어_3차네고견적(061017-1)" xfId="19520"/>
    <cellStyle name="1_tree_한풍집계_갑지0601_총괄갑지_화명조경" xfId="19521"/>
    <cellStyle name="1_tree_한풍집계_갑지0601_총괄갑지_화명조경_1차 기성 내역서 0612023" xfId="19522"/>
    <cellStyle name="1_tree_한풍집계_갑지0601_총괄갑지_화명조경_3차네고견적(061017-1)" xfId="19523"/>
    <cellStyle name="1_tree_한풍집계_갑지0601_총괄갑지_화명조경_백화점화장실인테리어" xfId="19524"/>
    <cellStyle name="1_tree_한풍집계_갑지0601_총괄갑지_화명조경_백화점화장실인테리어_1차 기성 내역서 0612023" xfId="19525"/>
    <cellStyle name="1_tree_한풍집계_갑지0601_총괄갑지_화명조경_백화점화장실인테리어_3차네고견적(061017-1)" xfId="19526"/>
    <cellStyle name="1_tree_한풍집계_갑지0601_총괄내역서" xfId="19527"/>
    <cellStyle name="1_tree_한풍집계_갑지0601_총괄내역서_1차 기성 내역서 0612023" xfId="19528"/>
    <cellStyle name="1_tree_한풍집계_갑지0601_총괄내역서_3차네고견적(061017-1)" xfId="19529"/>
    <cellStyle name="1_tree_한풍집계_갑지0601_총괄내역서_백화점화장실인테리어" xfId="19530"/>
    <cellStyle name="1_tree_한풍집계_갑지0601_총괄내역서_백화점화장실인테리어_1차 기성 내역서 0612023" xfId="19531"/>
    <cellStyle name="1_tree_한풍집계_갑지0601_총괄내역서_백화점화장실인테리어_3차네고견적(061017-1)" xfId="19532"/>
    <cellStyle name="1_tree_한풍집계_갑지0601_총괄내역서_설계내역서" xfId="19533"/>
    <cellStyle name="1_tree_한풍집계_갑지0601_총괄내역서_설계내역서_1차 기성 내역서 0612023" xfId="19534"/>
    <cellStyle name="1_tree_한풍집계_갑지0601_총괄내역서_설계내역서_3차네고견적(061017-1)" xfId="19535"/>
    <cellStyle name="1_tree_한풍집계_갑지0601_총괄내역서_설계내역서_백화점화장실인테리어" xfId="19536"/>
    <cellStyle name="1_tree_한풍집계_갑지0601_총괄내역서_설계내역서_백화점화장실인테리어_1차 기성 내역서 0612023" xfId="19537"/>
    <cellStyle name="1_tree_한풍집계_갑지0601_총괄내역서_설계내역서_백화점화장실인테리어_3차네고견적(061017-1)" xfId="19538"/>
    <cellStyle name="1_tree_한풍집계_갑지0601_총괄내역서_설계내역서_화명조경" xfId="19539"/>
    <cellStyle name="1_tree_한풍집계_갑지0601_총괄내역서_설계내역서_화명조경_1차 기성 내역서 0612023" xfId="19540"/>
    <cellStyle name="1_tree_한풍집계_갑지0601_총괄내역서_설계내역서_화명조경_3차네고견적(061017-1)" xfId="19541"/>
    <cellStyle name="1_tree_한풍집계_갑지0601_총괄내역서_설계내역서_화명조경_백화점화장실인테리어" xfId="19542"/>
    <cellStyle name="1_tree_한풍집계_갑지0601_총괄내역서_설계내역서_화명조경_백화점화장실인테리어_1차 기성 내역서 0612023" xfId="19543"/>
    <cellStyle name="1_tree_한풍집계_갑지0601_총괄내역서_설계내역서_화명조경_백화점화장실인테리어_3차네고견적(061017-1)" xfId="19544"/>
    <cellStyle name="1_tree_한풍집계_갑지0601_총괄내역서_설계내역서1월7일" xfId="19545"/>
    <cellStyle name="1_tree_한풍집계_갑지0601_총괄내역서_설계내역서1월7일_1차 기성 내역서 0612023" xfId="19546"/>
    <cellStyle name="1_tree_한풍집계_갑지0601_총괄내역서_설계내역서1월7일_3차네고견적(061017-1)" xfId="19547"/>
    <cellStyle name="1_tree_한풍집계_갑지0601_총괄내역서_설계내역서1월7일_백화점화장실인테리어" xfId="19548"/>
    <cellStyle name="1_tree_한풍집계_갑지0601_총괄내역서_설계내역서1월7일_백화점화장실인테리어_1차 기성 내역서 0612023" xfId="19549"/>
    <cellStyle name="1_tree_한풍집계_갑지0601_총괄내역서_설계내역서1월7일_백화점화장실인테리어_3차네고견적(061017-1)" xfId="19550"/>
    <cellStyle name="1_tree_한풍집계_갑지0601_총괄내역서_설계내역서1월7일_화명조경" xfId="19551"/>
    <cellStyle name="1_tree_한풍집계_갑지0601_총괄내역서_설계내역서1월7일_화명조경_1차 기성 내역서 0612023" xfId="19552"/>
    <cellStyle name="1_tree_한풍집계_갑지0601_총괄내역서_설계내역서1월7일_화명조경_3차네고견적(061017-1)" xfId="19553"/>
    <cellStyle name="1_tree_한풍집계_갑지0601_총괄내역서_설계내역서1월7일_화명조경_백화점화장실인테리어" xfId="19554"/>
    <cellStyle name="1_tree_한풍집계_갑지0601_총괄내역서_설계내역서1월7일_화명조경_백화점화장실인테리어_1차 기성 내역서 0612023" xfId="19555"/>
    <cellStyle name="1_tree_한풍집계_갑지0601_총괄내역서_설계내역서1월7일_화명조경_백화점화장실인테리어_3차네고견적(061017-1)" xfId="19556"/>
    <cellStyle name="1_tree_한풍집계_갑지0601_총괄내역서_화명조경" xfId="19557"/>
    <cellStyle name="1_tree_한풍집계_갑지0601_총괄내역서_화명조경_1차 기성 내역서 0612023" xfId="19558"/>
    <cellStyle name="1_tree_한풍집계_갑지0601_총괄내역서_화명조경_3차네고견적(061017-1)" xfId="19559"/>
    <cellStyle name="1_tree_한풍집계_갑지0601_총괄내역서_화명조경_백화점화장실인테리어" xfId="19560"/>
    <cellStyle name="1_tree_한풍집계_갑지0601_총괄내역서_화명조경_백화점화장실인테리어_1차 기성 내역서 0612023" xfId="19561"/>
    <cellStyle name="1_tree_한풍집계_갑지0601_총괄내역서_화명조경_백화점화장실인테리어_3차네고견적(061017-1)" xfId="19562"/>
    <cellStyle name="1_tree_한풍집계_갑지0601_화명조경" xfId="19563"/>
    <cellStyle name="1_tree_한풍집계_갑지0601_화명조경_1차 기성 내역서 0612023" xfId="19564"/>
    <cellStyle name="1_tree_한풍집계_갑지0601_화명조경_3차네고견적(061017-1)" xfId="19565"/>
    <cellStyle name="1_tree_한풍집계_갑지0601_화명조경_백화점화장실인테리어" xfId="19566"/>
    <cellStyle name="1_tree_한풍집계_갑지0601_화명조경_백화점화장실인테리어_1차 기성 내역서 0612023" xfId="19567"/>
    <cellStyle name="1_tree_한풍집계_갑지0601_화명조경_백화점화장실인테리어_3차네고견적(061017-1)" xfId="19568"/>
    <cellStyle name="1_tree_한풍집계_개략공사비" xfId="10624"/>
    <cellStyle name="1_tree_한풍집계_개략공사비_★화명동3차원가계산서" xfId="10625"/>
    <cellStyle name="1_tree_한풍집계_개략공사비_주요자재집계표(1206-본내역금회)" xfId="10626"/>
    <cellStyle name="1_tree_한풍집계_개략공사비_주요자재집계표(1206-본내역전체)" xfId="10627"/>
    <cellStyle name="1_tree_한풍집계_개략공사비_주요자재집계표(전체)" xfId="10628"/>
    <cellStyle name="1_tree_한풍집계_개략공사비_주요자재집계표1120(금회-제출용)" xfId="10629"/>
    <cellStyle name="1_tree_한풍집계_개략공사비_중동롯데캐슬마스터2" xfId="10630"/>
    <cellStyle name="1_tree_한풍집계_개략예산" xfId="10631"/>
    <cellStyle name="1_tree_한풍집계_개략예산_★화명동3차원가계산서" xfId="10632"/>
    <cellStyle name="1_tree_한풍집계_개략예산_주요자재집계표(1206-본내역금회)" xfId="10633"/>
    <cellStyle name="1_tree_한풍집계_개략예산_주요자재집계표(1206-본내역전체)" xfId="10634"/>
    <cellStyle name="1_tree_한풍집계_개략예산_주요자재집계표(전체)" xfId="10635"/>
    <cellStyle name="1_tree_한풍집계_개략예산_주요자재집계표1120(금회-제출용)" xfId="10636"/>
    <cellStyle name="1_tree_한풍집계_개략예산_중동롯데캐슬마스터2" xfId="10637"/>
    <cellStyle name="1_tree_한풍집계_골프장수목" xfId="10638"/>
    <cellStyle name="1_tree_한풍집계_골프장수목_★화명동3차원가계산서" xfId="10639"/>
    <cellStyle name="1_tree_한풍집계_골프장수목_주요자재집계표(1206-본내역금회)" xfId="10640"/>
    <cellStyle name="1_tree_한풍집계_골프장수목_주요자재집계표(1206-본내역전체)" xfId="10641"/>
    <cellStyle name="1_tree_한풍집계_골프장수목_주요자재집계표(전체)" xfId="10642"/>
    <cellStyle name="1_tree_한풍집계_골프장수목_주요자재집계표1120(금회-제출용)" xfId="10643"/>
    <cellStyle name="1_tree_한풍집계_골프장수목_중동롯데캐슬마스터2" xfId="10644"/>
    <cellStyle name="1_tree_한풍집계_공사비" xfId="10645"/>
    <cellStyle name="1_tree_한풍집계_공사비(1차조정1120)" xfId="10646"/>
    <cellStyle name="1_tree_한풍집계_공사비(1차조정1120)_★화명동3차원가계산서" xfId="10647"/>
    <cellStyle name="1_tree_한풍집계_공사비(1차조정1120)_주요자재집계표(1206-본내역금회)" xfId="10648"/>
    <cellStyle name="1_tree_한풍집계_공사비(1차조정1120)_주요자재집계표(1206-본내역전체)" xfId="10649"/>
    <cellStyle name="1_tree_한풍집계_공사비(1차조정1120)_주요자재집계표(전체)" xfId="10650"/>
    <cellStyle name="1_tree_한풍집계_공사비(1차조정1120)_주요자재집계표1120(금회-제출용)" xfId="10651"/>
    <cellStyle name="1_tree_한풍집계_공사비(1차조정1120)_중동롯데캐슬마스터2" xfId="10652"/>
    <cellStyle name="1_tree_한풍집계_공사비_★화명동3차원가계산서" xfId="10653"/>
    <cellStyle name="1_tree_한풍집계_공사비_주요자재집계표(1206-본내역금회)" xfId="10654"/>
    <cellStyle name="1_tree_한풍집계_공사비_주요자재집계표(1206-본내역전체)" xfId="10655"/>
    <cellStyle name="1_tree_한풍집계_공사비_주요자재집계표(전체)" xfId="10656"/>
    <cellStyle name="1_tree_한풍집계_공사비_주요자재집계표1120(금회-제출용)" xfId="10657"/>
    <cellStyle name="1_tree_한풍집계_공사비_중동롯데캐슬마스터2" xfId="10658"/>
    <cellStyle name="1_tree_한풍집계_공사비조정(1123)" xfId="10659"/>
    <cellStyle name="1_tree_한풍집계_공사비조정(1123)_★화명동3차원가계산서" xfId="10660"/>
    <cellStyle name="1_tree_한풍집계_공사비조정(1123)_주요자재집계표(1206-본내역금회)" xfId="10661"/>
    <cellStyle name="1_tree_한풍집계_공사비조정(1123)_주요자재집계표(1206-본내역전체)" xfId="10662"/>
    <cellStyle name="1_tree_한풍집계_공사비조정(1123)_주요자재집계표(전체)" xfId="10663"/>
    <cellStyle name="1_tree_한풍집계_공사비조정(1123)_주요자재집계표1120(금회-제출용)" xfId="10664"/>
    <cellStyle name="1_tree_한풍집계_공사비조정(1123)_중동롯데캐슬마스터2" xfId="10665"/>
    <cellStyle name="1_tree_한풍집계_공사비조정(1128)" xfId="10666"/>
    <cellStyle name="1_tree_한풍집계_공사비조정(1128)_★화명동3차원가계산서" xfId="10667"/>
    <cellStyle name="1_tree_한풍집계_공사비조정(1128)_주요자재집계표(1206-본내역금회)" xfId="10668"/>
    <cellStyle name="1_tree_한풍집계_공사비조정(1128)_주요자재집계표(1206-본내역전체)" xfId="10669"/>
    <cellStyle name="1_tree_한풍집계_공사비조정(1128)_주요자재집계표(전체)" xfId="10670"/>
    <cellStyle name="1_tree_한풍집계_공사비조정(1128)_주요자재집계표1120(금회-제출용)" xfId="10671"/>
    <cellStyle name="1_tree_한풍집계_공사비조정(1128)_중동롯데캐슬마스터2" xfId="10672"/>
    <cellStyle name="1_tree_한풍집계_공사예가(휘경동)-설계가" xfId="10673"/>
    <cellStyle name="1_tree_한풍집계_공사예가(휘경동)-설계가_★화명동3차원가계산서" xfId="10674"/>
    <cellStyle name="1_tree_한풍집계_공사예가(휘경동)-설계가_주요자재집계표(1206-본내역금회)" xfId="10675"/>
    <cellStyle name="1_tree_한풍집계_공사예가(휘경동)-설계가_주요자재집계표(1206-본내역전체)" xfId="10676"/>
    <cellStyle name="1_tree_한풍집계_공사예가(휘경동)-설계가_주요자재집계표(전체)" xfId="10677"/>
    <cellStyle name="1_tree_한풍집계_공사예가(휘경동)-설계가_주요자재집계표1120(금회-제출용)" xfId="10678"/>
    <cellStyle name="1_tree_한풍집계_공사예가(휘경동)-설계가_중동롯데캐슬마스터2" xfId="10679"/>
    <cellStyle name="1_tree_한풍집계_단위수량산출" xfId="10680"/>
    <cellStyle name="1_tree_한풍집계_백화점화장실인테리어" xfId="19569"/>
    <cellStyle name="1_tree_한풍집계_백화점화장실인테리어_1차 기성 내역서 0612023" xfId="19570"/>
    <cellStyle name="1_tree_한풍집계_백화점화장실인테리어_3차네고견적(061017-1)" xfId="19571"/>
    <cellStyle name="1_tree_한풍집계_서초spa공사비-실행가" xfId="10681"/>
    <cellStyle name="1_tree_한풍집계_서초spa공사비-실행가_★화명동3차원가계산서" xfId="10682"/>
    <cellStyle name="1_tree_한풍집계_서초spa공사비-실행가_주요자재집계표(1206-본내역금회)" xfId="10683"/>
    <cellStyle name="1_tree_한풍집계_서초spa공사비-실행가_주요자재집계표(1206-본내역전체)" xfId="10684"/>
    <cellStyle name="1_tree_한풍집계_서초spa공사비-실행가_주요자재집계표(전체)" xfId="10685"/>
    <cellStyle name="1_tree_한풍집계_서초spa공사비-실행가_주요자재집계표1120(금회-제출용)" xfId="10686"/>
    <cellStyle name="1_tree_한풍집계_서초spa공사비-실행가_중동롯데캐슬마스터2" xfId="10687"/>
    <cellStyle name="1_tree_한풍집계_설계내역서" xfId="19572"/>
    <cellStyle name="1_tree_한풍집계_설계내역서_1차 기성 내역서 0612023" xfId="19573"/>
    <cellStyle name="1_tree_한풍집계_설계내역서_3차네고견적(061017-1)" xfId="19574"/>
    <cellStyle name="1_tree_한풍집계_설계내역서_백화점화장실인테리어" xfId="19575"/>
    <cellStyle name="1_tree_한풍집계_설계내역서_백화점화장실인테리어_1차 기성 내역서 0612023" xfId="19576"/>
    <cellStyle name="1_tree_한풍집계_설계내역서_백화점화장실인테리어_3차네고견적(061017-1)" xfId="19577"/>
    <cellStyle name="1_tree_한풍집계_설계내역서_화명조경" xfId="19578"/>
    <cellStyle name="1_tree_한풍집계_설계내역서_화명조경_1차 기성 내역서 0612023" xfId="19579"/>
    <cellStyle name="1_tree_한풍집계_설계내역서_화명조경_3차네고견적(061017-1)" xfId="19580"/>
    <cellStyle name="1_tree_한풍집계_설계내역서_화명조경_백화점화장실인테리어" xfId="19581"/>
    <cellStyle name="1_tree_한풍집계_설계내역서_화명조경_백화점화장실인테리어_1차 기성 내역서 0612023" xfId="19582"/>
    <cellStyle name="1_tree_한풍집계_설계내역서_화명조경_백화점화장실인테리어_3차네고견적(061017-1)" xfId="19583"/>
    <cellStyle name="1_tree_한풍집계_설계내역서1월7일" xfId="19584"/>
    <cellStyle name="1_tree_한풍집계_설계내역서1월7일_1차 기성 내역서 0612023" xfId="19585"/>
    <cellStyle name="1_tree_한풍집계_설계내역서1월7일_3차네고견적(061017-1)" xfId="19586"/>
    <cellStyle name="1_tree_한풍집계_설계내역서1월7일_백화점화장실인테리어" xfId="19587"/>
    <cellStyle name="1_tree_한풍집계_설계내역서1월7일_백화점화장실인테리어_1차 기성 내역서 0612023" xfId="19588"/>
    <cellStyle name="1_tree_한풍집계_설계내역서1월7일_백화점화장실인테리어_3차네고견적(061017-1)" xfId="19589"/>
    <cellStyle name="1_tree_한풍집계_설계내역서1월7일_화명조경" xfId="19590"/>
    <cellStyle name="1_tree_한풍집계_설계내역서1월7일_화명조경_1차 기성 내역서 0612023" xfId="19591"/>
    <cellStyle name="1_tree_한풍집계_설계내역서1월7일_화명조경_3차네고견적(061017-1)" xfId="19592"/>
    <cellStyle name="1_tree_한풍집계_설계내역서1월7일_화명조경_백화점화장실인테리어" xfId="19593"/>
    <cellStyle name="1_tree_한풍집계_설계내역서1월7일_화명조경_백화점화장실인테리어_1차 기성 내역서 0612023" xfId="19594"/>
    <cellStyle name="1_tree_한풍집계_설계내역서1월7일_화명조경_백화점화장실인테리어_3차네고견적(061017-1)" xfId="19595"/>
    <cellStyle name="1_tree_한풍집계_수량집계표" xfId="10688"/>
    <cellStyle name="1_tree_한풍집계_수량집계표_★화명동3차원가계산서" xfId="10689"/>
    <cellStyle name="1_tree_한풍집계_수량집계표_주요자재집계표(1206-본내역금회)" xfId="10690"/>
    <cellStyle name="1_tree_한풍집계_수량집계표_주요자재집계표(1206-본내역전체)" xfId="10691"/>
    <cellStyle name="1_tree_한풍집계_수량집계표_주요자재집계표(전체)" xfId="10692"/>
    <cellStyle name="1_tree_한풍집계_수량집계표_주요자재집계표1120(금회-제출용)" xfId="10693"/>
    <cellStyle name="1_tree_한풍집계_수량집계표_중동롯데캐슬마스터2" xfId="10694"/>
    <cellStyle name="1_tree_한풍집계_수량총괄표" xfId="10695"/>
    <cellStyle name="1_tree_한풍집계_수량총괄표_★화명동3차원가계산서" xfId="10696"/>
    <cellStyle name="1_tree_한풍집계_수량총괄표_주요자재집계표(1206-본내역금회)" xfId="10697"/>
    <cellStyle name="1_tree_한풍집계_수량총괄표_주요자재집계표(1206-본내역전체)" xfId="10698"/>
    <cellStyle name="1_tree_한풍집계_수량총괄표_주요자재집계표(전체)" xfId="10699"/>
    <cellStyle name="1_tree_한풍집계_수량총괄표_주요자재집계표1120(금회-제출용)" xfId="10700"/>
    <cellStyle name="1_tree_한풍집계_수량총괄표_중동롯데캐슬마스터2" xfId="10701"/>
    <cellStyle name="1_tree_한풍집계_수원수량집계(7.13)" xfId="10702"/>
    <cellStyle name="1_tree_한풍집계_수원수량집계(7.13)_★화명동3차원가계산서" xfId="10703"/>
    <cellStyle name="1_tree_한풍집계_수원수량집계(7.13)_주요자재집계표(1206-본내역금회)" xfId="10704"/>
    <cellStyle name="1_tree_한풍집계_수원수량집계(7.13)_주요자재집계표(1206-본내역전체)" xfId="10705"/>
    <cellStyle name="1_tree_한풍집계_수원수량집계(7.13)_주요자재집계표(전체)" xfId="10706"/>
    <cellStyle name="1_tree_한풍집계_수원수량집계(7.13)_주요자재집계표1120(금회-제출용)" xfId="10707"/>
    <cellStyle name="1_tree_한풍집계_수원수량집계(7.13)_중동롯데캐슬마스터2" xfId="10708"/>
    <cellStyle name="1_tree_한풍집계_수원수량집계(7.31)" xfId="10709"/>
    <cellStyle name="1_tree_한풍집계_수원수량집계(7.31)_★화명동3차원가계산서" xfId="10710"/>
    <cellStyle name="1_tree_한풍집계_수원수량집계(7.31)_주요자재집계표(1206-본내역금회)" xfId="10711"/>
    <cellStyle name="1_tree_한풍집계_수원수량집계(7.31)_주요자재집계표(1206-본내역전체)" xfId="10712"/>
    <cellStyle name="1_tree_한풍집계_수원수량집계(7.31)_주요자재집계표(전체)" xfId="10713"/>
    <cellStyle name="1_tree_한풍집계_수원수량집계(7.31)_주요자재집계표1120(금회-제출용)" xfId="10714"/>
    <cellStyle name="1_tree_한풍집계_수원수량집계(7.31)_중동롯데캐슬마스터2" xfId="10715"/>
    <cellStyle name="1_tree_한풍집계_쌍용수량0905" xfId="10716"/>
    <cellStyle name="1_tree_한풍집계_쌍용수량0905_★화명동3차원가계산서" xfId="10717"/>
    <cellStyle name="1_tree_한풍집계_쌍용수량0905_1차 기성 내역서 0612023" xfId="19596"/>
    <cellStyle name="1_tree_한풍집계_쌍용수량0905_3차네고견적(061017-1)" xfId="19597"/>
    <cellStyle name="1_tree_한풍집계_쌍용수량0905_백화점화장실인테리어" xfId="19598"/>
    <cellStyle name="1_tree_한풍집계_쌍용수량0905_백화점화장실인테리어_1차 기성 내역서 0612023" xfId="19599"/>
    <cellStyle name="1_tree_한풍집계_쌍용수량0905_백화점화장실인테리어_3차네고견적(061017-1)" xfId="19600"/>
    <cellStyle name="1_tree_한풍집계_쌍용수량0905_설계내역서" xfId="19601"/>
    <cellStyle name="1_tree_한풍집계_쌍용수량0905_설계내역서_1차 기성 내역서 0612023" xfId="19602"/>
    <cellStyle name="1_tree_한풍집계_쌍용수량0905_설계내역서_3차네고견적(061017-1)" xfId="19603"/>
    <cellStyle name="1_tree_한풍집계_쌍용수량0905_설계내역서_백화점화장실인테리어" xfId="19604"/>
    <cellStyle name="1_tree_한풍집계_쌍용수량0905_설계내역서_백화점화장실인테리어_1차 기성 내역서 0612023" xfId="19605"/>
    <cellStyle name="1_tree_한풍집계_쌍용수량0905_설계내역서_백화점화장실인테리어_3차네고견적(061017-1)" xfId="19606"/>
    <cellStyle name="1_tree_한풍집계_쌍용수량0905_설계내역서_화명조경" xfId="19607"/>
    <cellStyle name="1_tree_한풍집계_쌍용수량0905_설계내역서_화명조경_1차 기성 내역서 0612023" xfId="19608"/>
    <cellStyle name="1_tree_한풍집계_쌍용수량0905_설계내역서_화명조경_3차네고견적(061017-1)" xfId="19609"/>
    <cellStyle name="1_tree_한풍집계_쌍용수량0905_설계내역서_화명조경_백화점화장실인테리어" xfId="19610"/>
    <cellStyle name="1_tree_한풍집계_쌍용수량0905_설계내역서_화명조경_백화점화장실인테리어_1차 기성 내역서 0612023" xfId="19611"/>
    <cellStyle name="1_tree_한풍집계_쌍용수량0905_설계내역서_화명조경_백화점화장실인테리어_3차네고견적(061017-1)" xfId="19612"/>
    <cellStyle name="1_tree_한풍집계_쌍용수량0905_설계내역서1월7일" xfId="19613"/>
    <cellStyle name="1_tree_한풍집계_쌍용수량0905_설계내역서1월7일_1차 기성 내역서 0612023" xfId="19614"/>
    <cellStyle name="1_tree_한풍집계_쌍용수량0905_설계내역서1월7일_3차네고견적(061017-1)" xfId="19615"/>
    <cellStyle name="1_tree_한풍집계_쌍용수량0905_설계내역서1월7일_백화점화장실인테리어" xfId="19616"/>
    <cellStyle name="1_tree_한풍집계_쌍용수량0905_설계내역서1월7일_백화점화장실인테리어_1차 기성 내역서 0612023" xfId="19617"/>
    <cellStyle name="1_tree_한풍집계_쌍용수량0905_설계내역서1월7일_백화점화장실인테리어_3차네고견적(061017-1)" xfId="19618"/>
    <cellStyle name="1_tree_한풍집계_쌍용수량0905_설계내역서1월7일_화명조경" xfId="19619"/>
    <cellStyle name="1_tree_한풍집계_쌍용수량0905_설계내역서1월7일_화명조경_1차 기성 내역서 0612023" xfId="19620"/>
    <cellStyle name="1_tree_한풍집계_쌍용수량0905_설계내역서1월7일_화명조경_3차네고견적(061017-1)" xfId="19621"/>
    <cellStyle name="1_tree_한풍집계_쌍용수량0905_설계내역서1월7일_화명조경_백화점화장실인테리어" xfId="19622"/>
    <cellStyle name="1_tree_한풍집계_쌍용수량0905_설계내역서1월7일_화명조경_백화점화장실인테리어_1차 기성 내역서 0612023" xfId="19623"/>
    <cellStyle name="1_tree_한풍집계_쌍용수량0905_설계내역서1월7일_화명조경_백화점화장실인테리어_3차네고견적(061017-1)" xfId="19624"/>
    <cellStyle name="1_tree_한풍집계_쌍용수량0905_주요자재집계표(1206-본내역금회)" xfId="10718"/>
    <cellStyle name="1_tree_한풍집계_쌍용수량0905_주요자재집계표(1206-본내역전체)" xfId="10719"/>
    <cellStyle name="1_tree_한풍집계_쌍용수량0905_주요자재집계표(전체)" xfId="10720"/>
    <cellStyle name="1_tree_한풍집계_쌍용수량0905_주요자재집계표1120(금회-제출용)" xfId="10721"/>
    <cellStyle name="1_tree_한풍집계_쌍용수량0905_중동롯데캐슬마스터2" xfId="10722"/>
    <cellStyle name="1_tree_한풍집계_쌍용수량0905_화명조경" xfId="19625"/>
    <cellStyle name="1_tree_한풍집계_쌍용수량0905_화명조경_1차 기성 내역서 0612023" xfId="19626"/>
    <cellStyle name="1_tree_한풍집계_쌍용수량0905_화명조경_3차네고견적(061017-1)" xfId="19627"/>
    <cellStyle name="1_tree_한풍집계_쌍용수량0905_화명조경_백화점화장실인테리어" xfId="19628"/>
    <cellStyle name="1_tree_한풍집계_쌍용수량0905_화명조경_백화점화장실인테리어_1차 기성 내역서 0612023" xfId="19629"/>
    <cellStyle name="1_tree_한풍집계_쌍용수량0905_화명조경_백화점화장실인테리어_3차네고견적(061017-1)" xfId="19630"/>
    <cellStyle name="1_tree_한풍집계_쌍용수량집계" xfId="10723"/>
    <cellStyle name="1_tree_한풍집계_쌍용수량집계_★화명동3차원가계산서" xfId="10724"/>
    <cellStyle name="1_tree_한풍집계_쌍용수량집계_주요자재집계표(1206-본내역금회)" xfId="10725"/>
    <cellStyle name="1_tree_한풍집계_쌍용수량집계_주요자재집계표(1206-본내역전체)" xfId="10726"/>
    <cellStyle name="1_tree_한풍집계_쌍용수량집계_주요자재집계표(전체)" xfId="10727"/>
    <cellStyle name="1_tree_한풍집계_쌍용수량집계_주요자재집계표1120(금회-제출용)" xfId="10728"/>
    <cellStyle name="1_tree_한풍집계_쌍용수량집계_중동롯데캐슬마스터2" xfId="10729"/>
    <cellStyle name="1_tree_한풍집계_안양비산내역서(0506)" xfId="10730"/>
    <cellStyle name="1_tree_한풍집계_안양비산내역서(0506)_★화명동3차원가계산서" xfId="10731"/>
    <cellStyle name="1_tree_한풍집계_안양비산내역서(0506)_주요자재집계표(1206-본내역금회)" xfId="10732"/>
    <cellStyle name="1_tree_한풍집계_안양비산내역서(0506)_주요자재집계표(1206-본내역전체)" xfId="10733"/>
    <cellStyle name="1_tree_한풍집계_안양비산내역서(0506)_주요자재집계표(전체)" xfId="10734"/>
    <cellStyle name="1_tree_한풍집계_안양비산내역서(0506)_주요자재집계표1120(금회-제출용)" xfId="10735"/>
    <cellStyle name="1_tree_한풍집계_안양비산내역서(0506)_중동롯데캐슬마스터2" xfId="10736"/>
    <cellStyle name="1_tree_한풍집계_용평수량집계" xfId="10737"/>
    <cellStyle name="1_tree_한풍집계_용평수량집계_★화명동3차원가계산서" xfId="10738"/>
    <cellStyle name="1_tree_한풍집계_용평수량집계_주요자재집계표(1206-본내역금회)" xfId="10739"/>
    <cellStyle name="1_tree_한풍집계_용평수량집계_주요자재집계표(1206-본내역전체)" xfId="10740"/>
    <cellStyle name="1_tree_한풍집계_용평수량집계_주요자재집계표(전체)" xfId="10741"/>
    <cellStyle name="1_tree_한풍집계_용평수량집계_주요자재집계표1120(금회-제출용)" xfId="10742"/>
    <cellStyle name="1_tree_한풍집계_용평수량집계_중동롯데캐슬마스터2" xfId="10743"/>
    <cellStyle name="1_tree_한풍집계_주요자재집계표(1206-본내역금회)" xfId="10744"/>
    <cellStyle name="1_tree_한풍집계_주요자재집계표(1206-본내역전체)" xfId="10745"/>
    <cellStyle name="1_tree_한풍집계_주요자재집계표(전체)" xfId="10746"/>
    <cellStyle name="1_tree_한풍집계_주요자재집계표1120(금회-제출용)" xfId="10747"/>
    <cellStyle name="1_tree_한풍집계_중동롯데캐슬마스터2" xfId="10748"/>
    <cellStyle name="1_tree_한풍집계_터미널1" xfId="10749"/>
    <cellStyle name="1_tree_한풍집계_터미널1_1" xfId="10750"/>
    <cellStyle name="1_tree_한풍집계_터미널1_1_★화명동3차원가계산서" xfId="10751"/>
    <cellStyle name="1_tree_한풍집계_터미널1_1_주요자재집계표(1206-본내역금회)" xfId="10752"/>
    <cellStyle name="1_tree_한풍집계_터미널1_1_주요자재집계표(1206-본내역전체)" xfId="10753"/>
    <cellStyle name="1_tree_한풍집계_터미널1_1_주요자재집계표(전체)" xfId="10754"/>
    <cellStyle name="1_tree_한풍집계_터미널1_1_주요자재집계표1120(금회-제출용)" xfId="10755"/>
    <cellStyle name="1_tree_한풍집계_터미널1_1_중동롯데캐슬마스터2" xfId="10756"/>
    <cellStyle name="1_tree_한풍집계_터미널1-0" xfId="19631"/>
    <cellStyle name="1_tree_한풍집계_터미널1-0_1차 기성 내역서 0612023" xfId="19632"/>
    <cellStyle name="1_tree_한풍집계_터미널1-0_3차네고견적(061017-1)" xfId="19633"/>
    <cellStyle name="1_tree_한풍집계_터미널1-0_백화점화장실인테리어" xfId="19634"/>
    <cellStyle name="1_tree_한풍집계_터미널1-0_백화점화장실인테리어_1차 기성 내역서 0612023" xfId="19635"/>
    <cellStyle name="1_tree_한풍집계_터미널1-0_백화점화장실인테리어_3차네고견적(061017-1)" xfId="19636"/>
    <cellStyle name="1_tree_한풍집계_터미널1-0_화명조경" xfId="19637"/>
    <cellStyle name="1_tree_한풍집계_터미널1-0_화명조경_1차 기성 내역서 0612023" xfId="19638"/>
    <cellStyle name="1_tree_한풍집계_터미널1-0_화명조경_3차네고견적(061017-1)" xfId="19639"/>
    <cellStyle name="1_tree_한풍집계_터미널1-0_화명조경_백화점화장실인테리어" xfId="19640"/>
    <cellStyle name="1_tree_한풍집계_터미널1-0_화명조경_백화점화장실인테리어_1차 기성 내역서 0612023" xfId="19641"/>
    <cellStyle name="1_tree_한풍집계_터미널1-0_화명조경_백화점화장실인테리어_3차네고견적(061017-1)" xfId="19642"/>
    <cellStyle name="1_tree_한풍집계_터미널2" xfId="10757"/>
    <cellStyle name="1_tree_한풍집계_터미널2_★화명동3차원가계산서" xfId="10758"/>
    <cellStyle name="1_tree_한풍집계_터미널2_골프장수목" xfId="10759"/>
    <cellStyle name="1_tree_한풍집계_터미널2_골프장수목_★화명동3차원가계산서" xfId="10760"/>
    <cellStyle name="1_tree_한풍집계_터미널2_골프장수목_주요자재집계표(1206-본내역금회)" xfId="10761"/>
    <cellStyle name="1_tree_한풍집계_터미널2_골프장수목_주요자재집계표(1206-본내역전체)" xfId="10762"/>
    <cellStyle name="1_tree_한풍집계_터미널2_골프장수목_주요자재집계표(전체)" xfId="10763"/>
    <cellStyle name="1_tree_한풍집계_터미널2_골프장수목_주요자재집계표1120(금회-제출용)" xfId="10764"/>
    <cellStyle name="1_tree_한풍집계_터미널2_골프장수목_중동롯데캐슬마스터2" xfId="10765"/>
    <cellStyle name="1_tree_한풍집계_터미널2_수량집계표" xfId="10766"/>
    <cellStyle name="1_tree_한풍집계_터미널2_수량집계표_★화명동3차원가계산서" xfId="10767"/>
    <cellStyle name="1_tree_한풍집계_터미널2_수량집계표_주요자재집계표(1206-본내역금회)" xfId="10768"/>
    <cellStyle name="1_tree_한풍집계_터미널2_수량집계표_주요자재집계표(1206-본내역전체)" xfId="10769"/>
    <cellStyle name="1_tree_한풍집계_터미널2_수량집계표_주요자재집계표(전체)" xfId="10770"/>
    <cellStyle name="1_tree_한풍집계_터미널2_수량집계표_주요자재집계표1120(금회-제출용)" xfId="10771"/>
    <cellStyle name="1_tree_한풍집계_터미널2_수량집계표_중동롯데캐슬마스터2" xfId="10772"/>
    <cellStyle name="1_tree_한풍집계_터미널2_수량총괄표" xfId="10773"/>
    <cellStyle name="1_tree_한풍집계_터미널2_수량총괄표_★화명동3차원가계산서" xfId="10774"/>
    <cellStyle name="1_tree_한풍집계_터미널2_수량총괄표_주요자재집계표(1206-본내역금회)" xfId="10775"/>
    <cellStyle name="1_tree_한풍집계_터미널2_수량총괄표_주요자재집계표(1206-본내역전체)" xfId="10776"/>
    <cellStyle name="1_tree_한풍집계_터미널2_수량총괄표_주요자재집계표(전체)" xfId="10777"/>
    <cellStyle name="1_tree_한풍집계_터미널2_수량총괄표_주요자재집계표1120(금회-제출용)" xfId="10778"/>
    <cellStyle name="1_tree_한풍집계_터미널2_수량총괄표_중동롯데캐슬마스터2" xfId="10779"/>
    <cellStyle name="1_tree_한풍집계_터미널2_용평수량집계" xfId="10780"/>
    <cellStyle name="1_tree_한풍집계_터미널2_용평수량집계_★화명동3차원가계산서" xfId="10781"/>
    <cellStyle name="1_tree_한풍집계_터미널2_용평수량집계_주요자재집계표(1206-본내역금회)" xfId="10782"/>
    <cellStyle name="1_tree_한풍집계_터미널2_용평수량집계_주요자재집계표(1206-본내역전체)" xfId="10783"/>
    <cellStyle name="1_tree_한풍집계_터미널2_용평수량집계_주요자재집계표(전체)" xfId="10784"/>
    <cellStyle name="1_tree_한풍집계_터미널2_용평수량집계_주요자재집계표1120(금회-제출용)" xfId="10785"/>
    <cellStyle name="1_tree_한풍집계_터미널2_용평수량집계_중동롯데캐슬마스터2" xfId="10786"/>
    <cellStyle name="1_tree_한풍집계_터미널2_주요자재집계표(1206-본내역금회)" xfId="10787"/>
    <cellStyle name="1_tree_한풍집계_터미널2_주요자재집계표(1206-본내역전체)" xfId="10788"/>
    <cellStyle name="1_tree_한풍집계_터미널2_주요자재집계표(전체)" xfId="10789"/>
    <cellStyle name="1_tree_한풍집계_터미널2_주요자재집계표1120(금회-제출용)" xfId="10790"/>
    <cellStyle name="1_tree_한풍집계_터미널2_중동롯데캐슬마스터2" xfId="10791"/>
    <cellStyle name="1_tree_한풍집계_화명공사비" xfId="10792"/>
    <cellStyle name="1_tree_한풍집계_화명공사비_★화명동3차원가계산서" xfId="10793"/>
    <cellStyle name="1_tree_한풍집계_화명공사비_주요자재집계표(1206-본내역금회)" xfId="10794"/>
    <cellStyle name="1_tree_한풍집계_화명공사비_주요자재집계표(1206-본내역전체)" xfId="10795"/>
    <cellStyle name="1_tree_한풍집계_화명공사비_주요자재집계표(전체)" xfId="10796"/>
    <cellStyle name="1_tree_한풍집계_화명공사비_주요자재집계표1120(금회-제출용)" xfId="10797"/>
    <cellStyle name="1_tree_한풍집계_화명공사비_중동롯데캐슬마스터2" xfId="10798"/>
    <cellStyle name="1_tree_한풍집계_화명조경" xfId="19643"/>
    <cellStyle name="1_tree_한풍집계_화명조경_1차 기성 내역서 0612023" xfId="19644"/>
    <cellStyle name="1_tree_한풍집계_화명조경_3차네고견적(061017-1)" xfId="19645"/>
    <cellStyle name="1_tree_한풍집계_화명조경_백화점화장실인테리어" xfId="19646"/>
    <cellStyle name="1_tree_한풍집계_화명조경_백화점화장실인테리어_1차 기성 내역서 0612023" xfId="19647"/>
    <cellStyle name="1_tree_한풍집계_화명조경_백화점화장실인테리어_3차네고견적(061017-1)" xfId="19648"/>
    <cellStyle name="1_tree_현대화수량산출(27최종)" xfId="10799"/>
    <cellStyle name="1_tree_현대화수량산출(27최종)_수량산출" xfId="10800"/>
    <cellStyle name="1_tree_현대화수량산출(27최종)_수량산출_1" xfId="10801"/>
    <cellStyle name="1_tree_현대화수량산출(27최종)_수량산출_금호아파트수량산출" xfId="10802"/>
    <cellStyle name="1_tree_현대화수량산출(27최종)_수량산출_금호아파트수량산출_수량산출" xfId="10803"/>
    <cellStyle name="1_tree_현대화수량산출(27최종)_수량산출_동탄수량산출" xfId="10804"/>
    <cellStyle name="1_tree_현대화수량산출(27최종)_수량산출_수량산출" xfId="10805"/>
    <cellStyle name="1_tree_현대화수량산출(27최종)_수량산출_수량산출_1" xfId="10806"/>
    <cellStyle name="1_tree_현대화수량산출(27최종)_수량산출_수량산출_수량산출" xfId="10807"/>
    <cellStyle name="1_tree_현대화수량산출(27최종)_수량산출_포천어린이공원수량산출" xfId="10808"/>
    <cellStyle name="1_tree_현대화수량산출(27최종)_수량산출_포천어린이공원수량산출_수량산출" xfId="10809"/>
    <cellStyle name="1_tree_현대화수량산출(27최종)_수량산출_포천어린이공원수량산출f" xfId="10810"/>
    <cellStyle name="1_tree_현대화수량산출(27최종)_수량산출_화성 동탄신도시" xfId="10811"/>
    <cellStyle name="1_tree_현대화수량산출(27최종)_수량산출_화성동탄신도시시설물" xfId="10812"/>
    <cellStyle name="1_tree_현충묘지-예산서(조경)" xfId="10813"/>
    <cellStyle name="1_tree_현충묘지-예산서(조경) 2" xfId="10814"/>
    <cellStyle name="1_tree_현충묘지-예산서(조경) 3" xfId="10815"/>
    <cellStyle name="1_tree_현충묘지-예산서(조경)_00-폐기물예산서양식2" xfId="10816"/>
    <cellStyle name="1_tree_현충묘지-예산서(조경)_00-폐기물예산서양식2_00-폐기물처리설계서양식" xfId="10817"/>
    <cellStyle name="1_tree_현충묘지-예산서(조경)_00-폐기물예산서양식2_둥근달-수량산출서(철거)" xfId="10818"/>
    <cellStyle name="1_tree_현충묘지-예산서(조경)_00-폐기물처리설계서양식" xfId="10819"/>
    <cellStyle name="1_tree_현충묘지-예산서(조경)_04. 신도림주상복합_기계실행예산(안)20060412_배연담파스리브단가수정" xfId="10820"/>
    <cellStyle name="1_tree_현충묘지-예산서(조경)_05W0305L(실행작업051125)" xfId="10821"/>
    <cellStyle name="1_tree_현충묘지-예산서(조경)_강남대 complex 도급" xfId="10822"/>
    <cellStyle name="1_tree_현충묘지-예산서(조경)_강남대 complex 도급_04. 신도림주상복합_기계실행예산(안)20060412_배연담파스리브단가수정" xfId="10823"/>
    <cellStyle name="1_tree_현충묘지-예산서(조경)_강남대 complex 도급_실행작업중_기계(공내역서)-실행(051226)" xfId="10824"/>
    <cellStyle name="1_tree_현충묘지-예산서(조경)_강남대 complex 도급_실행작업중_기계내역(노인건강타운)_20060201(동진)" xfId="10825"/>
    <cellStyle name="1_tree_현충묘지-예산서(조경)_강남대 complex 도급_최종-실행내역(협성대신학관)060110" xfId="10826"/>
    <cellStyle name="1_tree_현충묘지-예산서(조경)_강남대 complex 도급_통합단가-동진" xfId="10827"/>
    <cellStyle name="1_tree_현충묘지-예산서(조경)_강남대 complex 실행-10%조정내역" xfId="10828"/>
    <cellStyle name="1_tree_현충묘지-예산서(조경)_강남대 complex 실행-10%조정내역_04. 신도림주상복합_기계실행예산(안)20060412_배연담파스리브단가수정" xfId="10829"/>
    <cellStyle name="1_tree_현충묘지-예산서(조경)_건국대학교기숙사신축공사_3차수정(실행05.04.20)_결과물" xfId="10830"/>
    <cellStyle name="1_tree_현충묘지-예산서(조경)_건국대학교기숙사신축공사_3차수정(실행05.04.20)_결과물_04. 신도림주상복합_기계실행예산(안)20060412_배연담파스리브단가수정" xfId="10831"/>
    <cellStyle name="1_tree_현충묘지-예산서(조경)_건국대학교기숙사신축공사_3차수정(실행05.04.20)_결과물_실행작업중_기계내역(노인건강타운)_20060201(동진)" xfId="10832"/>
    <cellStyle name="1_tree_현충묘지-예산서(조경)_건국대학교기숙사신축공사_3차수정(실행05.04.20)_결과물_최종-실행내역(협성대신학관)060110" xfId="10833"/>
    <cellStyle name="1_tree_현충묘지-예산서(조경)_건국대학교기숙사신축공사_3차수정(실행05.04.20)_결과물_통합단가-동진" xfId="10834"/>
    <cellStyle name="1_tree_현충묘지-예산서(조경)_구청본과-폐기물예산서양식" xfId="10835"/>
    <cellStyle name="1_tree_현충묘지-예산서(조경)_구청본과-폐기물예산서양식_둥근달-수량산출서(철거)" xfId="10836"/>
    <cellStyle name="1_tree_현충묘지-예산서(조경)_까르프-표지예정공정표" xfId="10837"/>
    <cellStyle name="1_tree_현충묘지-예산서(조경)_까르프-표지예정공정표_00-폐기물처리설계서양식" xfId="10838"/>
    <cellStyle name="1_tree_현충묘지-예산서(조경)_까르프-표지예정공정표_00-표지예정공정표" xfId="10839"/>
    <cellStyle name="1_tree_현충묘지-예산서(조경)_까르프-표지예정공정표_00-표지예정공정표_00-폐기물처리설계서양식" xfId="10840"/>
    <cellStyle name="1_tree_현충묘지-예산서(조경)_까르프-표지예정공정표_00-표지예정공정표_둥근달-수량산출서(철거)" xfId="10841"/>
    <cellStyle name="1_tree_현충묘지-예산서(조경)_까르프-표지예정공정표_둥근달-수량산출서(철거)" xfId="10842"/>
    <cellStyle name="1_tree_현충묘지-예산서(조경)_노원구가로수-폐기물예산서" xfId="10843"/>
    <cellStyle name="1_tree_현충묘지-예산서(조경)_노원구가로수-폐기물예산서_00-폐기물처리설계서양식" xfId="10844"/>
    <cellStyle name="1_tree_현충묘지-예산서(조경)_노원구가로수-폐기물예산서_둥근달-수량산출서(철거)" xfId="10845"/>
    <cellStyle name="1_tree_현충묘지-예산서(조경)_대전가오-설계서" xfId="10846"/>
    <cellStyle name="1_tree_현충묘지-예산서(조경)_대전가오-설계서(관리)" xfId="10847"/>
    <cellStyle name="1_tree_현충묘지-예산서(조경)_대전가오-설계서1" xfId="10848"/>
    <cellStyle name="1_tree_현충묘지-예산서(조경)_목동내역" xfId="10849"/>
    <cellStyle name="1_tree_현충묘지-예산서(조경)_목동내역_04. 신도림주상복합_기계실행예산(안)20060412_배연담파스리브단가수정" xfId="10850"/>
    <cellStyle name="1_tree_현충묘지-예산서(조경)_목동내역_05W0305L(실행작업051125)" xfId="10851"/>
    <cellStyle name="1_tree_현충묘지-예산서(조경)_목동내역_강남대 complex 도급" xfId="10852"/>
    <cellStyle name="1_tree_현충묘지-예산서(조경)_목동내역_강남대 complex 도급_04. 신도림주상복합_기계실행예산(안)20060412_배연담파스리브단가수정" xfId="10853"/>
    <cellStyle name="1_tree_현충묘지-예산서(조경)_목동내역_강남대 complex 도급_실행작업중_기계(공내역서)-실행(051226)" xfId="10854"/>
    <cellStyle name="1_tree_현충묘지-예산서(조경)_목동내역_강남대 complex 도급_실행작업중_기계내역(노인건강타운)_20060201(동진)" xfId="10855"/>
    <cellStyle name="1_tree_현충묘지-예산서(조경)_목동내역_강남대 complex 도급_최종-실행내역(협성대신학관)060110" xfId="10856"/>
    <cellStyle name="1_tree_현충묘지-예산서(조경)_목동내역_강남대 complex 도급_통합단가-동진" xfId="10857"/>
    <cellStyle name="1_tree_현충묘지-예산서(조경)_목동내역_강남대 complex 실행-10%조정내역" xfId="10858"/>
    <cellStyle name="1_tree_현충묘지-예산서(조경)_목동내역_강남대 complex 실행-10%조정내역_04. 신도림주상복합_기계실행예산(안)20060412_배연담파스리브단가수정" xfId="10859"/>
    <cellStyle name="1_tree_현충묘지-예산서(조경)_목동내역_건국대학교기숙사신축공사_3차수정(실행05.04.20)_결과물" xfId="10860"/>
    <cellStyle name="1_tree_현충묘지-예산서(조경)_목동내역_건국대학교기숙사신축공사_3차수정(실행05.04.20)_결과물_04. 신도림주상복합_기계실행예산(안)20060412_배연담파스리브단가수정" xfId="10861"/>
    <cellStyle name="1_tree_현충묘지-예산서(조경)_목동내역_건국대학교기숙사신축공사_3차수정(실행05.04.20)_결과물_실행작업중_기계내역(노인건강타운)_20060201(동진)" xfId="10862"/>
    <cellStyle name="1_tree_현충묘지-예산서(조경)_목동내역_건국대학교기숙사신축공사_3차수정(실행05.04.20)_결과물_최종-실행내역(협성대신학관)060110" xfId="10863"/>
    <cellStyle name="1_tree_현충묘지-예산서(조경)_목동내역_건국대학교기숙사신축공사_3차수정(실행05.04.20)_결과물_통합단가-동진" xfId="10864"/>
    <cellStyle name="1_tree_현충묘지-예산서(조경)_목동내역_실행작업중_기계(공내역서)-실행(051226)" xfId="10865"/>
    <cellStyle name="1_tree_현충묘지-예산서(조경)_목동내역_실행작업중_기계내역(노인건강타운)_20060201(동진)" xfId="10866"/>
    <cellStyle name="1_tree_현충묘지-예산서(조경)_목동내역_외주견적목록" xfId="10867"/>
    <cellStyle name="1_tree_현충묘지-예산서(조경)_목동내역_최종-실행내역(협성대신학관)060110" xfId="10868"/>
    <cellStyle name="1_tree_현충묘지-예산서(조경)_목동내역_통합단가-동진" xfId="10869"/>
    <cellStyle name="1_tree_현충묘지-예산서(조경)_목동내역_폐기물집계" xfId="10870"/>
    <cellStyle name="1_tree_현충묘지-예산서(조경)_목동내역_폐기물집계_04. 신도림주상복합_기계실행예산(안)20060412_배연담파스리브단가수정" xfId="10871"/>
    <cellStyle name="1_tree_현충묘지-예산서(조경)_목동내역_폐기물집계_05W0305L(실행작업051125)" xfId="10872"/>
    <cellStyle name="1_tree_현충묘지-예산서(조경)_목동내역_폐기물집계_강남대 complex 도급" xfId="10873"/>
    <cellStyle name="1_tree_현충묘지-예산서(조경)_목동내역_폐기물집계_강남대 complex 도급_04. 신도림주상복합_기계실행예산(안)20060412_배연담파스리브단가수정" xfId="10874"/>
    <cellStyle name="1_tree_현충묘지-예산서(조경)_목동내역_폐기물집계_강남대 complex 도급_실행작업중_기계(공내역서)-실행(051226)" xfId="10875"/>
    <cellStyle name="1_tree_현충묘지-예산서(조경)_목동내역_폐기물집계_강남대 complex 도급_실행작업중_기계내역(노인건강타운)_20060201(동진)" xfId="10876"/>
    <cellStyle name="1_tree_현충묘지-예산서(조경)_목동내역_폐기물집계_강남대 complex 도급_최종-실행내역(협성대신학관)060110" xfId="10877"/>
    <cellStyle name="1_tree_현충묘지-예산서(조경)_목동내역_폐기물집계_강남대 complex 도급_통합단가-동진" xfId="10878"/>
    <cellStyle name="1_tree_현충묘지-예산서(조경)_목동내역_폐기물집계_강남대 complex 실행-10%조정내역" xfId="10879"/>
    <cellStyle name="1_tree_현충묘지-예산서(조경)_목동내역_폐기물집계_강남대 complex 실행-10%조정내역_04. 신도림주상복합_기계실행예산(안)20060412_배연담파스리브단가수정" xfId="10880"/>
    <cellStyle name="1_tree_현충묘지-예산서(조경)_목동내역_폐기물집계_건국대학교기숙사신축공사_3차수정(실행05.04.20)_결과물" xfId="10881"/>
    <cellStyle name="1_tree_현충묘지-예산서(조경)_목동내역_폐기물집계_건국대학교기숙사신축공사_3차수정(실행05.04.20)_결과물_04. 신도림주상복합_기계실행예산(안)20060412_배연담파스리브단가수정" xfId="10882"/>
    <cellStyle name="1_tree_현충묘지-예산서(조경)_목동내역_폐기물집계_건국대학교기숙사신축공사_3차수정(실행05.04.20)_결과물_실행작업중_기계내역(노인건강타운)_20060201(동진)" xfId="10883"/>
    <cellStyle name="1_tree_현충묘지-예산서(조경)_목동내역_폐기물집계_건국대학교기숙사신축공사_3차수정(실행05.04.20)_결과물_최종-실행내역(협성대신학관)060110" xfId="10884"/>
    <cellStyle name="1_tree_현충묘지-예산서(조경)_목동내역_폐기물집계_건국대학교기숙사신축공사_3차수정(실행05.04.20)_결과물_통합단가-동진" xfId="10885"/>
    <cellStyle name="1_tree_현충묘지-예산서(조경)_목동내역_폐기물집계_실행작업중_기계(공내역서)-실행(051226)" xfId="10886"/>
    <cellStyle name="1_tree_현충묘지-예산서(조경)_목동내역_폐기물집계_실행작업중_기계내역(노인건강타운)_20060201(동진)" xfId="10887"/>
    <cellStyle name="1_tree_현충묘지-예산서(조경)_목동내역_폐기물집계_외주견적목록" xfId="10888"/>
    <cellStyle name="1_tree_현충묘지-예산서(조경)_목동내역_폐기물집계_최종-실행내역(협성대신학관)060110" xfId="10889"/>
    <cellStyle name="1_tree_현충묘지-예산서(조경)_목동내역_폐기물집계_통합단가-동진" xfId="10890"/>
    <cellStyle name="1_tree_현충묘지-예산서(조경)_목동내역_폐기물집계_한국국제협력단국제협력관련시설신축공사(11(1).20)실행작업" xfId="10891"/>
    <cellStyle name="1_tree_현충묘지-예산서(조경)_목동내역_한국국제협력단국제협력관련시설신축공사(11(1).20)실행작업" xfId="10892"/>
    <cellStyle name="1_tree_현충묘지-예산서(조경)_실행작업중_기계(공내역서)-실행(051226)" xfId="10893"/>
    <cellStyle name="1_tree_현충묘지-예산서(조경)_실행작업중_기계내역(노인건강타운)_20060201(동진)" xfId="10894"/>
    <cellStyle name="1_tree_현충묘지-예산서(조경)_예산서-엑셀변환양식100" xfId="10895"/>
    <cellStyle name="1_tree_현충묘지-예산서(조경)_예산서-엑셀변환양식100 2" xfId="10896"/>
    <cellStyle name="1_tree_현충묘지-예산서(조경)_예산서-엑셀변환양식100 3" xfId="10897"/>
    <cellStyle name="1_tree_현충묘지-예산서(조경)_예산서-엑셀변환양식100_00-설계서양식" xfId="10898"/>
    <cellStyle name="1_tree_현충묘지-예산서(조경)_예산서-엑셀변환양식100_00-예산서양식100" xfId="10899"/>
    <cellStyle name="1_tree_현충묘지-예산서(조경)_예산서-엑셀변환양식100_00-예산서양식100 2" xfId="10900"/>
    <cellStyle name="1_tree_현충묘지-예산서(조경)_예산서-엑셀변환양식100_00-예산서양식100 3" xfId="10901"/>
    <cellStyle name="1_tree_현충묘지-예산서(조경)_예산서-엑셀변환양식100_00-예산서양식100_00-폐기물처리설계서양식" xfId="10902"/>
    <cellStyle name="1_tree_현충묘지-예산서(조경)_예산서-엑셀변환양식100_00-예산서양식100_대전가오-설계서" xfId="10903"/>
    <cellStyle name="1_tree_현충묘지-예산서(조경)_예산서-엑셀변환양식100_00-예산서양식100_대전가오-설계서(관리)" xfId="10904"/>
    <cellStyle name="1_tree_현충묘지-예산서(조경)_예산서-엑셀변환양식100_00-예산서양식100_대전가오-설계서1" xfId="10905"/>
    <cellStyle name="1_tree_현충묘지-예산서(조경)_예산서-엑셀변환양식100_00-예산서양식100_둥근달-수량산출서(철거)" xfId="10906"/>
    <cellStyle name="1_tree_현충묘지-예산서(조경)_예산서-엑셀변환양식100_00-폐기물예산서양식2" xfId="10907"/>
    <cellStyle name="1_tree_현충묘지-예산서(조경)_예산서-엑셀변환양식100_00-폐기물예산서양식2_00-폐기물처리설계서양식" xfId="10908"/>
    <cellStyle name="1_tree_현충묘지-예산서(조경)_예산서-엑셀변환양식100_00-폐기물예산서양식2_둥근달-수량산출서(철거)" xfId="10909"/>
    <cellStyle name="1_tree_현충묘지-예산서(조경)_예산서-엑셀변환양식100_00-폐기물처리설계서양식" xfId="10910"/>
    <cellStyle name="1_tree_현충묘지-예산서(조경)_예산서-엑셀변환양식100_00-표지예정공정표" xfId="10911"/>
    <cellStyle name="1_tree_현충묘지-예산서(조경)_예산서-엑셀변환양식100_00-표지예정공정표_00-폐기물처리설계서양식" xfId="10912"/>
    <cellStyle name="1_tree_현충묘지-예산서(조경)_예산서-엑셀변환양식100_00-표지예정공정표_둥근달-수량산출서(철거)" xfId="10913"/>
    <cellStyle name="1_tree_현충묘지-예산서(조경)_예산서-엑셀변환양식100_04. 신도림주상복합_기계실행예산(안)20060412_배연담파스리브단가수정" xfId="10914"/>
    <cellStyle name="1_tree_현충묘지-예산서(조경)_예산서-엑셀변환양식100_05W0305L(실행작업051125)" xfId="10915"/>
    <cellStyle name="1_tree_현충묘지-예산서(조경)_예산서-엑셀변환양식100_강남대 complex 도급" xfId="10916"/>
    <cellStyle name="1_tree_현충묘지-예산서(조경)_예산서-엑셀변환양식100_강남대 complex 도급_04. 신도림주상복합_기계실행예산(안)20060412_배연담파스리브단가수정" xfId="10917"/>
    <cellStyle name="1_tree_현충묘지-예산서(조경)_예산서-엑셀변환양식100_강남대 complex 도급_실행작업중_기계(공내역서)-실행(051226)" xfId="10918"/>
    <cellStyle name="1_tree_현충묘지-예산서(조경)_예산서-엑셀변환양식100_강남대 complex 도급_실행작업중_기계내역(노인건강타운)_20060201(동진)" xfId="10919"/>
    <cellStyle name="1_tree_현충묘지-예산서(조경)_예산서-엑셀변환양식100_강남대 complex 도급_최종-실행내역(협성대신학관)060110" xfId="10920"/>
    <cellStyle name="1_tree_현충묘지-예산서(조경)_예산서-엑셀변환양식100_강남대 complex 도급_통합단가-동진" xfId="10921"/>
    <cellStyle name="1_tree_현충묘지-예산서(조경)_예산서-엑셀변환양식100_강남대 complex 실행-10%조정내역" xfId="10922"/>
    <cellStyle name="1_tree_현충묘지-예산서(조경)_예산서-엑셀변환양식100_강남대 complex 실행-10%조정내역_04. 신도림주상복합_기계실행예산(안)20060412_배연담파스리브단가수정" xfId="10923"/>
    <cellStyle name="1_tree_현충묘지-예산서(조경)_예산서-엑셀변환양식100_건국대학교기숙사신축공사_3차수정(실행05.04.20)_결과물" xfId="10924"/>
    <cellStyle name="1_tree_현충묘지-예산서(조경)_예산서-엑셀변환양식100_건국대학교기숙사신축공사_3차수정(실행05.04.20)_결과물_04. 신도림주상복합_기계실행예산(안)20060412_배연담파스리브단가수정" xfId="10925"/>
    <cellStyle name="1_tree_현충묘지-예산서(조경)_예산서-엑셀변환양식100_건국대학교기숙사신축공사_3차수정(실행05.04.20)_결과물_실행작업중_기계내역(노인건강타운)_20060201(동진)" xfId="10926"/>
    <cellStyle name="1_tree_현충묘지-예산서(조경)_예산서-엑셀변환양식100_건국대학교기숙사신축공사_3차수정(실행05.04.20)_결과물_최종-실행내역(협성대신학관)060110" xfId="10927"/>
    <cellStyle name="1_tree_현충묘지-예산서(조경)_예산서-엑셀변환양식100_건국대학교기숙사신축공사_3차수정(실행05.04.20)_결과물_통합단가-동진" xfId="10928"/>
    <cellStyle name="1_tree_현충묘지-예산서(조경)_예산서-엑셀변환양식100_구청본과-폐기물예산서양식" xfId="10929"/>
    <cellStyle name="1_tree_현충묘지-예산서(조경)_예산서-엑셀변환양식100_구청본과-폐기물예산서양식_둥근달-수량산출서(철거)" xfId="10930"/>
    <cellStyle name="1_tree_현충묘지-예산서(조경)_예산서-엑셀변환양식100_노원구가로수-폐기물예산서" xfId="10931"/>
    <cellStyle name="1_tree_현충묘지-예산서(조경)_예산서-엑셀변환양식100_노원구가로수-폐기물예산서_00-폐기물처리설계서양식" xfId="10932"/>
    <cellStyle name="1_tree_현충묘지-예산서(조경)_예산서-엑셀변환양식100_노원구가로수-폐기물예산서_둥근달-수량산출서(철거)" xfId="10933"/>
    <cellStyle name="1_tree_현충묘지-예산서(조경)_예산서-엑셀변환양식100_도봉신창-예산서 0325" xfId="10934"/>
    <cellStyle name="1_tree_현충묘지-예산서(조경)_예산서-엑셀변환양식100_목동내역" xfId="10935"/>
    <cellStyle name="1_tree_현충묘지-예산서(조경)_예산서-엑셀변환양식100_목동내역_04. 신도림주상복합_기계실행예산(안)20060412_배연담파스리브단가수정" xfId="10936"/>
    <cellStyle name="1_tree_현충묘지-예산서(조경)_예산서-엑셀변환양식100_목동내역_05W0305L(실행작업051125)" xfId="10937"/>
    <cellStyle name="1_tree_현충묘지-예산서(조경)_예산서-엑셀변환양식100_목동내역_강남대 complex 도급" xfId="10938"/>
    <cellStyle name="1_tree_현충묘지-예산서(조경)_예산서-엑셀변환양식100_목동내역_강남대 complex 도급_04. 신도림주상복합_기계실행예산(안)20060412_배연담파스리브단가수정" xfId="10939"/>
    <cellStyle name="1_tree_현충묘지-예산서(조경)_예산서-엑셀변환양식100_목동내역_강남대 complex 도급_실행작업중_기계(공내역서)-실행(051226)" xfId="10940"/>
    <cellStyle name="1_tree_현충묘지-예산서(조경)_예산서-엑셀변환양식100_목동내역_강남대 complex 도급_실행작업중_기계내역(노인건강타운)_20060201(동진)" xfId="10941"/>
    <cellStyle name="1_tree_현충묘지-예산서(조경)_예산서-엑셀변환양식100_목동내역_강남대 complex 도급_최종-실행내역(협성대신학관)060110" xfId="10942"/>
    <cellStyle name="1_tree_현충묘지-예산서(조경)_예산서-엑셀변환양식100_목동내역_강남대 complex 도급_통합단가-동진" xfId="10943"/>
    <cellStyle name="1_tree_현충묘지-예산서(조경)_예산서-엑셀변환양식100_목동내역_강남대 complex 실행-10%조정내역" xfId="10944"/>
    <cellStyle name="1_tree_현충묘지-예산서(조경)_예산서-엑셀변환양식100_목동내역_강남대 complex 실행-10%조정내역_04. 신도림주상복합_기계실행예산(안)20060412_배연담파스리브단가수정" xfId="10945"/>
    <cellStyle name="1_tree_현충묘지-예산서(조경)_예산서-엑셀변환양식100_목동내역_건국대학교기숙사신축공사_3차수정(실행05.04.20)_결과물" xfId="10946"/>
    <cellStyle name="1_tree_현충묘지-예산서(조경)_예산서-엑셀변환양식100_목동내역_건국대학교기숙사신축공사_3차수정(실행05.04.20)_결과물_04. 신도림주상복합_기계실행예산(안)20060412_배연담파스리브단가수정" xfId="10947"/>
    <cellStyle name="1_tree_현충묘지-예산서(조경)_예산서-엑셀변환양식100_목동내역_건국대학교기숙사신축공사_3차수정(실행05.04.20)_결과물_실행작업중_기계내역(노인건강타운)_20060201(동진)" xfId="10948"/>
    <cellStyle name="1_tree_현충묘지-예산서(조경)_예산서-엑셀변환양식100_목동내역_건국대학교기숙사신축공사_3차수정(실행05.04.20)_결과물_최종-실행내역(협성대신학관)060110" xfId="10949"/>
    <cellStyle name="1_tree_현충묘지-예산서(조경)_예산서-엑셀변환양식100_목동내역_건국대학교기숙사신축공사_3차수정(실행05.04.20)_결과물_통합단가-동진" xfId="10950"/>
    <cellStyle name="1_tree_현충묘지-예산서(조경)_예산서-엑셀변환양식100_목동내역_실행작업중_기계(공내역서)-실행(051226)" xfId="10951"/>
    <cellStyle name="1_tree_현충묘지-예산서(조경)_예산서-엑셀변환양식100_목동내역_실행작업중_기계내역(노인건강타운)_20060201(동진)" xfId="10952"/>
    <cellStyle name="1_tree_현충묘지-예산서(조경)_예산서-엑셀변환양식100_목동내역_외주견적목록" xfId="10953"/>
    <cellStyle name="1_tree_현충묘지-예산서(조경)_예산서-엑셀변환양식100_목동내역_최종-실행내역(협성대신학관)060110" xfId="10954"/>
    <cellStyle name="1_tree_현충묘지-예산서(조경)_예산서-엑셀변환양식100_목동내역_통합단가-동진" xfId="10955"/>
    <cellStyle name="1_tree_현충묘지-예산서(조경)_예산서-엑셀변환양식100_목동내역_폐기물집계" xfId="10956"/>
    <cellStyle name="1_tree_현충묘지-예산서(조경)_예산서-엑셀변환양식100_목동내역_폐기물집계_04. 신도림주상복합_기계실행예산(안)20060412_배연담파스리브단가수정" xfId="10957"/>
    <cellStyle name="1_tree_현충묘지-예산서(조경)_예산서-엑셀변환양식100_목동내역_폐기물집계_05W0305L(실행작업051125)" xfId="10958"/>
    <cellStyle name="1_tree_현충묘지-예산서(조경)_예산서-엑셀변환양식100_목동내역_폐기물집계_강남대 complex 도급" xfId="10959"/>
    <cellStyle name="1_tree_현충묘지-예산서(조경)_예산서-엑셀변환양식100_목동내역_폐기물집계_강남대 complex 도급_04. 신도림주상복합_기계실행예산(안)20060412_배연담파스리브단가수정" xfId="10960"/>
    <cellStyle name="1_tree_현충묘지-예산서(조경)_예산서-엑셀변환양식100_목동내역_폐기물집계_강남대 complex 도급_실행작업중_기계(공내역서)-실행(051226)" xfId="10961"/>
    <cellStyle name="1_tree_현충묘지-예산서(조경)_예산서-엑셀변환양식100_목동내역_폐기물집계_강남대 complex 도급_실행작업중_기계내역(노인건강타운)_20060201(동진)" xfId="10962"/>
    <cellStyle name="1_tree_현충묘지-예산서(조경)_예산서-엑셀변환양식100_목동내역_폐기물집계_강남대 complex 도급_최종-실행내역(협성대신학관)060110" xfId="10963"/>
    <cellStyle name="1_tree_현충묘지-예산서(조경)_예산서-엑셀변환양식100_목동내역_폐기물집계_강남대 complex 도급_통합단가-동진" xfId="10964"/>
    <cellStyle name="1_tree_현충묘지-예산서(조경)_예산서-엑셀변환양식100_목동내역_폐기물집계_강남대 complex 실행-10%조정내역" xfId="10965"/>
    <cellStyle name="1_tree_현충묘지-예산서(조경)_예산서-엑셀변환양식100_목동내역_폐기물집계_강남대 complex 실행-10%조정내역_04. 신도림주상복합_기계실행예산(안)20060412_배연담파스리브단가수정" xfId="10966"/>
    <cellStyle name="1_tree_현충묘지-예산서(조경)_예산서-엑셀변환양식100_목동내역_폐기물집계_건국대학교기숙사신축공사_3차수정(실행05.04.20)_결과물" xfId="10967"/>
    <cellStyle name="1_tree_현충묘지-예산서(조경)_예산서-엑셀변환양식100_목동내역_폐기물집계_건국대학교기숙사신축공사_3차수정(실행05.04.20)_결과물_04. 신도림주상복합_기계실행예산(안)20060412_배연담파스리브단가수정" xfId="10968"/>
    <cellStyle name="1_tree_현충묘지-예산서(조경)_예산서-엑셀변환양식100_목동내역_폐기물집계_건국대학교기숙사신축공사_3차수정(실행05.04.20)_결과물_실행작업중_기계내역(노인건강타운)_20060201(동진)" xfId="10969"/>
    <cellStyle name="1_tree_현충묘지-예산서(조경)_예산서-엑셀변환양식100_목동내역_폐기물집계_건국대학교기숙사신축공사_3차수정(실행05.04.20)_결과물_최종-실행내역(협성대신학관)060110" xfId="10970"/>
    <cellStyle name="1_tree_현충묘지-예산서(조경)_예산서-엑셀변환양식100_목동내역_폐기물집계_건국대학교기숙사신축공사_3차수정(실행05.04.20)_결과물_통합단가-동진" xfId="10971"/>
    <cellStyle name="1_tree_현충묘지-예산서(조경)_예산서-엑셀변환양식100_목동내역_폐기물집계_실행작업중_기계(공내역서)-실행(051226)" xfId="10972"/>
    <cellStyle name="1_tree_현충묘지-예산서(조경)_예산서-엑셀변환양식100_목동내역_폐기물집계_실행작업중_기계내역(노인건강타운)_20060201(동진)" xfId="10973"/>
    <cellStyle name="1_tree_현충묘지-예산서(조경)_예산서-엑셀변환양식100_목동내역_폐기물집계_외주견적목록" xfId="10974"/>
    <cellStyle name="1_tree_현충묘지-예산서(조경)_예산서-엑셀변환양식100_목동내역_폐기물집계_최종-실행내역(협성대신학관)060110" xfId="10975"/>
    <cellStyle name="1_tree_현충묘지-예산서(조경)_예산서-엑셀변환양식100_목동내역_폐기물집계_통합단가-동진" xfId="10976"/>
    <cellStyle name="1_tree_현충묘지-예산서(조경)_예산서-엑셀변환양식100_목동내역_폐기물집계_한국국제협력단국제협력관련시설신축공사(11(1).20)실행작업" xfId="10977"/>
    <cellStyle name="1_tree_현충묘지-예산서(조경)_예산서-엑셀변환양식100_목동내역_한국국제협력단국제협력관련시설신축공사(11(1).20)실행작업" xfId="10978"/>
    <cellStyle name="1_tree_현충묘지-예산서(조경)_예산서-엑셀변환양식100_실행작업중_기계(공내역서)-실행(051226)" xfId="10979"/>
    <cellStyle name="1_tree_현충묘지-예산서(조경)_예산서-엑셀변환양식100_실행작업중_기계내역(노인건강타운)_20060201(동진)" xfId="10980"/>
    <cellStyle name="1_tree_현충묘지-예산서(조경)_예산서-엑셀변환양식100_외주견적목록" xfId="10981"/>
    <cellStyle name="1_tree_현충묘지-예산서(조경)_예산서-엑셀변환양식100_장충-예산서" xfId="10982"/>
    <cellStyle name="1_tree_현충묘지-예산서(조경)_예산서-엑셀변환양식100_장충-예산서_00-폐기물처리설계서양식" xfId="10983"/>
    <cellStyle name="1_tree_현충묘지-예산서(조경)_예산서-엑셀변환양식100_장충-예산서_둥근달-수량산출서(철거)" xfId="10984"/>
    <cellStyle name="1_tree_현충묘지-예산서(조경)_예산서-엑셀변환양식100_장충-폐기물예산서" xfId="10985"/>
    <cellStyle name="1_tree_현충묘지-예산서(조경)_예산서-엑셀변환양식100_장충-폐기물예산서_00-폐기물처리설계서양식" xfId="10986"/>
    <cellStyle name="1_tree_현충묘지-예산서(조경)_예산서-엑셀변환양식100_장충-폐기물예산서_둥근달-수량산출서(철거)" xfId="10987"/>
    <cellStyle name="1_tree_현충묘지-예산서(조경)_예산서-엑셀변환양식100_장충-표지예정공정표" xfId="10988"/>
    <cellStyle name="1_tree_현충묘지-예산서(조경)_예산서-엑셀변환양식100_장충-표지예정공정표_00-폐기물처리설계서양식" xfId="10989"/>
    <cellStyle name="1_tree_현충묘지-예산서(조경)_예산서-엑셀변환양식100_장충-표지예정공정표_둥근달-수량산출서(철거)" xfId="10990"/>
    <cellStyle name="1_tree_현충묘지-예산서(조경)_예산서-엑셀변환양식100_최종-실행내역(협성대신학관)060110" xfId="10991"/>
    <cellStyle name="1_tree_현충묘지-예산서(조경)_예산서-엑셀변환양식100_통합단가-동진" xfId="10992"/>
    <cellStyle name="1_tree_현충묘지-예산서(조경)_예산서-엑셀변환양식100_한국국제협력단국제협력관련시설신축공사(11(1).20)실행작업" xfId="10993"/>
    <cellStyle name="1_tree_현충묘지-예산서(조경)_외주견적목록" xfId="10994"/>
    <cellStyle name="1_tree_현충묘지-예산서(조경)_장충-예산서" xfId="10995"/>
    <cellStyle name="1_tree_현충묘지-예산서(조경)_장충-예산서_00-폐기물처리설계서양식" xfId="10996"/>
    <cellStyle name="1_tree_현충묘지-예산서(조경)_장충-예산서_둥근달-수량산출서(철거)" xfId="10997"/>
    <cellStyle name="1_tree_현충묘지-예산서(조경)_장충-폐기물예산서" xfId="10998"/>
    <cellStyle name="1_tree_현충묘지-예산서(조경)_장충-폐기물예산서_00-폐기물처리설계서양식" xfId="10999"/>
    <cellStyle name="1_tree_현충묘지-예산서(조경)_장충-폐기물예산서_둥근달-수량산출서(철거)" xfId="11000"/>
    <cellStyle name="1_tree_현충묘지-예산서(조경)_장충-표지예정공정표" xfId="11001"/>
    <cellStyle name="1_tree_현충묘지-예산서(조경)_장충-표지예정공정표_00-폐기물처리설계서양식" xfId="11002"/>
    <cellStyle name="1_tree_현충묘지-예산서(조경)_장충-표지예정공정표_둥근달-수량산출서(철거)" xfId="11003"/>
    <cellStyle name="1_tree_현충묘지-예산서(조경)_최종-실행내역(협성대신학관)060110" xfId="11004"/>
    <cellStyle name="1_tree_현충묘지-예산서(조경)_통합단가-동진" xfId="11005"/>
    <cellStyle name="1_tree_현충묘지-예산서(조경)_표지예정공정표" xfId="11006"/>
    <cellStyle name="1_tree_현충묘지-예산서(조경)_-표지예정공정표" xfId="11007"/>
    <cellStyle name="1_tree_현충묘지-예산서(조경)_표지예정공정표_00-폐기물처리설계서양식" xfId="11008"/>
    <cellStyle name="1_tree_현충묘지-예산서(조경)_-표지예정공정표_00-폐기물처리설계서양식" xfId="11009"/>
    <cellStyle name="1_tree_현충묘지-예산서(조경)_표지예정공정표_00-표지예정공정표" xfId="11010"/>
    <cellStyle name="1_tree_현충묘지-예산서(조경)_-표지예정공정표_00-표지예정공정표" xfId="11011"/>
    <cellStyle name="1_tree_현충묘지-예산서(조경)_표지예정공정표_00-표지예정공정표_00-폐기물처리설계서양식" xfId="11012"/>
    <cellStyle name="1_tree_현충묘지-예산서(조경)_-표지예정공정표_00-표지예정공정표_00-폐기물처리설계서양식" xfId="11013"/>
    <cellStyle name="1_tree_현충묘지-예산서(조경)_표지예정공정표_00-표지예정공정표_둥근달-수량산출서(철거)" xfId="11014"/>
    <cellStyle name="1_tree_현충묘지-예산서(조경)_-표지예정공정표_00-표지예정공정표_둥근달-수량산출서(철거)" xfId="11015"/>
    <cellStyle name="1_tree_현충묘지-예산서(조경)_표지예정공정표_둥근달-수량산출서(철거)" xfId="11016"/>
    <cellStyle name="1_tree_현충묘지-예산서(조경)_-표지예정공정표_둥근달-수량산출서(철거)" xfId="11017"/>
    <cellStyle name="1_tree_현충묘지-예산서(조경)_한국국제협력단국제협력관련시설신축공사(11(1).20)실행작업" xfId="11018"/>
    <cellStyle name="1_tree_화명공사비" xfId="11019"/>
    <cellStyle name="1_tree_화명공사비_★화명동3차원가계산서" xfId="11020"/>
    <cellStyle name="1_tree_화명공사비_주요자재집계표(1206-본내역금회)" xfId="11021"/>
    <cellStyle name="1_tree_화명공사비_주요자재집계표(1206-본내역전체)" xfId="11022"/>
    <cellStyle name="1_tree_화명공사비_주요자재집계표(전체)" xfId="11023"/>
    <cellStyle name="1_tree_화명공사비_주요자재집계표1120(금회-제출용)" xfId="11024"/>
    <cellStyle name="1_tree_화명공사비_중동롯데캐슬마스터2" xfId="11025"/>
    <cellStyle name="1_tree_화명조경" xfId="19649"/>
    <cellStyle name="1_tree_화명조경_1차 기성 내역서 0612023" xfId="19650"/>
    <cellStyle name="1_tree_화명조경_3차네고견적(061017-1)" xfId="19651"/>
    <cellStyle name="1_tree_화명조경_백화점화장실인테리어" xfId="19652"/>
    <cellStyle name="1_tree_화명조경_백화점화장실인테리어_1차 기성 내역서 0612023" xfId="19653"/>
    <cellStyle name="1_tree_화명조경_백화점화장실인테리어_3차네고견적(061017-1)" xfId="19654"/>
    <cellStyle name="1_tree_화성 동탄신도시" xfId="11026"/>
    <cellStyle name="1_tree_화성동탄신도시시설물" xfId="11027"/>
    <cellStyle name="1_가드케이블수량산출" xfId="7464"/>
    <cellStyle name="1_강남폐기물내역" xfId="7465"/>
    <cellStyle name="1_공과잡비(건축본부수정05-02-18)" xfId="7466"/>
    <cellStyle name="1_과천수량집계" xfId="7467"/>
    <cellStyle name="1_기계설비외주실행(초안)_셈텀리더스마크복합시설(05.12.16)" xfId="7468"/>
    <cellStyle name="1_남해총괄표" xfId="19655"/>
    <cellStyle name="1_남해총괄표_1차 기성 내역서 0612023" xfId="19656"/>
    <cellStyle name="1_남해총괄표_3차네고견적(061017-1)" xfId="19657"/>
    <cellStyle name="1_남해총괄표_문화센타" xfId="19658"/>
    <cellStyle name="1_남해총괄표_백화점화장실인테리어" xfId="19659"/>
    <cellStyle name="1_남해총괄표_백화점화장실인테리어_1차 기성 내역서 0612023" xfId="19660"/>
    <cellStyle name="1_남해총괄표_백화점화장실인테리어_3차네고견적(061017-1)" xfId="19661"/>
    <cellStyle name="1_남해총괄표_백화점화장실인테리어_문화센타" xfId="19662"/>
    <cellStyle name="1_남해총괄표_설계내역서" xfId="19663"/>
    <cellStyle name="1_남해총괄표_설계내역서_1차 기성 내역서 0612023" xfId="19664"/>
    <cellStyle name="1_남해총괄표_설계내역서_3차네고견적(061017-1)" xfId="19665"/>
    <cellStyle name="1_남해총괄표_설계내역서_문화센타" xfId="19666"/>
    <cellStyle name="1_남해총괄표_설계내역서_백화점화장실인테리어" xfId="19667"/>
    <cellStyle name="1_남해총괄표_설계내역서_백화점화장실인테리어_1차 기성 내역서 0612023" xfId="19668"/>
    <cellStyle name="1_남해총괄표_설계내역서_백화점화장실인테리어_3차네고견적(061017-1)" xfId="19669"/>
    <cellStyle name="1_남해총괄표_설계내역서_백화점화장실인테리어_문화센타" xfId="19670"/>
    <cellStyle name="1_남해총괄표_설계내역서_화명조경" xfId="19671"/>
    <cellStyle name="1_남해총괄표_설계내역서_화명조경_1차 기성 내역서 0612023" xfId="19672"/>
    <cellStyle name="1_남해총괄표_설계내역서_화명조경_3차네고견적(061017-1)" xfId="19673"/>
    <cellStyle name="1_남해총괄표_설계내역서_화명조경_문화센타" xfId="19674"/>
    <cellStyle name="1_남해총괄표_설계내역서_화명조경_백화점화장실인테리어" xfId="19675"/>
    <cellStyle name="1_남해총괄표_설계내역서_화명조경_백화점화장실인테리어_1차 기성 내역서 0612023" xfId="19676"/>
    <cellStyle name="1_남해총괄표_설계내역서_화명조경_백화점화장실인테리어_3차네고견적(061017-1)" xfId="19677"/>
    <cellStyle name="1_남해총괄표_설계내역서_화명조경_백화점화장실인테리어_문화센타" xfId="19678"/>
    <cellStyle name="1_남해총괄표_설계내역서1월7일" xfId="19679"/>
    <cellStyle name="1_남해총괄표_설계내역서1월7일_1차 기성 내역서 0612023" xfId="19680"/>
    <cellStyle name="1_남해총괄표_설계내역서1월7일_3차네고견적(061017-1)" xfId="19681"/>
    <cellStyle name="1_남해총괄표_설계내역서1월7일_문화센타" xfId="19682"/>
    <cellStyle name="1_남해총괄표_설계내역서1월7일_백화점화장실인테리어" xfId="19683"/>
    <cellStyle name="1_남해총괄표_설계내역서1월7일_백화점화장실인테리어_1차 기성 내역서 0612023" xfId="19684"/>
    <cellStyle name="1_남해총괄표_설계내역서1월7일_백화점화장실인테리어_3차네고견적(061017-1)" xfId="19685"/>
    <cellStyle name="1_남해총괄표_설계내역서1월7일_백화점화장실인테리어_문화센타" xfId="19686"/>
    <cellStyle name="1_남해총괄표_설계내역서1월7일_화명조경" xfId="19687"/>
    <cellStyle name="1_남해총괄표_설계내역서1월7일_화명조경_1차 기성 내역서 0612023" xfId="19688"/>
    <cellStyle name="1_남해총괄표_설계내역서1월7일_화명조경_3차네고견적(061017-1)" xfId="19689"/>
    <cellStyle name="1_남해총괄표_설계내역서1월7일_화명조경_문화센타" xfId="19690"/>
    <cellStyle name="1_남해총괄표_설계내역서1월7일_화명조경_백화점화장실인테리어" xfId="19691"/>
    <cellStyle name="1_남해총괄표_설계내역서1월7일_화명조경_백화점화장실인테리어_1차 기성 내역서 0612023" xfId="19692"/>
    <cellStyle name="1_남해총괄표_설계내역서1월7일_화명조경_백화점화장실인테리어_3차네고견적(061017-1)" xfId="19693"/>
    <cellStyle name="1_남해총괄표_설계내역서1월7일_화명조경_백화점화장실인테리어_문화센타" xfId="19694"/>
    <cellStyle name="1_남해총괄표_화명조경" xfId="19695"/>
    <cellStyle name="1_남해총괄표_화명조경_1차 기성 내역서 0612023" xfId="19696"/>
    <cellStyle name="1_남해총괄표_화명조경_3차네고견적(061017-1)" xfId="19697"/>
    <cellStyle name="1_남해총괄표_화명조경_백화점화장실인테리어" xfId="19698"/>
    <cellStyle name="1_남해총괄표_화명조경_백화점화장실인테리어_1차 기성 내역서 0612023" xfId="19699"/>
    <cellStyle name="1_남해총괄표_화명조경_백화점화장실인테리어_3차네고견적(061017-1)" xfId="19700"/>
    <cellStyle name="1_논일복합건물(05.09.27)_실행작업" xfId="7469"/>
    <cellStyle name="1_농협정보기술연구원-실행" xfId="7470"/>
    <cellStyle name="1_단가조사표" xfId="7471"/>
    <cellStyle name="1_단가조사표 2" xfId="7472"/>
    <cellStyle name="1_단가조사표 3" xfId="7473"/>
    <cellStyle name="1_단가조사표_1011소각" xfId="7474"/>
    <cellStyle name="1_단가조사표_1011소각 2" xfId="7475"/>
    <cellStyle name="1_단가조사표_1011소각 3" xfId="7476"/>
    <cellStyle name="1_단가조사표_1011소각_낙산연수원_외주리스트" xfId="7477"/>
    <cellStyle name="1_단가조사표_1011소각_저동_실행작업(060713)" xfId="7478"/>
    <cellStyle name="1_단가조사표_1113교~1" xfId="7479"/>
    <cellStyle name="1_단가조사표_1113교~1 2" xfId="7480"/>
    <cellStyle name="1_단가조사표_1113교~1 3" xfId="7481"/>
    <cellStyle name="1_단가조사표_1113교~1_낙산연수원_외주리스트" xfId="7482"/>
    <cellStyle name="1_단가조사표_1113교~1_저동_실행작업(060713)" xfId="7483"/>
    <cellStyle name="1_단가조사표_121내역" xfId="7484"/>
    <cellStyle name="1_단가조사표_121내역 2" xfId="7485"/>
    <cellStyle name="1_단가조사표_121내역 3" xfId="7486"/>
    <cellStyle name="1_단가조사표_121내역_낙산연수원_외주리스트" xfId="7487"/>
    <cellStyle name="1_단가조사표_121내역_저동_실행작업(060713)" xfId="7488"/>
    <cellStyle name="1_단가조사표_객토량" xfId="7489"/>
    <cellStyle name="1_단가조사표_객토량 2" xfId="7490"/>
    <cellStyle name="1_단가조사표_객토량 3" xfId="7491"/>
    <cellStyle name="1_단가조사표_객토량_낙산연수원_외주리스트" xfId="7492"/>
    <cellStyle name="1_단가조사표_객토량_저동_실행작업(060713)" xfId="7493"/>
    <cellStyle name="1_단가조사표_교통센~1" xfId="7494"/>
    <cellStyle name="1_단가조사표_교통센~1 2" xfId="7495"/>
    <cellStyle name="1_단가조사표_교통센~1 3" xfId="7496"/>
    <cellStyle name="1_단가조사표_교통센~1_낙산연수원_외주리스트" xfId="7497"/>
    <cellStyle name="1_단가조사표_교통센~1_저동_실행작업(060713)" xfId="7498"/>
    <cellStyle name="1_단가조사표_교통센터412" xfId="7499"/>
    <cellStyle name="1_단가조사표_교통센터412 2" xfId="7500"/>
    <cellStyle name="1_단가조사표_교통센터412 3" xfId="7501"/>
    <cellStyle name="1_단가조사표_교통센터412_낙산연수원_외주리스트" xfId="7502"/>
    <cellStyle name="1_단가조사표_교통센터412_저동_실행작업(060713)" xfId="7503"/>
    <cellStyle name="1_단가조사표_교통수" xfId="7504"/>
    <cellStyle name="1_단가조사표_교통수 2" xfId="7505"/>
    <cellStyle name="1_단가조사표_교통수 3" xfId="7506"/>
    <cellStyle name="1_단가조사표_교통수_낙산연수원_외주리스트" xfId="7507"/>
    <cellStyle name="1_단가조사표_교통수_저동_실행작업(060713)" xfId="7508"/>
    <cellStyle name="1_단가조사표_교통수량산출서" xfId="7509"/>
    <cellStyle name="1_단가조사표_교통수량산출서 2" xfId="7510"/>
    <cellStyle name="1_단가조사표_교통수량산출서 3" xfId="7511"/>
    <cellStyle name="1_단가조사표_교통수량산출서_낙산연수원_외주리스트" xfId="7512"/>
    <cellStyle name="1_단가조사표_교통수량산출서_저동_실행작업(060713)" xfId="7513"/>
    <cellStyle name="1_단가조사표_구조물대가 (2)" xfId="7514"/>
    <cellStyle name="1_단가조사표_구조물대가 (2) 2" xfId="7515"/>
    <cellStyle name="1_단가조사표_구조물대가 (2) 3" xfId="7516"/>
    <cellStyle name="1_단가조사표_구조물대가 (2)_낙산연수원_외주리스트" xfId="7517"/>
    <cellStyle name="1_단가조사표_구조물대가 (2)_저동_실행작업(060713)" xfId="7518"/>
    <cellStyle name="1_단가조사표_낙산연수원_외주리스트" xfId="7519"/>
    <cellStyle name="1_단가조사표_내역서 (2)" xfId="7520"/>
    <cellStyle name="1_단가조사표_내역서 (2) 2" xfId="7521"/>
    <cellStyle name="1_단가조사표_내역서 (2) 3" xfId="7522"/>
    <cellStyle name="1_단가조사표_내역서 (2)_낙산연수원_외주리스트" xfId="7523"/>
    <cellStyle name="1_단가조사표_내역서 (2)_저동_실행작업(060713)" xfId="7524"/>
    <cellStyle name="1_단가조사표_대전관저지구" xfId="7525"/>
    <cellStyle name="1_단가조사표_대전관저지구 2" xfId="7526"/>
    <cellStyle name="1_단가조사표_대전관저지구 3" xfId="7527"/>
    <cellStyle name="1_단가조사표_대전관저지구_낙산연수원_외주리스트" xfId="7528"/>
    <cellStyle name="1_단가조사표_대전관저지구_저동_실행작업(060713)" xfId="7529"/>
    <cellStyle name="1_단가조사표_동측지~1" xfId="7530"/>
    <cellStyle name="1_단가조사표_동측지~1 2" xfId="7531"/>
    <cellStyle name="1_단가조사표_동측지~1 3" xfId="7532"/>
    <cellStyle name="1_단가조사표_동측지~1_낙산연수원_외주리스트" xfId="7533"/>
    <cellStyle name="1_단가조사표_동측지~1_저동_실행작업(060713)" xfId="7534"/>
    <cellStyle name="1_단가조사표_동측지원422" xfId="7535"/>
    <cellStyle name="1_단가조사표_동측지원422 2" xfId="7536"/>
    <cellStyle name="1_단가조사표_동측지원422 3" xfId="7537"/>
    <cellStyle name="1_단가조사표_동측지원422_낙산연수원_외주리스트" xfId="7538"/>
    <cellStyle name="1_단가조사표_동측지원422_저동_실행작업(060713)" xfId="7539"/>
    <cellStyle name="1_단가조사표_동측지원512" xfId="7540"/>
    <cellStyle name="1_단가조사표_동측지원512 2" xfId="7541"/>
    <cellStyle name="1_단가조사표_동측지원512 3" xfId="7542"/>
    <cellStyle name="1_단가조사표_동측지원512_낙산연수원_외주리스트" xfId="7543"/>
    <cellStyle name="1_단가조사표_동측지원512_저동_실행작업(060713)" xfId="7544"/>
    <cellStyle name="1_단가조사표_동측지원524" xfId="7545"/>
    <cellStyle name="1_단가조사표_동측지원524 2" xfId="7546"/>
    <cellStyle name="1_단가조사표_동측지원524 3" xfId="7547"/>
    <cellStyle name="1_단가조사표_동측지원524_낙산연수원_외주리스트" xfId="7548"/>
    <cellStyle name="1_단가조사표_동측지원524_저동_실행작업(060713)" xfId="7549"/>
    <cellStyle name="1_단가조사표_부대422" xfId="7550"/>
    <cellStyle name="1_단가조사표_부대422 2" xfId="7551"/>
    <cellStyle name="1_단가조사표_부대422 3" xfId="7552"/>
    <cellStyle name="1_단가조사표_부대422_낙산연수원_외주리스트" xfId="7553"/>
    <cellStyle name="1_단가조사표_부대422_저동_실행작업(060713)" xfId="7554"/>
    <cellStyle name="1_단가조사표_부대시설" xfId="7555"/>
    <cellStyle name="1_단가조사표_부대시설 2" xfId="7556"/>
    <cellStyle name="1_단가조사표_부대시설 3" xfId="7557"/>
    <cellStyle name="1_단가조사표_부대시설_낙산연수원_외주리스트" xfId="7558"/>
    <cellStyle name="1_단가조사표_부대시설_저동_실행작업(060713)" xfId="7559"/>
    <cellStyle name="1_단가조사표_소각수~1" xfId="7560"/>
    <cellStyle name="1_단가조사표_소각수~1 2" xfId="7561"/>
    <cellStyle name="1_단가조사표_소각수~1 3" xfId="7562"/>
    <cellStyle name="1_단가조사표_소각수~1_낙산연수원_외주리스트" xfId="7563"/>
    <cellStyle name="1_단가조사표_소각수~1_저동_실행작업(060713)" xfId="7564"/>
    <cellStyle name="1_단가조사표_소각수내역서" xfId="7565"/>
    <cellStyle name="1_단가조사표_소각수내역서 2" xfId="7566"/>
    <cellStyle name="1_단가조사표_소각수내역서 3" xfId="7567"/>
    <cellStyle name="1_단가조사표_소각수내역서_낙산연수원_외주리스트" xfId="7568"/>
    <cellStyle name="1_단가조사표_소각수내역서_저동_실행작업(060713)" xfId="7569"/>
    <cellStyle name="1_단가조사표_소각수목2" xfId="7570"/>
    <cellStyle name="1_단가조사표_소각수목2 2" xfId="7571"/>
    <cellStyle name="1_단가조사표_소각수목2 3" xfId="7572"/>
    <cellStyle name="1_단가조사표_소각수목2_낙산연수원_외주리스트" xfId="7573"/>
    <cellStyle name="1_단가조사표_소각수목2_저동_실행작업(060713)" xfId="7574"/>
    <cellStyle name="1_단가조사표_수량산출서 (2)" xfId="7575"/>
    <cellStyle name="1_단가조사표_수량산출서 (2) 2" xfId="7576"/>
    <cellStyle name="1_단가조사표_수량산출서 (2) 3" xfId="7577"/>
    <cellStyle name="1_단가조사표_수량산출서 (2)_낙산연수원_외주리스트" xfId="7578"/>
    <cellStyle name="1_단가조사표_수량산출서 (2)_저동_실행작업(060713)" xfId="7579"/>
    <cellStyle name="1_단가조사표_엑스포~1" xfId="7580"/>
    <cellStyle name="1_단가조사표_엑스포~1 2" xfId="7581"/>
    <cellStyle name="1_단가조사표_엑스포~1 3" xfId="7582"/>
    <cellStyle name="1_단가조사표_엑스포~1_낙산연수원_외주리스트" xfId="7583"/>
    <cellStyle name="1_단가조사표_엑스포~1_저동_실행작업(060713)" xfId="7584"/>
    <cellStyle name="1_단가조사표_엑스포한빛1" xfId="7585"/>
    <cellStyle name="1_단가조사표_엑스포한빛1 2" xfId="7586"/>
    <cellStyle name="1_단가조사표_엑스포한빛1 3" xfId="7587"/>
    <cellStyle name="1_단가조사표_엑스포한빛1_낙산연수원_외주리스트" xfId="7588"/>
    <cellStyle name="1_단가조사표_엑스포한빛1_저동_실행작업(060713)" xfId="7589"/>
    <cellStyle name="1_단가조사표_여객터미널331" xfId="7590"/>
    <cellStyle name="1_단가조사표_여객터미널331 2" xfId="7591"/>
    <cellStyle name="1_단가조사표_여객터미널331 3" xfId="7592"/>
    <cellStyle name="1_단가조사표_여객터미널331_낙산연수원_외주리스트" xfId="7593"/>
    <cellStyle name="1_단가조사표_여객터미널331_저동_실행작업(060713)" xfId="7594"/>
    <cellStyle name="1_단가조사표_여객터미널513" xfId="7595"/>
    <cellStyle name="1_단가조사표_여객터미널513 2" xfId="7596"/>
    <cellStyle name="1_단가조사표_여객터미널513 3" xfId="7597"/>
    <cellStyle name="1_단가조사표_여객터미널513_낙산연수원_외주리스트" xfId="7598"/>
    <cellStyle name="1_단가조사표_여객터미널513_저동_실행작업(060713)" xfId="7599"/>
    <cellStyle name="1_단가조사표_여객터미널629" xfId="7600"/>
    <cellStyle name="1_단가조사표_여객터미널629 2" xfId="7601"/>
    <cellStyle name="1_단가조사표_여객터미널629 3" xfId="7602"/>
    <cellStyle name="1_단가조사표_여객터미널629_낙산연수원_외주리스트" xfId="7603"/>
    <cellStyle name="1_단가조사표_여객터미널629_저동_실행작업(060713)" xfId="7604"/>
    <cellStyle name="1_단가조사표_외곽도로616" xfId="7605"/>
    <cellStyle name="1_단가조사표_외곽도로616 2" xfId="7606"/>
    <cellStyle name="1_단가조사표_외곽도로616 3" xfId="7607"/>
    <cellStyle name="1_단가조사표_외곽도로616_낙산연수원_외주리스트" xfId="7608"/>
    <cellStyle name="1_단가조사표_외곽도로616_저동_실행작업(060713)" xfId="7609"/>
    <cellStyle name="1_단가조사표_용인죽전수량" xfId="7610"/>
    <cellStyle name="1_단가조사표_용인죽전수량 2" xfId="7611"/>
    <cellStyle name="1_단가조사표_용인죽전수량 3" xfId="7612"/>
    <cellStyle name="1_단가조사표_용인죽전수량_낙산연수원_외주리스트" xfId="7613"/>
    <cellStyle name="1_단가조사표_용인죽전수량_저동_실행작업(060713)" xfId="7614"/>
    <cellStyle name="1_단가조사표_원가계~1" xfId="7615"/>
    <cellStyle name="1_단가조사표_원가계~1 2" xfId="7616"/>
    <cellStyle name="1_단가조사표_원가계~1 3" xfId="7617"/>
    <cellStyle name="1_단가조사표_원가계~1_낙산연수원_외주리스트" xfId="7618"/>
    <cellStyle name="1_단가조사표_원가계~1_저동_실행작업(060713)" xfId="7619"/>
    <cellStyle name="1_단가조사표_유기질" xfId="7620"/>
    <cellStyle name="1_단가조사표_유기질 2" xfId="7621"/>
    <cellStyle name="1_단가조사표_유기질 3" xfId="7622"/>
    <cellStyle name="1_단가조사표_유기질_낙산연수원_외주리스트" xfId="7623"/>
    <cellStyle name="1_단가조사표_유기질_저동_실행작업(060713)" xfId="7624"/>
    <cellStyle name="1_단가조사표_자재조서 (2)" xfId="7625"/>
    <cellStyle name="1_단가조사표_자재조서 (2) 2" xfId="7626"/>
    <cellStyle name="1_단가조사표_자재조서 (2) 3" xfId="7627"/>
    <cellStyle name="1_단가조사표_자재조서 (2)_낙산연수원_외주리스트" xfId="7628"/>
    <cellStyle name="1_단가조사표_자재조서 (2)_저동_실행작업(060713)" xfId="7629"/>
    <cellStyle name="1_단가조사표_저동_실행작업(060713)" xfId="7630"/>
    <cellStyle name="1_단가조사표_총괄내역" xfId="7631"/>
    <cellStyle name="1_단가조사표_총괄내역 (2)" xfId="7632"/>
    <cellStyle name="1_단가조사표_총괄내역 (2) 2" xfId="7633"/>
    <cellStyle name="1_단가조사표_총괄내역 (2) 3" xfId="7634"/>
    <cellStyle name="1_단가조사표_총괄내역 (2)_낙산연수원_외주리스트" xfId="7635"/>
    <cellStyle name="1_단가조사표_총괄내역 (2)_저동_실행작업(060713)" xfId="7636"/>
    <cellStyle name="1_단가조사표_총괄내역 2" xfId="7637"/>
    <cellStyle name="1_단가조사표_총괄내역 3" xfId="7638"/>
    <cellStyle name="1_단가조사표_총괄내역 4" xfId="7639"/>
    <cellStyle name="1_단가조사표_총괄내역 5" xfId="7640"/>
    <cellStyle name="1_단가조사표_총괄내역 6" xfId="7641"/>
    <cellStyle name="1_단가조사표_총괄내역 7" xfId="7642"/>
    <cellStyle name="1_단가조사표_총괄내역 8" xfId="7643"/>
    <cellStyle name="1_단가조사표_총괄내역_낙산연수원_외주리스트" xfId="7644"/>
    <cellStyle name="1_단가조사표_총괄내역_저동_실행작업(060713)" xfId="7645"/>
    <cellStyle name="1_단가조사표_터미널도로403" xfId="7646"/>
    <cellStyle name="1_단가조사표_터미널도로403 2" xfId="7647"/>
    <cellStyle name="1_단가조사표_터미널도로403 3" xfId="7648"/>
    <cellStyle name="1_단가조사표_터미널도로403_낙산연수원_외주리스트" xfId="7649"/>
    <cellStyle name="1_단가조사표_터미널도로403_저동_실행작업(060713)" xfId="7650"/>
    <cellStyle name="1_단가조사표_터미널도로429" xfId="7651"/>
    <cellStyle name="1_단가조사표_터미널도로429 2" xfId="7652"/>
    <cellStyle name="1_단가조사표_터미널도로429 3" xfId="7653"/>
    <cellStyle name="1_단가조사표_터미널도로429_낙산연수원_외주리스트" xfId="7654"/>
    <cellStyle name="1_단가조사표_터미널도로429_저동_실행작업(060713)" xfId="7655"/>
    <cellStyle name="1_단가조사표_포장일위" xfId="7656"/>
    <cellStyle name="1_단가조사표_포장일위 2" xfId="7657"/>
    <cellStyle name="1_단가조사표_포장일위 3" xfId="7658"/>
    <cellStyle name="1_단가조사표_포장일위_낙산연수원_외주리스트" xfId="7659"/>
    <cellStyle name="1_단가조사표_포장일위_저동_실행작업(060713)" xfId="7660"/>
    <cellStyle name="1_대전가오-수량산출서" xfId="7661"/>
    <cellStyle name="1_도봉구샘플" xfId="7662"/>
    <cellStyle name="1_도봉구샘플 2" xfId="7663"/>
    <cellStyle name="1_도봉구샘플 3" xfId="7664"/>
    <cellStyle name="1_도봉신창-예산서 0325" xfId="7665"/>
    <cellStyle name="1_도봉신창-폐기물예산서 0325" xfId="7666"/>
    <cellStyle name="1_둥근달-설계서" xfId="7667"/>
    <cellStyle name="1_둥근달-수량산출서(철거)" xfId="7668"/>
    <cellStyle name="1_둥근달-표지(철거)" xfId="7669"/>
    <cellStyle name="1_목동내역" xfId="7670"/>
    <cellStyle name="1_목동내역_낙산연수원_외주리스트" xfId="7671"/>
    <cellStyle name="1_목동내역_저동_실행작업(060713)" xfId="7672"/>
    <cellStyle name="1_발전기연도변경관련 내역서(기계,제출,2.18)" xfId="13001"/>
    <cellStyle name="1_방염산출" xfId="21767"/>
    <cellStyle name="1_법원기록보존소및전산정보센터-기계실행" xfId="7673"/>
    <cellStyle name="1_복사본 디자인실행내역_20040809검토후" xfId="7674"/>
    <cellStyle name="1_새세대육영회외주견적" xfId="7675"/>
    <cellStyle name="1_서울대교육동내역(조경0421)" xfId="7676"/>
    <cellStyle name="1_서울대교육동내역(조경0421) 2" xfId="7677"/>
    <cellStyle name="1_서울대교육동내역(조경0421) 3" xfId="7678"/>
    <cellStyle name="1_서울대교육동내역(조경0421)_낙산연수원_외주리스트" xfId="7679"/>
    <cellStyle name="1_서울대교육동내역(조경0421)_저동_실행작업(060713)" xfId="7680"/>
    <cellStyle name="1_서초킴스타워B-조경" xfId="7681"/>
    <cellStyle name="1_설계 변경 내역정리" xfId="13000"/>
    <cellStyle name="1_센텀리더스마크복합시설(실행작업중-1)" xfId="7682"/>
    <cellStyle name="1_센텀리더스마크복합시설(실행작업중-1)_%A3%BC전남지방합동청사신축공사_본실행(0703)" xfId="7683"/>
    <cellStyle name="1_센텀리더스마크복합시설(실행작업중-1)_인천국제공항(실행)-060417-검토" xfId="7684"/>
    <cellStyle name="1_수원1차" xfId="7685"/>
    <cellStyle name="1_수원변경수량산출" xfId="7686"/>
    <cellStyle name="1_수원수량집계(7.13)" xfId="7687"/>
    <cellStyle name="1_수원수량집계(7.13)_★화명동3차원가계산서" xfId="7688"/>
    <cellStyle name="1_수원수량집계(7.13)_주요자재집계표(1206-본내역금회)" xfId="7689"/>
    <cellStyle name="1_수원수량집계(7.13)_주요자재집계표(1206-본내역전체)" xfId="7690"/>
    <cellStyle name="1_수원수량집계(7.13)_주요자재집계표(전체)" xfId="7691"/>
    <cellStyle name="1_수원수량집계(7.13)_주요자재집계표1120(금회-제출용)" xfId="7692"/>
    <cellStyle name="1_수원수량집계(7.13)_중동롯데캐슬마스터2" xfId="7693"/>
    <cellStyle name="1_수원수량집계(7.31)" xfId="7694"/>
    <cellStyle name="1_수원수량집계(7.31)_★화명동3차원가계산서" xfId="7695"/>
    <cellStyle name="1_수원수량집계(7.31)_주요자재집계표(1206-본내역금회)" xfId="7696"/>
    <cellStyle name="1_수원수량집계(7.31)_주요자재집계표(1206-본내역전체)" xfId="7697"/>
    <cellStyle name="1_수원수량집계(7.31)_주요자재집계표(전체)" xfId="7698"/>
    <cellStyle name="1_수원수량집계(7.31)_주요자재집계표1120(금회-제출용)" xfId="7699"/>
    <cellStyle name="1_수원수량집계(7.31)_중동롯데캐슬마스터2" xfId="7700"/>
    <cellStyle name="1_시민계략공사" xfId="12999"/>
    <cellStyle name="1_시민계략공사_전기-한남" xfId="12998"/>
    <cellStyle name="1_신화초-설계서" xfId="7701"/>
    <cellStyle name="1_신화초-설계서 2" xfId="7702"/>
    <cellStyle name="1_신화초-설계서 3" xfId="7703"/>
    <cellStyle name="1_실정보고(양중기)" xfId="12997"/>
    <cellStyle name="1_실행내역서_기계_20050927" xfId="7704"/>
    <cellStyle name="1_실행예산-덕성여대(본실행)" xfId="7705"/>
    <cellStyle name="1_실행작성(호계동)-0425" xfId="7706"/>
    <cellStyle name="1_실행작업중_기계(공내역서)-실행(051226)" xfId="7707"/>
    <cellStyle name="1_실행작업중_기계내역(노인건강타운)_20060123" xfId="7708"/>
    <cellStyle name="1_실행작업중_기계내역(노인건강타운)_20060202" xfId="7709"/>
    <cellStyle name="1_쌍용수량0905" xfId="7710"/>
    <cellStyle name="1_쌍용수량0905_★화명동3차원가계산서" xfId="7711"/>
    <cellStyle name="1_쌍용수량0905_1차 기성 내역서 0612023" xfId="19701"/>
    <cellStyle name="1_쌍용수량0905_3차네고견적(061017-1)" xfId="19702"/>
    <cellStyle name="1_쌍용수량0905_백화점화장실인테리어" xfId="19703"/>
    <cellStyle name="1_쌍용수량0905_백화점화장실인테리어_1차 기성 내역서 0612023" xfId="19704"/>
    <cellStyle name="1_쌍용수량0905_백화점화장실인테리어_3차네고견적(061017-1)" xfId="19705"/>
    <cellStyle name="1_쌍용수량0905_설계내역서" xfId="19706"/>
    <cellStyle name="1_쌍용수량0905_설계내역서_1차 기성 내역서 0612023" xfId="19707"/>
    <cellStyle name="1_쌍용수량0905_설계내역서_3차네고견적(061017-1)" xfId="19708"/>
    <cellStyle name="1_쌍용수량0905_설계내역서_백화점화장실인테리어" xfId="19709"/>
    <cellStyle name="1_쌍용수량0905_설계내역서_백화점화장실인테리어_1차 기성 내역서 0612023" xfId="19710"/>
    <cellStyle name="1_쌍용수량0905_설계내역서_백화점화장실인테리어_3차네고견적(061017-1)" xfId="19711"/>
    <cellStyle name="1_쌍용수량0905_설계내역서_화명조경" xfId="19712"/>
    <cellStyle name="1_쌍용수량0905_설계내역서_화명조경_1차 기성 내역서 0612023" xfId="19713"/>
    <cellStyle name="1_쌍용수량0905_설계내역서_화명조경_3차네고견적(061017-1)" xfId="19714"/>
    <cellStyle name="1_쌍용수량0905_설계내역서_화명조경_백화점화장실인테리어" xfId="19715"/>
    <cellStyle name="1_쌍용수량0905_설계내역서_화명조경_백화점화장실인테리어_1차 기성 내역서 0612023" xfId="19716"/>
    <cellStyle name="1_쌍용수량0905_설계내역서_화명조경_백화점화장실인테리어_3차네고견적(061017-1)" xfId="19717"/>
    <cellStyle name="1_쌍용수량0905_설계내역서1월7일" xfId="19718"/>
    <cellStyle name="1_쌍용수량0905_설계내역서1월7일_1차 기성 내역서 0612023" xfId="19719"/>
    <cellStyle name="1_쌍용수량0905_설계내역서1월7일_3차네고견적(061017-1)" xfId="19720"/>
    <cellStyle name="1_쌍용수량0905_설계내역서1월7일_백화점화장실인테리어" xfId="19721"/>
    <cellStyle name="1_쌍용수량0905_설계내역서1월7일_백화점화장실인테리어_1차 기성 내역서 0612023" xfId="19722"/>
    <cellStyle name="1_쌍용수량0905_설계내역서1월7일_백화점화장실인테리어_3차네고견적(061017-1)" xfId="19723"/>
    <cellStyle name="1_쌍용수량0905_설계내역서1월7일_화명조경" xfId="19724"/>
    <cellStyle name="1_쌍용수량0905_설계내역서1월7일_화명조경_1차 기성 내역서 0612023" xfId="19725"/>
    <cellStyle name="1_쌍용수량0905_설계내역서1월7일_화명조경_3차네고견적(061017-1)" xfId="19726"/>
    <cellStyle name="1_쌍용수량0905_설계내역서1월7일_화명조경_백화점화장실인테리어" xfId="19727"/>
    <cellStyle name="1_쌍용수량0905_설계내역서1월7일_화명조경_백화점화장실인테리어_1차 기성 내역서 0612023" xfId="19728"/>
    <cellStyle name="1_쌍용수량0905_설계내역서1월7일_화명조경_백화점화장실인테리어_3차네고견적(061017-1)" xfId="19729"/>
    <cellStyle name="1_쌍용수량0905_주요자재집계표(1206-본내역금회)" xfId="7712"/>
    <cellStyle name="1_쌍용수량0905_주요자재집계표(1206-본내역전체)" xfId="7713"/>
    <cellStyle name="1_쌍용수량0905_주요자재집계표(전체)" xfId="7714"/>
    <cellStyle name="1_쌍용수량0905_주요자재집계표1120(금회-제출용)" xfId="7715"/>
    <cellStyle name="1_쌍용수량0905_중동롯데캐슬마스터2" xfId="7716"/>
    <cellStyle name="1_쌍용수량0905_화명조경" xfId="19730"/>
    <cellStyle name="1_쌍용수량0905_화명조경_1차 기성 내역서 0612023" xfId="19731"/>
    <cellStyle name="1_쌍용수량0905_화명조경_3차네고견적(061017-1)" xfId="19732"/>
    <cellStyle name="1_쌍용수량0905_화명조경_백화점화장실인테리어" xfId="19733"/>
    <cellStyle name="1_쌍용수량0905_화명조경_백화점화장실인테리어_1차 기성 내역서 0612023" xfId="19734"/>
    <cellStyle name="1_쌍용수량0905_화명조경_백화점화장실인테리어_3차네고견적(061017-1)" xfId="19735"/>
    <cellStyle name="1_쌍용수량집계" xfId="7717"/>
    <cellStyle name="1_쌍용수량집계_★화명동3차원가계산서" xfId="7718"/>
    <cellStyle name="1_쌍용수량집계_주요자재집계표(1206-본내역금회)" xfId="7719"/>
    <cellStyle name="1_쌍용수량집계_주요자재집계표(1206-본내역전체)" xfId="7720"/>
    <cellStyle name="1_쌍용수량집계_주요자재집계표(전체)" xfId="7721"/>
    <cellStyle name="1_쌍용수량집계_주요자재집계표1120(금회-제출용)" xfId="7722"/>
    <cellStyle name="1_쌍용수량집계_중동롯데캐슬마스터2" xfId="7723"/>
    <cellStyle name="1_양동2지구-실행(050315)" xfId="7724"/>
    <cellStyle name="1_외주견적서-연세" xfId="7725"/>
    <cellStyle name="1_용평수량집계" xfId="7726"/>
    <cellStyle name="1_원가계산서" xfId="19736"/>
    <cellStyle name="1_원가계산서_00갑지" xfId="19737"/>
    <cellStyle name="1_원가계산서_00갑지_1차 기성 내역서 0612023" xfId="19738"/>
    <cellStyle name="1_원가계산서_00갑지_3차네고견적(061017-1)" xfId="19739"/>
    <cellStyle name="1_원가계산서_00갑지_백화점화장실인테리어" xfId="19740"/>
    <cellStyle name="1_원가계산서_00갑지_백화점화장실인테리어_1차 기성 내역서 0612023" xfId="19741"/>
    <cellStyle name="1_원가계산서_00갑지_백화점화장실인테리어_3차네고견적(061017-1)" xfId="19742"/>
    <cellStyle name="1_원가계산서_00갑지_설계내역서" xfId="19743"/>
    <cellStyle name="1_원가계산서_00갑지_설계내역서_1차 기성 내역서 0612023" xfId="19744"/>
    <cellStyle name="1_원가계산서_00갑지_설계내역서_3차네고견적(061017-1)" xfId="19745"/>
    <cellStyle name="1_원가계산서_00갑지_설계내역서_백화점화장실인테리어" xfId="19746"/>
    <cellStyle name="1_원가계산서_00갑지_설계내역서_백화점화장실인테리어_1차 기성 내역서 0612023" xfId="19747"/>
    <cellStyle name="1_원가계산서_00갑지_설계내역서_백화점화장실인테리어_3차네고견적(061017-1)" xfId="19748"/>
    <cellStyle name="1_원가계산서_00갑지_설계내역서_화명조경" xfId="19749"/>
    <cellStyle name="1_원가계산서_00갑지_설계내역서_화명조경_1차 기성 내역서 0612023" xfId="19750"/>
    <cellStyle name="1_원가계산서_00갑지_설계내역서_화명조경_3차네고견적(061017-1)" xfId="19751"/>
    <cellStyle name="1_원가계산서_00갑지_설계내역서_화명조경_백화점화장실인테리어" xfId="19752"/>
    <cellStyle name="1_원가계산서_00갑지_설계내역서_화명조경_백화점화장실인테리어_1차 기성 내역서 0612023" xfId="19753"/>
    <cellStyle name="1_원가계산서_00갑지_설계내역서_화명조경_백화점화장실인테리어_3차네고견적(061017-1)" xfId="19754"/>
    <cellStyle name="1_원가계산서_00갑지_설계내역서1월7일" xfId="19755"/>
    <cellStyle name="1_원가계산서_00갑지_설계내역서1월7일_1차 기성 내역서 0612023" xfId="19756"/>
    <cellStyle name="1_원가계산서_00갑지_설계내역서1월7일_3차네고견적(061017-1)" xfId="19757"/>
    <cellStyle name="1_원가계산서_00갑지_설계내역서1월7일_백화점화장실인테리어" xfId="19758"/>
    <cellStyle name="1_원가계산서_00갑지_설계내역서1월7일_백화점화장실인테리어_1차 기성 내역서 0612023" xfId="19759"/>
    <cellStyle name="1_원가계산서_00갑지_설계내역서1월7일_백화점화장실인테리어_3차네고견적(061017-1)" xfId="19760"/>
    <cellStyle name="1_원가계산서_00갑지_설계내역서1월7일_화명조경" xfId="19761"/>
    <cellStyle name="1_원가계산서_00갑지_설계내역서1월7일_화명조경_1차 기성 내역서 0612023" xfId="19762"/>
    <cellStyle name="1_원가계산서_00갑지_설계내역서1월7일_화명조경_3차네고견적(061017-1)" xfId="19763"/>
    <cellStyle name="1_원가계산서_00갑지_설계내역서1월7일_화명조경_백화점화장실인테리어" xfId="19764"/>
    <cellStyle name="1_원가계산서_00갑지_설계내역서1월7일_화명조경_백화점화장실인테리어_1차 기성 내역서 0612023" xfId="19765"/>
    <cellStyle name="1_원가계산서_00갑지_설계내역서1월7일_화명조경_백화점화장실인테리어_3차네고견적(061017-1)" xfId="19766"/>
    <cellStyle name="1_원가계산서_00갑지_화명조경" xfId="19767"/>
    <cellStyle name="1_원가계산서_00갑지_화명조경_1차 기성 내역서 0612023" xfId="19768"/>
    <cellStyle name="1_원가계산서_00갑지_화명조경_3차네고견적(061017-1)" xfId="19769"/>
    <cellStyle name="1_원가계산서_00갑지_화명조경_백화점화장실인테리어" xfId="19770"/>
    <cellStyle name="1_원가계산서_00갑지_화명조경_백화점화장실인테리어_1차 기성 내역서 0612023" xfId="19771"/>
    <cellStyle name="1_원가계산서_00갑지_화명조경_백화점화장실인테리어_3차네고견적(061017-1)" xfId="19772"/>
    <cellStyle name="1_원가계산서_1차 기성 내역서 0612023" xfId="19773"/>
    <cellStyle name="1_원가계산서_3차네고견적(061017-1)" xfId="19774"/>
    <cellStyle name="1_원가계산서_과천놀이터설계서" xfId="19775"/>
    <cellStyle name="1_원가계산서_과천놀이터설계서_1차 기성 내역서 0612023" xfId="19776"/>
    <cellStyle name="1_원가계산서_과천놀이터설계서_3차네고견적(061017-1)" xfId="19777"/>
    <cellStyle name="1_원가계산서_과천놀이터설계서_백화점화장실인테리어" xfId="19778"/>
    <cellStyle name="1_원가계산서_과천놀이터설계서_백화점화장실인테리어_1차 기성 내역서 0612023" xfId="19779"/>
    <cellStyle name="1_원가계산서_과천놀이터설계서_백화점화장실인테리어_3차네고견적(061017-1)" xfId="19780"/>
    <cellStyle name="1_원가계산서_과천놀이터설계서_설계내역서" xfId="19781"/>
    <cellStyle name="1_원가계산서_과천놀이터설계서_설계내역서_1차 기성 내역서 0612023" xfId="19782"/>
    <cellStyle name="1_원가계산서_과천놀이터설계서_설계내역서_3차네고견적(061017-1)" xfId="19783"/>
    <cellStyle name="1_원가계산서_과천놀이터설계서_설계내역서_백화점화장실인테리어" xfId="19784"/>
    <cellStyle name="1_원가계산서_과천놀이터설계서_설계내역서_백화점화장실인테리어_1차 기성 내역서 0612023" xfId="19785"/>
    <cellStyle name="1_원가계산서_과천놀이터설계서_설계내역서_백화점화장실인테리어_3차네고견적(061017-1)" xfId="19786"/>
    <cellStyle name="1_원가계산서_과천놀이터설계서_설계내역서_화명조경" xfId="19787"/>
    <cellStyle name="1_원가계산서_과천놀이터설계서_설계내역서_화명조경_1차 기성 내역서 0612023" xfId="19788"/>
    <cellStyle name="1_원가계산서_과천놀이터설계서_설계내역서_화명조경_3차네고견적(061017-1)" xfId="19789"/>
    <cellStyle name="1_원가계산서_과천놀이터설계서_설계내역서_화명조경_백화점화장실인테리어" xfId="19790"/>
    <cellStyle name="1_원가계산서_과천놀이터설계서_설계내역서_화명조경_백화점화장실인테리어_1차 기성 내역서 0612023" xfId="19791"/>
    <cellStyle name="1_원가계산서_과천놀이터설계서_설계내역서_화명조경_백화점화장실인테리어_3차네고견적(061017-1)" xfId="19792"/>
    <cellStyle name="1_원가계산서_과천놀이터설계서_설계내역서1월7일" xfId="19793"/>
    <cellStyle name="1_원가계산서_과천놀이터설계서_설계내역서1월7일_1차 기성 내역서 0612023" xfId="19794"/>
    <cellStyle name="1_원가계산서_과천놀이터설계서_설계내역서1월7일_3차네고견적(061017-1)" xfId="19795"/>
    <cellStyle name="1_원가계산서_과천놀이터설계서_설계내역서1월7일_백화점화장실인테리어" xfId="19796"/>
    <cellStyle name="1_원가계산서_과천놀이터설계서_설계내역서1월7일_백화점화장실인테리어_1차 기성 내역서 0612023" xfId="19797"/>
    <cellStyle name="1_원가계산서_과천놀이터설계서_설계내역서1월7일_백화점화장실인테리어_3차네고견적(061017-1)" xfId="19798"/>
    <cellStyle name="1_원가계산서_과천놀이터설계서_설계내역서1월7일_화명조경" xfId="19799"/>
    <cellStyle name="1_원가계산서_과천놀이터설계서_설계내역서1월7일_화명조경_1차 기성 내역서 0612023" xfId="19800"/>
    <cellStyle name="1_원가계산서_과천놀이터설계서_설계내역서1월7일_화명조경_3차네고견적(061017-1)" xfId="19801"/>
    <cellStyle name="1_원가계산서_과천놀이터설계서_설계내역서1월7일_화명조경_백화점화장실인테리어" xfId="19802"/>
    <cellStyle name="1_원가계산서_과천놀이터설계서_설계내역서1월7일_화명조경_백화점화장실인테리어_1차 기성 내역서 0612023" xfId="19803"/>
    <cellStyle name="1_원가계산서_과천놀이터설계서_설계내역서1월7일_화명조경_백화점화장실인테리어_3차네고견적(061017-1)" xfId="19804"/>
    <cellStyle name="1_원가계산서_과천놀이터설계서_화명조경" xfId="19805"/>
    <cellStyle name="1_원가계산서_과천놀이터설계서_화명조경_1차 기성 내역서 0612023" xfId="19806"/>
    <cellStyle name="1_원가계산서_과천놀이터설계서_화명조경_3차네고견적(061017-1)" xfId="19807"/>
    <cellStyle name="1_원가계산서_과천놀이터설계서_화명조경_백화점화장실인테리어" xfId="19808"/>
    <cellStyle name="1_원가계산서_과천놀이터설계서_화명조경_백화점화장실인테리어_1차 기성 내역서 0612023" xfId="19809"/>
    <cellStyle name="1_원가계산서_과천놀이터설계서_화명조경_백화점화장실인테리어_3차네고견적(061017-1)" xfId="19810"/>
    <cellStyle name="1_원가계산서_백화점화장실인테리어" xfId="19811"/>
    <cellStyle name="1_원가계산서_백화점화장실인테리어_1차 기성 내역서 0612023" xfId="19812"/>
    <cellStyle name="1_원가계산서_백화점화장실인테리어_3차네고견적(061017-1)" xfId="19813"/>
    <cellStyle name="1_원가계산서_총괄갑지" xfId="19814"/>
    <cellStyle name="1_원가계산서_총괄갑지_1차 기성 내역서 0612023" xfId="19815"/>
    <cellStyle name="1_원가계산서_총괄갑지_3차네고견적(061017-1)" xfId="19816"/>
    <cellStyle name="1_원가계산서_총괄갑지_백화점화장실인테리어" xfId="19817"/>
    <cellStyle name="1_원가계산서_총괄갑지_백화점화장실인테리어_1차 기성 내역서 0612023" xfId="19818"/>
    <cellStyle name="1_원가계산서_총괄갑지_백화점화장실인테리어_3차네고견적(061017-1)" xfId="19819"/>
    <cellStyle name="1_원가계산서_총괄갑지_설계내역서" xfId="19820"/>
    <cellStyle name="1_원가계산서_총괄갑지_설계내역서_1차 기성 내역서 0612023" xfId="19821"/>
    <cellStyle name="1_원가계산서_총괄갑지_설계내역서_3차네고견적(061017-1)" xfId="19822"/>
    <cellStyle name="1_원가계산서_총괄갑지_설계내역서_백화점화장실인테리어" xfId="19823"/>
    <cellStyle name="1_원가계산서_총괄갑지_설계내역서_백화점화장실인테리어_1차 기성 내역서 0612023" xfId="19824"/>
    <cellStyle name="1_원가계산서_총괄갑지_설계내역서_백화점화장실인테리어_3차네고견적(061017-1)" xfId="19825"/>
    <cellStyle name="1_원가계산서_총괄갑지_설계내역서_화명조경" xfId="19826"/>
    <cellStyle name="1_원가계산서_총괄갑지_설계내역서_화명조경_1차 기성 내역서 0612023" xfId="19827"/>
    <cellStyle name="1_원가계산서_총괄갑지_설계내역서_화명조경_3차네고견적(061017-1)" xfId="19828"/>
    <cellStyle name="1_원가계산서_총괄갑지_설계내역서_화명조경_백화점화장실인테리어" xfId="19829"/>
    <cellStyle name="1_원가계산서_총괄갑지_설계내역서_화명조경_백화점화장실인테리어_1차 기성 내역서 0612023" xfId="19830"/>
    <cellStyle name="1_원가계산서_총괄갑지_설계내역서_화명조경_백화점화장실인테리어_3차네고견적(061017-1)" xfId="19831"/>
    <cellStyle name="1_원가계산서_총괄갑지_설계내역서1월7일" xfId="19832"/>
    <cellStyle name="1_원가계산서_총괄갑지_설계내역서1월7일_1차 기성 내역서 0612023" xfId="19833"/>
    <cellStyle name="1_원가계산서_총괄갑지_설계내역서1월7일_3차네고견적(061017-1)" xfId="19834"/>
    <cellStyle name="1_원가계산서_총괄갑지_설계내역서1월7일_백화점화장실인테리어" xfId="19835"/>
    <cellStyle name="1_원가계산서_총괄갑지_설계내역서1월7일_백화점화장실인테리어_1차 기성 내역서 0612023" xfId="19836"/>
    <cellStyle name="1_원가계산서_총괄갑지_설계내역서1월7일_백화점화장실인테리어_3차네고견적(061017-1)" xfId="19837"/>
    <cellStyle name="1_원가계산서_총괄갑지_설계내역서1월7일_화명조경" xfId="19838"/>
    <cellStyle name="1_원가계산서_총괄갑지_설계내역서1월7일_화명조경_1차 기성 내역서 0612023" xfId="19839"/>
    <cellStyle name="1_원가계산서_총괄갑지_설계내역서1월7일_화명조경_3차네고견적(061017-1)" xfId="19840"/>
    <cellStyle name="1_원가계산서_총괄갑지_설계내역서1월7일_화명조경_백화점화장실인테리어" xfId="19841"/>
    <cellStyle name="1_원가계산서_총괄갑지_설계내역서1월7일_화명조경_백화점화장실인테리어_1차 기성 내역서 0612023" xfId="19842"/>
    <cellStyle name="1_원가계산서_총괄갑지_설계내역서1월7일_화명조경_백화점화장실인테리어_3차네고견적(061017-1)" xfId="19843"/>
    <cellStyle name="1_원가계산서_총괄갑지_화명조경" xfId="19844"/>
    <cellStyle name="1_원가계산서_총괄갑지_화명조경_1차 기성 내역서 0612023" xfId="19845"/>
    <cellStyle name="1_원가계산서_총괄갑지_화명조경_3차네고견적(061017-1)" xfId="19846"/>
    <cellStyle name="1_원가계산서_총괄갑지_화명조경_백화점화장실인테리어" xfId="19847"/>
    <cellStyle name="1_원가계산서_총괄갑지_화명조경_백화점화장실인테리어_1차 기성 내역서 0612023" xfId="19848"/>
    <cellStyle name="1_원가계산서_총괄갑지_화명조경_백화점화장실인테리어_3차네고견적(061017-1)" xfId="19849"/>
    <cellStyle name="1_원가계산서_총괄내역서" xfId="19850"/>
    <cellStyle name="1_원가계산서_총괄내역서_1차 기성 내역서 0612023" xfId="19851"/>
    <cellStyle name="1_원가계산서_총괄내역서_3차네고견적(061017-1)" xfId="19852"/>
    <cellStyle name="1_원가계산서_총괄내역서_백화점화장실인테리어" xfId="19853"/>
    <cellStyle name="1_원가계산서_총괄내역서_백화점화장실인테리어_1차 기성 내역서 0612023" xfId="19854"/>
    <cellStyle name="1_원가계산서_총괄내역서_백화점화장실인테리어_3차네고견적(061017-1)" xfId="19855"/>
    <cellStyle name="1_원가계산서_총괄내역서_설계내역서" xfId="19856"/>
    <cellStyle name="1_원가계산서_총괄내역서_설계내역서_1차 기성 내역서 0612023" xfId="19857"/>
    <cellStyle name="1_원가계산서_총괄내역서_설계내역서_3차네고견적(061017-1)" xfId="19858"/>
    <cellStyle name="1_원가계산서_총괄내역서_설계내역서_백화점화장실인테리어" xfId="19859"/>
    <cellStyle name="1_원가계산서_총괄내역서_설계내역서_백화점화장실인테리어_1차 기성 내역서 0612023" xfId="19860"/>
    <cellStyle name="1_원가계산서_총괄내역서_설계내역서_백화점화장실인테리어_3차네고견적(061017-1)" xfId="19861"/>
    <cellStyle name="1_원가계산서_총괄내역서_설계내역서_화명조경" xfId="19862"/>
    <cellStyle name="1_원가계산서_총괄내역서_설계내역서_화명조경_1차 기성 내역서 0612023" xfId="19863"/>
    <cellStyle name="1_원가계산서_총괄내역서_설계내역서_화명조경_3차네고견적(061017-1)" xfId="19864"/>
    <cellStyle name="1_원가계산서_총괄내역서_설계내역서_화명조경_백화점화장실인테리어" xfId="19865"/>
    <cellStyle name="1_원가계산서_총괄내역서_설계내역서_화명조경_백화점화장실인테리어_1차 기성 내역서 0612023" xfId="19866"/>
    <cellStyle name="1_원가계산서_총괄내역서_설계내역서_화명조경_백화점화장실인테리어_3차네고견적(061017-1)" xfId="19867"/>
    <cellStyle name="1_원가계산서_총괄내역서_설계내역서1월7일" xfId="19868"/>
    <cellStyle name="1_원가계산서_총괄내역서_설계내역서1월7일_1차 기성 내역서 0612023" xfId="19869"/>
    <cellStyle name="1_원가계산서_총괄내역서_설계내역서1월7일_3차네고견적(061017-1)" xfId="19870"/>
    <cellStyle name="1_원가계산서_총괄내역서_설계내역서1월7일_백화점화장실인테리어" xfId="19871"/>
    <cellStyle name="1_원가계산서_총괄내역서_설계내역서1월7일_백화점화장실인테리어_1차 기성 내역서 0612023" xfId="19872"/>
    <cellStyle name="1_원가계산서_총괄내역서_설계내역서1월7일_백화점화장실인테리어_3차네고견적(061017-1)" xfId="19873"/>
    <cellStyle name="1_원가계산서_총괄내역서_설계내역서1월7일_화명조경" xfId="19874"/>
    <cellStyle name="1_원가계산서_총괄내역서_설계내역서1월7일_화명조경_1차 기성 내역서 0612023" xfId="19875"/>
    <cellStyle name="1_원가계산서_총괄내역서_설계내역서1월7일_화명조경_3차네고견적(061017-1)" xfId="19876"/>
    <cellStyle name="1_원가계산서_총괄내역서_설계내역서1월7일_화명조경_백화점화장실인테리어" xfId="19877"/>
    <cellStyle name="1_원가계산서_총괄내역서_설계내역서1월7일_화명조경_백화점화장실인테리어_1차 기성 내역서 0612023" xfId="19878"/>
    <cellStyle name="1_원가계산서_총괄내역서_설계내역서1월7일_화명조경_백화점화장실인테리어_3차네고견적(061017-1)" xfId="19879"/>
    <cellStyle name="1_원가계산서_총괄내역서_화명조경" xfId="19880"/>
    <cellStyle name="1_원가계산서_총괄내역서_화명조경_1차 기성 내역서 0612023" xfId="19881"/>
    <cellStyle name="1_원가계산서_총괄내역서_화명조경_3차네고견적(061017-1)" xfId="19882"/>
    <cellStyle name="1_원가계산서_총괄내역서_화명조경_백화점화장실인테리어" xfId="19883"/>
    <cellStyle name="1_원가계산서_총괄내역서_화명조경_백화점화장실인테리어_1차 기성 내역서 0612023" xfId="19884"/>
    <cellStyle name="1_원가계산서_총괄내역서_화명조경_백화점화장실인테리어_3차네고견적(061017-1)" xfId="19885"/>
    <cellStyle name="1_원가계산서_화명조경" xfId="19886"/>
    <cellStyle name="1_원가계산서_화명조경_1차 기성 내역서 0612023" xfId="19887"/>
    <cellStyle name="1_원가계산서_화명조경_3차네고견적(061017-1)" xfId="19888"/>
    <cellStyle name="1_원가계산서_화명조경_백화점화장실인테리어" xfId="19889"/>
    <cellStyle name="1_원가계산서_화명조경_백화점화장실인테리어_1차 기성 내역서 0612023" xfId="19890"/>
    <cellStyle name="1_원가계산서_화명조경_백화점화장실인테리어_3차네고견적(061017-1)" xfId="19891"/>
    <cellStyle name="1_은파수량집계" xfId="7727"/>
    <cellStyle name="1_자동제어_05시설본부_한경" xfId="7728"/>
    <cellStyle name="1_장충-수량산출서" xfId="7729"/>
    <cellStyle name="1_정산보고" xfId="7730"/>
    <cellStyle name="1_정산실행예산" xfId="7731"/>
    <cellStyle name="1_제주오션스위츠(산출제출)-0922" xfId="13733"/>
    <cellStyle name="1_주요자재집계표(1206-본내역)" xfId="7732"/>
    <cellStyle name="1_준공정산보고-덕성여대현장" xfId="7733"/>
    <cellStyle name="1_준공정산보고-중앙고강당현장(경비보나)" xfId="7734"/>
    <cellStyle name="1_최종-실행내역(협성대신학관)060110" xfId="7735"/>
    <cellStyle name="1_터미널1-0" xfId="7736"/>
    <cellStyle name="1_터미널1-0_★화명동3차원가계산서" xfId="7737"/>
    <cellStyle name="1_터미널1-0_1차 기성 내역서 0612023" xfId="19892"/>
    <cellStyle name="1_터미널1-0_3차네고견적(061017-1)" xfId="19893"/>
    <cellStyle name="1_터미널1-0_백화점화장실인테리어" xfId="19894"/>
    <cellStyle name="1_터미널1-0_백화점화장실인테리어_1차 기성 내역서 0612023" xfId="19895"/>
    <cellStyle name="1_터미널1-0_백화점화장실인테리어_3차네고견적(061017-1)" xfId="19896"/>
    <cellStyle name="1_터미널1-0_설계내역서" xfId="19897"/>
    <cellStyle name="1_터미널1-0_설계내역서_1차 기성 내역서 0612023" xfId="19898"/>
    <cellStyle name="1_터미널1-0_설계내역서_3차네고견적(061017-1)" xfId="19899"/>
    <cellStyle name="1_터미널1-0_설계내역서_백화점화장실인테리어" xfId="19900"/>
    <cellStyle name="1_터미널1-0_설계내역서_백화점화장실인테리어_1차 기성 내역서 0612023" xfId="19901"/>
    <cellStyle name="1_터미널1-0_설계내역서_백화점화장실인테리어_3차네고견적(061017-1)" xfId="19902"/>
    <cellStyle name="1_터미널1-0_설계내역서_화명조경" xfId="19903"/>
    <cellStyle name="1_터미널1-0_설계내역서_화명조경_1차 기성 내역서 0612023" xfId="19904"/>
    <cellStyle name="1_터미널1-0_설계내역서_화명조경_3차네고견적(061017-1)" xfId="19905"/>
    <cellStyle name="1_터미널1-0_설계내역서_화명조경_백화점화장실인테리어" xfId="19906"/>
    <cellStyle name="1_터미널1-0_설계내역서_화명조경_백화점화장실인테리어_1차 기성 내역서 0612023" xfId="19907"/>
    <cellStyle name="1_터미널1-0_설계내역서_화명조경_백화점화장실인테리어_3차네고견적(061017-1)" xfId="19908"/>
    <cellStyle name="1_터미널1-0_설계내역서1월7일" xfId="19909"/>
    <cellStyle name="1_터미널1-0_설계내역서1월7일_1차 기성 내역서 0612023" xfId="19910"/>
    <cellStyle name="1_터미널1-0_설계내역서1월7일_3차네고견적(061017-1)" xfId="19911"/>
    <cellStyle name="1_터미널1-0_설계내역서1월7일_백화점화장실인테리어" xfId="19912"/>
    <cellStyle name="1_터미널1-0_설계내역서1월7일_백화점화장실인테리어_1차 기성 내역서 0612023" xfId="19913"/>
    <cellStyle name="1_터미널1-0_설계내역서1월7일_백화점화장실인테리어_3차네고견적(061017-1)" xfId="19914"/>
    <cellStyle name="1_터미널1-0_설계내역서1월7일_화명조경" xfId="19915"/>
    <cellStyle name="1_터미널1-0_설계내역서1월7일_화명조경_1차 기성 내역서 0612023" xfId="19916"/>
    <cellStyle name="1_터미널1-0_설계내역서1월7일_화명조경_3차네고견적(061017-1)" xfId="19917"/>
    <cellStyle name="1_터미널1-0_설계내역서1월7일_화명조경_백화점화장실인테리어" xfId="19918"/>
    <cellStyle name="1_터미널1-0_설계내역서1월7일_화명조경_백화점화장실인테리어_1차 기성 내역서 0612023" xfId="19919"/>
    <cellStyle name="1_터미널1-0_설계내역서1월7일_화명조경_백화점화장실인테리어_3차네고견적(061017-1)" xfId="19920"/>
    <cellStyle name="1_터미널1-0_쌍용수량0905" xfId="7738"/>
    <cellStyle name="1_터미널1-0_쌍용수량0905_★화명동3차원가계산서" xfId="7739"/>
    <cellStyle name="1_터미널1-0_쌍용수량0905_1차 기성 내역서 0612023" xfId="19921"/>
    <cellStyle name="1_터미널1-0_쌍용수량0905_3차네고견적(061017-1)" xfId="19922"/>
    <cellStyle name="1_터미널1-0_쌍용수량0905_백화점화장실인테리어" xfId="19923"/>
    <cellStyle name="1_터미널1-0_쌍용수량0905_백화점화장실인테리어_1차 기성 내역서 0612023" xfId="19924"/>
    <cellStyle name="1_터미널1-0_쌍용수량0905_백화점화장실인테리어_3차네고견적(061017-1)" xfId="19925"/>
    <cellStyle name="1_터미널1-0_쌍용수량0905_설계내역서" xfId="19926"/>
    <cellStyle name="1_터미널1-0_쌍용수량0905_설계내역서_1차 기성 내역서 0612023" xfId="19927"/>
    <cellStyle name="1_터미널1-0_쌍용수량0905_설계내역서_3차네고견적(061017-1)" xfId="19928"/>
    <cellStyle name="1_터미널1-0_쌍용수량0905_설계내역서_백화점화장실인테리어" xfId="19929"/>
    <cellStyle name="1_터미널1-0_쌍용수량0905_설계내역서_백화점화장실인테리어_1차 기성 내역서 0612023" xfId="19930"/>
    <cellStyle name="1_터미널1-0_쌍용수량0905_설계내역서_백화점화장실인테리어_3차네고견적(061017-1)" xfId="19931"/>
    <cellStyle name="1_터미널1-0_쌍용수량0905_설계내역서_화명조경" xfId="19932"/>
    <cellStyle name="1_터미널1-0_쌍용수량0905_설계내역서_화명조경_1차 기성 내역서 0612023" xfId="19933"/>
    <cellStyle name="1_터미널1-0_쌍용수량0905_설계내역서_화명조경_3차네고견적(061017-1)" xfId="19934"/>
    <cellStyle name="1_터미널1-0_쌍용수량0905_설계내역서_화명조경_백화점화장실인테리어" xfId="19935"/>
    <cellStyle name="1_터미널1-0_쌍용수량0905_설계내역서_화명조경_백화점화장실인테리어_1차 기성 내역서 0612023" xfId="19936"/>
    <cellStyle name="1_터미널1-0_쌍용수량0905_설계내역서_화명조경_백화점화장실인테리어_3차네고견적(061017-1)" xfId="19937"/>
    <cellStyle name="1_터미널1-0_쌍용수량0905_설계내역서1월7일" xfId="19938"/>
    <cellStyle name="1_터미널1-0_쌍용수량0905_설계내역서1월7일_1차 기성 내역서 0612023" xfId="19939"/>
    <cellStyle name="1_터미널1-0_쌍용수량0905_설계내역서1월7일_3차네고견적(061017-1)" xfId="19940"/>
    <cellStyle name="1_터미널1-0_쌍용수량0905_설계내역서1월7일_백화점화장실인테리어" xfId="19941"/>
    <cellStyle name="1_터미널1-0_쌍용수량0905_설계내역서1월7일_백화점화장실인테리어_1차 기성 내역서 0612023" xfId="19942"/>
    <cellStyle name="1_터미널1-0_쌍용수량0905_설계내역서1월7일_백화점화장실인테리어_3차네고견적(061017-1)" xfId="19943"/>
    <cellStyle name="1_터미널1-0_쌍용수량0905_설계내역서1월7일_화명조경" xfId="19944"/>
    <cellStyle name="1_터미널1-0_쌍용수량0905_설계내역서1월7일_화명조경_1차 기성 내역서 0612023" xfId="19945"/>
    <cellStyle name="1_터미널1-0_쌍용수량0905_설계내역서1월7일_화명조경_3차네고견적(061017-1)" xfId="19946"/>
    <cellStyle name="1_터미널1-0_쌍용수량0905_설계내역서1월7일_화명조경_백화점화장실인테리어" xfId="19947"/>
    <cellStyle name="1_터미널1-0_쌍용수량0905_설계내역서1월7일_화명조경_백화점화장실인테리어_1차 기성 내역서 0612023" xfId="19948"/>
    <cellStyle name="1_터미널1-0_쌍용수량0905_설계내역서1월7일_화명조경_백화점화장실인테리어_3차네고견적(061017-1)" xfId="19949"/>
    <cellStyle name="1_터미널1-0_쌍용수량0905_주요자재집계표(1206-본내역금회)" xfId="7740"/>
    <cellStyle name="1_터미널1-0_쌍용수량0905_주요자재집계표(1206-본내역전체)" xfId="7741"/>
    <cellStyle name="1_터미널1-0_쌍용수량0905_주요자재집계표(전체)" xfId="7742"/>
    <cellStyle name="1_터미널1-0_쌍용수량0905_주요자재집계표1120(금회-제출용)" xfId="7743"/>
    <cellStyle name="1_터미널1-0_쌍용수량0905_중동롯데캐슬마스터2" xfId="7744"/>
    <cellStyle name="1_터미널1-0_쌍용수량0905_화명조경" xfId="19950"/>
    <cellStyle name="1_터미널1-0_쌍용수량0905_화명조경_1차 기성 내역서 0612023" xfId="19951"/>
    <cellStyle name="1_터미널1-0_쌍용수량0905_화명조경_3차네고견적(061017-1)" xfId="19952"/>
    <cellStyle name="1_터미널1-0_쌍용수량0905_화명조경_백화점화장실인테리어" xfId="19953"/>
    <cellStyle name="1_터미널1-0_쌍용수량0905_화명조경_백화점화장실인테리어_1차 기성 내역서 0612023" xfId="19954"/>
    <cellStyle name="1_터미널1-0_쌍용수량0905_화명조경_백화점화장실인테리어_3차네고견적(061017-1)" xfId="19955"/>
    <cellStyle name="1_터미널1-0_주요자재집계표(1206-본내역금회)" xfId="7745"/>
    <cellStyle name="1_터미널1-0_주요자재집계표(1206-본내역전체)" xfId="7746"/>
    <cellStyle name="1_터미널1-0_주요자재집계표(전체)" xfId="7747"/>
    <cellStyle name="1_터미널1-0_주요자재집계표1120(금회-제출용)" xfId="7748"/>
    <cellStyle name="1_터미널1-0_중동롯데캐슬마스터2" xfId="7749"/>
    <cellStyle name="1_터미널1-0_화명조경" xfId="19956"/>
    <cellStyle name="1_터미널1-0_화명조경_1차 기성 내역서 0612023" xfId="19957"/>
    <cellStyle name="1_터미널1-0_화명조경_3차네고견적(061017-1)" xfId="19958"/>
    <cellStyle name="1_터미널1-0_화명조경_백화점화장실인테리어" xfId="19959"/>
    <cellStyle name="1_터미널1-0_화명조경_백화점화장실인테리어_1차 기성 내역서 0612023" xfId="19960"/>
    <cellStyle name="1_터미널1-0_화명조경_백화점화장실인테리어_3차네고견적(061017-1)" xfId="19961"/>
    <cellStyle name="1_토공사xls" xfId="21768"/>
    <cellStyle name="1_폐기물" xfId="7750"/>
    <cellStyle name="1_폐기물예산서" xfId="7751"/>
    <cellStyle name="1_폐기물집계" xfId="7752"/>
    <cellStyle name="1_폐기물집계_낙산연수원_외주리스트" xfId="7753"/>
    <cellStyle name="1_폐기물집계_저동_실행작업(060713)" xfId="7754"/>
    <cellStyle name="1_한풍단위수량" xfId="7755"/>
    <cellStyle name="1_한풍단위수량_★화명동3차원가계산서" xfId="7756"/>
    <cellStyle name="1_한풍단위수량_골프장수목" xfId="7757"/>
    <cellStyle name="1_한풍단위수량_골프장수목_★화명동3차원가계산서" xfId="7758"/>
    <cellStyle name="1_한풍단위수량_골프장수목_주요자재집계표(1206-본내역금회)" xfId="7759"/>
    <cellStyle name="1_한풍단위수량_골프장수목_주요자재집계표(1206-본내역전체)" xfId="7760"/>
    <cellStyle name="1_한풍단위수량_골프장수목_주요자재집계표(전체)" xfId="7761"/>
    <cellStyle name="1_한풍단위수량_골프장수목_주요자재집계표1120(금회-제출용)" xfId="7762"/>
    <cellStyle name="1_한풍단위수량_골프장수목_중동롯데캐슬마스터2" xfId="7763"/>
    <cellStyle name="1_한풍단위수량_수량집계표" xfId="7764"/>
    <cellStyle name="1_한풍단위수량_수량집계표_★화명동3차원가계산서" xfId="7765"/>
    <cellStyle name="1_한풍단위수량_수량집계표_주요자재집계표(1206-본내역금회)" xfId="7766"/>
    <cellStyle name="1_한풍단위수량_수량집계표_주요자재집계표(1206-본내역전체)" xfId="7767"/>
    <cellStyle name="1_한풍단위수량_수량집계표_주요자재집계표(전체)" xfId="7768"/>
    <cellStyle name="1_한풍단위수량_수량집계표_주요자재집계표1120(금회-제출용)" xfId="7769"/>
    <cellStyle name="1_한풍단위수량_수량집계표_중동롯데캐슬마스터2" xfId="7770"/>
    <cellStyle name="1_한풍단위수량_수량총괄표" xfId="7771"/>
    <cellStyle name="1_한풍단위수량_수량총괄표_★화명동3차원가계산서" xfId="7772"/>
    <cellStyle name="1_한풍단위수량_수량총괄표_주요자재집계표(1206-본내역금회)" xfId="7773"/>
    <cellStyle name="1_한풍단위수량_수량총괄표_주요자재집계표(1206-본내역전체)" xfId="7774"/>
    <cellStyle name="1_한풍단위수량_수량총괄표_주요자재집계표(전체)" xfId="7775"/>
    <cellStyle name="1_한풍단위수량_수량총괄표_주요자재집계표1120(금회-제출용)" xfId="7776"/>
    <cellStyle name="1_한풍단위수량_수량총괄표_중동롯데캐슬마스터2" xfId="7777"/>
    <cellStyle name="1_한풍단위수량_용평수량집계" xfId="7778"/>
    <cellStyle name="1_한풍단위수량_용평수량집계_★화명동3차원가계산서" xfId="7779"/>
    <cellStyle name="1_한풍단위수량_용평수량집계_주요자재집계표(1206-본내역금회)" xfId="7780"/>
    <cellStyle name="1_한풍단위수량_용평수량집계_주요자재집계표(1206-본내역전체)" xfId="7781"/>
    <cellStyle name="1_한풍단위수량_용평수량집계_주요자재집계표(전체)" xfId="7782"/>
    <cellStyle name="1_한풍단위수량_용평수량집계_주요자재집계표1120(금회-제출용)" xfId="7783"/>
    <cellStyle name="1_한풍단위수량_용평수량집계_중동롯데캐슬마스터2" xfId="7784"/>
    <cellStyle name="1_한풍단위수량_주요자재집계표(1206-본내역금회)" xfId="7785"/>
    <cellStyle name="1_한풍단위수량_주요자재집계표(1206-본내역전체)" xfId="7786"/>
    <cellStyle name="1_한풍단위수량_주요자재집계표(전체)" xfId="7787"/>
    <cellStyle name="1_한풍단위수량_주요자재집계표1120(금회-제출용)" xfId="7788"/>
    <cellStyle name="1_한풍단위수량_중동롯데캐슬마스터2" xfId="7789"/>
    <cellStyle name="1_현장설명서(IMI-G71-002-F05)(2007(1).05.17)" xfId="7790"/>
    <cellStyle name="1_현장설명서(IMI-G71-002-F05)(2007(1).05.17) 2" xfId="7791"/>
    <cellStyle name="1_현장설명서(IMI-G71-002-F05)(2007(1).05.17) 3" xfId="7792"/>
    <cellStyle name="1_현충묘지-수량산출서" xfId="7793"/>
    <cellStyle name="1_현충묘지-수량산출서 2" xfId="7794"/>
    <cellStyle name="1_현충묘지-수량산출서 3" xfId="7795"/>
    <cellStyle name="1_현충묘지-수량산출서_낙산연수원_외주리스트" xfId="7796"/>
    <cellStyle name="1_현충묘지-수량산출서_저동_실행작업(060713)" xfId="7797"/>
    <cellStyle name="1_홍학연립 건축실행(관리부검토반영)20030428" xfId="21769"/>
    <cellStyle name="10" xfId="11041"/>
    <cellStyle name="10 2" xfId="11042"/>
    <cellStyle name="10 3" xfId="11043"/>
    <cellStyle name="10 4" xfId="12995"/>
    <cellStyle name="10공/㎥" xfId="11044"/>
    <cellStyle name="10공/㎥ 2" xfId="11045"/>
    <cellStyle name="10공/㎥ 2 2" xfId="11046"/>
    <cellStyle name="10공/㎥ 2 3" xfId="11047"/>
    <cellStyle name="10공/㎥ 2 4" xfId="11048"/>
    <cellStyle name="10공/㎥ 2 5" xfId="11049"/>
    <cellStyle name="10공/㎥ 2 6" xfId="11050"/>
    <cellStyle name="10공/㎥ 3" xfId="11051"/>
    <cellStyle name="10공/㎥ 4" xfId="11052"/>
    <cellStyle name="10공/㎥ 5" xfId="11053"/>
    <cellStyle name="10공/㎥ 6" xfId="11054"/>
    <cellStyle name="10공/㎥ 7" xfId="11055"/>
    <cellStyle name="11" xfId="11056"/>
    <cellStyle name="11 2" xfId="11057"/>
    <cellStyle name="11 3" xfId="11058"/>
    <cellStyle name="111" xfId="11059"/>
    <cellStyle name="111 2" xfId="11060"/>
    <cellStyle name="111 3" xfId="11061"/>
    <cellStyle name="1234" xfId="21770"/>
    <cellStyle name="19990216" xfId="15120"/>
    <cellStyle name="¹e" xfId="11063"/>
    <cellStyle name="¹e 2" xfId="11064"/>
    <cellStyle name="¹e 3" xfId="11065"/>
    <cellStyle name="¹e 4" xfId="12993"/>
    <cellStyle name="¹eº" xfId="11066"/>
    <cellStyle name="¹éº" xfId="11067"/>
    <cellStyle name="¹eº 2" xfId="11068"/>
    <cellStyle name="¹éº 2" xfId="11069"/>
    <cellStyle name="¹eº 3" xfId="11070"/>
    <cellStyle name="¹éº 3" xfId="11071"/>
    <cellStyle name="¹eºða²" xfId="13734"/>
    <cellStyle name="¹éºÐÀ²_±¸¸Å³³±â" xfId="19962"/>
    <cellStyle name="1월" xfId="11062"/>
    <cellStyle name="2" xfId="11072"/>
    <cellStyle name="²" xfId="13735"/>
    <cellStyle name="2)" xfId="11073"/>
    <cellStyle name="2_laroux" xfId="11187"/>
    <cellStyle name="2_laroux_ATC-YOON1" xfId="11190"/>
    <cellStyle name="2_laroux_ATC-YOON1_낙산연수원_외주리스트" xfId="11191"/>
    <cellStyle name="2_laroux_ATC-YOON1_저동_실행작업(060713)" xfId="11192"/>
    <cellStyle name="2_laroux_낙산연수원_외주리스트" xfId="11188"/>
    <cellStyle name="2_laroux_저동_실행작업(060713)" xfId="11189"/>
    <cellStyle name="2_낙산연수원_외주리스트" xfId="11074"/>
    <cellStyle name="2_단가조사표" xfId="11075"/>
    <cellStyle name="2_단가조사표_1011소각" xfId="11076"/>
    <cellStyle name="2_단가조사표_1011소각_낙산연수원_외주리스트" xfId="11077"/>
    <cellStyle name="2_단가조사표_1011소각_저동_실행작업(060713)" xfId="11078"/>
    <cellStyle name="2_단가조사표_1113교~1" xfId="11079"/>
    <cellStyle name="2_단가조사표_1113교~1_낙산연수원_외주리스트" xfId="11080"/>
    <cellStyle name="2_단가조사표_1113교~1_저동_실행작업(060713)" xfId="11081"/>
    <cellStyle name="2_단가조사표_121내역" xfId="11082"/>
    <cellStyle name="2_단가조사표_121내역_낙산연수원_외주리스트" xfId="11083"/>
    <cellStyle name="2_단가조사표_121내역_저동_실행작업(060713)" xfId="11084"/>
    <cellStyle name="2_단가조사표_객토량" xfId="11085"/>
    <cellStyle name="2_단가조사표_객토량_낙산연수원_외주리스트" xfId="11086"/>
    <cellStyle name="2_단가조사표_객토량_저동_실행작업(060713)" xfId="11087"/>
    <cellStyle name="2_단가조사표_교통센~1" xfId="11088"/>
    <cellStyle name="2_단가조사표_교통센~1_낙산연수원_외주리스트" xfId="11089"/>
    <cellStyle name="2_단가조사표_교통센~1_저동_실행작업(060713)" xfId="11090"/>
    <cellStyle name="2_단가조사표_교통센터412" xfId="11091"/>
    <cellStyle name="2_단가조사표_교통센터412_낙산연수원_외주리스트" xfId="11092"/>
    <cellStyle name="2_단가조사표_교통센터412_저동_실행작업(060713)" xfId="11093"/>
    <cellStyle name="2_단가조사표_교통수" xfId="11094"/>
    <cellStyle name="2_단가조사표_교통수_낙산연수원_외주리스트" xfId="11095"/>
    <cellStyle name="2_단가조사표_교통수_저동_실행작업(060713)" xfId="11096"/>
    <cellStyle name="2_단가조사표_교통수량산출서" xfId="11097"/>
    <cellStyle name="2_단가조사표_교통수량산출서_낙산연수원_외주리스트" xfId="11098"/>
    <cellStyle name="2_단가조사표_교통수량산출서_저동_실행작업(060713)" xfId="11099"/>
    <cellStyle name="2_단가조사표_구조물대가 (2)" xfId="11100"/>
    <cellStyle name="2_단가조사표_구조물대가 (2)_낙산연수원_외주리스트" xfId="11101"/>
    <cellStyle name="2_단가조사표_구조물대가 (2)_저동_실행작업(060713)" xfId="11102"/>
    <cellStyle name="2_단가조사표_낙산연수원_외주리스트" xfId="11103"/>
    <cellStyle name="2_단가조사표_내역서 (2)" xfId="11104"/>
    <cellStyle name="2_단가조사표_내역서 (2)_낙산연수원_외주리스트" xfId="11105"/>
    <cellStyle name="2_단가조사표_내역서 (2)_저동_실행작업(060713)" xfId="11106"/>
    <cellStyle name="2_단가조사표_대전관저지구" xfId="11107"/>
    <cellStyle name="2_단가조사표_대전관저지구_낙산연수원_외주리스트" xfId="11108"/>
    <cellStyle name="2_단가조사표_대전관저지구_저동_실행작업(060713)" xfId="11109"/>
    <cellStyle name="2_단가조사표_동측지~1" xfId="11110"/>
    <cellStyle name="2_단가조사표_동측지~1_낙산연수원_외주리스트" xfId="11111"/>
    <cellStyle name="2_단가조사표_동측지~1_저동_실행작업(060713)" xfId="11112"/>
    <cellStyle name="2_단가조사표_동측지원422" xfId="11113"/>
    <cellStyle name="2_단가조사표_동측지원422_낙산연수원_외주리스트" xfId="11114"/>
    <cellStyle name="2_단가조사표_동측지원422_저동_실행작업(060713)" xfId="11115"/>
    <cellStyle name="2_단가조사표_동측지원512" xfId="11116"/>
    <cellStyle name="2_단가조사표_동측지원512_낙산연수원_외주리스트" xfId="11117"/>
    <cellStyle name="2_단가조사표_동측지원512_저동_실행작업(060713)" xfId="11118"/>
    <cellStyle name="2_단가조사표_동측지원524" xfId="11119"/>
    <cellStyle name="2_단가조사표_동측지원524_낙산연수원_외주리스트" xfId="11120"/>
    <cellStyle name="2_단가조사표_동측지원524_저동_실행작업(060713)" xfId="11121"/>
    <cellStyle name="2_단가조사표_부대422" xfId="11122"/>
    <cellStyle name="2_단가조사표_부대422_낙산연수원_외주리스트" xfId="11123"/>
    <cellStyle name="2_단가조사표_부대422_저동_실행작업(060713)" xfId="11124"/>
    <cellStyle name="2_단가조사표_부대시설" xfId="11125"/>
    <cellStyle name="2_단가조사표_부대시설_낙산연수원_외주리스트" xfId="11126"/>
    <cellStyle name="2_단가조사표_부대시설_저동_실행작업(060713)" xfId="11127"/>
    <cellStyle name="2_단가조사표_소각수~1" xfId="11128"/>
    <cellStyle name="2_단가조사표_소각수~1_낙산연수원_외주리스트" xfId="11129"/>
    <cellStyle name="2_단가조사표_소각수~1_저동_실행작업(060713)" xfId="11130"/>
    <cellStyle name="2_단가조사표_소각수내역서" xfId="11131"/>
    <cellStyle name="2_단가조사표_소각수내역서_낙산연수원_외주리스트" xfId="11132"/>
    <cellStyle name="2_단가조사표_소각수내역서_저동_실행작업(060713)" xfId="11133"/>
    <cellStyle name="2_단가조사표_소각수목2" xfId="11134"/>
    <cellStyle name="2_단가조사표_소각수목2_낙산연수원_외주리스트" xfId="11135"/>
    <cellStyle name="2_단가조사표_소각수목2_저동_실행작업(060713)" xfId="11136"/>
    <cellStyle name="2_단가조사표_수량산출서 (2)" xfId="11137"/>
    <cellStyle name="2_단가조사표_수량산출서 (2)_낙산연수원_외주리스트" xfId="11138"/>
    <cellStyle name="2_단가조사표_수량산출서 (2)_저동_실행작업(060713)" xfId="11139"/>
    <cellStyle name="2_단가조사표_엑스포~1" xfId="11140"/>
    <cellStyle name="2_단가조사표_엑스포~1_낙산연수원_외주리스트" xfId="11141"/>
    <cellStyle name="2_단가조사표_엑스포~1_저동_실행작업(060713)" xfId="11142"/>
    <cellStyle name="2_단가조사표_엑스포한빛1" xfId="11143"/>
    <cellStyle name="2_단가조사표_엑스포한빛1_낙산연수원_외주리스트" xfId="11144"/>
    <cellStyle name="2_단가조사표_엑스포한빛1_저동_실행작업(060713)" xfId="11145"/>
    <cellStyle name="2_단가조사표_여객터미널331" xfId="11146"/>
    <cellStyle name="2_단가조사표_여객터미널331_낙산연수원_외주리스트" xfId="11147"/>
    <cellStyle name="2_단가조사표_여객터미널331_저동_실행작업(060713)" xfId="11148"/>
    <cellStyle name="2_단가조사표_여객터미널513" xfId="11149"/>
    <cellStyle name="2_단가조사표_여객터미널513_낙산연수원_외주리스트" xfId="11150"/>
    <cellStyle name="2_단가조사표_여객터미널513_저동_실행작업(060713)" xfId="11151"/>
    <cellStyle name="2_단가조사표_여객터미널629" xfId="11152"/>
    <cellStyle name="2_단가조사표_여객터미널629_낙산연수원_외주리스트" xfId="11153"/>
    <cellStyle name="2_단가조사표_여객터미널629_저동_실행작업(060713)" xfId="11154"/>
    <cellStyle name="2_단가조사표_외곽도로616" xfId="11155"/>
    <cellStyle name="2_단가조사표_외곽도로616_낙산연수원_외주리스트" xfId="11156"/>
    <cellStyle name="2_단가조사표_외곽도로616_저동_실행작업(060713)" xfId="11157"/>
    <cellStyle name="2_단가조사표_용인죽전수량" xfId="11158"/>
    <cellStyle name="2_단가조사표_용인죽전수량_낙산연수원_외주리스트" xfId="11159"/>
    <cellStyle name="2_단가조사표_용인죽전수량_저동_실행작업(060713)" xfId="11160"/>
    <cellStyle name="2_단가조사표_원가계~1" xfId="11161"/>
    <cellStyle name="2_단가조사표_원가계~1_낙산연수원_외주리스트" xfId="11162"/>
    <cellStyle name="2_단가조사표_원가계~1_저동_실행작업(060713)" xfId="11163"/>
    <cellStyle name="2_단가조사표_유기질" xfId="11164"/>
    <cellStyle name="2_단가조사표_유기질_낙산연수원_외주리스트" xfId="11165"/>
    <cellStyle name="2_단가조사표_유기질_저동_실행작업(060713)" xfId="11166"/>
    <cellStyle name="2_단가조사표_자재조서 (2)" xfId="11167"/>
    <cellStyle name="2_단가조사표_자재조서 (2)_낙산연수원_외주리스트" xfId="11168"/>
    <cellStyle name="2_단가조사표_자재조서 (2)_저동_실행작업(060713)" xfId="11169"/>
    <cellStyle name="2_단가조사표_저동_실행작업(060713)" xfId="11170"/>
    <cellStyle name="2_단가조사표_총괄내역" xfId="11171"/>
    <cellStyle name="2_단가조사표_총괄내역 (2)" xfId="11172"/>
    <cellStyle name="2_단가조사표_총괄내역 (2)_낙산연수원_외주리스트" xfId="11173"/>
    <cellStyle name="2_단가조사표_총괄내역 (2)_저동_실행작업(060713)" xfId="11174"/>
    <cellStyle name="2_단가조사표_총괄내역_낙산연수원_외주리스트" xfId="11175"/>
    <cellStyle name="2_단가조사표_총괄내역_저동_실행작업(060713)" xfId="11176"/>
    <cellStyle name="2_단가조사표_터미널도로403" xfId="11177"/>
    <cellStyle name="2_단가조사표_터미널도로403_낙산연수원_외주리스트" xfId="11178"/>
    <cellStyle name="2_단가조사표_터미널도로403_저동_실행작업(060713)" xfId="11179"/>
    <cellStyle name="2_단가조사표_터미널도로429" xfId="11180"/>
    <cellStyle name="2_단가조사표_터미널도로429_낙산연수원_외주리스트" xfId="11181"/>
    <cellStyle name="2_단가조사표_터미널도로429_저동_실행작업(060713)" xfId="11182"/>
    <cellStyle name="2_단가조사표_포장일위" xfId="11183"/>
    <cellStyle name="2_단가조사표_포장일위_낙산연수원_외주리스트" xfId="11184"/>
    <cellStyle name="2_단가조사표_포장일위_저동_실행작업(060713)" xfId="11185"/>
    <cellStyle name="2_저동_실행작업(060713)" xfId="11186"/>
    <cellStyle name="20% - Accent1" xfId="11193"/>
    <cellStyle name="20% - Accent2" xfId="11194"/>
    <cellStyle name="20% - Accent3" xfId="11195"/>
    <cellStyle name="20% - Accent4" xfId="11196"/>
    <cellStyle name="20% - Accent5" xfId="11197"/>
    <cellStyle name="20% - Accent6" xfId="11198"/>
    <cellStyle name="20% - 강조색1 10" xfId="15121"/>
    <cellStyle name="20% - 강조색1 11" xfId="20987"/>
    <cellStyle name="20% - 강조색1 2" xfId="13736"/>
    <cellStyle name="20% - 강조색1 2 2" xfId="15122"/>
    <cellStyle name="20% - 강조색1 3" xfId="15123"/>
    <cellStyle name="20% - 강조색1 4" xfId="15124"/>
    <cellStyle name="20% - 강조색1 5" xfId="15125"/>
    <cellStyle name="20% - 강조색1 6" xfId="15126"/>
    <cellStyle name="20% - 강조색1 7" xfId="15127"/>
    <cellStyle name="20% - 강조색1 8" xfId="15128"/>
    <cellStyle name="20% - 강조색1 9" xfId="15129"/>
    <cellStyle name="20% - 강조색2 10" xfId="15130"/>
    <cellStyle name="20% - 강조색2 11" xfId="20988"/>
    <cellStyle name="20% - 강조색2 2" xfId="13737"/>
    <cellStyle name="20% - 강조색2 2 2" xfId="15131"/>
    <cellStyle name="20% - 강조색2 3" xfId="15132"/>
    <cellStyle name="20% - 강조색2 4" xfId="15133"/>
    <cellStyle name="20% - 강조색2 5" xfId="15134"/>
    <cellStyle name="20% - 강조색2 6" xfId="15135"/>
    <cellStyle name="20% - 강조색2 7" xfId="15136"/>
    <cellStyle name="20% - 강조색2 8" xfId="15137"/>
    <cellStyle name="20% - 강조색2 9" xfId="15138"/>
    <cellStyle name="20% - 강조색3 10" xfId="15139"/>
    <cellStyle name="20% - 강조색3 11" xfId="20989"/>
    <cellStyle name="20% - 강조색3 2" xfId="13738"/>
    <cellStyle name="20% - 강조색3 2 2" xfId="15140"/>
    <cellStyle name="20% - 강조색3 3" xfId="15141"/>
    <cellStyle name="20% - 강조색3 4" xfId="15142"/>
    <cellStyle name="20% - 강조색3 5" xfId="15143"/>
    <cellStyle name="20% - 강조색3 6" xfId="15144"/>
    <cellStyle name="20% - 강조색3 7" xfId="15145"/>
    <cellStyle name="20% - 강조색3 8" xfId="15146"/>
    <cellStyle name="20% - 강조색3 9" xfId="15147"/>
    <cellStyle name="20% - 강조색4 10" xfId="15148"/>
    <cellStyle name="20% - 강조색4 11" xfId="20990"/>
    <cellStyle name="20% - 강조색4 2" xfId="13739"/>
    <cellStyle name="20% - 강조색4 2 2" xfId="15149"/>
    <cellStyle name="20% - 강조색4 3" xfId="15150"/>
    <cellStyle name="20% - 강조색4 4" xfId="15151"/>
    <cellStyle name="20% - 강조색4 5" xfId="15152"/>
    <cellStyle name="20% - 강조색4 6" xfId="15153"/>
    <cellStyle name="20% - 강조색4 7" xfId="15154"/>
    <cellStyle name="20% - 강조색4 8" xfId="15155"/>
    <cellStyle name="20% - 강조색4 9" xfId="15156"/>
    <cellStyle name="20% - 강조색5 10" xfId="15157"/>
    <cellStyle name="20% - 강조색5 11" xfId="20991"/>
    <cellStyle name="20% - 강조색5 2" xfId="13740"/>
    <cellStyle name="20% - 강조색5 2 2" xfId="15158"/>
    <cellStyle name="20% - 강조색5 3" xfId="15159"/>
    <cellStyle name="20% - 강조색5 4" xfId="15160"/>
    <cellStyle name="20% - 강조색5 5" xfId="15161"/>
    <cellStyle name="20% - 강조색5 6" xfId="15162"/>
    <cellStyle name="20% - 강조색5 7" xfId="15163"/>
    <cellStyle name="20% - 강조색5 8" xfId="15164"/>
    <cellStyle name="20% - 강조색5 9" xfId="15165"/>
    <cellStyle name="20% - 강조색6 10" xfId="15166"/>
    <cellStyle name="20% - 강조색6 11" xfId="20992"/>
    <cellStyle name="20% - 강조색6 2" xfId="13741"/>
    <cellStyle name="20% - 강조색6 2 2" xfId="15167"/>
    <cellStyle name="20% - 강조색6 3" xfId="15168"/>
    <cellStyle name="20% - 강조색6 4" xfId="15169"/>
    <cellStyle name="20% - 강조색6 5" xfId="15170"/>
    <cellStyle name="20% - 강조색6 6" xfId="15171"/>
    <cellStyle name="20% - 강조색6 7" xfId="15172"/>
    <cellStyle name="20% - 강조색6 8" xfId="15173"/>
    <cellStyle name="20% - 강조색6 9" xfId="15174"/>
    <cellStyle name="2자리" xfId="11199"/>
    <cellStyle name="2자리선" xfId="11200"/>
    <cellStyle name="3" xfId="12453"/>
    <cellStyle name="³?a" xfId="13742"/>
    <cellStyle name="³f¹ô[0]_pldt" xfId="12991"/>
    <cellStyle name="³f¹ô_pldt" xfId="12990"/>
    <cellStyle name="၃urrency_OTD thru NOR " xfId="11202"/>
    <cellStyle name="3자리" xfId="11201"/>
    <cellStyle name="40% - Accent1" xfId="11203"/>
    <cellStyle name="40% - Accent2" xfId="11204"/>
    <cellStyle name="40% - Accent3" xfId="11205"/>
    <cellStyle name="40% - Accent4" xfId="11206"/>
    <cellStyle name="40% - Accent5" xfId="11207"/>
    <cellStyle name="40% - Accent6" xfId="11208"/>
    <cellStyle name="40% - 강조색1 10" xfId="15175"/>
    <cellStyle name="40% - 강조색1 11" xfId="20993"/>
    <cellStyle name="40% - 강조색1 2" xfId="13743"/>
    <cellStyle name="40% - 강조색1 2 2" xfId="15176"/>
    <cellStyle name="40% - 강조색1 3" xfId="15177"/>
    <cellStyle name="40% - 강조색1 4" xfId="15178"/>
    <cellStyle name="40% - 강조색1 5" xfId="15179"/>
    <cellStyle name="40% - 강조색1 6" xfId="15180"/>
    <cellStyle name="40% - 강조색1 7" xfId="15181"/>
    <cellStyle name="40% - 강조색1 8" xfId="15182"/>
    <cellStyle name="40% - 강조색1 9" xfId="15183"/>
    <cellStyle name="40% - 강조색2 10" xfId="15184"/>
    <cellStyle name="40% - 강조색2 11" xfId="20994"/>
    <cellStyle name="40% - 강조색2 2" xfId="13744"/>
    <cellStyle name="40% - 강조색2 2 2" xfId="15185"/>
    <cellStyle name="40% - 강조색2 3" xfId="15186"/>
    <cellStyle name="40% - 강조색2 4" xfId="15187"/>
    <cellStyle name="40% - 강조색2 5" xfId="15188"/>
    <cellStyle name="40% - 강조색2 6" xfId="15189"/>
    <cellStyle name="40% - 강조색2 7" xfId="15190"/>
    <cellStyle name="40% - 강조색2 8" xfId="15191"/>
    <cellStyle name="40% - 강조색2 9" xfId="15192"/>
    <cellStyle name="40% - 강조색3 10" xfId="15193"/>
    <cellStyle name="40% - 강조색3 11" xfId="20995"/>
    <cellStyle name="40% - 강조색3 2" xfId="13745"/>
    <cellStyle name="40% - 강조색3 2 2" xfId="15194"/>
    <cellStyle name="40% - 강조색3 3" xfId="15195"/>
    <cellStyle name="40% - 강조색3 4" xfId="15196"/>
    <cellStyle name="40% - 강조색3 5" xfId="15197"/>
    <cellStyle name="40% - 강조색3 6" xfId="15198"/>
    <cellStyle name="40% - 강조색3 7" xfId="15199"/>
    <cellStyle name="40% - 강조색3 8" xfId="15200"/>
    <cellStyle name="40% - 강조색3 9" xfId="15201"/>
    <cellStyle name="40% - 강조색4 10" xfId="15202"/>
    <cellStyle name="40% - 강조색4 11" xfId="20996"/>
    <cellStyle name="40% - 강조색4 2" xfId="13746"/>
    <cellStyle name="40% - 강조색4 2 2" xfId="15203"/>
    <cellStyle name="40% - 강조색4 3" xfId="15204"/>
    <cellStyle name="40% - 강조색4 4" xfId="15205"/>
    <cellStyle name="40% - 강조색4 5" xfId="15206"/>
    <cellStyle name="40% - 강조색4 6" xfId="15207"/>
    <cellStyle name="40% - 강조색4 7" xfId="15208"/>
    <cellStyle name="40% - 강조색4 8" xfId="15209"/>
    <cellStyle name="40% - 강조색4 9" xfId="15210"/>
    <cellStyle name="40% - 강조색5 10" xfId="15211"/>
    <cellStyle name="40% - 강조색5 11" xfId="20997"/>
    <cellStyle name="40% - 강조색5 2" xfId="13747"/>
    <cellStyle name="40% - 강조색5 2 2" xfId="15212"/>
    <cellStyle name="40% - 강조색5 3" xfId="15213"/>
    <cellStyle name="40% - 강조색5 4" xfId="15214"/>
    <cellStyle name="40% - 강조색5 5" xfId="15215"/>
    <cellStyle name="40% - 강조색5 6" xfId="15216"/>
    <cellStyle name="40% - 강조색5 7" xfId="15217"/>
    <cellStyle name="40% - 강조색5 8" xfId="15218"/>
    <cellStyle name="40% - 강조색5 9" xfId="15219"/>
    <cellStyle name="40% - 강조색6 10" xfId="15220"/>
    <cellStyle name="40% - 강조색6 11" xfId="20998"/>
    <cellStyle name="40% - 강조색6 2" xfId="13748"/>
    <cellStyle name="40% - 강조색6 2 2" xfId="15221"/>
    <cellStyle name="40% - 강조색6 3" xfId="15222"/>
    <cellStyle name="40% - 강조색6 4" xfId="15223"/>
    <cellStyle name="40% - 강조색6 5" xfId="15224"/>
    <cellStyle name="40% - 강조색6 6" xfId="15225"/>
    <cellStyle name="40% - 강조색6 7" xfId="15226"/>
    <cellStyle name="40% - 강조색6 8" xfId="15227"/>
    <cellStyle name="40% - 강조색6 9" xfId="15228"/>
    <cellStyle name="6" xfId="12452"/>
    <cellStyle name="60" xfId="11209"/>
    <cellStyle name="60% - Accent1" xfId="11210"/>
    <cellStyle name="60% - Accent2" xfId="11211"/>
    <cellStyle name="60% - Accent3" xfId="11212"/>
    <cellStyle name="60% - Accent4" xfId="11213"/>
    <cellStyle name="60% - Accent5" xfId="11214"/>
    <cellStyle name="60% - Accent6" xfId="11215"/>
    <cellStyle name="60% - 강조색1 10" xfId="15229"/>
    <cellStyle name="60% - 강조색1 11" xfId="20999"/>
    <cellStyle name="60% - 강조색1 2" xfId="13749"/>
    <cellStyle name="60% - 강조색1 2 2" xfId="15230"/>
    <cellStyle name="60% - 강조색1 3" xfId="15231"/>
    <cellStyle name="60% - 강조색1 4" xfId="15232"/>
    <cellStyle name="60% - 강조색1 5" xfId="15233"/>
    <cellStyle name="60% - 강조색1 6" xfId="15234"/>
    <cellStyle name="60% - 강조색1 7" xfId="15235"/>
    <cellStyle name="60% - 강조색1 8" xfId="15236"/>
    <cellStyle name="60% - 강조색1 9" xfId="15237"/>
    <cellStyle name="60% - 강조색2 10" xfId="15238"/>
    <cellStyle name="60% - 강조색2 11" xfId="21000"/>
    <cellStyle name="60% - 강조색2 2" xfId="13750"/>
    <cellStyle name="60% - 강조색2 2 2" xfId="15239"/>
    <cellStyle name="60% - 강조색2 3" xfId="15240"/>
    <cellStyle name="60% - 강조색2 4" xfId="15241"/>
    <cellStyle name="60% - 강조색2 5" xfId="15242"/>
    <cellStyle name="60% - 강조색2 6" xfId="15243"/>
    <cellStyle name="60% - 강조색2 7" xfId="15244"/>
    <cellStyle name="60% - 강조색2 8" xfId="15245"/>
    <cellStyle name="60% - 강조색2 9" xfId="15246"/>
    <cellStyle name="60% - 강조색3 10" xfId="15247"/>
    <cellStyle name="60% - 강조색3 11" xfId="21001"/>
    <cellStyle name="60% - 강조색3 2" xfId="13751"/>
    <cellStyle name="60% - 강조색3 2 2" xfId="15248"/>
    <cellStyle name="60% - 강조색3 3" xfId="15249"/>
    <cellStyle name="60% - 강조색3 4" xfId="15250"/>
    <cellStyle name="60% - 강조색3 5" xfId="15251"/>
    <cellStyle name="60% - 강조색3 6" xfId="15252"/>
    <cellStyle name="60% - 강조색3 7" xfId="15253"/>
    <cellStyle name="60% - 강조색3 8" xfId="15254"/>
    <cellStyle name="60% - 강조색3 9" xfId="15255"/>
    <cellStyle name="60% - 강조색4 10" xfId="15256"/>
    <cellStyle name="60% - 강조색4 11" xfId="21002"/>
    <cellStyle name="60% - 강조색4 2" xfId="13752"/>
    <cellStyle name="60% - 강조색4 2 2" xfId="15257"/>
    <cellStyle name="60% - 강조색4 3" xfId="15258"/>
    <cellStyle name="60% - 강조색4 4" xfId="15259"/>
    <cellStyle name="60% - 강조색4 5" xfId="15260"/>
    <cellStyle name="60% - 강조색4 6" xfId="15261"/>
    <cellStyle name="60% - 강조색4 7" xfId="15262"/>
    <cellStyle name="60% - 강조색4 8" xfId="15263"/>
    <cellStyle name="60% - 강조색4 9" xfId="15264"/>
    <cellStyle name="60% - 강조색5 10" xfId="15265"/>
    <cellStyle name="60% - 강조색5 11" xfId="21003"/>
    <cellStyle name="60% - 강조색5 2" xfId="13753"/>
    <cellStyle name="60% - 강조색5 2 2" xfId="15266"/>
    <cellStyle name="60% - 강조색5 3" xfId="15267"/>
    <cellStyle name="60% - 강조색5 4" xfId="15268"/>
    <cellStyle name="60% - 강조색5 5" xfId="15269"/>
    <cellStyle name="60% - 강조색5 6" xfId="15270"/>
    <cellStyle name="60% - 강조색5 7" xfId="15271"/>
    <cellStyle name="60% - 강조색5 8" xfId="15272"/>
    <cellStyle name="60% - 강조색5 9" xfId="15273"/>
    <cellStyle name="60% - 강조색6 10" xfId="15274"/>
    <cellStyle name="60% - 강조색6 11" xfId="21004"/>
    <cellStyle name="60% - 강조색6 2" xfId="13754"/>
    <cellStyle name="60% - 강조색6 2 2" xfId="15275"/>
    <cellStyle name="60% - 강조색6 3" xfId="15276"/>
    <cellStyle name="60% - 강조색6 4" xfId="15277"/>
    <cellStyle name="60% - 강조색6 5" xfId="15278"/>
    <cellStyle name="60% - 강조색6 6" xfId="15279"/>
    <cellStyle name="60% - 강조색6 7" xfId="15280"/>
    <cellStyle name="60% - 강조색6 8" xfId="15281"/>
    <cellStyle name="60% - 강조색6 9" xfId="15282"/>
    <cellStyle name="_x0014_7." xfId="12451"/>
    <cellStyle name="82" xfId="11216"/>
    <cellStyle name="82 2" xfId="12359"/>
    <cellStyle name="9" xfId="11217"/>
    <cellStyle name="90" xfId="13755"/>
    <cellStyle name="96" xfId="12450"/>
    <cellStyle name="a" xfId="11923"/>
    <cellStyle name="a 2" xfId="12709"/>
    <cellStyle name="A 3" xfId="13756"/>
    <cellStyle name="A 4" xfId="13757"/>
    <cellStyle name="Ā _x0010_က랐_xdc01_땯_x0001_" xfId="15283"/>
    <cellStyle name="a)" xfId="12401"/>
    <cellStyle name="a_02.NEATT(외주목록)" xfId="11924"/>
    <cellStyle name="A_02-도급공사비내역" xfId="12708"/>
    <cellStyle name="A_04028적산수량집계" xfId="12707"/>
    <cellStyle name="a_0514회의확정자료" xfId="12706"/>
    <cellStyle name="A_0901작업1-금액분리" xfId="12705"/>
    <cellStyle name="A_A0509-가실행(파주)" xfId="12636"/>
    <cellStyle name="a_A-0902건축공사확정(대안포함)" xfId="12635"/>
    <cellStyle name="a_A-0902조경공사확정(대안포함)" xfId="12634"/>
    <cellStyle name="A_BOOKCITY(전기)" xfId="12633"/>
    <cellStyle name="A_BOOKCITY(전기)_04028적산수량집계" xfId="12632"/>
    <cellStyle name="A_Z01-본작업" xfId="12631"/>
    <cellStyle name="A_가실행(3th)" xfId="12704"/>
    <cellStyle name="A_결정01-총괄가실행(0820)" xfId="12703"/>
    <cellStyle name="A_공설운동진입(가실행)" xfId="12702"/>
    <cellStyle name="A_공설운동진입(가실행)_04028적산수량집계" xfId="12701"/>
    <cellStyle name="A_공설운동진입(가실행)_BOOKCITY(전기)" xfId="12690"/>
    <cellStyle name="A_공설운동진입(가실행)_BOOKCITY(전기)_04028적산수량집계" xfId="12689"/>
    <cellStyle name="A_공설운동진입(가실행)_사본 - 파주 북시티(이채)" xfId="12700"/>
    <cellStyle name="A_공설운동진입(가실행)_사본 - 파주 북시티(이채)_04028적산수량집계" xfId="12699"/>
    <cellStyle name="A_공설운동진입(가실행)_제주대명호텔공용홀 9-13(제출)-3차" xfId="13758"/>
    <cellStyle name="A_공설운동진입(가실행)_제주리조트 공용부리뉴얼공사(2차)" xfId="13759"/>
    <cellStyle name="A_공설운동진입(가실행)_파주 BOOK CITY(통보용)" xfId="12694"/>
    <cellStyle name="A_공설운동진입(가실행)_파주 BOOK CITY(통보용)_04028적산수량집계" xfId="12693"/>
    <cellStyle name="A_공설운동진입(가실행)_파주 BOOK CITY가실행내역" xfId="12692"/>
    <cellStyle name="A_공설운동진입(가실행)_파주 BOOK CITY가실행내역_04028적산수량집계" xfId="12691"/>
    <cellStyle name="A_공설운동진입(가실행)_파주 북시티(이채)제출" xfId="12698"/>
    <cellStyle name="A_공설운동진입(가실행)_파주 북시티(이채)제출_04028적산수량집계" xfId="12697"/>
    <cellStyle name="A_공설운동진입(가실행)_파주 북시티(전체)제출(변경전)" xfId="12696"/>
    <cellStyle name="A_공설운동진입(가실행)_파주 북시티(전체)제출(변경전)_04028적산수량집계" xfId="12695"/>
    <cellStyle name="A_공설운동진입(가실행)_한남동 근린생활시설-6-1" xfId="13760"/>
    <cellStyle name="A_공설운동진입(가실행)_한남동 근린생활시설-6-1_제주대명호텔공용홀 9-13(제출)-3차" xfId="13761"/>
    <cellStyle name="A_공설운동진입(가실행)_한남동 근린생활시설-6-1_제주리조트 공용부리뉴얼공사(2차)" xfId="13762"/>
    <cellStyle name="A_공설운동진입(가실행)_한남동 근린생활시설-6-1_한남동 근린생활시설-6-1" xfId="13763"/>
    <cellStyle name="A_공설운동진입(가실행)_한남동 근린생활시설-6-1_한남동 근린생활시설-6-1_제주대명호텔공용홀 9-13(제출)-3차" xfId="13764"/>
    <cellStyle name="A_공설운동진입(가실행)_한남동 근린생활시설-6-1_한남동 근린생활시설-6-1_제주리조트 공용부리뉴얼공사(2차)" xfId="13765"/>
    <cellStyle name="a_공항관련공사비 비교" xfId="12688"/>
    <cellStyle name="a_낙산연수원_외주리스트" xfId="11925"/>
    <cellStyle name="A_당팀-가실행작업" xfId="12687"/>
    <cellStyle name="A_도급공사변경Ⅰ(0626)" xfId="12686"/>
    <cellStyle name="A_발전기연도변경관련 내역서(기계,제출,2.18)" xfId="12685"/>
    <cellStyle name="A_보고02-건축공사감액보고서(0714)" xfId="12684"/>
    <cellStyle name="A_분석001-구조체투입관련" xfId="12683"/>
    <cellStyle name="A_사본 - 0429파본사" xfId="12682"/>
    <cellStyle name="A_사본 - 파주 북시티(이채)" xfId="12681"/>
    <cellStyle name="A_사본 - 파주 북시티(이채)_04028적산수량집계" xfId="12680"/>
    <cellStyle name="A_설계 변경 내역정리" xfId="12679"/>
    <cellStyle name="A_실행01-총괄가실행(0828)" xfId="12678"/>
    <cellStyle name="a_자료03-대안수량조정실행대비표" xfId="12677"/>
    <cellStyle name="a_자료06-토목공사" xfId="12676"/>
    <cellStyle name="a_작업01-조경공사0709" xfId="12675"/>
    <cellStyle name="a_저동_실행작업(060713)" xfId="11926"/>
    <cellStyle name="a_참고02-당초가실행" xfId="12674"/>
    <cellStyle name="A_토목내역서" xfId="12673"/>
    <cellStyle name="A_토목내역서_04028적산수량집계" xfId="12672"/>
    <cellStyle name="A_토목내역서_BOOKCITY(전기)" xfId="12647"/>
    <cellStyle name="A_토목내역서_BOOKCITY(전기)_04028적산수량집계" xfId="12646"/>
    <cellStyle name="A_토목내역서_공설운동진입(가실행)" xfId="12671"/>
    <cellStyle name="A_토목내역서_공설운동진입(가실행)_04028적산수량집계" xfId="12670"/>
    <cellStyle name="A_토목내역서_공설운동진입(가실행)_BOOKCITY(전기)" xfId="12659"/>
    <cellStyle name="A_토목내역서_공설운동진입(가실행)_BOOKCITY(전기)_04028적산수량집계" xfId="12658"/>
    <cellStyle name="A_토목내역서_공설운동진입(가실행)_사본 - 파주 북시티(이채)" xfId="12669"/>
    <cellStyle name="A_토목내역서_공설운동진입(가실행)_사본 - 파주 북시티(이채)_04028적산수량집계" xfId="12668"/>
    <cellStyle name="A_토목내역서_공설운동진입(가실행)_제주대명호텔공용홀 9-13(제출)-3차" xfId="13766"/>
    <cellStyle name="A_토목내역서_공설운동진입(가실행)_제주리조트 공용부리뉴얼공사(2차)" xfId="13767"/>
    <cellStyle name="A_토목내역서_공설운동진입(가실행)_파주 BOOK CITY(통보용)" xfId="12663"/>
    <cellStyle name="A_토목내역서_공설운동진입(가실행)_파주 BOOK CITY(통보용)_04028적산수량집계" xfId="12662"/>
    <cellStyle name="A_토목내역서_공설운동진입(가실행)_파주 BOOK CITY가실행내역" xfId="12661"/>
    <cellStyle name="A_토목내역서_공설운동진입(가실행)_파주 BOOK CITY가실행내역_04028적산수량집계" xfId="12660"/>
    <cellStyle name="A_토목내역서_공설운동진입(가실행)_파주 북시티(이채)제출" xfId="12667"/>
    <cellStyle name="A_토목내역서_공설운동진입(가실행)_파주 북시티(이채)제출_04028적산수량집계" xfId="12666"/>
    <cellStyle name="A_토목내역서_공설운동진입(가실행)_파주 북시티(전체)제출(변경전)" xfId="12665"/>
    <cellStyle name="A_토목내역서_공설운동진입(가실행)_파주 북시티(전체)제출(변경전)_04028적산수량집계" xfId="12664"/>
    <cellStyle name="A_토목내역서_공설운동진입(가실행)_한남동 근린생활시설-6-1" xfId="13768"/>
    <cellStyle name="A_토목내역서_공설운동진입(가실행)_한남동 근린생활시설-6-1_제주대명호텔공용홀 9-13(제출)-3차" xfId="13769"/>
    <cellStyle name="A_토목내역서_공설운동진입(가실행)_한남동 근린생활시설-6-1_제주리조트 공용부리뉴얼공사(2차)" xfId="13770"/>
    <cellStyle name="A_토목내역서_공설운동진입(가실행)_한남동 근린생활시설-6-1_한남동 근린생활시설-6-1" xfId="13771"/>
    <cellStyle name="A_토목내역서_공설운동진입(가실행)_한남동 근린생활시설-6-1_한남동 근린생활시설-6-1_제주대명호텔공용홀 9-13(제출)-3차" xfId="13772"/>
    <cellStyle name="A_토목내역서_공설운동진입(가실행)_한남동 근린생활시설-6-1_한남동 근린생활시설-6-1_제주리조트 공용부리뉴얼공사(2차)" xfId="13773"/>
    <cellStyle name="A_토목내역서_사본 - 파주 북시티(이채)" xfId="12657"/>
    <cellStyle name="A_토목내역서_사본 - 파주 북시티(이채)_04028적산수량집계" xfId="12656"/>
    <cellStyle name="A_토목내역서_제주대명호텔공용홀 9-13(제출)-3차" xfId="13774"/>
    <cellStyle name="A_토목내역서_제주리조트 공용부리뉴얼공사(2차)" xfId="13775"/>
    <cellStyle name="A_토목내역서_파주 BOOK CITY(통보용)" xfId="12651"/>
    <cellStyle name="A_토목내역서_파주 BOOK CITY(통보용)_04028적산수량집계" xfId="12650"/>
    <cellStyle name="A_토목내역서_파주 BOOK CITY가실행내역" xfId="12649"/>
    <cellStyle name="A_토목내역서_파주 BOOK CITY가실행내역_04028적산수량집계" xfId="12648"/>
    <cellStyle name="A_토목내역서_파주 북시티(이채)제출" xfId="12655"/>
    <cellStyle name="A_토목내역서_파주 북시티(이채)제출_04028적산수량집계" xfId="12654"/>
    <cellStyle name="A_토목내역서_파주 북시티(전체)제출(변경전)" xfId="12653"/>
    <cellStyle name="A_토목내역서_파주 북시티(전체)제출(변경전)_04028적산수량집계" xfId="12652"/>
    <cellStyle name="A_토목내역서_한남동 근린생활시설-6-1" xfId="13776"/>
    <cellStyle name="A_토목내역서_한남동 근린생활시설-6-1_제주대명호텔공용홀 9-13(제출)-3차" xfId="13777"/>
    <cellStyle name="A_토목내역서_한남동 근린생활시설-6-1_제주리조트 공용부리뉴얼공사(2차)" xfId="13778"/>
    <cellStyle name="A_토목내역서_한남동 근린생활시설-6-1_한남동 근린생활시설-6-1" xfId="13779"/>
    <cellStyle name="A_토목내역서_한남동 근린생활시설-6-1_한남동 근린생활시설-6-1_제주대명호텔공용홀 9-13(제출)-3차" xfId="13780"/>
    <cellStyle name="A_토목내역서_한남동 근린생활시설-6-1_한남동 근린생활시설-6-1_제주리조트 공용부리뉴얼공사(2차)" xfId="13781"/>
    <cellStyle name="A_파주 BOOK CITY(통보용)" xfId="12641"/>
    <cellStyle name="A_파주 BOOK CITY(통보용)_04028적산수량집계" xfId="12640"/>
    <cellStyle name="A_파주 BOOK CITY가실행내역" xfId="12639"/>
    <cellStyle name="A_파주 BOOK CITY가실행내역_04028적산수량집계" xfId="12638"/>
    <cellStyle name="A_파주 북시티(이채)제출" xfId="12645"/>
    <cellStyle name="A_파주 북시티(이채)제출_04028적산수량집계" xfId="12644"/>
    <cellStyle name="A_파주 북시티(전체)제출(변경전)" xfId="12643"/>
    <cellStyle name="A_파주 북시티(전체)제출(변경전)_04028적산수량집계" xfId="12642"/>
    <cellStyle name="a_파주1차가실행(통합)-대안1-현장분" xfId="12637"/>
    <cellStyle name="A¡§¡©¡Ë¡þ¡ËO [0]_¨Ï©ª¢®i¡§¡þI¢®¨¡eE¨Ïo¡Ë¡Íe A¨Ï¡þA¡Ë¢¥A¢®AAI " xfId="20654"/>
    <cellStyle name="A¡§¡©¡Ë¡þ¡ËO_¨Ï©ª¢®i¡§¡þI¢®¨¡eE¨Ïo¡Ë¡Íe A¨Ï¡þA¡Ë¢¥A¢®AAI " xfId="20655"/>
    <cellStyle name="A¡§¡ⓒ¡E¡þ¡EO [0]_AO¡§uRCN￠R¨uU " xfId="13782"/>
    <cellStyle name="A¡§¡ⓒ¡E¡þ¡EO_AO¡§uRCN￠R¨uU " xfId="13783"/>
    <cellStyle name="A¡ER￠R¡¿¡ER¡§I¡ERE¡ER¨I¡ⓒ¡EREO [0]_¡ER￠R¡¿¡ER¨I¡ⓒ?￠RER￠R¡×¡ER￠R¡×I￠RER￠R¡×IoRA￠R¡×I¡§I¡§¡I" xfId="21771"/>
    <cellStyle name="A¡ER￠R¡¿¡ER¡§I¡ERE¡ER¨I¡ⓒ¡EREO_¡ER￠R¡¿¡ER¨I¡ⓒ?￠RER￠R¡×¡ER￠R¡×I￠RER￠R¡×IoRA￠R¡×I¡§I¡§¡I" xfId="21772"/>
    <cellStyle name="A¨­???? [0]_INQUIRY ????¨?¡?A??A?ª " xfId="12400"/>
    <cellStyle name="A¨­????_INQUIRY ????¨?¡?A??A?ª " xfId="12399"/>
    <cellStyle name="A¨­￠￢￠O [0]_¡¾ⓒøA¡Æ¨oA¡Æ¡IC¡I " xfId="21773"/>
    <cellStyle name="A¨­¢¬¢Ò [0]_¨öCAuA¡ÀAI " xfId="20656"/>
    <cellStyle name="A¨­￠￢￠O [0]_¨uc¨oA " xfId="19963"/>
    <cellStyle name="A¨­¢¬¢Ò [0]_©ø¡í¨¬I¡ÆeE©ö¢¥e A©¬A¢´A¡ÀAI " xfId="20657"/>
    <cellStyle name="A¨­￠￢￠O [0]_ⓒø¡i¨￢I¡ÆeEⓒo￠￥e Aⓒ￢A￠´A¡AAI " xfId="20658"/>
    <cellStyle name="A¨­¢¬¢Ò [0]_INQUIRY ¢¯¥ì¨ú¡ÀA©¬A©ª " xfId="12398"/>
    <cellStyle name="A¨­￠￢￠O_¡¾ⓒøA¡Æ¨oA¡Æ¡IC¡I " xfId="21774"/>
    <cellStyle name="A¨­¢¬¢Ò_¨öCAuA¡ÀAI " xfId="20659"/>
    <cellStyle name="A¨­￠￢￠O_¨uc¨oA " xfId="19964"/>
    <cellStyle name="A¨­¢¬¢Ò_©ø¡í¨¬I¡ÆeE©ö¢¥e A©¬A¢´A¡ÀAI " xfId="20660"/>
    <cellStyle name="A¨­￠￢￠O_ⓒø¡i¨￢I¡ÆeEⓒo￠￥e Aⓒ￢A￠´A¡AAI " xfId="20661"/>
    <cellStyle name="A¨­¢¬¢Ò_INQUIRY ¢¯¥ì¨ú¡ÀA©¬A©ª " xfId="12397"/>
    <cellStyle name="Aⓒ­" xfId="11927"/>
    <cellStyle name="Aⓒ­ 2" xfId="12630"/>
    <cellStyle name="Accent1" xfId="11928"/>
    <cellStyle name="Accent1 - 20%" xfId="11929"/>
    <cellStyle name="Accent1 - 40%" xfId="11930"/>
    <cellStyle name="Accent1 - 60%" xfId="11931"/>
    <cellStyle name="Accent1 10" xfId="12317"/>
    <cellStyle name="Accent1 2" xfId="12338"/>
    <cellStyle name="Accent1 3" xfId="12268"/>
    <cellStyle name="Accent1 4" xfId="13265"/>
    <cellStyle name="Accent1 5" xfId="12285"/>
    <cellStyle name="Accent1 6" xfId="13249"/>
    <cellStyle name="Accent1 7" xfId="12298"/>
    <cellStyle name="Accent1 8" xfId="12324"/>
    <cellStyle name="Accent1 9" xfId="12308"/>
    <cellStyle name="Accent2" xfId="11932"/>
    <cellStyle name="Accent2 - 20%" xfId="11933"/>
    <cellStyle name="Accent2 - 40%" xfId="11934"/>
    <cellStyle name="Accent2 - 60%" xfId="11935"/>
    <cellStyle name="Accent2 10" xfId="12316"/>
    <cellStyle name="Accent2 2" xfId="12337"/>
    <cellStyle name="Accent2 3" xfId="12269"/>
    <cellStyle name="Accent2 4" xfId="13264"/>
    <cellStyle name="Accent2 5" xfId="12286"/>
    <cellStyle name="Accent2 6" xfId="13248"/>
    <cellStyle name="Accent2 7" xfId="12299"/>
    <cellStyle name="Accent2 8" xfId="12323"/>
    <cellStyle name="Accent2 9" xfId="12309"/>
    <cellStyle name="Accent3" xfId="11936"/>
    <cellStyle name="Accent3 - 20%" xfId="11937"/>
    <cellStyle name="Accent3 - 40%" xfId="11938"/>
    <cellStyle name="Accent3 - 60%" xfId="11939"/>
    <cellStyle name="Accent3 10" xfId="13253"/>
    <cellStyle name="Accent3 2" xfId="12336"/>
    <cellStyle name="Accent3 3" xfId="12270"/>
    <cellStyle name="Accent3 4" xfId="13263"/>
    <cellStyle name="Accent3 5" xfId="12287"/>
    <cellStyle name="Accent3 6" xfId="13214"/>
    <cellStyle name="Accent3 7" xfId="13203"/>
    <cellStyle name="Accent3 8" xfId="13270"/>
    <cellStyle name="Accent3 9" xfId="12281"/>
    <cellStyle name="Accent4" xfId="11940"/>
    <cellStyle name="Accent4 - 20%" xfId="11941"/>
    <cellStyle name="Accent4 - 40%" xfId="11942"/>
    <cellStyle name="Accent4 - 60%" xfId="11943"/>
    <cellStyle name="Accent4 10" xfId="12315"/>
    <cellStyle name="Accent4 2" xfId="12335"/>
    <cellStyle name="Accent4 3" xfId="12271"/>
    <cellStyle name="Accent4 4" xfId="13262"/>
    <cellStyle name="Accent4 5" xfId="12288"/>
    <cellStyle name="Accent4 6" xfId="13247"/>
    <cellStyle name="Accent4 7" xfId="12300"/>
    <cellStyle name="Accent4 8" xfId="12322"/>
    <cellStyle name="Accent4 9" xfId="12310"/>
    <cellStyle name="Accent5" xfId="11944"/>
    <cellStyle name="Accent5 - 20%" xfId="11945"/>
    <cellStyle name="Accent5 - 40%" xfId="11946"/>
    <cellStyle name="Accent5 - 60%" xfId="11947"/>
    <cellStyle name="Accent5 10" xfId="13215"/>
    <cellStyle name="Accent5 2" xfId="12334"/>
    <cellStyle name="Accent5 3" xfId="12272"/>
    <cellStyle name="Accent5 4" xfId="13261"/>
    <cellStyle name="Accent5 5" xfId="12289"/>
    <cellStyle name="Accent5 6" xfId="13246"/>
    <cellStyle name="Accent5 7" xfId="12301"/>
    <cellStyle name="Accent5 8" xfId="12321"/>
    <cellStyle name="Accent5 9" xfId="12311"/>
    <cellStyle name="Accent6" xfId="11948"/>
    <cellStyle name="Accent6 - 20%" xfId="11949"/>
    <cellStyle name="Accent6 - 40%" xfId="11950"/>
    <cellStyle name="Accent6 - 60%" xfId="11951"/>
    <cellStyle name="Accent6 10" xfId="12314"/>
    <cellStyle name="Accent6 2" xfId="12333"/>
    <cellStyle name="Accent6 3" xfId="12273"/>
    <cellStyle name="Accent6 4" xfId="13260"/>
    <cellStyle name="Accent6 5" xfId="12290"/>
    <cellStyle name="Accent6 6" xfId="13245"/>
    <cellStyle name="Accent6 7" xfId="12302"/>
    <cellStyle name="Accent6 8" xfId="12320"/>
    <cellStyle name="Accent6 9" xfId="12312"/>
    <cellStyle name="Ae" xfId="11952"/>
    <cellStyle name="Åë" xfId="11953"/>
    <cellStyle name="Ae 10" xfId="13257"/>
    <cellStyle name="Ae 2" xfId="12629"/>
    <cellStyle name="Ae 3" xfId="13205"/>
    <cellStyle name="Ae 4" xfId="13272"/>
    <cellStyle name="Ae 5" xfId="12584"/>
    <cellStyle name="Ae 6" xfId="12989"/>
    <cellStyle name="Ae 7" xfId="12909"/>
    <cellStyle name="Ae 8" xfId="13276"/>
    <cellStyle name="Ae 9" xfId="12276"/>
    <cellStyle name="Aee­" xfId="13784"/>
    <cellStyle name="Aee­ " xfId="11954"/>
    <cellStyle name="Aee­  2" xfId="12628"/>
    <cellStyle name="Aee­  3" xfId="13785"/>
    <cellStyle name="Aee­  4" xfId="13786"/>
    <cellStyle name="Aee­ [" xfId="21775"/>
    <cellStyle name="Åëè­ [" xfId="11955"/>
    <cellStyle name="Aee­ [0]" xfId="13787"/>
    <cellStyle name="ÅëÈ­ [0]_ °ßÀû±âÁØ FLOW " xfId="20662"/>
    <cellStyle name="AeE­ [0]_ 2ÆAAþº° " xfId="21776"/>
    <cellStyle name="ÅëÈ­ [0]_¸ÅÃâ" xfId="20663"/>
    <cellStyle name="AeE­ [0]_¸AAa_laroux" xfId="20664"/>
    <cellStyle name="ÅëÈ­ [0]_¸ÅÃâ_laroux" xfId="20665"/>
    <cellStyle name="AeE­ [0]_¿­¸° INT" xfId="11956"/>
    <cellStyle name="ÅëÈ­ [0]_¿¬±¸°³¹ßÅõÀÚ2" xfId="20666"/>
    <cellStyle name="AeE­ [0]_¿￢±¸°³¹ßAoAU2 (2)" xfId="20667"/>
    <cellStyle name="ÅëÈ­ [0]_¿¬±¸°³¹ßÅõÀÚ2 (2)" xfId="20668"/>
    <cellStyle name="AeE­ [0]_¿￢±¸°³¹ßAoAU2_laroux" xfId="20669"/>
    <cellStyle name="ÅëÈ­ [0]_¿¬±¸°³¹ßÅõÀÚ2_laroux" xfId="20670"/>
    <cellStyle name="AeE­ [0]_¿a¾aC￥" xfId="20671"/>
    <cellStyle name="ÅëÈ­ [0]_¿ä¾àÇ¥" xfId="20672"/>
    <cellStyle name="AeE­ [0]_¿a¾aC￥±¹³≫" xfId="20673"/>
    <cellStyle name="ÅëÈ­ [0]_¿ä¾àÇ¥ÇØ¿Ü" xfId="20674"/>
    <cellStyle name="AeE­ [0]_¿μ¾÷¿Uºn¿e" xfId="20675"/>
    <cellStyle name="ÅëÈ­ [0]_±¸ºÐ¼ÕÀÍ" xfId="20676"/>
    <cellStyle name="AeE­ [0]_±a±¸μμ" xfId="20677"/>
    <cellStyle name="ÅëÈ­ [0]_±â¼ú°³¹ß" xfId="20678"/>
    <cellStyle name="AeE­ [0]_°ø A¤ C￥  BAR (sample) " xfId="19965"/>
    <cellStyle name="ÅëÈ­ [0]_¼öÃâ½ÇÀû " xfId="20679"/>
    <cellStyle name="AeE­ [0]_¼OAI(AOA¾)" xfId="20680"/>
    <cellStyle name="ÅëÈ­ [0]_¼ÕÀÍ(ÃÖÁ¾)" xfId="20681"/>
    <cellStyle name="AeE­ [0]_¼OAI(AOA¾) (2)" xfId="20682"/>
    <cellStyle name="ÅëÈ­ [0]_¼ÕÀÍ(ÃÖÁ¾) (2)" xfId="20683"/>
    <cellStyle name="AeE­ [0]_¼OAI(AOA¾) (2)_laroux" xfId="20684"/>
    <cellStyle name="ÅëÈ­ [0]_¼ÕÀÍ(ÃÖÁ¾) (2)_laroux" xfId="20685"/>
    <cellStyle name="AeE­ [0]_¼OAI(AOA¾)_laroux" xfId="20686"/>
    <cellStyle name="ÅëÈ­ [0]_¼ÕÀÍ(ÃÖÁ¾)_laroux" xfId="20687"/>
    <cellStyle name="AeE­ [0]_¼OAI_laroux" xfId="20688"/>
    <cellStyle name="ÅëÈ­ [0]_¼ÕÀÍ_laroux" xfId="20689"/>
    <cellStyle name="AeE­ [0]_¼OAI°eE¹(E¸Aaº¸°i)" xfId="20690"/>
    <cellStyle name="ÅëÈ­ [0]_¼ÕÀÍ°èÈ¹(È¸Àåº¸°í)" xfId="20691"/>
    <cellStyle name="AeE­ [0]_¼OAI°eE¹(º≫ºIº°AN°y) (7)" xfId="20692"/>
    <cellStyle name="ÅëÈ­ [0]_¼öÀÍ¼º " xfId="15284"/>
    <cellStyle name="AeE­ [0]_¼oAO (2)" xfId="20693"/>
    <cellStyle name="ÅëÈ­ [0]_¼öÁÖ (2)" xfId="20694"/>
    <cellStyle name="AeE­ [0]_¼oAO (2)_laroux" xfId="20695"/>
    <cellStyle name="ÅëÈ­ [0]_¼öÁÖ (2)_laroux" xfId="20696"/>
    <cellStyle name="AeE­ [0]_¼oAO_laroux" xfId="20697"/>
    <cellStyle name="ÅëÈ­ [0]_¼öÁÖ_laroux" xfId="20698"/>
    <cellStyle name="AeE­ [0]_¼oAO°³¼±" xfId="20699"/>
    <cellStyle name="ÅëÈ­ [0]_¼öÁÖ°³¼±" xfId="20700"/>
    <cellStyle name="AeE­ [0]_¼oAO°³¼±_1" xfId="20701"/>
    <cellStyle name="ÅëÈ­ [0]_¼öÁÖ°³¼±_1" xfId="20702"/>
    <cellStyle name="AeE­ [0]_½CAuA÷AI " xfId="20703"/>
    <cellStyle name="ÅëÈ­ [0]_¾ç½Ä" xfId="20704"/>
    <cellStyle name="AeE­ [0]_¾c½A (2)" xfId="20705"/>
    <cellStyle name="ÅëÈ­ [0]_¾ç½Ä (2)" xfId="20706"/>
    <cellStyle name="AeE­ [0]_10¿u2AO " xfId="13788"/>
    <cellStyle name="ÅëÈ­ [0]_10¿ù2ÁÖ " xfId="13789"/>
    <cellStyle name="AeE­ [0]_1202" xfId="20707"/>
    <cellStyle name="ÅëÈ­ [0]_1202" xfId="20708"/>
    <cellStyle name="AeE­ [0]_1C￥Ao" xfId="19966"/>
    <cellStyle name="ÅëÈ­ [0]_¹ýÀÎº°ÅõÀÚ°èÈ¹" xfId="20709"/>
    <cellStyle name="AeE­ [0]_³≫ºI°eE¹´e AßA¤A÷AI " xfId="19967"/>
    <cellStyle name="ÅëÈ­ [0]_3-1 ¹°·ùºñ" xfId="20710"/>
    <cellStyle name="AeE­ [0]_³a°￡¾c½A" xfId="20711"/>
    <cellStyle name="ÅëÈ­ [0]_³â°£¾ç½Ä" xfId="20712"/>
    <cellStyle name="AeE­ [0]_7°eE¹ " xfId="20713"/>
    <cellStyle name="ÅëÈ­ [0]_97°èÈ¹(1)" xfId="20714"/>
    <cellStyle name="AeE­ [0]_97°eE¹(2)" xfId="20715"/>
    <cellStyle name="ÅëÈ­ [0]_97°èÈ¹(2)" xfId="20716"/>
    <cellStyle name="AeE­ [0]_97°eE¹(3)" xfId="20717"/>
    <cellStyle name="ÅëÈ­ [0]_97°èÈ¹(3)" xfId="20718"/>
    <cellStyle name="AeE­ [0]_97°eE¹(4)" xfId="20719"/>
    <cellStyle name="ÅëÈ­ [0]_97°èÈ¹(4)" xfId="20720"/>
    <cellStyle name="AeE­ [0]_97°eE¹(5)" xfId="20721"/>
    <cellStyle name="ÅëÈ­ [0]_97°èÈ¹(5)" xfId="20722"/>
    <cellStyle name="AeE­ [0]_97°eE¹(6)" xfId="20723"/>
    <cellStyle name="ÅëÈ­ [0]_97°èÈ¹(6)" xfId="20724"/>
    <cellStyle name="AeE­ [0]_97°eE¹(7)" xfId="20725"/>
    <cellStyle name="ÅëÈ­ [0]_97°èÈ¹(7)" xfId="20726"/>
    <cellStyle name="AeE­ [0]_97°eE¹(8)" xfId="20727"/>
    <cellStyle name="ÅëÈ­ [0]_97°èÈ¹(8)" xfId="20728"/>
    <cellStyle name="AeE­ [0]_97°eE¹(9)" xfId="20729"/>
    <cellStyle name="ÅëÈ­ [0]_97°èÈ¹(9)" xfId="20730"/>
    <cellStyle name="AeE­ [0]_97³a ¼OAIAßA¤  (2)" xfId="20731"/>
    <cellStyle name="ÅëÈ­ [0]_97³â ¼ÕÀÍÃßÁ¤  (2)" xfId="20732"/>
    <cellStyle name="AeE­ [0]_97³a ¼OAIAßA¤  (A¾±a½C¿e)" xfId="20733"/>
    <cellStyle name="ÅëÈ­ [0]_97³â ¼ÕÀÍÃßÁ¤  (Á¾±â½Ç¿ë)" xfId="20734"/>
    <cellStyle name="AeE­ [0]_97³a ¼OAIAßA¤  (A¾±a½C¿e)_laroux" xfId="20735"/>
    <cellStyle name="ÅëÈ­ [0]_97³â ¼ÕÀÍÃßÁ¤  (Á¾±â½Ç¿ë)_laroux" xfId="20736"/>
    <cellStyle name="AeE­ [0]_A¤º¸½A½ºAU" xfId="20737"/>
    <cellStyle name="ÅëÈ­ [0]_Á¤º¸½Ã½ºÅÛ" xfId="20738"/>
    <cellStyle name="AeE­ [0]_A¤º¸½A½ºAU_laroux" xfId="20739"/>
    <cellStyle name="ÅëÈ­ [0]_Á¤º¸½Ã½ºÅÛ_laroux" xfId="20740"/>
    <cellStyle name="AeE­ [0]_A¾CO½A¼³ " xfId="21777"/>
    <cellStyle name="ÅëÈ­ [0]_Á¾ÇÕ½Å¼³ " xfId="21778"/>
    <cellStyle name="AeE­ [0]_A¾COA¶°AºÐ " xfId="13790"/>
    <cellStyle name="ÅëÈ­ [0]_Á¾ÇÕÃ¶°ÅºÐ " xfId="13791"/>
    <cellStyle name="AeE­ [0]_A¾COA¶°AºÐ  2" xfId="13792"/>
    <cellStyle name="ÅëÈ­ [0]_Ã¹Àå" xfId="20741"/>
    <cellStyle name="AeE­ [0]_AI¿øCoE²" xfId="20742"/>
    <cellStyle name="ÅëÈ­ [0]_ÀÎ¿øÇöÈ²" xfId="20743"/>
    <cellStyle name="AeE­ [0]_AI·A]" xfId="20744"/>
    <cellStyle name="ÅëÈ­ [0]_ÀÎ·Â]" xfId="20745"/>
    <cellStyle name="AeE­ [0]_AI·A]_laroux" xfId="20746"/>
    <cellStyle name="ÅëÈ­ [0]_ÀÎ·Â]_laroux" xfId="20747"/>
    <cellStyle name="AeE­ [0]_AMT " xfId="20748"/>
    <cellStyle name="ÅëÈ­ [0]_AMT " xfId="20749"/>
    <cellStyle name="AeE­ [0]_AN°y(1.25) " xfId="20750"/>
    <cellStyle name="ÅëÈ­ [0]_ÃÑ°ýÇ¥" xfId="20751"/>
    <cellStyle name="AeE­ [0]_AN°yC￥ (´eA÷´eA¶C￥)" xfId="20752"/>
    <cellStyle name="ÅëÈ­ [0]_ÃÑ°ýÇ¥ (´ëÂ÷´ëÁ¶Ç¥)" xfId="20753"/>
    <cellStyle name="AeE­ [0]_AN°yC￥ (¼oAaAO)" xfId="20754"/>
    <cellStyle name="ÅëÈ­ [0]_ÃÑ°ýÇ¥ (¼öÃâÀÔ)" xfId="20755"/>
    <cellStyle name="AeE­ [0]_AN°yC￥ (¼oAaAO) (2)" xfId="20756"/>
    <cellStyle name="ÅëÈ­ [0]_ÃÑ°ýÇ¥ (¼öÃâÀÔ) (2)" xfId="20757"/>
    <cellStyle name="AeE­ [0]_AN°yC￥ (2)" xfId="20758"/>
    <cellStyle name="ÅëÈ­ [0]_ÃÑ°ýÇ¥ (2)" xfId="20759"/>
    <cellStyle name="AeE­ [0]_AN°yC￥(¼oA¤)" xfId="20760"/>
    <cellStyle name="ÅëÈ­ [0]_ÃÑ°ýÇ¥(¼öÁ¤)" xfId="20761"/>
    <cellStyle name="AeE­ [0]_AN°yC￥(¼oA¤)_1" xfId="20762"/>
    <cellStyle name="ÅëÈ­ [0]_ÃÑ°ýÇ¥(¼öÁ¤)_1" xfId="20763"/>
    <cellStyle name="AeE­ [0]_AN°yC￥(¼OAI)" xfId="20764"/>
    <cellStyle name="ÅëÈ­ [0]_ÃÑ°ýÇ¥(¼ÕÀÍ)" xfId="20765"/>
    <cellStyle name="AeE­ [0]_AO°￡¸AAaCoE²" xfId="20766"/>
    <cellStyle name="ÅëÈ­ [0]_ÁÖ°£¸ÅÃâÇöÈ²" xfId="20767"/>
    <cellStyle name="AeE­ [0]_AoAU" xfId="20768"/>
    <cellStyle name="ÅëÈ­ [0]_ÅõÀÚ" xfId="20769"/>
    <cellStyle name="AeE­ [0]_AoAU_laroux" xfId="20770"/>
    <cellStyle name="ÅëÈ­ [0]_ÅõÀÚ_laroux" xfId="20771"/>
    <cellStyle name="AeE­ [0]_AoAU°eE¹ (ºI¼­º°) (2)" xfId="20772"/>
    <cellStyle name="ÅëÈ­ [0]_ÅõÀÚ°èÈ¹ (ºÎ¼­º°) (2)" xfId="20773"/>
    <cellStyle name="AeE­ [0]_AoAU°eE¹ (ºI¼­º°) (2)_laroux" xfId="20774"/>
    <cellStyle name="ÅëÈ­ [0]_ÅõÀÚ°èÈ¹ (ºÎ¼­º°) (2)_laroux" xfId="20775"/>
    <cellStyle name="AeE­ [0]_AoAU°eE¹ (ºI¼­º°) (3)" xfId="20776"/>
    <cellStyle name="ÅëÈ­ [0]_ÅõÀÚ°èÈ¹ (ºÎ¼­º°) (3)" xfId="20777"/>
    <cellStyle name="AeE­ [0]_AoAU°eE¹ (ºI¼­º°) (3)_laroux" xfId="20778"/>
    <cellStyle name="ÅëÈ­ [0]_ÅõÀÚ°èÈ¹ (ºÎ¼­º°) (3)_laroux" xfId="20779"/>
    <cellStyle name="AeE­ [0]_AoAU°eE¹ (ºI¼­º°) (4)" xfId="20780"/>
    <cellStyle name="ÅëÈ­ [0]_ÅõÀÚ°èÈ¹ (ºÎ¼­º°) (4)" xfId="20781"/>
    <cellStyle name="AeE­ [0]_AoAU°eE¹ A¶A¤³≫¿ª" xfId="20782"/>
    <cellStyle name="ÅëÈ­ [0]_ÅõÀÚ°èÈ¹(ºÎ¼­º°) (2)" xfId="20783"/>
    <cellStyle name="AeE­ [0]_AoAUAc¿ø" xfId="20784"/>
    <cellStyle name="ÅëÈ­ [0]_ÅõÀÚÀç¿ø" xfId="20785"/>
    <cellStyle name="AeE­ [0]_AßA¤¼OAI" xfId="20786"/>
    <cellStyle name="ÅëÈ­ [0]_ÃßÁ¤¼ÕÀÍ" xfId="20787"/>
    <cellStyle name="AeE­ [0]_AßAa±a ¼OAI°eE¹(¿a¾a)" xfId="20788"/>
    <cellStyle name="ÅëÈ­ [0]_ÁßÀå±â ¼ÕÀÍ°èÈ¹(¿ä¾à)" xfId="20789"/>
    <cellStyle name="AeE­ [0]_Au·≪°uA|º°ºn¿eAß°¡³≫¿ª" xfId="20790"/>
    <cellStyle name="ÅëÈ­ [0]_ÀÛ¼º¿ä·É" xfId="20791"/>
    <cellStyle name="AeE­ [0]_AUAc°eE¹" xfId="20792"/>
    <cellStyle name="ÅëÈ­ [0]_ÀÚÀç°èÈ¹" xfId="20793"/>
    <cellStyle name="AeE­ [0]_AUμ¿Æ÷CO¼OAI" xfId="20794"/>
    <cellStyle name="ÅëÈ­ [0]_Ç¥Áö (2)" xfId="20795"/>
    <cellStyle name="AeE­ [0]_C￥Ao_AoAUAy°eC￥ " xfId="13793"/>
    <cellStyle name="ÅëÈ­ [0]_Ç¥Áö_ÅõÀÚÁý°èÇ¥ " xfId="13794"/>
    <cellStyle name="AeE­ [0]_CaEA5³a (2)" xfId="20796"/>
    <cellStyle name="ÅëÈ­ [0]_ÇâÈÄ5³â (2)" xfId="20797"/>
    <cellStyle name="AeE­ [0]_CN°eAIAI96³a" xfId="20798"/>
    <cellStyle name="ÅëÈ­ [0]_ÇÑ°èÀÌÀÍ96³â" xfId="20799"/>
    <cellStyle name="AeE­ [0]_CoAo¹yAI" xfId="20800"/>
    <cellStyle name="ÅëÈ­ [0]_ÇöÁö¹ýÀÎ" xfId="20801"/>
    <cellStyle name="AeE­ [0]_E?A²º?μ¿" xfId="20802"/>
    <cellStyle name="ÅëÈ­ [0]_È¯À²º¯µ¿" xfId="20803"/>
    <cellStyle name="AeE­ [0]_E¸≫c°³¿a" xfId="20804"/>
    <cellStyle name="ÅëÈ­ [0]_INQUIRY ¿µ¾÷ÃßÁø " xfId="20805"/>
    <cellStyle name="AeE­ [0]_INQUIRY ¿μ¾÷AßAø " xfId="11957"/>
    <cellStyle name="ÅëÈ­ [0]_kc-elec system check list" xfId="19968"/>
    <cellStyle name="AeE­ [0]_laroux_1" xfId="11958"/>
    <cellStyle name="ÅëÈ­ [0]_laroux_1" xfId="11959"/>
    <cellStyle name="AeE­ [0]_laroux_1_Sheet1" xfId="20806"/>
    <cellStyle name="ÅëÈ­ [0]_laroux_1_Sheet1" xfId="20807"/>
    <cellStyle name="AeE­ [0]_laroux_2" xfId="11960"/>
    <cellStyle name="ÅëÈ­ [0]_laroux_2" xfId="11961"/>
    <cellStyle name="AeE­ [0]_laroux_Sheet1" xfId="20808"/>
    <cellStyle name="ÅëÈ­ [0]_laroux_Sheet1" xfId="20809"/>
    <cellStyle name="AeE­ [0]_º¸°i¼­" xfId="20810"/>
    <cellStyle name="ÅëÈ­ [0]_º¸°í¼­" xfId="20811"/>
    <cellStyle name="AeE­ [0]_º≫¼± ±æ¾i±uºI ¼o·R Ay°eC￥ " xfId="11962"/>
    <cellStyle name="ÅëÈ­ [0]_ºÎ¼­Åëº¸ÇùÁ¶Àü_Àç¹«È°µ¿ " xfId="20812"/>
    <cellStyle name="AeE­ [0]_ºn¿e¿¹≫e" xfId="20813"/>
    <cellStyle name="ÅëÈ­ [0]_pl" xfId="20814"/>
    <cellStyle name="AeE­ [0]_Sheet1" xfId="20815"/>
    <cellStyle name="ÅëÈ­ [0]_Sheet1" xfId="20816"/>
    <cellStyle name="AeE­ [0]_Sheet1_1" xfId="20817"/>
    <cellStyle name="ÅëÈ­ [0]_Sheet1_1" xfId="20818"/>
    <cellStyle name="AeE­ [0]_Sheet1_AN°yC￥ (´eA÷´eA¶C￥)" xfId="20819"/>
    <cellStyle name="ÅëÈ­ [0]_Sheet1_ÃÑ°ýÇ¥ (´ëÂ÷´ëÁ¶Ç¥)" xfId="20820"/>
    <cellStyle name="AeE­ [0]_Sheet1_AN°yC￥ (¼oAaAO)" xfId="20821"/>
    <cellStyle name="ÅëÈ­ [0]_Sheet1_ÃÑ°ýÇ¥ (¼öÃâÀÔ)" xfId="20822"/>
    <cellStyle name="AeE­ [0]_Sheet1_AN°yC￥ (¼oAaAO) (2)" xfId="20823"/>
    <cellStyle name="ÅëÈ­ [0]_Sheet1_ÃÑ°ýÇ¥ (¼öÃâÀÔ) (2)" xfId="20824"/>
    <cellStyle name="AeE­ [0]_Sheet1_AN°yC￥ (2)" xfId="20825"/>
    <cellStyle name="ÅëÈ­ [0]_Sheet1_ÃÑ°ýÇ¥ (2)" xfId="20826"/>
    <cellStyle name="AeE­ [0]_Sheet1_AN°yC￥(¼oA¤)" xfId="20827"/>
    <cellStyle name="ÅëÈ­ [0]_Sheet1_ÃÑ°ýÇ¥(¼öÁ¤)" xfId="20828"/>
    <cellStyle name="AeE­ [0]_Sheet1_AN°yC￥(¼OAI)" xfId="20829"/>
    <cellStyle name="ÅëÈ­ [0]_Sheet1_ÃÑ°ýÇ¥(¼ÕÀÍ)" xfId="20830"/>
    <cellStyle name="AeE­ [0]_Sheet1_CoAo¹yAI" xfId="20831"/>
    <cellStyle name="ÅëÈ­ [0]_Sheet1_ÇöÁö¹ýÀÎ" xfId="20832"/>
    <cellStyle name="AeE­ [0]_Sheet1_laroux" xfId="20833"/>
    <cellStyle name="ÅëÈ­ [0]_Sheet1_laroux" xfId="20834"/>
    <cellStyle name="AeE­ [0]_μÞAa" xfId="20835"/>
    <cellStyle name="Aee­ _020303-동묘역(대우)" xfId="11963"/>
    <cellStyle name="AeE­｟¿­¸° INT" xfId="13795"/>
    <cellStyle name="AeE­｟¿­¸° INT 2" xfId="13796"/>
    <cellStyle name="AeE­｟¿­¸° INT 3" xfId="13797"/>
    <cellStyle name="AeE­｟¿­¸° INT 4" xfId="13798"/>
    <cellStyle name="AeE­_  A¾  CO  " xfId="11964"/>
    <cellStyle name="ÅëÈ­_ °ßÀû±âÁØ FLOW " xfId="20836"/>
    <cellStyle name="AeE­_ 2ÆAAþº° " xfId="21779"/>
    <cellStyle name="ÅëÈ­_¸ÅÃâ" xfId="20837"/>
    <cellStyle name="AeE­_¸AAa_laroux" xfId="20838"/>
    <cellStyle name="ÅëÈ­_¸ÅÃâ_laroux" xfId="20839"/>
    <cellStyle name="AeE­_¿­¸° INT" xfId="11965"/>
    <cellStyle name="ÅëÈ­_¿¬±¸°³¹ßÅõÀÚ2" xfId="20840"/>
    <cellStyle name="AeE­_¿￢±¸°³¹ßAoAU2 (2)" xfId="20841"/>
    <cellStyle name="ÅëÈ­_¿¬±¸°³¹ßÅõÀÚ2 (2)" xfId="20842"/>
    <cellStyle name="AeE­_¿￢±¸°³¹ßAoAU2_laroux" xfId="20843"/>
    <cellStyle name="ÅëÈ­_¿¬±¸°³¹ßÅõÀÚ2_laroux" xfId="20844"/>
    <cellStyle name="AeE­_¿￢±¸°³¹ßAoAU2_장비비기준" xfId="20845"/>
    <cellStyle name="ÅëÈ­_¿¬±¸°³¹ßÅõÀÚ2_장비비기준" xfId="20846"/>
    <cellStyle name="AeE­_¿a¾aC￥" xfId="20847"/>
    <cellStyle name="ÅëÈ­_¿ä¾àÇ¥" xfId="20848"/>
    <cellStyle name="AeE­_¿a¾aC￥±¹³≫" xfId="20849"/>
    <cellStyle name="ÅëÈ­_¿ä¾àÇ¥ÇØ¿Ü" xfId="20850"/>
    <cellStyle name="AeE­_¿μ¾÷¿Uºn¿e" xfId="20851"/>
    <cellStyle name="ÅëÈ­_±¸ºÐ¼ÕÀÍ" xfId="20852"/>
    <cellStyle name="AeE­_±a±¸μμ" xfId="20853"/>
    <cellStyle name="ÅëÈ­_±â¼ú°³¹ß" xfId="20854"/>
    <cellStyle name="AeE­_°ø A¤ C￥  BAR (sample) " xfId="19969"/>
    <cellStyle name="ÅëÈ­_¼öÃâ½ÇÀû " xfId="20855"/>
    <cellStyle name="AeE­_¼OAI(AOA¾)" xfId="20856"/>
    <cellStyle name="ÅëÈ­_¼ÕÀÍ(ÃÖÁ¾)" xfId="20857"/>
    <cellStyle name="AeE­_¼OAI(AOA¾) (2)" xfId="20858"/>
    <cellStyle name="ÅëÈ­_¼ÕÀÍ(ÃÖÁ¾) (2)" xfId="20859"/>
    <cellStyle name="AeE­_¼OAI(AOA¾) (2)_laroux" xfId="20860"/>
    <cellStyle name="ÅëÈ­_¼ÕÀÍ(ÃÖÁ¾) (2)_laroux" xfId="20861"/>
    <cellStyle name="AeE­_¼OAI(AOA¾)_laroux" xfId="20862"/>
    <cellStyle name="ÅëÈ­_¼ÕÀÍ(ÃÖÁ¾)_laroux" xfId="20863"/>
    <cellStyle name="AeE­_¼OAI_laroux" xfId="20864"/>
    <cellStyle name="ÅëÈ­_¼ÕÀÍ_laroux" xfId="20865"/>
    <cellStyle name="AeE­_¼OAI°eE¹(E¸Aaº¸°i)" xfId="20866"/>
    <cellStyle name="ÅëÈ­_¼ÕÀÍ°èÈ¹(È¸Àåº¸°í)" xfId="20867"/>
    <cellStyle name="AeE­_¼OAI°eE¹(º≫ºIº°AN°y) (7)" xfId="20868"/>
    <cellStyle name="ÅëÈ­_¼öÀÍ¼º " xfId="15285"/>
    <cellStyle name="AeE­_¼oAO (2)" xfId="20869"/>
    <cellStyle name="ÅëÈ­_¼öÁÖ (2)" xfId="20870"/>
    <cellStyle name="AeE­_¼oAO (2)_laroux" xfId="20871"/>
    <cellStyle name="ÅëÈ­_¼öÁÖ (2)_laroux" xfId="20872"/>
    <cellStyle name="AeE­_¼oAO_laroux" xfId="20873"/>
    <cellStyle name="ÅëÈ­_¼öÁÖ_laroux" xfId="20874"/>
    <cellStyle name="AeE­_¼oAO°³¼±" xfId="20875"/>
    <cellStyle name="ÅëÈ­_¼öÁÖ°³¼±" xfId="20876"/>
    <cellStyle name="AeE­_¼oAO°³¼±_1" xfId="20877"/>
    <cellStyle name="ÅëÈ­_¼öÁÖ°³¼±_1" xfId="20878"/>
    <cellStyle name="AeE­_½CAuA÷AI " xfId="20879"/>
    <cellStyle name="ÅëÈ­_¾ç½Ä" xfId="20880"/>
    <cellStyle name="AeE­_¾c½A (2)" xfId="20881"/>
    <cellStyle name="ÅëÈ­_¾ç½Ä (2)" xfId="20882"/>
    <cellStyle name="AeE­_10¿u2AO " xfId="13799"/>
    <cellStyle name="ÅëÈ­_10¿ù2ÁÖ " xfId="13800"/>
    <cellStyle name="AeE­_1202" xfId="20883"/>
    <cellStyle name="ÅëÈ­_1202" xfId="20884"/>
    <cellStyle name="AeE­_¹yAIº°AoAU°eE¹" xfId="20885"/>
    <cellStyle name="ÅëÈ­_¹ýÀÎº°ÅõÀÚ°èÈ¹" xfId="20886"/>
    <cellStyle name="AeE­_³≫ºI°eE¹´e AßA¤A÷AI " xfId="19970"/>
    <cellStyle name="ÅëÈ­_3-1 ¹°·ùºñ" xfId="20887"/>
    <cellStyle name="AeE­_³a°￡¾c½A" xfId="20888"/>
    <cellStyle name="ÅëÈ­_³â°£¾ç½Ä" xfId="20889"/>
    <cellStyle name="AeE­_6 BL" xfId="21780"/>
    <cellStyle name="ÅëÈ­_97°èÈ¹(1)" xfId="20890"/>
    <cellStyle name="AeE­_97°eE¹(2)" xfId="20891"/>
    <cellStyle name="ÅëÈ­_97°èÈ¹(2)" xfId="20892"/>
    <cellStyle name="AeE­_97°eE¹(3)" xfId="20893"/>
    <cellStyle name="ÅëÈ­_97°èÈ¹(3)" xfId="20894"/>
    <cellStyle name="AeE­_97°eE¹(4)" xfId="20895"/>
    <cellStyle name="ÅëÈ­_97°èÈ¹(4)" xfId="20896"/>
    <cellStyle name="AeE­_97°eE¹(5)" xfId="20897"/>
    <cellStyle name="ÅëÈ­_97°èÈ¹(5)" xfId="20898"/>
    <cellStyle name="AeE­_97°eE¹(6)" xfId="20899"/>
    <cellStyle name="ÅëÈ­_97°èÈ¹(6)" xfId="20900"/>
    <cellStyle name="AeE­_97°eE¹(7)" xfId="20901"/>
    <cellStyle name="ÅëÈ­_97°èÈ¹(7)" xfId="20902"/>
    <cellStyle name="AeE­_97°eE¹(8)" xfId="20903"/>
    <cellStyle name="ÅëÈ­_97°èÈ¹(8)" xfId="20904"/>
    <cellStyle name="AeE­_97°eE¹(9)" xfId="20905"/>
    <cellStyle name="ÅëÈ­_97°èÈ¹(9)" xfId="20906"/>
    <cellStyle name="AeE­_97³a ¼OAIAßA¤  (2)" xfId="20907"/>
    <cellStyle name="ÅëÈ­_97³â ¼ÕÀÍÃßÁ¤  (2)" xfId="20908"/>
    <cellStyle name="AeE­_97³a ¼OAIAßA¤  (A¾±a½C¿e)" xfId="20909"/>
    <cellStyle name="ÅëÈ­_97³â ¼ÕÀÍÃßÁ¤  (Á¾±â½Ç¿ë)" xfId="20910"/>
    <cellStyle name="AeE­_97³a ¼OAIAßA¤  (A¾±a½C¿e)_laroux" xfId="20911"/>
    <cellStyle name="ÅëÈ­_97³â ¼ÕÀÍÃßÁ¤  (Á¾±â½Ç¿ë)_laroux" xfId="20912"/>
    <cellStyle name="AeE­_97³a ¼OAIAßA¤  (A¾±a½C¿e)_장비비기준" xfId="20913"/>
    <cellStyle name="ÅëÈ­_97³â ¼ÕÀÍÃßÁ¤  (Á¾±â½Ç¿ë)_장비비기준" xfId="20914"/>
    <cellStyle name="AeE­_A¤º¸½A½ºAU" xfId="20915"/>
    <cellStyle name="ÅëÈ­_Á¤º¸½Ã½ºÅÛ" xfId="20916"/>
    <cellStyle name="AeE­_A¤º¸½A½ºAU_laroux" xfId="20917"/>
    <cellStyle name="ÅëÈ­_Á¤º¸½Ã½ºÅÛ_laroux" xfId="20918"/>
    <cellStyle name="AeE­_A¤º¸½A½ºAU_장비비기준" xfId="20919"/>
    <cellStyle name="ÅëÈ­_Á¤º¸½Ã½ºÅÛ_장비비기준" xfId="20920"/>
    <cellStyle name="AeE­_A¾COA¶°AºÐ " xfId="13801"/>
    <cellStyle name="ÅëÈ­_Á¾ÇÕÃ¶°ÅºÐ " xfId="13802"/>
    <cellStyle name="AeE­_A¾COA¶°AºÐ  2" xfId="13803"/>
    <cellStyle name="ÅëÈ­_Ã¹Àå" xfId="20921"/>
    <cellStyle name="AeE­_AI¿øCoE²" xfId="20922"/>
    <cellStyle name="ÅëÈ­_ÀÎ¿øÇöÈ²" xfId="20923"/>
    <cellStyle name="AeE­_AI·A]" xfId="20924"/>
    <cellStyle name="ÅëÈ­_ÀÎ·Â]" xfId="20925"/>
    <cellStyle name="AeE­_AI·A]_laroux" xfId="20926"/>
    <cellStyle name="ÅëÈ­_ÀÎ·Â]_laroux" xfId="20927"/>
    <cellStyle name="AeE­_AMT " xfId="20928"/>
    <cellStyle name="ÅëÈ­_AMT " xfId="20929"/>
    <cellStyle name="AeE­_AN°y(1.25) " xfId="20930"/>
    <cellStyle name="ÅëÈ­_ÃÑ°ýÇ¥" xfId="20931"/>
    <cellStyle name="AeE­_AN°yC￥ (´eA÷´eA¶C￥)" xfId="20932"/>
    <cellStyle name="ÅëÈ­_ÃÑ°ýÇ¥ (´ëÂ÷´ëÁ¶Ç¥)" xfId="20933"/>
    <cellStyle name="AeE­_AN°yC￥ (¼oAaAO)" xfId="20934"/>
    <cellStyle name="ÅëÈ­_ÃÑ°ýÇ¥ (¼öÃâÀÔ)" xfId="20935"/>
    <cellStyle name="AeE­_AN°yC￥ (¼oAaAO) (2)" xfId="20936"/>
    <cellStyle name="ÅëÈ­_ÃÑ°ýÇ¥ (¼öÃâÀÔ) (2)" xfId="20937"/>
    <cellStyle name="AeE­_AN°yC￥ (2)" xfId="20938"/>
    <cellStyle name="ÅëÈ­_ÃÑ°ýÇ¥ (2)" xfId="20939"/>
    <cellStyle name="AeE­_AN°yC￥(¼oA¤)" xfId="20940"/>
    <cellStyle name="ÅëÈ­_ÃÑ°ýÇ¥(¼öÁ¤)" xfId="20941"/>
    <cellStyle name="AeE­_AN°yC￥(¼oA¤)_1" xfId="20942"/>
    <cellStyle name="ÅëÈ­_ÃÑ°ýÇ¥(¼öÁ¤)_1" xfId="20943"/>
    <cellStyle name="AeE­_AN°yC￥(¼OAI)" xfId="20944"/>
    <cellStyle name="ÅëÈ­_ÃÑ°ýÇ¥(¼ÕÀÍ)" xfId="20945"/>
    <cellStyle name="AeE­_AO°￡¸AAaCoE²" xfId="20946"/>
    <cellStyle name="ÅëÈ­_ÁÖ°£¸ÅÃâÇöÈ²" xfId="20947"/>
    <cellStyle name="AeE­_AoAU" xfId="20948"/>
    <cellStyle name="ÅëÈ­_ÅõÀÚ" xfId="20949"/>
    <cellStyle name="AeE­_AoAU_laroux" xfId="20950"/>
    <cellStyle name="ÅëÈ­_ÅõÀÚ_laroux" xfId="20951"/>
    <cellStyle name="AeE­_AoAU°eE¹ (ºI¼­º°) (2)" xfId="20952"/>
    <cellStyle name="ÅëÈ­_ÅõÀÚ°èÈ¹ (ºÎ¼­º°) (2)" xfId="20953"/>
    <cellStyle name="AeE­_AoAU°eE¹ (ºI¼­º°) (2)_laroux" xfId="20954"/>
    <cellStyle name="ÅëÈ­_ÅõÀÚ°èÈ¹ (ºÎ¼­º°) (2)_laroux" xfId="20955"/>
    <cellStyle name="AeE­_AoAU°eE¹ (ºI¼­º°) (2)_장비비기준" xfId="20956"/>
    <cellStyle name="ÅëÈ­_ÅõÀÚ°èÈ¹ (ºÎ¼­º°) (2)_장비비기준" xfId="20957"/>
    <cellStyle name="AeE­_AoAU°eE¹ (ºI¼­º°) (3)" xfId="20958"/>
    <cellStyle name="ÅëÈ­_ÅõÀÚ°èÈ¹ (ºÎ¼­º°) (3)" xfId="20959"/>
    <cellStyle name="AeE­_AoAU°eE¹ (ºI¼­º°) (3)_laroux" xfId="20960"/>
    <cellStyle name="ÅëÈ­_ÅõÀÚ°èÈ¹ (ºÎ¼­º°) (3)_laroux" xfId="20961"/>
    <cellStyle name="AeE­_AoAU°eE¹ (ºI¼­º°) (3)_장비비기준" xfId="20962"/>
    <cellStyle name="ÅëÈ­_ÅõÀÚ°èÈ¹ (ºÎ¼­º°) (3)_장비비기준" xfId="20963"/>
    <cellStyle name="AeE­_AoAU°eE¹ (ºI¼­º°) (4)" xfId="20964"/>
    <cellStyle name="ÅëÈ­_ÅõÀÚ°èÈ¹ (ºÎ¼­º°) (4)" xfId="20965"/>
    <cellStyle name="AeE­_AoAU°eE¹ A¶A¤³≫¿ª" xfId="20966"/>
    <cellStyle name="ÅëÈ­_ÅõÀÚ°èÈ¹(ºÎ¼­º°) (2)" xfId="20967"/>
    <cellStyle name="AeE­_AoAUAc¿ø" xfId="20968"/>
    <cellStyle name="ÅëÈ­_ÅõÀÚÀç¿ø" xfId="20969"/>
    <cellStyle name="AeE­_AßA¤¼OAI" xfId="20970"/>
    <cellStyle name="ÅëÈ­_ÃßÁ¤¼ÕÀÍ" xfId="20971"/>
    <cellStyle name="AeE­_AßAa±a ¼OAI°eE¹(¿a¾a)" xfId="20972"/>
    <cellStyle name="ÅëÈ­_ÁßÀå±â ¼ÕÀÍ°èÈ¹(¿ä¾à)" xfId="20973"/>
    <cellStyle name="AeE­_Au·≪°uA|º°ºn¿eAß°¡³≫¿ª" xfId="20974"/>
    <cellStyle name="ÅëÈ­_ÀÛ¼º¿ä·É" xfId="20975"/>
    <cellStyle name="AeE­_AUAc°eE¹" xfId="20976"/>
    <cellStyle name="ÅëÈ­_ÀÚÀç°èÈ¹" xfId="20977"/>
    <cellStyle name="AeE­_AUμ¿Æ÷CO¼OAI" xfId="20978"/>
    <cellStyle name="ÅëÈ­_Ç¥Áö (2)" xfId="20979"/>
    <cellStyle name="AeE­_C￥Ao_AoAUAy°eC￥ " xfId="13804"/>
    <cellStyle name="ÅëÈ­_Ç¥Áö_ÅõÀÚÁý°èÇ¥ " xfId="13805"/>
    <cellStyle name="AeE­_CaEA5³a (2)" xfId="20980"/>
    <cellStyle name="ÅëÈ­_kc-elec system check list" xfId="19971"/>
    <cellStyle name="AeE­_laroux_1" xfId="11966"/>
    <cellStyle name="ÅëÈ­_laroux_1" xfId="11967"/>
    <cellStyle name="AeE­_laroux_2" xfId="11968"/>
    <cellStyle name="ÅëÈ­_laroux_2" xfId="11969"/>
    <cellStyle name="AeE­_º≫¼± ±æ¾i±uºI ¼o·R Ay°eC￥ " xfId="11970"/>
    <cellStyle name="ÅëÈ­_RESULTS" xfId="12627"/>
    <cellStyle name="Aee¡" xfId="11971"/>
    <cellStyle name="Aee¡ 2" xfId="12626"/>
    <cellStyle name="AeE¡? [0]_INQUIRY ????¨?¡?A??A?ª " xfId="12396"/>
    <cellStyle name="AeE¡?_INQUIRY ????¨?¡?A??A?ª " xfId="12395"/>
    <cellStyle name="AeE¡© [0]_INQUIRY ¢¯¥ì¨ú¡ÀA©¬A©ª " xfId="12394"/>
    <cellStyle name="AeE¡©_INQUIRY ¢¯¥ì¨ú¡ÀA©¬A©ª " xfId="12393"/>
    <cellStyle name="AeE¡ⓒ [0]_¡¾ⓒøA¡Æ¨oA¡Æ¡IC¡I " xfId="21781"/>
    <cellStyle name="AeE¡ⓒ_¡¾ⓒøA¡Æ¨oA¡Æ¡IC¡I " xfId="21782"/>
    <cellStyle name="AeE￠R¨I [0]_AO¡§uRCN￠R¨uU " xfId="13806"/>
    <cellStyle name="AeE￠R¨I_AO¡§uRCN￠R¨uU " xfId="13807"/>
    <cellStyle name="AeE￠RER￠R¡×I [0]_¡ER￠R¡¿¡ER¨I¡ⓒ?￠RER￠R¡×¡ER￠R¡×I￠RER￠R¡×IoRA￠R¡×I¡§I¡§¡I" xfId="21783"/>
    <cellStyle name="AeE￠RER￠R¡×I_¡ER￠R¡¿¡ER¨I¡ⓒ?￠RER￠R¡×¡ER￠R¡×I￠RER￠R¡×IoRA￠R¡×I¡§I¡§¡I" xfId="21784"/>
    <cellStyle name="Æu¼ " xfId="13808"/>
    <cellStyle name="ALIGNMENT" xfId="11972"/>
    <cellStyle name="AoA¤μCAo ¾EA½" xfId="15286"/>
    <cellStyle name="AoA¤μCAo ¾EA½ 2" xfId="15287"/>
    <cellStyle name="args.style" xfId="12230"/>
    <cellStyle name="Aþ" xfId="21785"/>
    <cellStyle name="Äþ" xfId="11973"/>
    <cellStyle name="Aþ¸" xfId="11974"/>
    <cellStyle name="Aþ¸ 2" xfId="12625"/>
    <cellStyle name="Aþ¸¶" xfId="13809"/>
    <cellStyle name="Aþ¸¶ [" xfId="21786"/>
    <cellStyle name="Äþ¸¶ [" xfId="11975"/>
    <cellStyle name="Aþ¸¶ [0]" xfId="13810"/>
    <cellStyle name="ÄÞ¸¶ [0]_(1.Åä)" xfId="11976"/>
    <cellStyle name="AÞ¸¶ [0]_¸¶≫eCI¼oAIA§ " xfId="11977"/>
    <cellStyle name="ÄÞ¸¶ [0]_¸ÅÃâ" xfId="21787"/>
    <cellStyle name="AÞ¸¶ [0]_¿­¸° INT" xfId="11978"/>
    <cellStyle name="ÄÞ¸¶ [0]_±³À°ÈÆ·Ãºñ(ºÎ¼­º°)" xfId="13811"/>
    <cellStyle name="AÞ¸¶ [0]_°¡³ª´U " xfId="13812"/>
    <cellStyle name="ÄÞ¸¶ [0]_°ø¹®¾ç½Ä" xfId="19972"/>
    <cellStyle name="AÞ¸¶ [0]_¼oAa½CAu " xfId="19973"/>
    <cellStyle name="ÄÞ¸¶ [0]_¼öÀÍ¼º " xfId="15288"/>
    <cellStyle name="AÞ¸¶ [0]_1" xfId="19974"/>
    <cellStyle name="ÄÞ¸¶ [0]_10¿ù2ÁÖ " xfId="13813"/>
    <cellStyle name="AÞ¸¶ [0]_³≫ºI°eE¹´e AßA¤A÷AI " xfId="19975"/>
    <cellStyle name="ÄÞ¸¶ [0]_Á¦Á¶1ºÎ1°ú ÇöÈ² " xfId="13814"/>
    <cellStyle name="AÞ¸¶ [0]_A¾COA¶°AºÐ " xfId="13815"/>
    <cellStyle name="ÄÞ¸¶ [0]_Á¾ÇÕÃ¶°ÅºÐ " xfId="13816"/>
    <cellStyle name="AÞ¸¶ [0]_A¾COA¶°AºÐ  2" xfId="13817"/>
    <cellStyle name="ÄÞ¸¶ [0]_ÅõÀÚÁý°èÇ¥ " xfId="13818"/>
    <cellStyle name="AÞ¸¶ [0]_C￥Ao_AoAUAy°eC￥ " xfId="13819"/>
    <cellStyle name="ÄÞ¸¶ [0]_Ç¥Áö_ÅõÀÚÁý°èÇ¥ " xfId="13820"/>
    <cellStyle name="AÞ¸¶ [0]_INQUIRY ¿μ¾÷AßAø " xfId="11979"/>
    <cellStyle name="ÄÞ¸¶ [0]_laroux" xfId="11980"/>
    <cellStyle name="AÞ¸¶ [0]_laroux_1" xfId="11981"/>
    <cellStyle name="ÄÞ¸¶ [0]_laroux_1" xfId="11982"/>
    <cellStyle name="AÞ¸¶ [0]_laroux_2" xfId="11983"/>
    <cellStyle name="ÄÞ¸¶ [0]_laroux_2" xfId="11984"/>
    <cellStyle name="AÞ¸¶ [0]_º≫¼± ±æ¾i±uºI ¼o·R Ay°eC￥ " xfId="11985"/>
    <cellStyle name="ÄÞ¸¶ [0]_Sheet1" xfId="12624"/>
    <cellStyle name="AÞ¸¶_  A¾  CO  " xfId="11986"/>
    <cellStyle name="ÄÞ¸¶_(1.Åä)" xfId="11987"/>
    <cellStyle name="AÞ¸¶_¸¶≫eCI¼oAIA§ " xfId="11988"/>
    <cellStyle name="ÄÞ¸¶_¸ÅÃâ" xfId="21788"/>
    <cellStyle name="AÞ¸¶_¿­¸° INT" xfId="11989"/>
    <cellStyle name="ÄÞ¸¶_±³À°ÈÆ·Ãºñ(ºÎ¼­º°)" xfId="13821"/>
    <cellStyle name="AÞ¸¶_°ø A¤ C￥  BAR (sample) " xfId="19976"/>
    <cellStyle name="ÄÞ¸¶_¼öÀÍ¼º " xfId="15289"/>
    <cellStyle name="AÞ¸¶_1" xfId="19977"/>
    <cellStyle name="ÄÞ¸¶_10¿ù2ÁÖ " xfId="13822"/>
    <cellStyle name="AÞ¸¶_³≫ºI°eE¹´e AßA¤A÷AI " xfId="19978"/>
    <cellStyle name="ÄÞ¸¶_Á¦Á¶1ºÎ1°ú ÇöÈ² " xfId="13823"/>
    <cellStyle name="AÞ¸¶_A¾CO½A¼³ " xfId="21789"/>
    <cellStyle name="ÄÞ¸¶_Á¾ÇÕ½Å¼³ " xfId="21790"/>
    <cellStyle name="AÞ¸¶_A¾COA¶°AºÐ " xfId="13824"/>
    <cellStyle name="ÄÞ¸¶_Á¾ÇÕÃ¶°ÅºÐ " xfId="13825"/>
    <cellStyle name="AÞ¸¶_A¾COA¶°AºÐ  2" xfId="13826"/>
    <cellStyle name="ÄÞ¸¶_ÅõÀÚÁý°èÇ¥ " xfId="13827"/>
    <cellStyle name="AÞ¸¶_C￥Ao_AoAUAy°eC￥ " xfId="13828"/>
    <cellStyle name="ÄÞ¸¶_Ç¥Áö_ÅõÀÚÁý°èÇ¥ " xfId="13829"/>
    <cellStyle name="AÞ¸¶_INQUIRY ¿μ¾÷AßAø " xfId="11990"/>
    <cellStyle name="ÄÞ¸¶_laroux" xfId="11991"/>
    <cellStyle name="AÞ¸¶_laroux_1" xfId="11992"/>
    <cellStyle name="ÄÞ¸¶_laroux_1" xfId="11993"/>
    <cellStyle name="AÞ¸¶_laroux_2" xfId="11994"/>
    <cellStyle name="ÄÞ¸¶_laroux_2" xfId="11995"/>
    <cellStyle name="AÞ¸¶_º≫¼± ±æ¾i±uºI ¼o·R Ay°eC￥ " xfId="11996"/>
    <cellStyle name="ÄÞ¸¶_Sheet1" xfId="12623"/>
    <cellStyle name="Au¸r " xfId="13830"/>
    <cellStyle name="Au¸r¼" xfId="13831"/>
    <cellStyle name="_x0001_b" xfId="11997"/>
    <cellStyle name="Bad" xfId="11999"/>
    <cellStyle name="Bad 2" xfId="12332"/>
    <cellStyle name="blank" xfId="12622"/>
    <cellStyle name="blank - Style1" xfId="12621"/>
    <cellStyle name="blank 2" xfId="13832"/>
    <cellStyle name="blank 2 2" xfId="13833"/>
    <cellStyle name="blank 3" xfId="13834"/>
    <cellStyle name="blank 4" xfId="13835"/>
    <cellStyle name="blank 5" xfId="13836"/>
    <cellStyle name="blank 6" xfId="15290"/>
    <cellStyle name="blank 7" xfId="15291"/>
    <cellStyle name="blank 8" xfId="15292"/>
    <cellStyle name="blank_0508-카지노원상복구및리노베이션(일위대가)" xfId="15293"/>
    <cellStyle name="Body" xfId="13837"/>
    <cellStyle name="b椬ៜ_x000c_Comma_ODCOS " xfId="12392"/>
    <cellStyle name="B_x000e_통화 [0]_MBO9_x000d_통화 [0]_MST_K1" xfId="11998"/>
    <cellStyle name="C" xfId="12000"/>
    <cellStyle name="C 2" xfId="12620"/>
    <cellStyle name="C?AØ_¿?¾÷CoE² " xfId="15294"/>
    <cellStyle name="C_04028적산수량집계" xfId="12619"/>
    <cellStyle name="C_BOOKCITY(전기)" xfId="13146"/>
    <cellStyle name="C_BOOKCITY(전기)_04028적산수량집계" xfId="13145"/>
    <cellStyle name="C_공설운동진입(가실행)" xfId="12618"/>
    <cellStyle name="C_공설운동진입(가실행)_04028적산수량집계" xfId="12617"/>
    <cellStyle name="C_공설운동진입(가실행)_BOOKCITY(전기)" xfId="12606"/>
    <cellStyle name="C_공설운동진입(가실행)_BOOKCITY(전기)_04028적산수량집계" xfId="12605"/>
    <cellStyle name="C_공설운동진입(가실행)_사본 - 파주 북시티(이채)" xfId="12616"/>
    <cellStyle name="C_공설운동진입(가실행)_사본 - 파주 북시티(이채)_04028적산수량집계" xfId="12615"/>
    <cellStyle name="C_공설운동진입(가실행)_제주대명호텔공용홀 9-13(제출)-3차" xfId="13838"/>
    <cellStyle name="C_공설운동진입(가실행)_제주리조트 공용부리뉴얼공사(2차)" xfId="13839"/>
    <cellStyle name="C_공설운동진입(가실행)_파주 BOOK CITY(통보용)" xfId="12610"/>
    <cellStyle name="C_공설운동진입(가실행)_파주 BOOK CITY(통보용)_04028적산수량집계" xfId="12609"/>
    <cellStyle name="C_공설운동진입(가실행)_파주 BOOK CITY가실행내역" xfId="12608"/>
    <cellStyle name="C_공설운동진입(가실행)_파주 BOOK CITY가실행내역_04028적산수량집계" xfId="12607"/>
    <cellStyle name="C_공설운동진입(가실행)_파주 북시티(이채)제출" xfId="12614"/>
    <cellStyle name="C_공설운동진입(가실행)_파주 북시티(이채)제출_04028적산수량집계" xfId="12613"/>
    <cellStyle name="C_공설운동진입(가실행)_파주 북시티(전체)제출(변경전)" xfId="12612"/>
    <cellStyle name="C_공설운동진입(가실행)_파주 북시티(전체)제출(변경전)_04028적산수량집계" xfId="12611"/>
    <cellStyle name="C_공설운동진입(가실행)_한남동 근린생활시설-6-1" xfId="13840"/>
    <cellStyle name="C_공설운동진입(가실행)_한남동 근린생활시설-6-1_제주대명호텔공용홀 9-13(제출)-3차" xfId="13841"/>
    <cellStyle name="C_공설운동진입(가실행)_한남동 근린생활시설-6-1_제주리조트 공용부리뉴얼공사(2차)" xfId="13842"/>
    <cellStyle name="C_공설운동진입(가실행)_한남동 근린생활시설-6-1_한남동 근린생활시설-6-1" xfId="13843"/>
    <cellStyle name="C_공설운동진입(가실행)_한남동 근린생활시설-6-1_한남동 근린생활시설-6-1_제주대명호텔공용홀 9-13(제출)-3차" xfId="13844"/>
    <cellStyle name="C_공설운동진입(가실행)_한남동 근린생활시설-6-1_한남동 근린생활시설-6-1_제주리조트 공용부리뉴얼공사(2차)" xfId="13845"/>
    <cellStyle name="C_사본 - 파주 북시티(이채)" xfId="12604"/>
    <cellStyle name="C_사본 - 파주 북시티(이채)_04028적산수량집계" xfId="12603"/>
    <cellStyle name="C_제주대명호텔공용홀 9-13(제출)-3차" xfId="13846"/>
    <cellStyle name="C_제주리조트 공용부리뉴얼공사(2차)" xfId="13847"/>
    <cellStyle name="C_토목내역서" xfId="13182"/>
    <cellStyle name="C_토목내역서_04028적산수량집계" xfId="13181"/>
    <cellStyle name="C_토목내역서_BOOKCITY(전기)" xfId="13156"/>
    <cellStyle name="C_토목내역서_BOOKCITY(전기)_04028적산수량집계" xfId="13155"/>
    <cellStyle name="C_토목내역서_공설운동진입(가실행)" xfId="13180"/>
    <cellStyle name="C_토목내역서_공설운동진입(가실행)_04028적산수량집계" xfId="13179"/>
    <cellStyle name="C_토목내역서_공설운동진입(가실행)_BOOKCITY(전기)" xfId="13168"/>
    <cellStyle name="C_토목내역서_공설운동진입(가실행)_BOOKCITY(전기)_04028적산수량집계" xfId="13167"/>
    <cellStyle name="C_토목내역서_공설운동진입(가실행)_사본 - 파주 북시티(이채)" xfId="13178"/>
    <cellStyle name="C_토목내역서_공설운동진입(가실행)_사본 - 파주 북시티(이채)_04028적산수량집계" xfId="13177"/>
    <cellStyle name="C_토목내역서_공설운동진입(가실행)_제주대명호텔공용홀 9-13(제출)-3차" xfId="13848"/>
    <cellStyle name="C_토목내역서_공설운동진입(가실행)_제주리조트 공용부리뉴얼공사(2차)" xfId="13849"/>
    <cellStyle name="C_토목내역서_공설운동진입(가실행)_파주 BOOK CITY(통보용)" xfId="13172"/>
    <cellStyle name="C_토목내역서_공설운동진입(가실행)_파주 BOOK CITY(통보용)_04028적산수량집계" xfId="13171"/>
    <cellStyle name="C_토목내역서_공설운동진입(가실행)_파주 BOOK CITY가실행내역" xfId="13170"/>
    <cellStyle name="C_토목내역서_공설운동진입(가실행)_파주 BOOK CITY가실행내역_04028적산수량집계" xfId="13169"/>
    <cellStyle name="C_토목내역서_공설운동진입(가실행)_파주 북시티(이채)제출" xfId="13176"/>
    <cellStyle name="C_토목내역서_공설운동진입(가실행)_파주 북시티(이채)제출_04028적산수량집계" xfId="13175"/>
    <cellStyle name="C_토목내역서_공설운동진입(가실행)_파주 북시티(전체)제출(변경전)" xfId="13174"/>
    <cellStyle name="C_토목내역서_공설운동진입(가실행)_파주 북시티(전체)제출(변경전)_04028적산수량집계" xfId="13173"/>
    <cellStyle name="C_토목내역서_공설운동진입(가실행)_한남동 근린생활시설-6-1" xfId="13850"/>
    <cellStyle name="C_토목내역서_공설운동진입(가실행)_한남동 근린생활시설-6-1_제주대명호텔공용홀 9-13(제출)-3차" xfId="13851"/>
    <cellStyle name="C_토목내역서_공설운동진입(가실행)_한남동 근린생활시설-6-1_제주리조트 공용부리뉴얼공사(2차)" xfId="13852"/>
    <cellStyle name="C_토목내역서_공설운동진입(가실행)_한남동 근린생활시설-6-1_한남동 근린생활시설-6-1" xfId="13853"/>
    <cellStyle name="C_토목내역서_공설운동진입(가실행)_한남동 근린생활시설-6-1_한남동 근린생활시설-6-1_제주대명호텔공용홀 9-13(제출)-3차" xfId="13854"/>
    <cellStyle name="C_토목내역서_공설운동진입(가실행)_한남동 근린생활시설-6-1_한남동 근린생활시설-6-1_제주리조트 공용부리뉴얼공사(2차)" xfId="13855"/>
    <cellStyle name="C_토목내역서_사본 - 파주 북시티(이채)" xfId="13166"/>
    <cellStyle name="C_토목내역서_사본 - 파주 북시티(이채)_04028적산수량집계" xfId="13165"/>
    <cellStyle name="C_토목내역서_제주대명호텔공용홀 9-13(제출)-3차" xfId="13856"/>
    <cellStyle name="C_토목내역서_제주리조트 공용부리뉴얼공사(2차)" xfId="13857"/>
    <cellStyle name="C_토목내역서_파주 BOOK CITY(통보용)" xfId="13160"/>
    <cellStyle name="C_토목내역서_파주 BOOK CITY(통보용)_04028적산수량집계" xfId="13159"/>
    <cellStyle name="C_토목내역서_파주 BOOK CITY가실행내역" xfId="13158"/>
    <cellStyle name="C_토목내역서_파주 BOOK CITY가실행내역_04028적산수량집계" xfId="13157"/>
    <cellStyle name="C_토목내역서_파주 북시티(이채)제출" xfId="13164"/>
    <cellStyle name="C_토목내역서_파주 북시티(이채)제출_04028적산수량집계" xfId="13163"/>
    <cellStyle name="C_토목내역서_파주 북시티(전체)제출(변경전)" xfId="13162"/>
    <cellStyle name="C_토목내역서_파주 북시티(전체)제출(변경전)_04028적산수량집계" xfId="13161"/>
    <cellStyle name="C_토목내역서_한남동 근린생활시설-6-1" xfId="13858"/>
    <cellStyle name="C_토목내역서_한남동 근린생활시설-6-1_제주대명호텔공용홀 9-13(제출)-3차" xfId="13859"/>
    <cellStyle name="C_토목내역서_한남동 근린생활시설-6-1_제주리조트 공용부리뉴얼공사(2차)" xfId="13860"/>
    <cellStyle name="C_토목내역서_한남동 근린생활시설-6-1_한남동 근린생활시설-6-1" xfId="13861"/>
    <cellStyle name="C_토목내역서_한남동 근린생활시설-6-1_한남동 근린생활시설-6-1_제주대명호텔공용홀 9-13(제출)-3차" xfId="13862"/>
    <cellStyle name="C_토목내역서_한남동 근린생활시설-6-1_한남동 근린생활시설-6-1_제주리조트 공용부리뉴얼공사(2차)" xfId="13863"/>
    <cellStyle name="C_파주 BOOK CITY(통보용)" xfId="13150"/>
    <cellStyle name="C_파주 BOOK CITY(통보용)_04028적산수량집계" xfId="13149"/>
    <cellStyle name="C_파주 BOOK CITY가실행내역" xfId="13148"/>
    <cellStyle name="C_파주 BOOK CITY가실행내역_04028적산수량집계" xfId="13147"/>
    <cellStyle name="C_파주 북시티(이채)제출" xfId="13154"/>
    <cellStyle name="C_파주 북시티(이채)제출_04028적산수량집계" xfId="13153"/>
    <cellStyle name="C_파주 북시티(전체)제출(변경전)" xfId="13152"/>
    <cellStyle name="C_파주 북시티(전체)제출(변경전)_04028적산수량집계" xfId="13151"/>
    <cellStyle name="C_한남동 근린생활시설-6-1" xfId="13864"/>
    <cellStyle name="C_한남동 근린생활시설-6-1_제주대명호텔공용홀 9-13(제출)-3차" xfId="13865"/>
    <cellStyle name="C_한남동 근린생활시설-6-1_제주리조트 공용부리뉴얼공사(2차)" xfId="13866"/>
    <cellStyle name="C_한남동 근린생활시설-6-1_한남동 근린생활시설-6-1" xfId="13867"/>
    <cellStyle name="C_한남동 근린생활시설-6-1_한남동 근린생활시설-6-1_제주대명호텔공용홀 9-13(제출)-3차" xfId="13868"/>
    <cellStyle name="C_한남동 근린생활시설-6-1_한남동 근린생활시설-6-1_제주리조트 공용부리뉴얼공사(2차)" xfId="13869"/>
    <cellStyle name="C¡?A¨ª_¡?c¨?¡?¨?I¨?¡Æ AN¡Æe " xfId="12391"/>
    <cellStyle name="C¡IA¨ª_  FAB AIA￠´  " xfId="19979"/>
    <cellStyle name="C¡ÍA¨ª_¡íc¨ú¡À¨¬I¨¬¡Æ AN¡Æe " xfId="12390"/>
    <cellStyle name="C¡IA¨ª_AO¨uRCN¡¾U " xfId="19980"/>
    <cellStyle name="C￠RERIA¡ER￠R¡¿￠R¡×￠RI_¡ER￠R¡¿oA¡ERE?e" xfId="21791"/>
    <cellStyle name="C￠RIA¡§¨￡_AO¡§uRCN￠R¨uU " xfId="13870"/>
    <cellStyle name="C￥" xfId="21792"/>
    <cellStyle name="Ç¥" xfId="12001"/>
    <cellStyle name="C￥aø" xfId="13871"/>
    <cellStyle name="Ç¥ÁØ_(Á¤º¸ºÎ¹®)¿ùº°ÀÎ¿ø°èÈ¹" xfId="19981"/>
    <cellStyle name="C￥AØ_´eAN°yC￥ " xfId="19982"/>
    <cellStyle name="Ç¥ÁØ_´ëºñÇ¥" xfId="12002"/>
    <cellStyle name="C￥AØ_´eºnC￥ (2)_1_ºI´eAa°ø " xfId="13144"/>
    <cellStyle name="Ç¥ÁØ_´ëºñÇ¥ (2)_1_ºÎ´ëÅä°ø " xfId="13143"/>
    <cellStyle name="C￥AØ_´eºnC￥ (2)_ºI´eAa°ø " xfId="12003"/>
    <cellStyle name="Ç¥ÁØ_´ëºñÇ¥ (2)_ºÎ´ëÅä°ø " xfId="12004"/>
    <cellStyle name="C￥AØ_´eºnC￥ (2)_ºI´eAa°ø  10" xfId="13251"/>
    <cellStyle name="Ç¥ÁØ_´ëºñÇ¥ 10" xfId="13268"/>
    <cellStyle name="C￥AØ_¸¶≫eCI¼oAIA§ " xfId="12005"/>
    <cellStyle name="Ç¥ÁØ_¸ðÇü¸·" xfId="12006"/>
    <cellStyle name="C￥AØ_¿­¸° INT" xfId="15993"/>
    <cellStyle name="Ç¥ÁØ_¿µ¾÷ÇöÈ² " xfId="19983"/>
    <cellStyle name="C￥AØ_¿uº°A¸≫c½CAu_³≫ºI°eE¹´e AßA¤A÷AI " xfId="19984"/>
    <cellStyle name="Ç¥ÁØ_±¸¸Å³³±â" xfId="19985"/>
    <cellStyle name="C￥AØ_≫c¾÷ºIº° AN°e " xfId="12007"/>
    <cellStyle name="Ç¥ÁØ_°¡¼³" xfId="13872"/>
    <cellStyle name="C￥AØ_°ø≫cºn¿¹≫e¼­ " xfId="19986"/>
    <cellStyle name="Ç¥ÁØ_°ø¹®" xfId="19987"/>
    <cellStyle name="C￥AØ_°u¸RC×¸n_¾÷A¾º° " xfId="13873"/>
    <cellStyle name="Ç¥ÁØ_0N-HANDLING " xfId="19988"/>
    <cellStyle name="C￥AØ_¼±AoAc°i_1_³≫ºI°eE¹´e AßA¤A÷AI " xfId="19989"/>
    <cellStyle name="Ç¥ÁØ_¼±ÅõÀç°í_³»ºÎ°èÈ¹´ë ÃßÁ¤Â÷ÀÌ " xfId="19990"/>
    <cellStyle name="C￥AØ_¼±AoAc°i_³≫ºI°eE¹´e AßA¤A÷AI " xfId="19991"/>
    <cellStyle name="Ç¥ÁØ_¼öÀÍ¼º " xfId="15295"/>
    <cellStyle name="C￥AØ_¼OAIA÷ (2)_1_³≫ºI°eE¹´e AßA¤A÷AI " xfId="19992"/>
    <cellStyle name="Ç¥ÁØ_¼ÕÀÍÂ÷ (2)_³»ºÎ°èÈ¹´ë ÃßÁ¤Â÷ÀÌ " xfId="19993"/>
    <cellStyle name="C￥AØ_¼OAIA÷ (2)_³≫ºI°eE¹´e AßA¤A÷AI " xfId="19994"/>
    <cellStyle name="Ç¥ÁØ_³»ºÎ°èÈ¹´ë ÃßÁ¤Â÷ÀÌ " xfId="19995"/>
    <cellStyle name="C￥AØ_³≫ºI°eE¹´e AßA¤A÷AI " xfId="19996"/>
    <cellStyle name="Ç¥ÁØ_5-1±¤°í " xfId="12008"/>
    <cellStyle name="C￥AØ_5-1±¤°i  2" xfId="13874"/>
    <cellStyle name="Ç¥ÁØ_5-1±¤°í _관리비단가산출(도립미술관)" xfId="21793"/>
    <cellStyle name="C￥AØ_5-1±¤°i _관리비단가산출(도립미술관)_거푸집대비" xfId="21794"/>
    <cellStyle name="Ç¥ÁØ_5-1±¤°í _관리비단가산출(도립미술관)_거푸집대비" xfId="21795"/>
    <cellStyle name="C￥AØ_5-1±¤°i _관리비단가산출(도립미술관)_실행당초대비" xfId="21796"/>
    <cellStyle name="Ç¥ÁØ_5-1±¤°í _관리비단가산출(도립미술관)_실행당초대비" xfId="21797"/>
    <cellStyle name="C￥AØ_5-1±¤°i _관리비단가산출(도립미술관)_예산승인(1-2회)" xfId="21798"/>
    <cellStyle name="Ç¥ÁØ_5-1±¤°í _관리비단가산출(도립미술관)_예산승인(1-2회)" xfId="21799"/>
    <cellStyle name="C￥AØ_5-1±¤°i _관리비단가산출(도립미술관)_유로폼대비" xfId="21800"/>
    <cellStyle name="Ç¥ÁØ_5-1±¤°í _관리비단가산출(도립미술관)_유로폼대비" xfId="21801"/>
    <cellStyle name="C￥AØ_5-1±¤°i _관리비단가산출(도립미술관)_초과승인" xfId="21802"/>
    <cellStyle name="Ç¥ÁØ_5-1±¤°í _관리비단가산출(도립미술관)_초과승인" xfId="21803"/>
    <cellStyle name="C￥AØ_5-1±¤°i _관리비단가산출(도립미술관)_초과현황" xfId="21804"/>
    <cellStyle name="Ç¥ÁØ_5-1±¤°í _관리비단가산출(도립미술관)_초과현황" xfId="21805"/>
    <cellStyle name="C￥AØ_5-1±¤°i _금속,창호" xfId="21806"/>
    <cellStyle name="Ç¥ÁØ_5-1±¤°í _방염산출" xfId="21807"/>
    <cellStyle name="C￥AØ_5-1±¤°i _선시공예산(도립미술관-4월6일)_030218-1차분변경계약(초안)" xfId="21808"/>
    <cellStyle name="Ç¥ÁØ_5-1±¤°í _선시공예산(도립미술관-4월6일)_030218-1차분변경계약(초안)" xfId="21809"/>
    <cellStyle name="C￥AØ_5-1±¤°i _선시공예산(도립미술관-4월6일)_1차분변경1회" xfId="21810"/>
    <cellStyle name="Ç¥ÁØ_5-1±¤°í _선시공예산(도립미술관-4월6일)_1차분변경1회" xfId="21811"/>
    <cellStyle name="C￥AØ_5-1±¤°i _선시공예산(도립미술관-4월6일)_1차분변경계약(1회)" xfId="21812"/>
    <cellStyle name="Ç¥ÁØ_5-1±¤°í _선시공예산(도립미술관-4월6일)_1차분변경계약(1회)" xfId="21813"/>
    <cellStyle name="C￥AØ_5-1±¤°i _선시공예산(도립미술관-4월6일)_1차분변경계약(초안)" xfId="21814"/>
    <cellStyle name="Ç¥ÁØ_5-1±¤°í _선시공예산(도립미술관-4월6일)_1차분변경계약(초안)" xfId="21815"/>
    <cellStyle name="C￥AØ_5-1±¤°i _선시공예산(도립미술관-4월6일)_거푸집대비" xfId="21816"/>
    <cellStyle name="Ç¥ÁØ_5-1±¤°í _선시공예산(도립미술관-4월6일)_거푸집대비" xfId="21817"/>
    <cellStyle name="C￥AØ_5-1±¤°i _선시공예산(도립미술관-4월6일)_변경1회(협의전)" xfId="21818"/>
    <cellStyle name="Ç¥ÁØ_5-1±¤°í _선시공예산(도립미술관-4월6일)_변경1회(협의전)" xfId="21819"/>
    <cellStyle name="C￥AØ_5-1±¤°i _선시공예산(도립미술관-4월6일)_변경1회(협의후)" xfId="21820"/>
    <cellStyle name="Ç¥ÁØ_5-1±¤°í _선시공예산(도립미술관-4월6일)_변경1회(협의후)" xfId="21821"/>
    <cellStyle name="C￥AØ_5-1±¤°i _선시공예산(도립미술관-4월6일)_실행당초대비" xfId="21822"/>
    <cellStyle name="Ç¥ÁØ_5-1±¤°í _선시공예산(도립미술관-4월6일)_실행당초대비" xfId="21823"/>
    <cellStyle name="C￥AØ_5-1±¤°i _선시공예산(도립미술관-4월6일)_예산승인(1-2회)" xfId="21824"/>
    <cellStyle name="Ç¥ÁØ_5-1±¤°í _선시공예산(도립미술관-4월6일)_예산승인(1-2회)" xfId="21825"/>
    <cellStyle name="C￥AØ_5-1±¤°i _선시공예산(도립미술관-4월6일)_유공관" xfId="21826"/>
    <cellStyle name="Ç¥ÁØ_5-1±¤°í _선시공예산(도립미술관-4월6일)_유공관" xfId="21827"/>
    <cellStyle name="C￥AØ_5-1±¤°i _선시공예산(도립미술관-4월6일)_유로폼대비" xfId="21828"/>
    <cellStyle name="Ç¥ÁØ_5-1±¤°í _선시공예산(도립미술관-4월6일)_유로폼대비" xfId="21829"/>
    <cellStyle name="C￥AØ_5-1±¤°i _선시공예산(도립미술관-4월6일)_잔토처리만비교" xfId="21830"/>
    <cellStyle name="Ç¥ÁØ_5-1±¤°í _선시공예산(도립미술관-4월6일)_잔토처리만비교" xfId="21831"/>
    <cellStyle name="C￥AØ_5-1±¤°i _선시공예산(도립미술관-4월6일)_잔토처리만비교2" xfId="21832"/>
    <cellStyle name="Ç¥ÁØ_5-1±¤°í _선시공예산(도립미술관-4월6일)_잔토처리만비교2" xfId="21833"/>
    <cellStyle name="C￥AØ_5-1±¤°i _선시공예산(도립미술관-4월6일)_초과승인" xfId="21834"/>
    <cellStyle name="Ç¥ÁØ_5-1±¤°í _선시공예산(도립미술관-4월6일)_초과승인" xfId="21835"/>
    <cellStyle name="C￥AØ_5-1±¤°i _선시공예산(도립미술관-4월6일)_토공비교" xfId="21836"/>
    <cellStyle name="Ç¥ÁØ_5-1±¤°í _선시공예산(도립미술관-4월6일)_토공비교" xfId="21837"/>
    <cellStyle name="C￥AØ_5-1±¤°i _선시공예산(도립미술관-4월6일)_토공비교유공관제외" xfId="21838"/>
    <cellStyle name="Ç¥ÁØ_5-1±¤°í _선시공예산(도립미술관-4월6일)_토공비교유공관제외" xfId="21839"/>
    <cellStyle name="C￥AØ_5-1±¤°i _설계변경확정-12" xfId="21840"/>
    <cellStyle name="Ç¥ÁØ_5-1±¤°í _홍학연립 건축실행(관리부검토반영)20030428" xfId="21841"/>
    <cellStyle name="C￥AØ_A¸≫cºÐ_³≫ºI°eE¹´e AßA¤A÷AI " xfId="19997"/>
    <cellStyle name="Ç¥ÁØ_Á¾ÇÕÃ¶°ÅºÐ " xfId="13875"/>
    <cellStyle name="C￥AØ_A¾COA¶°AºÐ  2" xfId="13876"/>
    <cellStyle name="Ç¥ÁØ_ÀÏÀ§´ë°¡ (2)" xfId="13226"/>
    <cellStyle name="C￥AØ_AN°y(1.25) " xfId="12389"/>
    <cellStyle name="Ç¥ÁØ_ÅõÀÚÁý°èÇ¥ " xfId="13877"/>
    <cellStyle name="C￥AØ_Ay°eC￥(2¿u) " xfId="21842"/>
    <cellStyle name="Ç¥ÁØ_Áý°èÇ¥(2¿ù) " xfId="21843"/>
    <cellStyle name="C￥AØ_Ay°eC￥(2¿u)  2" xfId="13878"/>
    <cellStyle name="Ç¥ÁØ_ÇâÈÄ5³â (2)" xfId="21844"/>
    <cellStyle name="C￥AØ_CoAo¹yAI °A¾×¿ⓒ½A " xfId="21845"/>
    <cellStyle name="Ç¥ÁØ_ÇöÈ²_¹®Á¦Á¡ " xfId="12388"/>
    <cellStyle name="C￥AØ_E¸AaAO½A " xfId="12387"/>
    <cellStyle name="Ç¥ÁØ_ÈÞÀÏ±Ù·Î" xfId="19998"/>
    <cellStyle name="C￥AØ_FIRE " xfId="19999"/>
    <cellStyle name="Ç¥ÁØ_HATCO HQ" xfId="20000"/>
    <cellStyle name="C￥AØ_LIGHTNING " xfId="20001"/>
    <cellStyle name="Ç¥ÁØ_º¯°æ(ÃÖÁ¾)" xfId="20002"/>
    <cellStyle name="C￥AØ_PERSONAL" xfId="12009"/>
    <cellStyle name="Ç¥ÁØ_RESULTS" xfId="13142"/>
    <cellStyle name="C￥AØ_Sheet1_¿μ¾÷CoE² " xfId="20003"/>
    <cellStyle name="Ç¥ÁØ_Sheet1_0N-HANDLING " xfId="20004"/>
    <cellStyle name="C￥AØ_Sheet1_Ay°eC￥(2¿u) " xfId="12386"/>
    <cellStyle name="Ç¥ÁØ_Sheet1_Áý°èÇ¥(2¿ù) " xfId="12385"/>
    <cellStyle name="C￥AØ_SOON1 " xfId="12384"/>
    <cellStyle name="Calc Currency (0)" xfId="12010"/>
    <cellStyle name="Calc Currency (0) 2" xfId="13141"/>
    <cellStyle name="Calc Currency (0) 2 2" xfId="13879"/>
    <cellStyle name="Calc Currency (0) 3" xfId="13880"/>
    <cellStyle name="Calc Currency (0) 4" xfId="13881"/>
    <cellStyle name="Calc Currency (0) 5" xfId="15296"/>
    <cellStyle name="Calc Currency (0) 6" xfId="15297"/>
    <cellStyle name="Calc Currency (0) 7" xfId="15298"/>
    <cellStyle name="Calc Currency (0) 8" xfId="15299"/>
    <cellStyle name="Calc Currency (2)" xfId="12011"/>
    <cellStyle name="Calc Currency (2) 2" xfId="13140"/>
    <cellStyle name="Calc Currency (2) 2 2" xfId="13882"/>
    <cellStyle name="Calc Currency (2) 3" xfId="13883"/>
    <cellStyle name="Calc Currency (2) 4" xfId="13884"/>
    <cellStyle name="Calc Currency (2) 5" xfId="15300"/>
    <cellStyle name="Calc Currency (2) 6" xfId="15301"/>
    <cellStyle name="Calc Currency (2) 7" xfId="15302"/>
    <cellStyle name="Calc Currency (2) 8" xfId="15303"/>
    <cellStyle name="Calc Percent (0)" xfId="12012"/>
    <cellStyle name="Calc Percent (0) 2" xfId="13139"/>
    <cellStyle name="Calc Percent (0) 2 2" xfId="13885"/>
    <cellStyle name="Calc Percent (0) 3" xfId="13886"/>
    <cellStyle name="Calc Percent (0) 4" xfId="13887"/>
    <cellStyle name="Calc Percent (0) 5" xfId="15304"/>
    <cellStyle name="Calc Percent (0) 6" xfId="15305"/>
    <cellStyle name="Calc Percent (0) 7" xfId="15306"/>
    <cellStyle name="Calc Percent (0) 8" xfId="15307"/>
    <cellStyle name="Calc Percent (1)" xfId="12013"/>
    <cellStyle name="Calc Percent (1) 2" xfId="13138"/>
    <cellStyle name="Calc Percent (1) 2 2" xfId="13888"/>
    <cellStyle name="Calc Percent (1) 3" xfId="13889"/>
    <cellStyle name="Calc Percent (1) 4" xfId="13890"/>
    <cellStyle name="Calc Percent (1) 5" xfId="15308"/>
    <cellStyle name="Calc Percent (1) 6" xfId="15309"/>
    <cellStyle name="Calc Percent (1) 7" xfId="15310"/>
    <cellStyle name="Calc Percent (1) 8" xfId="15311"/>
    <cellStyle name="Calc Percent (2)" xfId="12014"/>
    <cellStyle name="Calc Percent (2) 2" xfId="13137"/>
    <cellStyle name="Calc Percent (2) 2 2" xfId="13891"/>
    <cellStyle name="Calc Percent (2) 3" xfId="13892"/>
    <cellStyle name="Calc Percent (2) 4" xfId="13893"/>
    <cellStyle name="Calc Percent (2) 5" xfId="15312"/>
    <cellStyle name="Calc Percent (2) 6" xfId="15313"/>
    <cellStyle name="Calc Percent (2) 7" xfId="15314"/>
    <cellStyle name="Calc Percent (2) 8" xfId="15315"/>
    <cellStyle name="Calc Units (0)" xfId="12015"/>
    <cellStyle name="Calc Units (0) 2" xfId="13136"/>
    <cellStyle name="Calc Units (0) 2 2" xfId="13894"/>
    <cellStyle name="Calc Units (0) 3" xfId="13895"/>
    <cellStyle name="Calc Units (0) 4" xfId="13896"/>
    <cellStyle name="Calc Units (0) 5" xfId="15316"/>
    <cellStyle name="Calc Units (0) 6" xfId="15317"/>
    <cellStyle name="Calc Units (0) 7" xfId="15318"/>
    <cellStyle name="Calc Units (0) 8" xfId="15319"/>
    <cellStyle name="Calc Units (1)" xfId="13135"/>
    <cellStyle name="Calc Units (1) 2" xfId="13897"/>
    <cellStyle name="Calc Units (1) 2 2" xfId="13898"/>
    <cellStyle name="Calc Units (1) 3" xfId="13899"/>
    <cellStyle name="Calc Units (1) 4" xfId="13900"/>
    <cellStyle name="Calc Units (1) 5" xfId="15320"/>
    <cellStyle name="Calc Units (1) 6" xfId="15321"/>
    <cellStyle name="Calc Units (1) 7" xfId="15322"/>
    <cellStyle name="Calc Units (1) 8" xfId="15323"/>
    <cellStyle name="Calc Units (2)" xfId="13134"/>
    <cellStyle name="Calc Units (2) 2" xfId="13901"/>
    <cellStyle name="Calc Units (2) 2 2" xfId="13902"/>
    <cellStyle name="Calc Units (2) 3" xfId="13903"/>
    <cellStyle name="Calc Units (2) 4" xfId="13904"/>
    <cellStyle name="Calc Units (2) 5" xfId="15324"/>
    <cellStyle name="Calc Units (2) 6" xfId="15325"/>
    <cellStyle name="Calc Units (2) 7" xfId="15326"/>
    <cellStyle name="Calc Units (2) 8" xfId="15327"/>
    <cellStyle name="Calc0" xfId="12016"/>
    <cellStyle name="Calc1" xfId="12017"/>
    <cellStyle name="Calc2" xfId="12018"/>
    <cellStyle name="Calc4" xfId="12019"/>
    <cellStyle name="Calculation" xfId="12020"/>
    <cellStyle name="Cash" xfId="12021"/>
    <cellStyle name="category" xfId="12022"/>
    <cellStyle name="category 10" xfId="15328"/>
    <cellStyle name="category 11" xfId="15329"/>
    <cellStyle name="category 12" xfId="15330"/>
    <cellStyle name="category 13" xfId="15331"/>
    <cellStyle name="category 2" xfId="13905"/>
    <cellStyle name="category 2 2" xfId="15332"/>
    <cellStyle name="category 3" xfId="15333"/>
    <cellStyle name="category 4" xfId="15334"/>
    <cellStyle name="category 5" xfId="15335"/>
    <cellStyle name="category 6" xfId="15336"/>
    <cellStyle name="category 7" xfId="15337"/>
    <cellStyle name="category 8" xfId="15338"/>
    <cellStyle name="category 9" xfId="15339"/>
    <cellStyle name="Check Cell" xfId="12023"/>
    <cellStyle name="ÇÏÀÌÆÛ¸µÅ©" xfId="20005"/>
    <cellStyle name="CIAIÆU¸μAⓒ" xfId="12249"/>
    <cellStyle name="ⓒo" xfId="13133"/>
    <cellStyle name="Co≫" xfId="13906"/>
    <cellStyle name="columns_array" xfId="13132"/>
    <cellStyle name="Comma" xfId="6"/>
    <cellStyle name="Comma  - Style2" xfId="13131"/>
    <cellStyle name="Comma  - Style3" xfId="13130"/>
    <cellStyle name="Comma  - Style4" xfId="13129"/>
    <cellStyle name="Comma  - Style5" xfId="13128"/>
    <cellStyle name="Comma  - Style6" xfId="13127"/>
    <cellStyle name="Comma  - Style7" xfId="13126"/>
    <cellStyle name="Comma  - Style8" xfId="13125"/>
    <cellStyle name="Comma [0]" xfId="12024"/>
    <cellStyle name="Comma [0] 2" xfId="13124"/>
    <cellStyle name="Comma [0] 2 2" xfId="13907"/>
    <cellStyle name="Comma [0] 3" xfId="13908"/>
    <cellStyle name="Comma [0] 4" xfId="13909"/>
    <cellStyle name="Comma [0] 5" xfId="15340"/>
    <cellStyle name="Comma [0] 6" xfId="15341"/>
    <cellStyle name="Comma [0] 7" xfId="15342"/>
    <cellStyle name="Comma [0] 8" xfId="15343"/>
    <cellStyle name="Comma [0]_ SG&amp;A Bridge " xfId="13910"/>
    <cellStyle name="Comma [00]" xfId="13123"/>
    <cellStyle name="Comma [00] 2" xfId="13911"/>
    <cellStyle name="Comma [00] 2 2" xfId="13912"/>
    <cellStyle name="Comma [00] 3" xfId="13913"/>
    <cellStyle name="Comma [00] 4" xfId="13914"/>
    <cellStyle name="Comma [00] 5" xfId="15344"/>
    <cellStyle name="Comma [00] 6" xfId="15345"/>
    <cellStyle name="Comma [00] 7" xfId="15346"/>
    <cellStyle name="Comma [00] 8" xfId="15347"/>
    <cellStyle name="Comma 2" xfId="13915"/>
    <cellStyle name="Comma 2 2" xfId="13916"/>
    <cellStyle name="Comma 3" xfId="13917"/>
    <cellStyle name="Comma 4" xfId="13918"/>
    <cellStyle name="Comma 5" xfId="13919"/>
    <cellStyle name="Comma 6" xfId="15348"/>
    <cellStyle name="Comma 7" xfId="15349"/>
    <cellStyle name="Comma 8" xfId="15350"/>
    <cellStyle name="comma zerodec" xfId="12025"/>
    <cellStyle name="comma zerodec 2" xfId="13122"/>
    <cellStyle name="comma zerodec 2 2" xfId="13920"/>
    <cellStyle name="comma zerodec 3" xfId="13921"/>
    <cellStyle name="comma zerodec 4" xfId="13922"/>
    <cellStyle name="comma zerodec 5" xfId="15351"/>
    <cellStyle name="comma zerodec 6" xfId="15352"/>
    <cellStyle name="comma zerodec 7" xfId="15353"/>
    <cellStyle name="Comma_ SG&amp;A Bridge" xfId="15354"/>
    <cellStyle name="Comma0" xfId="12231"/>
    <cellStyle name="Comma0 2" xfId="13121"/>
    <cellStyle name="Comma0 3" xfId="13923"/>
    <cellStyle name="Comma0 4" xfId="13924"/>
    <cellStyle name="Copied" xfId="12026"/>
    <cellStyle name="COST1" xfId="12232"/>
    <cellStyle name="Curre~cy [0]_MATERAL2" xfId="12233"/>
    <cellStyle name="Curren" xfId="12383"/>
    <cellStyle name="Curren?_x0012_퐀_x0017_?" xfId="12027"/>
    <cellStyle name="Currenby_Cash&amp;DSO Chart" xfId="12382"/>
    <cellStyle name="Currency" xfId="7"/>
    <cellStyle name="Currency [0]" xfId="12028"/>
    <cellStyle name="Currency [0] 2" xfId="13119"/>
    <cellStyle name="Currency [0]_ SG&amp;A Bridge " xfId="20024"/>
    <cellStyle name="Currency [0]͢laroux_1" xfId="12234"/>
    <cellStyle name="Currency [00]" xfId="12602"/>
    <cellStyle name="Currency [00] 2" xfId="13925"/>
    <cellStyle name="Currency [00] 2 2" xfId="13926"/>
    <cellStyle name="Currency [00] 3" xfId="13927"/>
    <cellStyle name="Currency [00] 4" xfId="13928"/>
    <cellStyle name="Currency [00] 5" xfId="15355"/>
    <cellStyle name="Currency [00] 6" xfId="15356"/>
    <cellStyle name="Currency [00] 7" xfId="15357"/>
    <cellStyle name="Currency [00] 8" xfId="15358"/>
    <cellStyle name="Currency [ﺜ]_P&amp;L_laroux" xfId="12381"/>
    <cellStyle name="Currency 10" xfId="12328"/>
    <cellStyle name="Currency 2" xfId="13120"/>
    <cellStyle name="Currency 2 2" xfId="13929"/>
    <cellStyle name="Currency 3" xfId="12915"/>
    <cellStyle name="Currency 4" xfId="13209"/>
    <cellStyle name="Currency 5" xfId="13208"/>
    <cellStyle name="Currency 6" xfId="13275"/>
    <cellStyle name="Currency 7" xfId="12277"/>
    <cellStyle name="Currency 8" xfId="13256"/>
    <cellStyle name="Currency 9" xfId="12293"/>
    <cellStyle name="currency-$" xfId="12235"/>
    <cellStyle name="currency-$ 2" xfId="13118"/>
    <cellStyle name="Currency_ SG&amp;A Bridge " xfId="13930"/>
    <cellStyle name="Currency0" xfId="12236"/>
    <cellStyle name="Currency0 2" xfId="13117"/>
    <cellStyle name="Currency0 3" xfId="13931"/>
    <cellStyle name="Currency0 4" xfId="13932"/>
    <cellStyle name="Currency1" xfId="12029"/>
    <cellStyle name="Currency1 2" xfId="13116"/>
    <cellStyle name="Currency1 2 2" xfId="13933"/>
    <cellStyle name="Currency1 3" xfId="13934"/>
    <cellStyle name="Currency1 4" xfId="13935"/>
    <cellStyle name="Currency1 5" xfId="15359"/>
    <cellStyle name="Currency1 6" xfId="15360"/>
    <cellStyle name="Currency1 7" xfId="15361"/>
    <cellStyle name="Currency1 8" xfId="15362"/>
    <cellStyle name="Date" xfId="8"/>
    <cellStyle name="Date 2" xfId="12030"/>
    <cellStyle name="Date 2 2" xfId="13936"/>
    <cellStyle name="Date 3" xfId="13115"/>
    <cellStyle name="Date 4" xfId="13937"/>
    <cellStyle name="Date 5" xfId="15363"/>
    <cellStyle name="Date 6" xfId="15364"/>
    <cellStyle name="Date 7" xfId="15365"/>
    <cellStyle name="Date 8" xfId="15366"/>
    <cellStyle name="Date Short" xfId="13114"/>
    <cellStyle name="Date_◎진장마트실행정리(max)" xfId="13938"/>
    <cellStyle name="DD" xfId="13939"/>
    <cellStyle name="de" xfId="12380"/>
    <cellStyle name="DELTA" xfId="13113"/>
    <cellStyle name="DELTA 2" xfId="13940"/>
    <cellStyle name="DELTA 2 2" xfId="13941"/>
    <cellStyle name="DELTA 3" xfId="13942"/>
    <cellStyle name="DELTA 4" xfId="13943"/>
    <cellStyle name="DELTA 5" xfId="15367"/>
    <cellStyle name="DELTA 6" xfId="15368"/>
    <cellStyle name="DELTA 7" xfId="15369"/>
    <cellStyle name="DELTA 8" xfId="15370"/>
    <cellStyle name="Description" xfId="13944"/>
    <cellStyle name="Dezimal [0]_Compiling Utility Macros" xfId="13945"/>
    <cellStyle name="Dezimal_Compiling Utility Macros" xfId="13946"/>
    <cellStyle name="Dollar (zero dec)" xfId="12031"/>
    <cellStyle name="Dollar (zero dec) 2" xfId="12601"/>
    <cellStyle name="Dollar (zero dec) 2 2" xfId="13947"/>
    <cellStyle name="Dollar (zero dec) 3" xfId="13948"/>
    <cellStyle name="Dollar (zero dec) 4" xfId="13949"/>
    <cellStyle name="Dollar (zero dec) 5" xfId="15371"/>
    <cellStyle name="Dollar (zero dec) 6" xfId="15372"/>
    <cellStyle name="Dollar (zero dec) 7" xfId="15373"/>
    <cellStyle name="Dollar (zero dec) 8" xfId="15374"/>
    <cellStyle name="DWF1.5-3.0split" xfId="12032"/>
    <cellStyle name="DWFsplit0-1.5" xfId="12033"/>
    <cellStyle name="EA" xfId="12379"/>
    <cellStyle name="E­æo±" xfId="13950"/>
    <cellStyle name="E­æo±a" xfId="13951"/>
    <cellStyle name="En-t?e 1" xfId="13952"/>
    <cellStyle name="En-t?e 2" xfId="13953"/>
    <cellStyle name="Enter Currency (0)" xfId="13112"/>
    <cellStyle name="Enter Currency (0) 2" xfId="13954"/>
    <cellStyle name="Enter Currency (0) 2 2" xfId="13955"/>
    <cellStyle name="Enter Currency (0) 3" xfId="13956"/>
    <cellStyle name="Enter Currency (0) 4" xfId="13957"/>
    <cellStyle name="Enter Currency (0) 5" xfId="15375"/>
    <cellStyle name="Enter Currency (0) 6" xfId="15376"/>
    <cellStyle name="Enter Currency (0) 7" xfId="15377"/>
    <cellStyle name="Enter Currency (0) 8" xfId="15378"/>
    <cellStyle name="Enter Currency (2)" xfId="13111"/>
    <cellStyle name="Enter Currency (2) 2" xfId="13958"/>
    <cellStyle name="Enter Currency (2) 2 2" xfId="13959"/>
    <cellStyle name="Enter Currency (2) 3" xfId="13960"/>
    <cellStyle name="Enter Currency (2) 4" xfId="13961"/>
    <cellStyle name="Enter Currency (2) 5" xfId="15379"/>
    <cellStyle name="Enter Currency (2) 6" xfId="15380"/>
    <cellStyle name="Enter Currency (2) 7" xfId="15381"/>
    <cellStyle name="Enter Currency (2) 8" xfId="15382"/>
    <cellStyle name="Enter Units (0)" xfId="13110"/>
    <cellStyle name="Enter Units (0) 2" xfId="13962"/>
    <cellStyle name="Enter Units (0) 2 2" xfId="13963"/>
    <cellStyle name="Enter Units (0) 3" xfId="13964"/>
    <cellStyle name="Enter Units (0) 4" xfId="13965"/>
    <cellStyle name="Enter Units (0) 5" xfId="15383"/>
    <cellStyle name="Enter Units (0) 6" xfId="15384"/>
    <cellStyle name="Enter Units (0) 7" xfId="15385"/>
    <cellStyle name="Enter Units (0) 8" xfId="15386"/>
    <cellStyle name="Enter Units (1)" xfId="13109"/>
    <cellStyle name="Enter Units (1) 2" xfId="13966"/>
    <cellStyle name="Enter Units (1) 2 2" xfId="13967"/>
    <cellStyle name="Enter Units (1) 3" xfId="13968"/>
    <cellStyle name="Enter Units (1) 4" xfId="13969"/>
    <cellStyle name="Enter Units (1) 5" xfId="15387"/>
    <cellStyle name="Enter Units (1) 6" xfId="15388"/>
    <cellStyle name="Enter Units (1) 7" xfId="15389"/>
    <cellStyle name="Enter Units (1) 8" xfId="15390"/>
    <cellStyle name="Enter Units (2)" xfId="13108"/>
    <cellStyle name="Enter Units (2) 2" xfId="13970"/>
    <cellStyle name="Enter Units (2) 2 2" xfId="13971"/>
    <cellStyle name="Enter Units (2) 3" xfId="13972"/>
    <cellStyle name="Enter Units (2) 4" xfId="13973"/>
    <cellStyle name="Enter Units (2) 5" xfId="15391"/>
    <cellStyle name="Enter Units (2) 6" xfId="15392"/>
    <cellStyle name="Enter Units (2) 7" xfId="15393"/>
    <cellStyle name="Enter Units (2) 8" xfId="15394"/>
    <cellStyle name="Entered" xfId="12034"/>
    <cellStyle name="Euro" xfId="12035"/>
    <cellStyle name="Euro 2" xfId="12378"/>
    <cellStyle name="Euro 2 2" xfId="13974"/>
    <cellStyle name="Euro 3" xfId="13975"/>
    <cellStyle name="Euro 4" xfId="13976"/>
    <cellStyle name="Euro 5" xfId="15395"/>
    <cellStyle name="Euro 6" xfId="15396"/>
    <cellStyle name="Euro 7" xfId="15397"/>
    <cellStyle name="Euro 8" xfId="15398"/>
    <cellStyle name="Explanatory Text" xfId="12036"/>
    <cellStyle name="F2" xfId="13107"/>
    <cellStyle name="F3" xfId="13106"/>
    <cellStyle name="F4" xfId="13105"/>
    <cellStyle name="F5" xfId="13104"/>
    <cellStyle name="F6" xfId="13103"/>
    <cellStyle name="F7" xfId="13102"/>
    <cellStyle name="F8" xfId="13101"/>
    <cellStyle name="Financier0" xfId="13977"/>
    <cellStyle name="Fixed" xfId="9"/>
    <cellStyle name="Fixed 2" xfId="13100"/>
    <cellStyle name="Fixed 2 2" xfId="13978"/>
    <cellStyle name="Fixed 3" xfId="13979"/>
    <cellStyle name="Fixed 4" xfId="13980"/>
    <cellStyle name="Fixed 5" xfId="15399"/>
    <cellStyle name="Fixed 6" xfId="15400"/>
    <cellStyle name="Fixed 7" xfId="15401"/>
    <cellStyle name="Fixed 8" xfId="15402"/>
    <cellStyle name="Followed Hyperlink" xfId="13099"/>
    <cellStyle name="g" xfId="12377"/>
    <cellStyle name="G10" xfId="13098"/>
    <cellStyle name="Good" xfId="12037"/>
    <cellStyle name="Grey" xfId="10"/>
    <cellStyle name="group" xfId="13981"/>
    <cellStyle name="H1" xfId="12038"/>
    <cellStyle name="H2" xfId="12039"/>
    <cellStyle name="HEADER" xfId="12040"/>
    <cellStyle name="Header1" xfId="12041"/>
    <cellStyle name="Header1 2" xfId="21042"/>
    <cellStyle name="Header2" xfId="12042"/>
    <cellStyle name="Header2 2" xfId="21043"/>
    <cellStyle name="Heading 1" xfId="12043"/>
    <cellStyle name="Heading 1 2" xfId="13097"/>
    <cellStyle name="Heading 1 3" xfId="13982"/>
    <cellStyle name="Heading 1 4" xfId="13983"/>
    <cellStyle name="Heading 2" xfId="12044"/>
    <cellStyle name="Heading 2 2" xfId="13096"/>
    <cellStyle name="Heading 2 3" xfId="13984"/>
    <cellStyle name="Heading 2 4" xfId="13985"/>
    <cellStyle name="Heading 3" xfId="12045"/>
    <cellStyle name="Heading 4" xfId="12046"/>
    <cellStyle name="Heading1" xfId="11"/>
    <cellStyle name="Heading1 10" xfId="13986"/>
    <cellStyle name="Heading1 11" xfId="13987"/>
    <cellStyle name="Heading1 12" xfId="13988"/>
    <cellStyle name="Heading1 13" xfId="13989"/>
    <cellStyle name="Heading1 14" xfId="13990"/>
    <cellStyle name="Heading1 15" xfId="13991"/>
    <cellStyle name="Heading1 2" xfId="13095"/>
    <cellStyle name="Heading1 2 2" xfId="13992"/>
    <cellStyle name="Heading1 3" xfId="13993"/>
    <cellStyle name="Heading1 4" xfId="13994"/>
    <cellStyle name="Heading1 5" xfId="13995"/>
    <cellStyle name="Heading1 6" xfId="13996"/>
    <cellStyle name="Heading1 7" xfId="13997"/>
    <cellStyle name="Heading1 8" xfId="13998"/>
    <cellStyle name="Heading1 9" xfId="13999"/>
    <cellStyle name="Heading2" xfId="12"/>
    <cellStyle name="Heading2 10" xfId="14000"/>
    <cellStyle name="Heading2 11" xfId="14001"/>
    <cellStyle name="Heading2 12" xfId="14002"/>
    <cellStyle name="Heading2 13" xfId="14003"/>
    <cellStyle name="Heading2 14" xfId="14004"/>
    <cellStyle name="Heading2 15" xfId="14005"/>
    <cellStyle name="Heading2 2" xfId="12600"/>
    <cellStyle name="Heading2 2 2" xfId="14006"/>
    <cellStyle name="Heading2 3" xfId="14007"/>
    <cellStyle name="Heading2 4" xfId="14008"/>
    <cellStyle name="Heading2 5" xfId="14009"/>
    <cellStyle name="Heading2 6" xfId="14010"/>
    <cellStyle name="Heading2 7" xfId="14011"/>
    <cellStyle name="Heading2 8" xfId="14012"/>
    <cellStyle name="Heading2 9" xfId="14013"/>
    <cellStyle name="Heading3" xfId="12047"/>
    <cellStyle name="Heading4" xfId="12048"/>
    <cellStyle name="HEADINGS" xfId="12599"/>
    <cellStyle name="HEADINGSTOP" xfId="12598"/>
    <cellStyle name="Helv8_PFD4.XLS" xfId="12597"/>
    <cellStyle name="Hyperlink" xfId="12596"/>
    <cellStyle name="Hyperlink 2" xfId="14014"/>
    <cellStyle name="Hyperlink 3" xfId="15403"/>
    <cellStyle name="Hyperlink 4" xfId="15404"/>
    <cellStyle name="Hyperlink 5" xfId="15405"/>
    <cellStyle name="Hyperlink 6" xfId="15406"/>
    <cellStyle name="Hyperlink 7" xfId="15407"/>
    <cellStyle name="Hyperlink 8" xfId="15408"/>
    <cellStyle name="Input" xfId="12049"/>
    <cellStyle name="Input [yellow]" xfId="13"/>
    <cellStyle name="Input Cells" xfId="12237"/>
    <cellStyle name="Input_28번지 골조물량(TSC변경시)" xfId="12331"/>
    <cellStyle name="kg" xfId="12050"/>
    <cellStyle name="Komma [0]_BINV" xfId="14015"/>
    <cellStyle name="Komma_BINV" xfId="14016"/>
    <cellStyle name="KPMG Heading 1" xfId="12051"/>
    <cellStyle name="KPMG Heading 2" xfId="12052"/>
    <cellStyle name="KPMG Heading 3" xfId="12053"/>
    <cellStyle name="KPMG Heading 4" xfId="12054"/>
    <cellStyle name="KPMG Normal" xfId="12055"/>
    <cellStyle name="KPMG Normal Text" xfId="12056"/>
    <cellStyle name="L`" xfId="14017"/>
    <cellStyle name="Label" xfId="12057"/>
    <cellStyle name="lee" xfId="15409"/>
    <cellStyle name="left" xfId="20006"/>
    <cellStyle name="Link Currency (0)" xfId="12595"/>
    <cellStyle name="Link Currency (0) 2" xfId="14018"/>
    <cellStyle name="Link Currency (0) 2 2" xfId="14019"/>
    <cellStyle name="Link Currency (0) 3" xfId="14020"/>
    <cellStyle name="Link Currency (0) 4" xfId="14021"/>
    <cellStyle name="Link Currency (0) 5" xfId="15410"/>
    <cellStyle name="Link Currency (0) 6" xfId="15411"/>
    <cellStyle name="Link Currency (0) 7" xfId="15412"/>
    <cellStyle name="Link Currency (0) 8" xfId="15413"/>
    <cellStyle name="Link Currency (2)" xfId="12594"/>
    <cellStyle name="Link Currency (2) 2" xfId="14022"/>
    <cellStyle name="Link Currency (2) 2 2" xfId="14023"/>
    <cellStyle name="Link Currency (2) 3" xfId="14024"/>
    <cellStyle name="Link Currency (2) 4" xfId="14025"/>
    <cellStyle name="Link Currency (2) 5" xfId="15414"/>
    <cellStyle name="Link Currency (2) 6" xfId="15415"/>
    <cellStyle name="Link Currency (2) 7" xfId="15416"/>
    <cellStyle name="Link Currency (2) 8" xfId="15417"/>
    <cellStyle name="Link Units (0)" xfId="12593"/>
    <cellStyle name="Link Units (0) 2" xfId="14026"/>
    <cellStyle name="Link Units (0) 2 2" xfId="14027"/>
    <cellStyle name="Link Units (0) 3" xfId="14028"/>
    <cellStyle name="Link Units (0) 4" xfId="14029"/>
    <cellStyle name="Link Units (0) 5" xfId="15418"/>
    <cellStyle name="Link Units (0) 6" xfId="15419"/>
    <cellStyle name="Link Units (0) 7" xfId="15420"/>
    <cellStyle name="Link Units (0) 8" xfId="15421"/>
    <cellStyle name="Link Units (1)" xfId="12592"/>
    <cellStyle name="Link Units (1) 2" xfId="14030"/>
    <cellStyle name="Link Units (1) 2 2" xfId="14031"/>
    <cellStyle name="Link Units (1) 3" xfId="14032"/>
    <cellStyle name="Link Units (1) 4" xfId="14033"/>
    <cellStyle name="Link Units (1) 5" xfId="15422"/>
    <cellStyle name="Link Units (1) 6" xfId="15423"/>
    <cellStyle name="Link Units (1) 7" xfId="15424"/>
    <cellStyle name="Link Units (1) 8" xfId="15425"/>
    <cellStyle name="Link Units (2)" xfId="12591"/>
    <cellStyle name="Link Units (2) 2" xfId="14034"/>
    <cellStyle name="Link Units (2) 2 2" xfId="14035"/>
    <cellStyle name="Link Units (2) 3" xfId="14036"/>
    <cellStyle name="Link Units (2) 4" xfId="14037"/>
    <cellStyle name="Link Units (2) 5" xfId="15426"/>
    <cellStyle name="Link Units (2) 6" xfId="15427"/>
    <cellStyle name="Link Units (2) 7" xfId="15428"/>
    <cellStyle name="Link Units (2) 8" xfId="15429"/>
    <cellStyle name="Linked Cell" xfId="12058"/>
    <cellStyle name="Linked Cells" xfId="12238"/>
    <cellStyle name="LongDesc" xfId="14038"/>
    <cellStyle name="loo" xfId="12059"/>
    <cellStyle name="M" xfId="12060"/>
    <cellStyle name="M2" xfId="12061"/>
    <cellStyle name="M3" xfId="12062"/>
    <cellStyle name="měny_Copy of zdroj" xfId="15430"/>
    <cellStyle name="Midtitle" xfId="12376"/>
    <cellStyle name="Millares [0]_elec" xfId="14039"/>
    <cellStyle name="Millares_elec" xfId="14040"/>
    <cellStyle name="Milliers [0]_399GC10" xfId="12375"/>
    <cellStyle name="Milliers_399GC10" xfId="12374"/>
    <cellStyle name="mma_CASH &amp; DSO" xfId="12590"/>
    <cellStyle name="Model" xfId="12063"/>
    <cellStyle name="Mon?aire [0]_399GC10" xfId="12373"/>
    <cellStyle name="Mon?aire_399GC10" xfId="12372"/>
    <cellStyle name="Mon?aire0" xfId="14041"/>
    <cellStyle name="Monétaire [0]_CTC" xfId="12239"/>
    <cellStyle name="Monétaire_CTC" xfId="12240"/>
    <cellStyle name="MS Proofing Tools" xfId="12589"/>
    <cellStyle name="n" xfId="12371"/>
    <cellStyle name="Neutral" xfId="12064"/>
    <cellStyle name="New" xfId="14042"/>
    <cellStyle name="no dec" xfId="12065"/>
    <cellStyle name="normal" xfId="12588"/>
    <cellStyle name="Normal - Style1" xfId="14"/>
    <cellStyle name="Normal - Style1 10" xfId="15431"/>
    <cellStyle name="Normal - Style1 11" xfId="15432"/>
    <cellStyle name="Normal - Style1 12" xfId="15433"/>
    <cellStyle name="Normal - Style1 13" xfId="15434"/>
    <cellStyle name="Normal - Style1 14" xfId="15435"/>
    <cellStyle name="Normal - Style1 15" xfId="21044"/>
    <cellStyle name="Normal - Style1 2" xfId="12585"/>
    <cellStyle name="Normal - Style1 2 2" xfId="15436"/>
    <cellStyle name="Normal - Style1 3" xfId="15437"/>
    <cellStyle name="Normal - Style1 3 2" xfId="15438"/>
    <cellStyle name="Normal - Style1 4" xfId="15439"/>
    <cellStyle name="Normal - Style1 4 2" xfId="15440"/>
    <cellStyle name="Normal - Style1 5" xfId="15441"/>
    <cellStyle name="Normal - Style1 5 2" xfId="15442"/>
    <cellStyle name="Normal - Style1 6" xfId="15443"/>
    <cellStyle name="Normal - Style1 6 2" xfId="15444"/>
    <cellStyle name="Normal - Style1 7" xfId="15445"/>
    <cellStyle name="Normal - Style1 8" xfId="15446"/>
    <cellStyle name="Normal - Style1 9" xfId="15447"/>
    <cellStyle name="Normal - Style2" xfId="12066"/>
    <cellStyle name="Normal - Style3" xfId="12067"/>
    <cellStyle name="Normal - Style4" xfId="12068"/>
    <cellStyle name="Normal - Style5" xfId="12069"/>
    <cellStyle name="Normal - Style6" xfId="12070"/>
    <cellStyle name="Normal - Style7" xfId="12071"/>
    <cellStyle name="Normal - Style8" xfId="12072"/>
    <cellStyle name="Normal - 유형1" xfId="12241"/>
    <cellStyle name="Normal_ SG&amp;A Bridge" xfId="15448"/>
    <cellStyle name="Normaɬ_ SG&amp;A Bridge " xfId="21846"/>
    <cellStyle name="Normal_&quot;CANCEL&quot; Volume Detail " xfId="21847"/>
    <cellStyle name="normální_Copy of zdroj" xfId="15449"/>
    <cellStyle name="Note" xfId="12073"/>
    <cellStyle name="Note 2" xfId="12330"/>
    <cellStyle name="Num_Inputs" xfId="12074"/>
    <cellStyle name="Num1_Inputs" xfId="12075"/>
    <cellStyle name="Num3_Input" xfId="12076"/>
    <cellStyle name="O" xfId="12370"/>
    <cellStyle name="OD" xfId="12369"/>
    <cellStyle name="Œ…?æ맖?e [0.00]_guyan" xfId="14043"/>
    <cellStyle name="Œ…?æ맖?e_guyan" xfId="14044"/>
    <cellStyle name="oft Excel]_x000d__x000a_Comment=The open=/f lines load custom functions into the Paste Function list._x000d__x000a_Maximized=1_x000d__x000a_AutoFormat=" xfId="21848"/>
    <cellStyle name="oft Excel]_x000d__x000a_Comment=The open=/f lines load custom functions into the Paste Function list._x000d__x000a_Maximized=3_x000d__x000a_AutoFormat=" xfId="14045"/>
    <cellStyle name="oh" xfId="12077"/>
    <cellStyle name="Out%2" xfId="12078"/>
    <cellStyle name="Out0" xfId="12079"/>
    <cellStyle name="Out1" xfId="12080"/>
    <cellStyle name="Out2" xfId="12081"/>
    <cellStyle name="Output" xfId="12082"/>
    <cellStyle name="P" xfId="21849"/>
    <cellStyle name="per.style" xfId="12242"/>
    <cellStyle name="Percent" xfId="15"/>
    <cellStyle name="Percent (0)" xfId="12582"/>
    <cellStyle name="Percent (0) 2" xfId="14046"/>
    <cellStyle name="Percent (0) 2 2" xfId="14047"/>
    <cellStyle name="Percent (0) 3" xfId="14048"/>
    <cellStyle name="Percent (0) 4" xfId="14049"/>
    <cellStyle name="Percent (0) 5" xfId="15450"/>
    <cellStyle name="Percent (0) 6" xfId="15451"/>
    <cellStyle name="Percent (0) 7" xfId="15452"/>
    <cellStyle name="Percent (0) 8" xfId="15453"/>
    <cellStyle name="Percent [0]" xfId="12581"/>
    <cellStyle name="Percent [0] 2" xfId="14050"/>
    <cellStyle name="Percent [0] 2 2" xfId="14051"/>
    <cellStyle name="Percent [0] 3" xfId="14052"/>
    <cellStyle name="Percent [0] 4" xfId="14053"/>
    <cellStyle name="Percent [0] 5" xfId="15454"/>
    <cellStyle name="Percent [0] 6" xfId="15455"/>
    <cellStyle name="Percent [0] 7" xfId="15456"/>
    <cellStyle name="Percent [0] 8" xfId="15457"/>
    <cellStyle name="Percent [00]" xfId="12580"/>
    <cellStyle name="Percent [00] 2" xfId="14054"/>
    <cellStyle name="Percent [00] 2 2" xfId="14055"/>
    <cellStyle name="Percent [00] 3" xfId="14056"/>
    <cellStyle name="Percent [00] 4" xfId="14057"/>
    <cellStyle name="Percent [00] 5" xfId="15458"/>
    <cellStyle name="Percent [00] 6" xfId="15459"/>
    <cellStyle name="Percent [00] 7" xfId="15460"/>
    <cellStyle name="Percent [00] 8" xfId="15461"/>
    <cellStyle name="Percent [2]" xfId="16"/>
    <cellStyle name="Percent 10" xfId="12306"/>
    <cellStyle name="Percent 2" xfId="12583"/>
    <cellStyle name="Percent 2 2" xfId="14058"/>
    <cellStyle name="Percent 3" xfId="12983"/>
    <cellStyle name="Percent 4" xfId="12266"/>
    <cellStyle name="Percent 5" xfId="13269"/>
    <cellStyle name="Percent 6" xfId="12282"/>
    <cellStyle name="Percent 7" xfId="13252"/>
    <cellStyle name="Percent 8" xfId="12296"/>
    <cellStyle name="Percent 9" xfId="12326"/>
    <cellStyle name="Percent_#6 Temps &amp; Contractors" xfId="12579"/>
    <cellStyle name="Percent2" xfId="12083"/>
    <cellStyle name="PrePop Currency (0)" xfId="12578"/>
    <cellStyle name="PrePop Currency (0) 2" xfId="14059"/>
    <cellStyle name="PrePop Currency (0) 2 2" xfId="14060"/>
    <cellStyle name="PrePop Currency (0) 3" xfId="14061"/>
    <cellStyle name="PrePop Currency (0) 4" xfId="14062"/>
    <cellStyle name="PrePop Currency (0) 5" xfId="15462"/>
    <cellStyle name="PrePop Currency (0) 6" xfId="15463"/>
    <cellStyle name="PrePop Currency (0) 7" xfId="15464"/>
    <cellStyle name="PrePop Currency (0) 8" xfId="15465"/>
    <cellStyle name="PrePop Currency (2)" xfId="12577"/>
    <cellStyle name="PrePop Currency (2) 2" xfId="14063"/>
    <cellStyle name="PrePop Currency (2) 2 2" xfId="14064"/>
    <cellStyle name="PrePop Currency (2) 3" xfId="14065"/>
    <cellStyle name="PrePop Currency (2) 4" xfId="14066"/>
    <cellStyle name="PrePop Currency (2) 5" xfId="15466"/>
    <cellStyle name="PrePop Currency (2) 6" xfId="15467"/>
    <cellStyle name="PrePop Currency (2) 7" xfId="15468"/>
    <cellStyle name="PrePop Currency (2) 8" xfId="15469"/>
    <cellStyle name="PrePop Units (0)" xfId="12576"/>
    <cellStyle name="PrePop Units (0) 2" xfId="14067"/>
    <cellStyle name="PrePop Units (0) 2 2" xfId="14068"/>
    <cellStyle name="PrePop Units (0) 3" xfId="14069"/>
    <cellStyle name="PrePop Units (0) 4" xfId="14070"/>
    <cellStyle name="PrePop Units (0) 5" xfId="15470"/>
    <cellStyle name="PrePop Units (0) 6" xfId="15471"/>
    <cellStyle name="PrePop Units (0) 7" xfId="15472"/>
    <cellStyle name="PrePop Units (0) 8" xfId="15473"/>
    <cellStyle name="PrePop Units (1)" xfId="12575"/>
    <cellStyle name="PrePop Units (1) 2" xfId="14071"/>
    <cellStyle name="PrePop Units (1) 2 2" xfId="14072"/>
    <cellStyle name="PrePop Units (1) 3" xfId="14073"/>
    <cellStyle name="PrePop Units (1) 4" xfId="14074"/>
    <cellStyle name="PrePop Units (1) 5" xfId="15474"/>
    <cellStyle name="PrePop Units (1) 6" xfId="15475"/>
    <cellStyle name="PrePop Units (1) 7" xfId="15476"/>
    <cellStyle name="PrePop Units (1) 8" xfId="15477"/>
    <cellStyle name="PrePop Units (2)" xfId="12574"/>
    <cellStyle name="PrePop Units (2) 2" xfId="14075"/>
    <cellStyle name="PrePop Units (2) 2 2" xfId="14076"/>
    <cellStyle name="PrePop Units (2) 3" xfId="14077"/>
    <cellStyle name="PrePop Units (2) 4" xfId="14078"/>
    <cellStyle name="PrePop Units (2) 5" xfId="15478"/>
    <cellStyle name="PrePop Units (2) 6" xfId="15479"/>
    <cellStyle name="PrePop Units (2) 7" xfId="15480"/>
    <cellStyle name="PrePop Units (2) 8" xfId="15481"/>
    <cellStyle name="Price" xfId="14079"/>
    <cellStyle name="pricing" xfId="12243"/>
    <cellStyle name="Procent_BINV" xfId="14080"/>
    <cellStyle name="PSChar" xfId="12244"/>
    <cellStyle name="Q1" xfId="12368"/>
    <cellStyle name="Q4" xfId="12367"/>
    <cellStyle name="regstoresfromspecstores" xfId="12573"/>
    <cellStyle name="Released" xfId="14081"/>
    <cellStyle name="RevList" xfId="12084"/>
    <cellStyle name="RevList 2" xfId="14082"/>
    <cellStyle name="RevList 2 2" xfId="14083"/>
    <cellStyle name="RevList 3" xfId="14084"/>
    <cellStyle name="RevList 4" xfId="14085"/>
    <cellStyle name="RevList 5" xfId="15482"/>
    <cellStyle name="RevList 6" xfId="15483"/>
    <cellStyle name="RevList 7" xfId="15484"/>
    <cellStyle name="RevList 8" xfId="15485"/>
    <cellStyle name="RLTJD(S" xfId="20007"/>
    <cellStyle name="s" xfId="12366"/>
    <cellStyle name="S " xfId="12365"/>
    <cellStyle name="s]_x000d__x000a_run=c:\Hedgehog\app31.exe_x000d__x000a_spooler=yes_x000d__x000a_load=_x000d__x000a_run=_x000d__x000a_Beep=yes_x000d__x000a_NullPort=None_x000d__x000a_BorderWidth=3_x000d__x000a_CursorBlinkRate=530_x000d__x000a_D" xfId="20008"/>
    <cellStyle name="SAPBEXaggData" xfId="20009"/>
    <cellStyle name="SAPBEXstdData" xfId="20010"/>
    <cellStyle name="Sect_Title" xfId="12085"/>
    <cellStyle name="sh" xfId="12086"/>
    <cellStyle name="SHADEDSTORES" xfId="12265"/>
    <cellStyle name="Sheet_Title" xfId="12087"/>
    <cellStyle name="small descr." xfId="14086"/>
    <cellStyle name="specstores" xfId="12572"/>
    <cellStyle name="ssh" xfId="12088"/>
    <cellStyle name="Standaard_BINV" xfId="14087"/>
    <cellStyle name="STANDARD" xfId="12571"/>
    <cellStyle name="STANDARD 2" xfId="20011"/>
    <cellStyle name="STD" xfId="13200"/>
    <cellStyle name="STYLE1" xfId="14088"/>
    <cellStyle name="Sub_sub_title" xfId="12089"/>
    <cellStyle name="subhead" xfId="12090"/>
    <cellStyle name="Subtotal" xfId="12091"/>
    <cellStyle name="T" xfId="15486"/>
    <cellStyle name="t1" xfId="12364"/>
    <cellStyle name="testtitle" xfId="12363"/>
    <cellStyle name="text" xfId="14089"/>
    <cellStyle name="Text Indent A" xfId="12570"/>
    <cellStyle name="Text Indent B" xfId="12569"/>
    <cellStyle name="Text Indent B 2" xfId="14090"/>
    <cellStyle name="Text Indent B 2 2" xfId="14091"/>
    <cellStyle name="Text Indent B 3" xfId="14092"/>
    <cellStyle name="Text Indent B 4" xfId="14093"/>
    <cellStyle name="Text Indent B 5" xfId="15487"/>
    <cellStyle name="Text Indent B 6" xfId="15488"/>
    <cellStyle name="Text Indent B 7" xfId="15489"/>
    <cellStyle name="Text Indent B 8" xfId="15490"/>
    <cellStyle name="Text Indent C" xfId="12568"/>
    <cellStyle name="Text Indent C 2" xfId="14094"/>
    <cellStyle name="Text Indent C 2 2" xfId="14095"/>
    <cellStyle name="Text Indent C 3" xfId="14096"/>
    <cellStyle name="Text Indent C 4" xfId="14097"/>
    <cellStyle name="Text Indent C 5" xfId="15491"/>
    <cellStyle name="Text Indent C 6" xfId="15492"/>
    <cellStyle name="Text Indent C 7" xfId="15493"/>
    <cellStyle name="Text Indent C 8" xfId="15494"/>
    <cellStyle name="Text_In" xfId="12092"/>
    <cellStyle name="th" xfId="15495"/>
    <cellStyle name="þ_x001d_ð'&amp;Oy?Hy9_x0008__x000f__x0007_æ_x0007__x0007__x0001__x0001_" xfId="14098"/>
    <cellStyle name="þ_x001d_ð'&amp;Oy?Hy9_x0008_E_x000c_￠_x000d__x0007__x0001__x0001_" xfId="14099"/>
    <cellStyle name="þ_x001d_ð'&amp;Oý&amp;Hý9_x0008__x000f__x0007_æ_x0007__x0007__x0001__x0001_" xfId="14100"/>
    <cellStyle name="þ_x001d_ð'&amp;Oý&amp;Hý9_x0008_Ë_x000c_¢_x000d__x0007__x0001__x0001_" xfId="14101"/>
    <cellStyle name="Title" xfId="12093"/>
    <cellStyle name="title [1]" xfId="12245"/>
    <cellStyle name="title [2]" xfId="12246"/>
    <cellStyle name="Title 10" xfId="12307"/>
    <cellStyle name="Title 2" xfId="12567"/>
    <cellStyle name="Title 2 2" xfId="14102"/>
    <cellStyle name="Title 3" xfId="12360"/>
    <cellStyle name="Title 4" xfId="12267"/>
    <cellStyle name="Title 5" xfId="13266"/>
    <cellStyle name="Title 6" xfId="12284"/>
    <cellStyle name="Title 7" xfId="13250"/>
    <cellStyle name="Title 8" xfId="12297"/>
    <cellStyle name="Title 9" xfId="12325"/>
    <cellStyle name="Title_0508-카지노원상복구및리노베이션(일위대가)" xfId="15496"/>
    <cellStyle name="TON" xfId="12566"/>
    <cellStyle name="Total" xfId="17"/>
    <cellStyle name="Total 2" xfId="12565"/>
    <cellStyle name="Total 2 2" xfId="14103"/>
    <cellStyle name="Total 3" xfId="14104"/>
    <cellStyle name="Total 4" xfId="14105"/>
    <cellStyle name="Total 5" xfId="15497"/>
    <cellStyle name="Total 6" xfId="15498"/>
    <cellStyle name="Total 7" xfId="15499"/>
    <cellStyle name="Total 8" xfId="15500"/>
    <cellStyle name="UM" xfId="12362"/>
    <cellStyle name="Units" xfId="12094"/>
    <cellStyle name="ǜ화 [0]" xfId="14106"/>
    <cellStyle name="Valuta [0]_BINV" xfId="14107"/>
    <cellStyle name="Valuta_BINV" xfId="14108"/>
    <cellStyle name="viet" xfId="15501"/>
    <cellStyle name="viet2" xfId="15502"/>
    <cellStyle name="Virgule fixe" xfId="14109"/>
    <cellStyle name="W?rung [0]_Compiling Utility Macros" xfId="14110"/>
    <cellStyle name="W?rung_Compiling Utility Macros" xfId="14111"/>
    <cellStyle name="Warning Text" xfId="12095"/>
    <cellStyle name="wrap" xfId="20012"/>
    <cellStyle name="_x0008_z" xfId="14112"/>
    <cellStyle name="μU¿¡ ¿A´A CIAIÆU¸μAⓒ" xfId="12250"/>
    <cellStyle name="ος1" xfId="21850"/>
    <cellStyle name="ீ화_수출실적 _현대업무추진 " xfId="14113"/>
    <cellStyle name="|?ドE" xfId="11922"/>
    <cellStyle name="|?ドE 2" xfId="12710"/>
    <cellStyle name="화 [0]_총괄표(수정)" xfId="14114"/>
    <cellStyle name="가운데" xfId="11218"/>
    <cellStyle name="강조색1 10" xfId="15503"/>
    <cellStyle name="강조색1 11" xfId="21005"/>
    <cellStyle name="강조색1 2" xfId="14115"/>
    <cellStyle name="강조색1 2 2" xfId="15504"/>
    <cellStyle name="강조색1 3" xfId="15505"/>
    <cellStyle name="강조색1 4" xfId="15506"/>
    <cellStyle name="강조색1 5" xfId="15507"/>
    <cellStyle name="강조색1 6" xfId="15508"/>
    <cellStyle name="강조색1 7" xfId="15509"/>
    <cellStyle name="강조색1 8" xfId="15510"/>
    <cellStyle name="강조색1 9" xfId="15511"/>
    <cellStyle name="강조색2 10" xfId="15512"/>
    <cellStyle name="강조색2 11" xfId="21006"/>
    <cellStyle name="강조색2 2" xfId="14116"/>
    <cellStyle name="강조색2 2 2" xfId="15513"/>
    <cellStyle name="강조색2 3" xfId="15514"/>
    <cellStyle name="강조색2 4" xfId="15515"/>
    <cellStyle name="강조색2 5" xfId="15516"/>
    <cellStyle name="강조색2 6" xfId="15517"/>
    <cellStyle name="강조색2 7" xfId="15518"/>
    <cellStyle name="강조색2 8" xfId="15519"/>
    <cellStyle name="강조색2 9" xfId="15520"/>
    <cellStyle name="강조색3 10" xfId="15521"/>
    <cellStyle name="강조색3 11" xfId="21007"/>
    <cellStyle name="강조색3 2" xfId="14117"/>
    <cellStyle name="강조색3 2 2" xfId="15522"/>
    <cellStyle name="강조색3 3" xfId="15523"/>
    <cellStyle name="강조색3 4" xfId="15524"/>
    <cellStyle name="강조색3 5" xfId="15525"/>
    <cellStyle name="강조색3 6" xfId="15526"/>
    <cellStyle name="강조색3 7" xfId="15527"/>
    <cellStyle name="강조색3 8" xfId="15528"/>
    <cellStyle name="강조색3 9" xfId="15529"/>
    <cellStyle name="강조색4 10" xfId="15530"/>
    <cellStyle name="강조색4 11" xfId="21008"/>
    <cellStyle name="강조색4 2" xfId="14118"/>
    <cellStyle name="강조색4 2 2" xfId="15531"/>
    <cellStyle name="강조색4 3" xfId="15532"/>
    <cellStyle name="강조색4 4" xfId="15533"/>
    <cellStyle name="강조색4 5" xfId="15534"/>
    <cellStyle name="강조색4 6" xfId="15535"/>
    <cellStyle name="강조색4 7" xfId="15536"/>
    <cellStyle name="강조색4 8" xfId="15537"/>
    <cellStyle name="강조색4 9" xfId="15538"/>
    <cellStyle name="강조색5 10" xfId="15539"/>
    <cellStyle name="강조색5 11" xfId="21009"/>
    <cellStyle name="강조색5 2" xfId="14119"/>
    <cellStyle name="강조색5 2 2" xfId="15540"/>
    <cellStyle name="강조색5 3" xfId="15541"/>
    <cellStyle name="강조색5 4" xfId="15542"/>
    <cellStyle name="강조색5 5" xfId="15543"/>
    <cellStyle name="강조색5 6" xfId="15544"/>
    <cellStyle name="강조색5 7" xfId="15545"/>
    <cellStyle name="강조색5 8" xfId="15546"/>
    <cellStyle name="강조색5 9" xfId="15547"/>
    <cellStyle name="강조색6 10" xfId="15548"/>
    <cellStyle name="강조색6 11" xfId="21010"/>
    <cellStyle name="강조색6 2" xfId="14120"/>
    <cellStyle name="강조색6 2 2" xfId="15549"/>
    <cellStyle name="강조색6 3" xfId="15550"/>
    <cellStyle name="강조색6 4" xfId="15551"/>
    <cellStyle name="강조색6 5" xfId="15552"/>
    <cellStyle name="강조색6 6" xfId="15553"/>
    <cellStyle name="강조색6 7" xfId="15554"/>
    <cellStyle name="강조색6 8" xfId="15555"/>
    <cellStyle name="강조색6 9" xfId="15556"/>
    <cellStyle name="개" xfId="11219"/>
    <cellStyle name="개_02-포장-1" xfId="11220"/>
    <cellStyle name="개_03-신축-수축" xfId="11221"/>
    <cellStyle name="개소" xfId="11222"/>
    <cellStyle name="견적" xfId="11223"/>
    <cellStyle name="견적 2" xfId="14121"/>
    <cellStyle name="견적 2 2" xfId="14122"/>
    <cellStyle name="견적 3" xfId="14123"/>
    <cellStyle name="견적 4" xfId="14124"/>
    <cellStyle name="견적 5" xfId="15557"/>
    <cellStyle name="견적 6" xfId="15558"/>
    <cellStyle name="견적 7" xfId="15559"/>
    <cellStyle name="견적 8" xfId="15560"/>
    <cellStyle name="견적-FRP" xfId="14125"/>
    <cellStyle name="견적-금액" xfId="14126"/>
    <cellStyle name="경고문 10" xfId="15561"/>
    <cellStyle name="경고문 11" xfId="21011"/>
    <cellStyle name="경고문 2" xfId="14127"/>
    <cellStyle name="경고문 2 2" xfId="15562"/>
    <cellStyle name="경고문 3" xfId="15563"/>
    <cellStyle name="경고문 4" xfId="15564"/>
    <cellStyle name="경고문 5" xfId="15565"/>
    <cellStyle name="경고문 6" xfId="15566"/>
    <cellStyle name="경고문 7" xfId="15567"/>
    <cellStyle name="경고문 8" xfId="15568"/>
    <cellStyle name="경고문 9" xfId="15569"/>
    <cellStyle name="계산 10" xfId="15570"/>
    <cellStyle name="계산 11" xfId="21012"/>
    <cellStyle name="계산 2" xfId="14128"/>
    <cellStyle name="계산 2 2" xfId="15571"/>
    <cellStyle name="계산 3" xfId="15572"/>
    <cellStyle name="계산 4" xfId="15573"/>
    <cellStyle name="계산 5" xfId="15574"/>
    <cellStyle name="계산 6" xfId="15575"/>
    <cellStyle name="계산 7" xfId="15576"/>
    <cellStyle name="계산 8" xfId="15577"/>
    <cellStyle name="계산 9" xfId="15578"/>
    <cellStyle name="고정소숫점" xfId="11224"/>
    <cellStyle name="고정소숫점 2" xfId="12988"/>
    <cellStyle name="고정소숫점 3" xfId="14129"/>
    <cellStyle name="고정소숫점 4" xfId="14130"/>
    <cellStyle name="고정소숫점 5" xfId="21013"/>
    <cellStyle name="고정출력1" xfId="11225"/>
    <cellStyle name="고정출력1 2" xfId="12987"/>
    <cellStyle name="고정출력1 3" xfId="14131"/>
    <cellStyle name="고정출력1 4" xfId="14132"/>
    <cellStyle name="고정출력1 5" xfId="21014"/>
    <cellStyle name="고정출력2" xfId="11226"/>
    <cellStyle name="고정출력2 2" xfId="12986"/>
    <cellStyle name="고정출력2 3" xfId="14133"/>
    <cellStyle name="고정출력2 4" xfId="14134"/>
    <cellStyle name="고정출력2 5" xfId="21015"/>
    <cellStyle name="공백" xfId="11227"/>
    <cellStyle name="공백1" xfId="11228"/>
    <cellStyle name="공백1수" xfId="11229"/>
    <cellStyle name="공사원가계산서(조경)" xfId="11230"/>
    <cellStyle name="공종" xfId="11231"/>
    <cellStyle name="咬訌裝?INCOM1" xfId="11232"/>
    <cellStyle name="咬訌裝?INCOM1 2" xfId="12449"/>
    <cellStyle name="咬訌裝?INCOM10" xfId="11233"/>
    <cellStyle name="咬訌裝?INCOM10 2" xfId="12448"/>
    <cellStyle name="咬訌裝?INCOM2" xfId="11234"/>
    <cellStyle name="咬訌裝?INCOM2 2" xfId="12447"/>
    <cellStyle name="咬訌裝?INCOM3" xfId="11235"/>
    <cellStyle name="咬訌裝?INCOM3 2" xfId="12446"/>
    <cellStyle name="咬訌裝?INCOM4" xfId="11236"/>
    <cellStyle name="咬訌裝?INCOM4 2" xfId="12445"/>
    <cellStyle name="咬訌裝?INCOM5" xfId="11237"/>
    <cellStyle name="咬訌裝?INCOM5 2" xfId="12444"/>
    <cellStyle name="咬訌裝?INCOM6" xfId="11238"/>
    <cellStyle name="咬訌裝?INCOM6 2" xfId="12443"/>
    <cellStyle name="咬訌裝?INCOM7" xfId="11239"/>
    <cellStyle name="咬訌裝?INCOM7 2" xfId="12442"/>
    <cellStyle name="咬訌裝?INCOM8" xfId="11240"/>
    <cellStyle name="咬訌裝?INCOM8 2" xfId="12441"/>
    <cellStyle name="咬訌裝?INCOM9" xfId="11241"/>
    <cellStyle name="咬訌裝?INCOM9 2" xfId="12440"/>
    <cellStyle name="咬訌裝?PRIB11" xfId="11242"/>
    <cellStyle name="咬訌裝?PRIB11 2" xfId="12439"/>
    <cellStyle name="규격" xfId="11243"/>
    <cellStyle name="규격 2" xfId="12358"/>
    <cellStyle name="기계" xfId="11244"/>
    <cellStyle name="기계 2" xfId="14135"/>
    <cellStyle name="기계 2 2" xfId="14136"/>
    <cellStyle name="기계 3" xfId="14137"/>
    <cellStyle name="기계 4" xfId="14138"/>
    <cellStyle name="기계 5" xfId="15579"/>
    <cellStyle name="기계 6" xfId="15580"/>
    <cellStyle name="기계 7" xfId="15581"/>
    <cellStyle name="기계 8" xfId="15582"/>
    <cellStyle name="기본내역서" xfId="11245"/>
    <cellStyle name="기본숫자" xfId="14139"/>
    <cellStyle name="기성(내용)" xfId="20013"/>
    <cellStyle name="기성(내용2)" xfId="20014"/>
    <cellStyle name="끼_x0001_?" xfId="11246"/>
    <cellStyle name="나쁨 10" xfId="15583"/>
    <cellStyle name="나쁨 11" xfId="21016"/>
    <cellStyle name="나쁨 2" xfId="14140"/>
    <cellStyle name="나쁨 2 2" xfId="15584"/>
    <cellStyle name="나쁨 3" xfId="15585"/>
    <cellStyle name="나쁨 4" xfId="15586"/>
    <cellStyle name="나쁨 5" xfId="15587"/>
    <cellStyle name="나쁨 6" xfId="15588"/>
    <cellStyle name="나쁨 7" xfId="15589"/>
    <cellStyle name="나쁨 8" xfId="15590"/>
    <cellStyle name="나쁨 9" xfId="15591"/>
    <cellStyle name="날짜" xfId="11247"/>
    <cellStyle name="날짜 2" xfId="12985"/>
    <cellStyle name="날짜 3" xfId="14141"/>
    <cellStyle name="날짜 4" xfId="14142"/>
    <cellStyle name="날짜 5" xfId="21017"/>
    <cellStyle name="내역서" xfId="1"/>
    <cellStyle name="네모제목" xfId="11248"/>
    <cellStyle name="년도" xfId="11249"/>
    <cellStyle name="단가" xfId="14143"/>
    <cellStyle name="단위" xfId="11250"/>
    <cellStyle name="달러" xfId="11251"/>
    <cellStyle name="달러 2" xfId="12984"/>
    <cellStyle name="달러 3" xfId="14144"/>
    <cellStyle name="달러 4" xfId="14145"/>
    <cellStyle name="달러 5" xfId="21018"/>
    <cellStyle name="돋움채" xfId="14146"/>
    <cellStyle name="뒤에 오는 하이퍼링크" xfId="11252"/>
    <cellStyle name="뒤에 오는 하이퍼링크 2" xfId="14147"/>
    <cellStyle name="뒤에 오는 하이퍼링크 3" xfId="14148"/>
    <cellStyle name="뒤에 오는 하이퍼링크 4" xfId="14149"/>
    <cellStyle name="뒤에 오는 하이퍼링크_(임시)대구~부산간 고속도로 가설사무실" xfId="15592"/>
    <cellStyle name="똿떓죶Ø괻 [0.00]_NT Server " xfId="14150"/>
    <cellStyle name="똿떓죶Ø괻_NT Server " xfId="14151"/>
    <cellStyle name="똿뗦먛귟 [0.00]_laroux" xfId="11253"/>
    <cellStyle name="똿뗦먛귟_laroux" xfId="11254"/>
    <cellStyle name="ㅁㅅ" xfId="11255"/>
    <cellStyle name="마이너스키" xfId="11256"/>
    <cellStyle name="마ㅊ춤" xfId="15593"/>
    <cellStyle name="매" xfId="11257"/>
    <cellStyle name="매_02-포장-1" xfId="11258"/>
    <cellStyle name="메모 10" xfId="15594"/>
    <cellStyle name="메모 11" xfId="21019"/>
    <cellStyle name="메모 2" xfId="12247"/>
    <cellStyle name="메모 2 2" xfId="12248"/>
    <cellStyle name="메모 3" xfId="15595"/>
    <cellStyle name="메모 4" xfId="15596"/>
    <cellStyle name="메모 5" xfId="15597"/>
    <cellStyle name="메모 6" xfId="15598"/>
    <cellStyle name="메모 7" xfId="15599"/>
    <cellStyle name="메모 8" xfId="15600"/>
    <cellStyle name="메모 9" xfId="15601"/>
    <cellStyle name="묮뎋 [0.00]_NT Server " xfId="14152"/>
    <cellStyle name="묮뎋_NT Server " xfId="14153"/>
    <cellStyle name="물량집계(갑)" xfId="14154"/>
    <cellStyle name="믅됞 [0.00]_laroux" xfId="11259"/>
    <cellStyle name="믅됞_laroux" xfId="11260"/>
    <cellStyle name="未定義" xfId="14155"/>
    <cellStyle name="배분" xfId="11261"/>
    <cellStyle name="배분 2" xfId="12982"/>
    <cellStyle name="백" xfId="11262"/>
    <cellStyle name="백 " xfId="12116"/>
    <cellStyle name="백 2" xfId="14156"/>
    <cellStyle name="백 3" xfId="14157"/>
    <cellStyle name="백 4" xfId="14158"/>
    <cellStyle name="백 5" xfId="14159"/>
    <cellStyle name="백_01.경비프로그램(2007년1026)단대 박일" xfId="11263"/>
    <cellStyle name="백_01.경비프로그램(2007년1026)단대 박일_실행(예산관리팀 송부)" xfId="11264"/>
    <cellStyle name="백_01__본실행예산내역_대구상인_10.15 (예산관리팀)" xfId="11265"/>
    <cellStyle name="백_04028적산수량집계" xfId="12981"/>
    <cellStyle name="백_1. 준공정산 추가자료(청주산남)" xfId="11266"/>
    <cellStyle name="백_BOOKCITY(전기)" xfId="12926"/>
    <cellStyle name="백_BOOKCITY(전기)_04028적산수량집계" xfId="12925"/>
    <cellStyle name="백_PJ진행현황-수원천천" xfId="11287"/>
    <cellStyle name="백_TRU내역서" xfId="20015"/>
    <cellStyle name="백_uz" xfId="11288"/>
    <cellStyle name="백_건축경비프로그램(둔산)" xfId="11267"/>
    <cellStyle name="백_건축경비프로그램(둔산)_3입찰실행-마산역사(080526)최종" xfId="11268"/>
    <cellStyle name="백_건축경비프로그램(둔산)_경의선-비교표" xfId="11269"/>
    <cellStyle name="백_건축경비프로그램(둔산)_공사비 대비표" xfId="11270"/>
    <cellStyle name="백_건축경비프로그램(둔산)_서강대 경비내역작성 (version 1)" xfId="11271"/>
    <cellStyle name="백_건축경비프로그램(둔산)_서초킴스타워B최초" xfId="11272"/>
    <cellStyle name="백_건축경비프로그램(둔산)_실행예산(고대경상관-확정)2008.09.09" xfId="11273"/>
    <cellStyle name="백_건축경비프로그램(둔산)_실행예산품의서(삼성동복합시설신축공사080201)결재용" xfId="11274"/>
    <cellStyle name="백_건축경비프로그램(둔산)_입찰품의서(00지역 확장공사)080607" xfId="11275"/>
    <cellStyle name="백_건축경비프로그램(둔산)_입찰품의서(자동차)-080410" xfId="11276"/>
    <cellStyle name="백_건축경비프로그램(둔산)_입찰품의서(한국루터회관)080318결재(김동현상무님)" xfId="11277"/>
    <cellStyle name="백_건축경비프로그램(둔산)_토목비교표" xfId="11278"/>
    <cellStyle name="백_건축경비프로그램(둔산)_투찰분석표(제주)" xfId="11279"/>
    <cellStyle name="백_견적양식(가로)" xfId="20016"/>
    <cellStyle name="백_공설운동진입(가실행)" xfId="12980"/>
    <cellStyle name="백_공설운동진입(가실행)_04028적산수량집계" xfId="12979"/>
    <cellStyle name="백_공설운동진입(가실행)_BOOKCITY(전기)" xfId="12968"/>
    <cellStyle name="백_공설운동진입(가실행)_BOOKCITY(전기)_04028적산수량집계" xfId="12967"/>
    <cellStyle name="백_공설운동진입(가실행)_사본 - 파주 북시티(이채)" xfId="12978"/>
    <cellStyle name="백_공설운동진입(가실행)_사본 - 파주 북시티(이채)_04028적산수량집계" xfId="12977"/>
    <cellStyle name="백_공설운동진입(가실행)_제주대명호텔공용홀 9-13(제출)-3차" xfId="14160"/>
    <cellStyle name="백_공설운동진입(가실행)_제주리조트 공용부리뉴얼공사(2차)" xfId="14161"/>
    <cellStyle name="백_공설운동진입(가실행)_파주 BOOK CITY(통보용)" xfId="12972"/>
    <cellStyle name="백_공설운동진입(가실행)_파주 BOOK CITY(통보용)_04028적산수량집계" xfId="12971"/>
    <cellStyle name="백_공설운동진입(가실행)_파주 BOOK CITY가실행내역" xfId="12970"/>
    <cellStyle name="백_공설운동진입(가실행)_파주 BOOK CITY가실행내역_04028적산수량집계" xfId="12969"/>
    <cellStyle name="백_공설운동진입(가실행)_파주 북시티(이채)제출" xfId="12976"/>
    <cellStyle name="백_공설운동진입(가실행)_파주 북시티(이채)제출_04028적산수량집계" xfId="12975"/>
    <cellStyle name="백_공설운동진입(가실행)_파주 북시티(전체)제출(변경전)" xfId="12974"/>
    <cellStyle name="백_공설운동진입(가실행)_파주 북시티(전체)제출(변경전)_04028적산수량집계" xfId="12973"/>
    <cellStyle name="백_공설운동진입(가실행)_한남동 근린생활시설-6-1" xfId="14162"/>
    <cellStyle name="백_공설운동진입(가실행)_한남동 근린생활시설-6-1_제주대명호텔공용홀 9-13(제출)-3차" xfId="14163"/>
    <cellStyle name="백_공설운동진입(가실행)_한남동 근린생활시설-6-1_제주리조트 공용부리뉴얼공사(2차)" xfId="14164"/>
    <cellStyle name="백_공설운동진입(가실행)_한남동 근린생활시설-6-1_한남동 근린생활시설-6-1" xfId="14165"/>
    <cellStyle name="백_공설운동진입(가실행)_한남동 근린생활시설-6-1_한남동 근린생활시설-6-1_제주대명호텔공용홀 9-13(제출)-3차" xfId="14166"/>
    <cellStyle name="백_공설운동진입(가실행)_한남동 근린생활시설-6-1_한남동 근린생활시설-6-1_제주리조트 공용부리뉴얼공사(2차)" xfId="14167"/>
    <cellStyle name="백_밀양정산보고서(본사)" xfId="11280"/>
    <cellStyle name="백_발전기연도변경관련 내역서(기계,제출,2.18)" xfId="12966"/>
    <cellStyle name="백_사본 - 파주 북시티(이채)" xfId="12965"/>
    <cellStyle name="백_사본 - 파주 북시티(이채)_04028적산수량집계" xfId="12964"/>
    <cellStyle name="백_서강대 경비내역작성 (version 1)" xfId="11281"/>
    <cellStyle name="백_설계 변경 내역정리" xfId="12963"/>
    <cellStyle name="백_송도공사분석3" xfId="11282"/>
    <cellStyle name="백_송도금융비" xfId="11283"/>
    <cellStyle name="백_실행예산(삼성동복합시설)" xfId="11284"/>
    <cellStyle name="백_용산시티파크공사분석2" xfId="11285"/>
    <cellStyle name="백_정산내역(0515)-검토" xfId="20017"/>
    <cellStyle name="백_제주대명호텔공용홀 9-13(제출)-3차" xfId="14168"/>
    <cellStyle name="백_제주리조트 공용부리뉴얼공사(2차)" xfId="14169"/>
    <cellStyle name="백_토목내역서" xfId="12962"/>
    <cellStyle name="백_토목내역서_04028적산수량집계" xfId="12961"/>
    <cellStyle name="백_토목내역서_BOOKCITY(전기)" xfId="12936"/>
    <cellStyle name="백_토목내역서_BOOKCITY(전기)_04028적산수량집계" xfId="12935"/>
    <cellStyle name="백_토목내역서_공설운동진입(가실행)" xfId="12960"/>
    <cellStyle name="백_토목내역서_공설운동진입(가실행)_04028적산수량집계" xfId="12959"/>
    <cellStyle name="백_토목내역서_공설운동진입(가실행)_BOOKCITY(전기)" xfId="12948"/>
    <cellStyle name="백_토목내역서_공설운동진입(가실행)_BOOKCITY(전기)_04028적산수량집계" xfId="12947"/>
    <cellStyle name="백_토목내역서_공설운동진입(가실행)_사본 - 파주 북시티(이채)" xfId="12958"/>
    <cellStyle name="백_토목내역서_공설운동진입(가실행)_사본 - 파주 북시티(이채)_04028적산수량집계" xfId="12957"/>
    <cellStyle name="백_토목내역서_공설운동진입(가실행)_제주대명호텔공용홀 9-13(제출)-3차" xfId="14170"/>
    <cellStyle name="백_토목내역서_공설운동진입(가실행)_제주리조트 공용부리뉴얼공사(2차)" xfId="14171"/>
    <cellStyle name="백_토목내역서_공설운동진입(가실행)_파주 BOOK CITY(통보용)" xfId="12952"/>
    <cellStyle name="백_토목내역서_공설운동진입(가실행)_파주 BOOK CITY(통보용)_04028적산수량집계" xfId="12951"/>
    <cellStyle name="백_토목내역서_공설운동진입(가실행)_파주 BOOK CITY가실행내역" xfId="12950"/>
    <cellStyle name="백_토목내역서_공설운동진입(가실행)_파주 BOOK CITY가실행내역_04028적산수량집계" xfId="12949"/>
    <cellStyle name="백_토목내역서_공설운동진입(가실행)_파주 북시티(이채)제출" xfId="12956"/>
    <cellStyle name="백_토목내역서_공설운동진입(가실행)_파주 북시티(이채)제출_04028적산수량집계" xfId="12955"/>
    <cellStyle name="백_토목내역서_공설운동진입(가실행)_파주 북시티(전체)제출(변경전)" xfId="12954"/>
    <cellStyle name="백_토목내역서_공설운동진입(가실행)_파주 북시티(전체)제출(변경전)_04028적산수량집계" xfId="12953"/>
    <cellStyle name="백_토목내역서_공설운동진입(가실행)_한남동 근린생활시설-6-1" xfId="14172"/>
    <cellStyle name="백_토목내역서_공설운동진입(가실행)_한남동 근린생활시설-6-1_제주대명호텔공용홀 9-13(제출)-3차" xfId="14173"/>
    <cellStyle name="백_토목내역서_공설운동진입(가실행)_한남동 근린생활시설-6-1_제주리조트 공용부리뉴얼공사(2차)" xfId="14174"/>
    <cellStyle name="백_토목내역서_공설운동진입(가실행)_한남동 근린생활시설-6-1_한남동 근린생활시설-6-1" xfId="14175"/>
    <cellStyle name="백_토목내역서_공설운동진입(가실행)_한남동 근린생활시설-6-1_한남동 근린생활시설-6-1_제주대명호텔공용홀 9-13(제출)-3차" xfId="14176"/>
    <cellStyle name="백_토목내역서_공설운동진입(가실행)_한남동 근린생활시설-6-1_한남동 근린생활시설-6-1_제주리조트 공용부리뉴얼공사(2차)" xfId="14177"/>
    <cellStyle name="백_토목내역서_사본 - 파주 북시티(이채)" xfId="12946"/>
    <cellStyle name="백_토목내역서_사본 - 파주 북시티(이채)_04028적산수량집계" xfId="12945"/>
    <cellStyle name="백_토목내역서_제주대명호텔공용홀 9-13(제출)-3차" xfId="14178"/>
    <cellStyle name="백_토목내역서_제주리조트 공용부리뉴얼공사(2차)" xfId="14179"/>
    <cellStyle name="백_토목내역서_파주 BOOK CITY(통보용)" xfId="12940"/>
    <cellStyle name="백_토목내역서_파주 BOOK CITY(통보용)_04028적산수량집계" xfId="12939"/>
    <cellStyle name="백_토목내역서_파주 BOOK CITY가실행내역" xfId="12938"/>
    <cellStyle name="백_토목내역서_파주 BOOK CITY가실행내역_04028적산수량집계" xfId="12937"/>
    <cellStyle name="백_토목내역서_파주 북시티(이채)제출" xfId="12944"/>
    <cellStyle name="백_토목내역서_파주 북시티(이채)제출_04028적산수량집계" xfId="12943"/>
    <cellStyle name="백_토목내역서_파주 북시티(전체)제출(변경전)" xfId="12942"/>
    <cellStyle name="백_토목내역서_파주 북시티(전체)제출(변경전)_04028적산수량집계" xfId="12941"/>
    <cellStyle name="백_토목내역서_한남동 근린생활시설-6-1" xfId="14180"/>
    <cellStyle name="백_토목내역서_한남동 근린생활시설-6-1_제주대명호텔공용홀 9-13(제출)-3차" xfId="14181"/>
    <cellStyle name="백_토목내역서_한남동 근린생활시설-6-1_제주리조트 공용부리뉴얼공사(2차)" xfId="14182"/>
    <cellStyle name="백_토목내역서_한남동 근린생활시설-6-1_한남동 근린생활시설-6-1" xfId="14183"/>
    <cellStyle name="백_토목내역서_한남동 근린생활시설-6-1_한남동 근린생활시설-6-1_제주대명호텔공용홀 9-13(제출)-3차" xfId="14184"/>
    <cellStyle name="백_토목내역서_한남동 근린생활시설-6-1_한남동 근린생활시설-6-1_제주리조트 공용부리뉴얼공사(2차)" xfId="14185"/>
    <cellStyle name="백_파주 BOOK CITY(통보용)" xfId="12930"/>
    <cellStyle name="백_파주 BOOK CITY(통보용)_04028적산수량집계" xfId="12929"/>
    <cellStyle name="백_파주 BOOK CITY가실행내역" xfId="12928"/>
    <cellStyle name="백_파주 BOOK CITY가실행내역_04028적산수량집계" xfId="12927"/>
    <cellStyle name="백_파주 북시티(이채)제출" xfId="12934"/>
    <cellStyle name="백_파주 북시티(이채)제출_04028적산수량집계" xfId="12933"/>
    <cellStyle name="백_파주 북시티(전체)제출(변경전)" xfId="12932"/>
    <cellStyle name="백_파주 북시티(전체)제출(변경전)_04028적산수량집계" xfId="12931"/>
    <cellStyle name="백_한남동 근린생활시설-6-1" xfId="14186"/>
    <cellStyle name="백_한남동 근린생활시설-6-1_제주대명호텔공용홀 9-13(제출)-3차" xfId="14187"/>
    <cellStyle name="백_한남동 근린생활시설-6-1_제주리조트 공용부리뉴얼공사(2차)" xfId="14188"/>
    <cellStyle name="백_한남동 근린생활시설-6-1_한남동 근린생활시설-6-1" xfId="14189"/>
    <cellStyle name="백_한남동 근린생활시설-6-1_한남동 근린생활시설-6-1_제주대명호텔공용홀 9-13(제출)-3차" xfId="14190"/>
    <cellStyle name="백_한남동 근린생활시설-6-1_한남동 근린생활시설-6-1_제주리조트 공용부리뉴얼공사(2차)" xfId="14191"/>
    <cellStyle name="백_할증" xfId="11286"/>
    <cellStyle name="백분율" xfId="21057" builtinId="5"/>
    <cellStyle name="백분율 [△1]" xfId="11289"/>
    <cellStyle name="백분율 [△1] 2" xfId="12924"/>
    <cellStyle name="백분율 [△2]" xfId="11290"/>
    <cellStyle name="백분율 [△2] 2" xfId="12923"/>
    <cellStyle name="백분율 [0]" xfId="11291"/>
    <cellStyle name="백분율 [0] 2" xfId="12922"/>
    <cellStyle name="백분율 [2]" xfId="11292"/>
    <cellStyle name="백분율 [2] 2" xfId="12921"/>
    <cellStyle name="백분율 10" xfId="13229"/>
    <cellStyle name="백분율 11" xfId="13230"/>
    <cellStyle name="백분율 12" xfId="13231"/>
    <cellStyle name="백분율 13" xfId="13232"/>
    <cellStyle name="백분율 14" xfId="13233"/>
    <cellStyle name="백분율 15" xfId="13234"/>
    <cellStyle name="백분율 16" xfId="13235"/>
    <cellStyle name="백분율 17" xfId="11293"/>
    <cellStyle name="백분율 18" xfId="13236"/>
    <cellStyle name="백분율 19" xfId="13237"/>
    <cellStyle name="백분율 2" xfId="18"/>
    <cellStyle name="백분율 2 2" xfId="11294"/>
    <cellStyle name="백분율 2 2 2" xfId="11295"/>
    <cellStyle name="백분율 2 3" xfId="11296"/>
    <cellStyle name="백분율 2 4" xfId="11297"/>
    <cellStyle name="백분율 2 5" xfId="12438"/>
    <cellStyle name="백분율 20" xfId="13238"/>
    <cellStyle name="백분율 21" xfId="13239"/>
    <cellStyle name="백분율 22" xfId="13240"/>
    <cellStyle name="백분율 23" xfId="13241"/>
    <cellStyle name="백분율 3" xfId="11298"/>
    <cellStyle name="백분율 3 2" xfId="11299"/>
    <cellStyle name="백분율 3 3" xfId="11300"/>
    <cellStyle name="백분율 3 4" xfId="11301"/>
    <cellStyle name="백분율 4" xfId="11302"/>
    <cellStyle name="백분율 4 10" xfId="21250"/>
    <cellStyle name="백분율 4 2" xfId="12537"/>
    <cellStyle name="백분율 4 2 2" xfId="13287"/>
    <cellStyle name="백분율 4 2 2 2" xfId="21081"/>
    <cellStyle name="백분율 4 2 2 3" xfId="21273"/>
    <cellStyle name="백분율 4 2 3" xfId="13303"/>
    <cellStyle name="백분율 4 2 3 2" xfId="21097"/>
    <cellStyle name="백분율 4 2 3 3" xfId="21289"/>
    <cellStyle name="백분율 4 2 4" xfId="13319"/>
    <cellStyle name="백분율 4 2 4 2" xfId="21113"/>
    <cellStyle name="백분율 4 2 4 3" xfId="21305"/>
    <cellStyle name="백분율 4 2 5" xfId="13341"/>
    <cellStyle name="백분율 4 2 5 2" xfId="21135"/>
    <cellStyle name="백분율 4 2 5 3" xfId="21327"/>
    <cellStyle name="백분율 4 2 6" xfId="13363"/>
    <cellStyle name="백분율 4 2 6 2" xfId="21157"/>
    <cellStyle name="백분율 4 2 6 3" xfId="21349"/>
    <cellStyle name="백분율 4 2 7" xfId="21065"/>
    <cellStyle name="백분율 4 2 8" xfId="21257"/>
    <cellStyle name="백분율 4 3" xfId="12437"/>
    <cellStyle name="백분율 4 4" xfId="13280"/>
    <cellStyle name="백분율 4 4 2" xfId="13328"/>
    <cellStyle name="백분율 4 4 2 2" xfId="21122"/>
    <cellStyle name="백분율 4 4 2 3" xfId="21314"/>
    <cellStyle name="백분율 4 4 3" xfId="13350"/>
    <cellStyle name="백분율 4 4 3 2" xfId="21144"/>
    <cellStyle name="백분율 4 4 3 3" xfId="21336"/>
    <cellStyle name="백분율 4 4 4" xfId="13372"/>
    <cellStyle name="백분율 4 4 4 2" xfId="21166"/>
    <cellStyle name="백분율 4 4 4 3" xfId="21358"/>
    <cellStyle name="백분율 4 4 5" xfId="21074"/>
    <cellStyle name="백분율 4 4 6" xfId="21266"/>
    <cellStyle name="백분율 4 5" xfId="13296"/>
    <cellStyle name="백분율 4 5 2" xfId="21090"/>
    <cellStyle name="백분율 4 5 3" xfId="21282"/>
    <cellStyle name="백분율 4 6" xfId="13312"/>
    <cellStyle name="백분율 4 6 2" xfId="21106"/>
    <cellStyle name="백분율 4 6 3" xfId="21298"/>
    <cellStyle name="백분율 4 7" xfId="13334"/>
    <cellStyle name="백분율 4 7 2" xfId="21128"/>
    <cellStyle name="백분율 4 7 3" xfId="21320"/>
    <cellStyle name="백분율 4 8" xfId="13356"/>
    <cellStyle name="백분율 4 8 2" xfId="21150"/>
    <cellStyle name="백분율 4 8 3" xfId="21342"/>
    <cellStyle name="백분율 4 9" xfId="21058"/>
    <cellStyle name="백분율 5" xfId="11303"/>
    <cellStyle name="백분율 5 2" xfId="12538"/>
    <cellStyle name="백분율 5 2 2" xfId="13288"/>
    <cellStyle name="백분율 5 2 2 2" xfId="21082"/>
    <cellStyle name="백분율 5 2 2 3" xfId="21274"/>
    <cellStyle name="백분율 5 2 3" xfId="13304"/>
    <cellStyle name="백분율 5 2 3 2" xfId="21098"/>
    <cellStyle name="백분율 5 2 3 3" xfId="21290"/>
    <cellStyle name="백분율 5 2 4" xfId="13320"/>
    <cellStyle name="백분율 5 2 4 2" xfId="21114"/>
    <cellStyle name="백분율 5 2 4 3" xfId="21306"/>
    <cellStyle name="백분율 5 2 5" xfId="13342"/>
    <cellStyle name="백분율 5 2 5 2" xfId="21136"/>
    <cellStyle name="백분율 5 2 5 3" xfId="21328"/>
    <cellStyle name="백분율 5 2 6" xfId="13364"/>
    <cellStyle name="백분율 5 2 6 2" xfId="21158"/>
    <cellStyle name="백분율 5 2 6 3" xfId="21350"/>
    <cellStyle name="백분율 5 2 7" xfId="21066"/>
    <cellStyle name="백분율 5 2 8" xfId="21258"/>
    <cellStyle name="백분율 5 3" xfId="13281"/>
    <cellStyle name="백분율 5 3 2" xfId="13329"/>
    <cellStyle name="백분율 5 3 2 2" xfId="21123"/>
    <cellStyle name="백분율 5 3 2 3" xfId="21315"/>
    <cellStyle name="백분율 5 3 3" xfId="13351"/>
    <cellStyle name="백분율 5 3 3 2" xfId="21145"/>
    <cellStyle name="백분율 5 3 3 3" xfId="21337"/>
    <cellStyle name="백분율 5 3 4" xfId="13373"/>
    <cellStyle name="백분율 5 3 4 2" xfId="21167"/>
    <cellStyle name="백분율 5 3 4 3" xfId="21359"/>
    <cellStyle name="백분율 5 3 5" xfId="21075"/>
    <cellStyle name="백분율 5 3 6" xfId="21267"/>
    <cellStyle name="백분율 5 4" xfId="13297"/>
    <cellStyle name="백분율 5 4 2" xfId="21091"/>
    <cellStyle name="백분율 5 4 3" xfId="21283"/>
    <cellStyle name="백분율 5 5" xfId="13313"/>
    <cellStyle name="백분율 5 5 2" xfId="21107"/>
    <cellStyle name="백분율 5 5 3" xfId="21299"/>
    <cellStyle name="백분율 5 6" xfId="13335"/>
    <cellStyle name="백분율 5 6 2" xfId="21129"/>
    <cellStyle name="백분율 5 6 3" xfId="21321"/>
    <cellStyle name="백분율 5 7" xfId="13357"/>
    <cellStyle name="백분율 5 7 2" xfId="21151"/>
    <cellStyle name="백분율 5 7 3" xfId="21343"/>
    <cellStyle name="백분율 5 8" xfId="21059"/>
    <cellStyle name="백분율 5 9" xfId="21251"/>
    <cellStyle name="백분율 6" xfId="11304"/>
    <cellStyle name="백분율 7" xfId="11305"/>
    <cellStyle name="백분율 8" xfId="11306"/>
    <cellStyle name="백분율 9" xfId="12097"/>
    <cellStyle name="백분율(2no%)" xfId="14192"/>
    <cellStyle name="백분율(3no%)" xfId="14193"/>
    <cellStyle name="백분율(no%)" xfId="14194"/>
    <cellStyle name="백분율(손익)" xfId="14195"/>
    <cellStyle name="백분율(수주)" xfId="14196"/>
    <cellStyle name="백분율［△1］" xfId="11307"/>
    <cellStyle name="백분율［△1］ 2" xfId="12920"/>
    <cellStyle name="백분율［△2］" xfId="11308"/>
    <cellStyle name="백분율［△2］ 2" xfId="12919"/>
    <cellStyle name="보통 10" xfId="15602"/>
    <cellStyle name="보통 11" xfId="21020"/>
    <cellStyle name="보통 2" xfId="14197"/>
    <cellStyle name="보통 2 2" xfId="15603"/>
    <cellStyle name="보통 3" xfId="15604"/>
    <cellStyle name="보통 4" xfId="15605"/>
    <cellStyle name="보통 5" xfId="15606"/>
    <cellStyle name="보통 6" xfId="15607"/>
    <cellStyle name="보통 7" xfId="15608"/>
    <cellStyle name="보통 8" xfId="15609"/>
    <cellStyle name="보통 9" xfId="15610"/>
    <cellStyle name="봵" xfId="11309"/>
    <cellStyle name="봵_견적대비표-하드웨어" xfId="15611"/>
    <cellStyle name="봵_견적대비표-하드웨어_1. 가실행예산(0629 도면기준)" xfId="15612"/>
    <cellStyle name="봵_견적대비표-하드웨어_1. 가실행예산(0629 도면기준)_4.일신통신 가실행예산(재견적合)" xfId="15613"/>
    <cellStyle name="봵_견적대비표-하드웨어_1.본실행 - 조정(안)" xfId="15614"/>
    <cellStyle name="봵_견적대비표-하드웨어_1.본실행 - 조정(안)_4.일신통신 가실행예산(재견적合)" xfId="15615"/>
    <cellStyle name="봵_견적대비표-하드웨어_4.일신통신 가실행예산(재견적合)" xfId="15616"/>
    <cellStyle name="봵_견적대비표-하드웨어_총괄 내역서" xfId="15617"/>
    <cellStyle name="봵_견적대비표-하드웨어_총괄 내역서_4.일신통신 가실행예산(재견적合)" xfId="15618"/>
    <cellStyle name="봵_실행현장검토안(20010412)" xfId="15619"/>
    <cellStyle name="봵_실행현장검토안(20010412)_1. 가실행예산(0629 도면기준)" xfId="15620"/>
    <cellStyle name="봵_실행현장검토안(20010412)_1. 가실행예산(0629 도면기준)_4.일신통신 가실행예산(재견적合)" xfId="15621"/>
    <cellStyle name="봵_실행현장검토안(20010412)_1.본실행 - 조정(안)" xfId="15622"/>
    <cellStyle name="봵_실행현장검토안(20010412)_1.본실행 - 조정(안)_4.일신통신 가실행예산(재견적合)" xfId="15623"/>
    <cellStyle name="봵_실행현장검토안(20010412)_4.일신통신 가실행예산(재견적合)" xfId="15624"/>
    <cellStyle name="봵_실행현장검토안(20010412)_총괄 내역서" xfId="15625"/>
    <cellStyle name="봵_실행현장검토안(20010412)_총괄 내역서_4.일신통신 가실행예산(재견적合)" xfId="15626"/>
    <cellStyle name="附註" xfId="14198"/>
    <cellStyle name="분기" xfId="11310"/>
    <cellStyle name="분수" xfId="14199"/>
    <cellStyle name="뷭?" xfId="11311"/>
    <cellStyle name="뷭? 2" xfId="14200"/>
    <cellStyle name="뷭?_7200000" xfId="15992"/>
    <cellStyle name="빨간색" xfId="11312"/>
    <cellStyle name="빨강" xfId="11313"/>
    <cellStyle name="빨강 2" xfId="12918"/>
    <cellStyle name="常规_cs802" xfId="20018"/>
    <cellStyle name="선택영역" xfId="12436"/>
    <cellStyle name="선택영역 가운데" xfId="12435"/>
    <cellStyle name="선택영역의 가운데" xfId="12434"/>
    <cellStyle name="선택영역의 가운데로" xfId="11314"/>
    <cellStyle name="선택영역의 가운데로 2" xfId="12917"/>
    <cellStyle name="선택영영" xfId="12433"/>
    <cellStyle name="설계서" xfId="11315"/>
    <cellStyle name="설계서 2" xfId="12916"/>
    <cellStyle name="설계서 3" xfId="14201"/>
    <cellStyle name="설계서 4" xfId="14202"/>
    <cellStyle name="설계서-내용" xfId="14203"/>
    <cellStyle name="설계서-내용-소수점" xfId="14204"/>
    <cellStyle name="설계서-내용-우" xfId="14205"/>
    <cellStyle name="설계서-내용-좌" xfId="14206"/>
    <cellStyle name="설계서-소제목" xfId="14207"/>
    <cellStyle name="설계서-타이틀" xfId="14208"/>
    <cellStyle name="설계서-항목" xfId="14209"/>
    <cellStyle name="설명 텍스트 10" xfId="15627"/>
    <cellStyle name="설명 텍스트 11" xfId="21021"/>
    <cellStyle name="설명 텍스트 2" xfId="14210"/>
    <cellStyle name="설명 텍스트 2 2" xfId="15628"/>
    <cellStyle name="설명 텍스트 3" xfId="15629"/>
    <cellStyle name="설명 텍스트 4" xfId="15630"/>
    <cellStyle name="설명 텍스트 5" xfId="15631"/>
    <cellStyle name="설명 텍스트 6" xfId="15632"/>
    <cellStyle name="설명 텍스트 7" xfId="15633"/>
    <cellStyle name="설명 텍스트 8" xfId="15634"/>
    <cellStyle name="설명 텍스트 9" xfId="15635"/>
    <cellStyle name="셀 확인 10" xfId="15636"/>
    <cellStyle name="셀 확인 11" xfId="21022"/>
    <cellStyle name="셀 확인 2" xfId="14211"/>
    <cellStyle name="셀 확인 2 2" xfId="15637"/>
    <cellStyle name="셀 확인 3" xfId="15638"/>
    <cellStyle name="셀 확인 4" xfId="15639"/>
    <cellStyle name="셀 확인 5" xfId="15640"/>
    <cellStyle name="셀 확인 6" xfId="15641"/>
    <cellStyle name="셀 확인 7" xfId="15642"/>
    <cellStyle name="셀 확인 8" xfId="15643"/>
    <cellStyle name="셀 확인 9" xfId="15644"/>
    <cellStyle name="소수" xfId="11316"/>
    <cellStyle name="소수3" xfId="11317"/>
    <cellStyle name="소수4" xfId="11318"/>
    <cellStyle name="소수점" xfId="11319"/>
    <cellStyle name="수" xfId="14212"/>
    <cellStyle name="수_김포대학 내역서" xfId="14213"/>
    <cellStyle name="수_한진 견적서" xfId="14214"/>
    <cellStyle name="수량" xfId="11320"/>
    <cellStyle name="수량 2" xfId="14215"/>
    <cellStyle name="수량 3" xfId="14216"/>
    <cellStyle name="수량 4" xfId="14217"/>
    <cellStyle name="수량1" xfId="11321"/>
    <cellStyle name="수량산출" xfId="12432"/>
    <cellStyle name="수목명" xfId="11322"/>
    <cellStyle name="숫자" xfId="11323"/>
    <cellStyle name="숫자(R)" xfId="11324"/>
    <cellStyle name="숫자(R) 2" xfId="12914"/>
    <cellStyle name="숫자(R) 2 2" xfId="14218"/>
    <cellStyle name="숫자(R) 3" xfId="14219"/>
    <cellStyle name="숫자(R) 4" xfId="14220"/>
    <cellStyle name="숫자(R) 5" xfId="15645"/>
    <cellStyle name="숫자(R) 6" xfId="15646"/>
    <cellStyle name="숫자(R) 7" xfId="15647"/>
    <cellStyle name="숫자(R) 8" xfId="15648"/>
    <cellStyle name="숫자(R) 9" xfId="21023"/>
    <cellStyle name="숫자1" xfId="12431"/>
    <cellStyle name="숫자3" xfId="12430"/>
    <cellStyle name="쉼" xfId="11325"/>
    <cellStyle name="쉼_01__본실행예산내역_대구상인_10.15 (예산관리팀)" xfId="11326"/>
    <cellStyle name="쉼_1. 준공정산 추가자료(청주산남)" xfId="11327"/>
    <cellStyle name="쉼_PJ진행현황-수원천천" xfId="11347"/>
    <cellStyle name="쉼_uz" xfId="11348"/>
    <cellStyle name="쉼_경비" xfId="11328"/>
    <cellStyle name="쉼_경비양식" xfId="11329"/>
    <cellStyle name="쉼_고리본부사옥입찰실행(2007.05.22결재최종-2명현장계약직)" xfId="11330"/>
    <cellStyle name="쉼_고리본부사옥입찰실행(2007.05.22결재최종-2명현장계약직)_1" xfId="11331"/>
    <cellStyle name="쉼_고리본부사옥입찰실행(2007.05.22결재최종-2명현장계약직)_입찰품의서(I-town)" xfId="11332"/>
    <cellStyle name="쉼_공사비 대비표" xfId="11333"/>
    <cellStyle name="쉼_서초킴스타워B최초" xfId="11334"/>
    <cellStyle name="쉼_실행내역-명동타워리모델링공사(20080327)-최종확정" xfId="11335"/>
    <cellStyle name="쉼_실행예산(고대경상관-확정)2008.09.09" xfId="11336"/>
    <cellStyle name="쉼_실행예산(삼성동복합시설)" xfId="11337"/>
    <cellStyle name="쉼_실행예산품의서(삼성동복합시설신축공사080201)결재용" xfId="11338"/>
    <cellStyle name="쉼_실행예산품의서(삼성동복합시설신축공사080201)결재용_1" xfId="11339"/>
    <cellStyle name="쉼_입찰품의서(00지역 확장공사)080607" xfId="11340"/>
    <cellStyle name="쉼_입찰품의서(자동차)-080410" xfId="11341"/>
    <cellStyle name="쉼_입찰품의서(한국루터회관)080318결재(김동현상무님)" xfId="11342"/>
    <cellStyle name="쉼_토목비교표" xfId="11343"/>
    <cellStyle name="쉼_투찰분석표" xfId="11344"/>
    <cellStyle name="쉼_투찰분석표(제주)" xfId="11345"/>
    <cellStyle name="쉼_투찰분석표_입찰품의서(00지역 확장공사)080607" xfId="11346"/>
    <cellStyle name="쉼표 [" xfId="11349"/>
    <cellStyle name="쉼표 [0]" xfId="12251" builtinId="6"/>
    <cellStyle name="쉼표 [0] 10" xfId="11350"/>
    <cellStyle name="쉼표 [0] 10 2" xfId="15649"/>
    <cellStyle name="쉼표 [0] 11" xfId="12098"/>
    <cellStyle name="쉼표 [0] 12" xfId="13242"/>
    <cellStyle name="쉼표 [0] 13" xfId="21242"/>
    <cellStyle name="쉼표 [0] 13 2" xfId="21396"/>
    <cellStyle name="쉼표 [0] 17" xfId="15650"/>
    <cellStyle name="쉼표 [0] 18" xfId="14221"/>
    <cellStyle name="쉼표 [0] 19" xfId="11351"/>
    <cellStyle name="쉼표 [0] 2" xfId="19"/>
    <cellStyle name="쉼표 [0] 2 10" xfId="11352"/>
    <cellStyle name="쉼표 [0] 2 11" xfId="11353"/>
    <cellStyle name="쉼표 [0] 2 12" xfId="11354"/>
    <cellStyle name="쉼표 [0] 2 13" xfId="11355"/>
    <cellStyle name="쉼표 [0] 2 14" xfId="11356"/>
    <cellStyle name="쉼표 [0] 2 15" xfId="11357"/>
    <cellStyle name="쉼표 [0] 2 16" xfId="11358"/>
    <cellStyle name="쉼표 [0] 2 17" xfId="11359"/>
    <cellStyle name="쉼표 [0] 2 18" xfId="13279"/>
    <cellStyle name="쉼표 [0] 2 19" xfId="15991"/>
    <cellStyle name="쉼표 [0] 2 2" xfId="11360"/>
    <cellStyle name="쉼표 [0] 2 2 2" xfId="12429"/>
    <cellStyle name="쉼표 [0] 2 2 2 2" xfId="14222"/>
    <cellStyle name="쉼표 [0] 2 2 2 3" xfId="14223"/>
    <cellStyle name="쉼표 [0] 2 2 2 4" xfId="14224"/>
    <cellStyle name="쉼표 [0] 2 2 2 5" xfId="14225"/>
    <cellStyle name="쉼표 [0] 2 2 3" xfId="14226"/>
    <cellStyle name="쉼표 [0] 2 2 4" xfId="14227"/>
    <cellStyle name="쉼표 [0] 2 2 5" xfId="14228"/>
    <cellStyle name="쉼표 [0] 2 2 6" xfId="14229"/>
    <cellStyle name="쉼표 [0] 2 3" xfId="11361"/>
    <cellStyle name="쉼표 [0] 2 3 2" xfId="14230"/>
    <cellStyle name="쉼표 [0] 2 4" xfId="11362"/>
    <cellStyle name="쉼표 [0] 2 5" xfId="11363"/>
    <cellStyle name="쉼표 [0] 2 6" xfId="11364"/>
    <cellStyle name="쉼표 [0] 2 7" xfId="11365"/>
    <cellStyle name="쉼표 [0] 2 8" xfId="11366"/>
    <cellStyle name="쉼표 [0] 2 9" xfId="11367"/>
    <cellStyle name="쉼표 [0] 3" xfId="11368"/>
    <cellStyle name="쉼표 [0] 3 2" xfId="11369"/>
    <cellStyle name="쉼표 [0] 3 2 2" xfId="13413"/>
    <cellStyle name="쉼표 [0] 3 2 3" xfId="14231"/>
    <cellStyle name="쉼표 [0] 3 2 4" xfId="14232"/>
    <cellStyle name="쉼표 [0] 3 2 5" xfId="14233"/>
    <cellStyle name="쉼표 [0] 3 3" xfId="11370"/>
    <cellStyle name="쉼표 [0] 3 4" xfId="11371"/>
    <cellStyle name="쉼표 [0] 3 5" xfId="12913"/>
    <cellStyle name="쉼표 [0] 3 6" xfId="13380"/>
    <cellStyle name="쉼표 [0] 31" xfId="15651"/>
    <cellStyle name="쉼표 [0] 4" xfId="11372"/>
    <cellStyle name="쉼표 [0] 4 10" xfId="21060"/>
    <cellStyle name="쉼표 [0] 4 11" xfId="21252"/>
    <cellStyle name="쉼표 [0] 4 2" xfId="11373"/>
    <cellStyle name="쉼표 [0] 4 3" xfId="12586"/>
    <cellStyle name="쉼표 [0] 4 3 2" xfId="13289"/>
    <cellStyle name="쉼표 [0] 4 3 2 2" xfId="21083"/>
    <cellStyle name="쉼표 [0] 4 3 2 3" xfId="21275"/>
    <cellStyle name="쉼표 [0] 4 3 3" xfId="13305"/>
    <cellStyle name="쉼표 [0] 4 3 3 2" xfId="21099"/>
    <cellStyle name="쉼표 [0] 4 3 3 3" xfId="21291"/>
    <cellStyle name="쉼표 [0] 4 3 4" xfId="13321"/>
    <cellStyle name="쉼표 [0] 4 3 4 2" xfId="21115"/>
    <cellStyle name="쉼표 [0] 4 3 4 3" xfId="21307"/>
    <cellStyle name="쉼표 [0] 4 3 5" xfId="13343"/>
    <cellStyle name="쉼표 [0] 4 3 5 2" xfId="21137"/>
    <cellStyle name="쉼표 [0] 4 3 5 3" xfId="21329"/>
    <cellStyle name="쉼표 [0] 4 3 6" xfId="13365"/>
    <cellStyle name="쉼표 [0] 4 3 6 2" xfId="21159"/>
    <cellStyle name="쉼표 [0] 4 3 6 3" xfId="21351"/>
    <cellStyle name="쉼표 [0] 4 3 7" xfId="21067"/>
    <cellStyle name="쉼표 [0] 4 3 8" xfId="21259"/>
    <cellStyle name="쉼표 [0] 4 4" xfId="12428"/>
    <cellStyle name="쉼표 [0] 4 5" xfId="13282"/>
    <cellStyle name="쉼표 [0] 4 5 2" xfId="13330"/>
    <cellStyle name="쉼표 [0] 4 5 2 2" xfId="21124"/>
    <cellStyle name="쉼표 [0] 4 5 2 3" xfId="21316"/>
    <cellStyle name="쉼표 [0] 4 5 3" xfId="13352"/>
    <cellStyle name="쉼표 [0] 4 5 3 2" xfId="21146"/>
    <cellStyle name="쉼표 [0] 4 5 3 3" xfId="21338"/>
    <cellStyle name="쉼표 [0] 4 5 4" xfId="13374"/>
    <cellStyle name="쉼표 [0] 4 5 4 2" xfId="21168"/>
    <cellStyle name="쉼표 [0] 4 5 4 3" xfId="21360"/>
    <cellStyle name="쉼표 [0] 4 5 5" xfId="21076"/>
    <cellStyle name="쉼표 [0] 4 5 6" xfId="21268"/>
    <cellStyle name="쉼표 [0] 4 6" xfId="13298"/>
    <cellStyle name="쉼표 [0] 4 6 2" xfId="21092"/>
    <cellStyle name="쉼표 [0] 4 6 3" xfId="21284"/>
    <cellStyle name="쉼표 [0] 4 7" xfId="13314"/>
    <cellStyle name="쉼표 [0] 4 7 2" xfId="21108"/>
    <cellStyle name="쉼표 [0] 4 7 3" xfId="21300"/>
    <cellStyle name="쉼표 [0] 4 8" xfId="13336"/>
    <cellStyle name="쉼표 [0] 4 8 2" xfId="21130"/>
    <cellStyle name="쉼표 [0] 4 8 3" xfId="21322"/>
    <cellStyle name="쉼표 [0] 4 9" xfId="13358"/>
    <cellStyle name="쉼표 [0] 4 9 2" xfId="21152"/>
    <cellStyle name="쉼표 [0] 4 9 3" xfId="21344"/>
    <cellStyle name="쉼표 [0] 5" xfId="11374"/>
    <cellStyle name="쉼표 [0] 5 10" xfId="21253"/>
    <cellStyle name="쉼표 [0] 5 2" xfId="12587"/>
    <cellStyle name="쉼표 [0] 5 2 2" xfId="13290"/>
    <cellStyle name="쉼표 [0] 5 2 2 2" xfId="21084"/>
    <cellStyle name="쉼표 [0] 5 2 2 3" xfId="21276"/>
    <cellStyle name="쉼표 [0] 5 2 3" xfId="13306"/>
    <cellStyle name="쉼표 [0] 5 2 3 2" xfId="21100"/>
    <cellStyle name="쉼표 [0] 5 2 3 3" xfId="21292"/>
    <cellStyle name="쉼표 [0] 5 2 4" xfId="13322"/>
    <cellStyle name="쉼표 [0] 5 2 4 2" xfId="21116"/>
    <cellStyle name="쉼표 [0] 5 2 4 3" xfId="21308"/>
    <cellStyle name="쉼표 [0] 5 2 5" xfId="13344"/>
    <cellStyle name="쉼표 [0] 5 2 5 2" xfId="21138"/>
    <cellStyle name="쉼표 [0] 5 2 5 3" xfId="21330"/>
    <cellStyle name="쉼표 [0] 5 2 6" xfId="13366"/>
    <cellStyle name="쉼표 [0] 5 2 6 2" xfId="21160"/>
    <cellStyle name="쉼표 [0] 5 2 6 3" xfId="21352"/>
    <cellStyle name="쉼표 [0] 5 2 7" xfId="21068"/>
    <cellStyle name="쉼표 [0] 5 2 8" xfId="21260"/>
    <cellStyle name="쉼표 [0] 5 3" xfId="12427"/>
    <cellStyle name="쉼표 [0] 5 4" xfId="13283"/>
    <cellStyle name="쉼표 [0] 5 4 2" xfId="13331"/>
    <cellStyle name="쉼표 [0] 5 4 2 2" xfId="21125"/>
    <cellStyle name="쉼표 [0] 5 4 2 3" xfId="21317"/>
    <cellStyle name="쉼표 [0] 5 4 3" xfId="13353"/>
    <cellStyle name="쉼표 [0] 5 4 3 2" xfId="21147"/>
    <cellStyle name="쉼표 [0] 5 4 3 3" xfId="21339"/>
    <cellStyle name="쉼표 [0] 5 4 4" xfId="13375"/>
    <cellStyle name="쉼표 [0] 5 4 4 2" xfId="21169"/>
    <cellStyle name="쉼표 [0] 5 4 4 3" xfId="21361"/>
    <cellStyle name="쉼표 [0] 5 4 5" xfId="21077"/>
    <cellStyle name="쉼표 [0] 5 4 6" xfId="21269"/>
    <cellStyle name="쉼표 [0] 5 5" xfId="13299"/>
    <cellStyle name="쉼표 [0] 5 5 2" xfId="21093"/>
    <cellStyle name="쉼표 [0] 5 5 3" xfId="21285"/>
    <cellStyle name="쉼표 [0] 5 6" xfId="13315"/>
    <cellStyle name="쉼표 [0] 5 6 2" xfId="21109"/>
    <cellStyle name="쉼표 [0] 5 6 3" xfId="21301"/>
    <cellStyle name="쉼표 [0] 5 7" xfId="13337"/>
    <cellStyle name="쉼표 [0] 5 7 2" xfId="21131"/>
    <cellStyle name="쉼표 [0] 5 7 3" xfId="21323"/>
    <cellStyle name="쉼표 [0] 5 8" xfId="13359"/>
    <cellStyle name="쉼표 [0] 5 8 2" xfId="21153"/>
    <cellStyle name="쉼표 [0] 5 8 3" xfId="21345"/>
    <cellStyle name="쉼표 [0] 5 9" xfId="21061"/>
    <cellStyle name="쉼표 [0] 6" xfId="11375"/>
    <cellStyle name="쉼표 [0] 6 2" xfId="13218"/>
    <cellStyle name="쉼표 [0] 7" xfId="11376"/>
    <cellStyle name="쉼표 [0] 7 2" xfId="15652"/>
    <cellStyle name="쉼표 [0] 8" xfId="11377"/>
    <cellStyle name="쉼표 [0] 9" xfId="11378"/>
    <cellStyle name="쉼표 [0] 9 2" xfId="15653"/>
    <cellStyle name="쉼표 2" xfId="11379"/>
    <cellStyle name="스타일 1" xfId="11380"/>
    <cellStyle name="스타일 1 10" xfId="11381"/>
    <cellStyle name="스타일 1 11" xfId="11382"/>
    <cellStyle name="스타일 1 12" xfId="11383"/>
    <cellStyle name="스타일 1 13" xfId="11384"/>
    <cellStyle name="스타일 1 14" xfId="11385"/>
    <cellStyle name="스타일 1 15" xfId="11386"/>
    <cellStyle name="스타일 1 16" xfId="11387"/>
    <cellStyle name="스타일 1 17" xfId="12912"/>
    <cellStyle name="스타일 1 2" xfId="11388"/>
    <cellStyle name="스타일 1 2 2" xfId="14234"/>
    <cellStyle name="스타일 1 3" xfId="11389"/>
    <cellStyle name="스타일 1 4" xfId="11390"/>
    <cellStyle name="스타일 1 5" xfId="11391"/>
    <cellStyle name="스타일 1 6" xfId="11392"/>
    <cellStyle name="스타일 1 7" xfId="11393"/>
    <cellStyle name="스타일 1 8" xfId="11394"/>
    <cellStyle name="스타일 1 9" xfId="11395"/>
    <cellStyle name="스타일 10" xfId="12117"/>
    <cellStyle name="스타일 100" xfId="12118"/>
    <cellStyle name="스타일 101" xfId="12119"/>
    <cellStyle name="스타일 102" xfId="12120"/>
    <cellStyle name="스타일 103" xfId="12121"/>
    <cellStyle name="스타일 104" xfId="12122"/>
    <cellStyle name="스타일 105" xfId="12123"/>
    <cellStyle name="스타일 106" xfId="12124"/>
    <cellStyle name="스타일 107" xfId="12125"/>
    <cellStyle name="스타일 108" xfId="12126"/>
    <cellStyle name="스타일 109" xfId="12127"/>
    <cellStyle name="스타일 11" xfId="12128"/>
    <cellStyle name="스타일 110" xfId="12129"/>
    <cellStyle name="스타일 111" xfId="12130"/>
    <cellStyle name="스타일 112" xfId="12131"/>
    <cellStyle name="스타일 113" xfId="12132"/>
    <cellStyle name="스타일 114" xfId="12133"/>
    <cellStyle name="스타일 115" xfId="15654"/>
    <cellStyle name="스타일 116" xfId="15655"/>
    <cellStyle name="스타일 117" xfId="15656"/>
    <cellStyle name="스타일 118" xfId="15657"/>
    <cellStyle name="스타일 119" xfId="15658"/>
    <cellStyle name="스타일 12" xfId="12134"/>
    <cellStyle name="스타일 120" xfId="15659"/>
    <cellStyle name="스타일 121" xfId="15660"/>
    <cellStyle name="스타일 122" xfId="15661"/>
    <cellStyle name="스타일 123" xfId="15662"/>
    <cellStyle name="스타일 124" xfId="15663"/>
    <cellStyle name="스타일 125" xfId="15664"/>
    <cellStyle name="스타일 126" xfId="15665"/>
    <cellStyle name="스타일 127" xfId="15666"/>
    <cellStyle name="스타일 128" xfId="15667"/>
    <cellStyle name="스타일 129" xfId="15668"/>
    <cellStyle name="스타일 13" xfId="12135"/>
    <cellStyle name="스타일 130" xfId="15669"/>
    <cellStyle name="스타일 131" xfId="15670"/>
    <cellStyle name="스타일 132" xfId="15671"/>
    <cellStyle name="스타일 133" xfId="15672"/>
    <cellStyle name="스타일 134" xfId="15673"/>
    <cellStyle name="스타일 135" xfId="15674"/>
    <cellStyle name="스타일 136" xfId="15675"/>
    <cellStyle name="스타일 137" xfId="15676"/>
    <cellStyle name="스타일 138" xfId="15677"/>
    <cellStyle name="스타일 139" xfId="15678"/>
    <cellStyle name="스타일 14" xfId="12136"/>
    <cellStyle name="스타일 140" xfId="15679"/>
    <cellStyle name="스타일 141" xfId="15680"/>
    <cellStyle name="스타일 142" xfId="15681"/>
    <cellStyle name="스타일 143" xfId="15682"/>
    <cellStyle name="스타일 144" xfId="15683"/>
    <cellStyle name="스타일 145" xfId="15684"/>
    <cellStyle name="스타일 146" xfId="15685"/>
    <cellStyle name="스타일 147" xfId="15686"/>
    <cellStyle name="스타일 148" xfId="15687"/>
    <cellStyle name="스타일 149" xfId="15688"/>
    <cellStyle name="스타일 15" xfId="12137"/>
    <cellStyle name="스타일 150" xfId="15689"/>
    <cellStyle name="스타일 151" xfId="15690"/>
    <cellStyle name="스타일 152" xfId="15691"/>
    <cellStyle name="스타일 153" xfId="15692"/>
    <cellStyle name="스타일 154" xfId="15693"/>
    <cellStyle name="스타일 155" xfId="15694"/>
    <cellStyle name="스타일 156" xfId="15695"/>
    <cellStyle name="스타일 157" xfId="15696"/>
    <cellStyle name="스타일 158" xfId="15697"/>
    <cellStyle name="스타일 159" xfId="15698"/>
    <cellStyle name="스타일 16" xfId="12138"/>
    <cellStyle name="스타일 160" xfId="15699"/>
    <cellStyle name="스타일 161" xfId="15700"/>
    <cellStyle name="스타일 162" xfId="15701"/>
    <cellStyle name="스타일 163" xfId="15702"/>
    <cellStyle name="스타일 164" xfId="15703"/>
    <cellStyle name="스타일 165" xfId="15704"/>
    <cellStyle name="스타일 166" xfId="15705"/>
    <cellStyle name="스타일 167" xfId="15706"/>
    <cellStyle name="스타일 168" xfId="15707"/>
    <cellStyle name="스타일 169" xfId="15708"/>
    <cellStyle name="스타일 17" xfId="12139"/>
    <cellStyle name="스타일 170" xfId="15709"/>
    <cellStyle name="스타일 171" xfId="15710"/>
    <cellStyle name="스타일 172" xfId="15711"/>
    <cellStyle name="스타일 173" xfId="15712"/>
    <cellStyle name="스타일 174" xfId="15713"/>
    <cellStyle name="스타일 175" xfId="15714"/>
    <cellStyle name="스타일 176" xfId="15715"/>
    <cellStyle name="스타일 177" xfId="15716"/>
    <cellStyle name="스타일 178" xfId="15717"/>
    <cellStyle name="스타일 179" xfId="15718"/>
    <cellStyle name="스타일 18" xfId="12140"/>
    <cellStyle name="스타일 180" xfId="15719"/>
    <cellStyle name="스타일 181" xfId="15720"/>
    <cellStyle name="스타일 182" xfId="15721"/>
    <cellStyle name="스타일 183" xfId="15722"/>
    <cellStyle name="스타일 184" xfId="15723"/>
    <cellStyle name="스타일 185" xfId="15724"/>
    <cellStyle name="스타일 186" xfId="15725"/>
    <cellStyle name="스타일 187" xfId="15726"/>
    <cellStyle name="스타일 188" xfId="15727"/>
    <cellStyle name="스타일 189" xfId="15728"/>
    <cellStyle name="스타일 19" xfId="12141"/>
    <cellStyle name="스타일 190" xfId="15729"/>
    <cellStyle name="스타일 191" xfId="15730"/>
    <cellStyle name="스타일 192" xfId="15731"/>
    <cellStyle name="스타일 193" xfId="15732"/>
    <cellStyle name="스타일 194" xfId="15733"/>
    <cellStyle name="스타일 195" xfId="15734"/>
    <cellStyle name="스타일 196" xfId="15735"/>
    <cellStyle name="스타일 197" xfId="15736"/>
    <cellStyle name="스타일 198" xfId="15737"/>
    <cellStyle name="스타일 199" xfId="15738"/>
    <cellStyle name="스타일 2" xfId="11396"/>
    <cellStyle name="스타일 2 2" xfId="12911"/>
    <cellStyle name="스타일 2 3" xfId="14235"/>
    <cellStyle name="스타일 2 4" xfId="14236"/>
    <cellStyle name="스타일 20" xfId="12142"/>
    <cellStyle name="스타일 200" xfId="15739"/>
    <cellStyle name="스타일 201" xfId="15740"/>
    <cellStyle name="스타일 202" xfId="15741"/>
    <cellStyle name="스타일 203" xfId="15742"/>
    <cellStyle name="스타일 204" xfId="15743"/>
    <cellStyle name="스타일 205" xfId="15744"/>
    <cellStyle name="스타일 206" xfId="15745"/>
    <cellStyle name="스타일 207" xfId="15746"/>
    <cellStyle name="스타일 208" xfId="15747"/>
    <cellStyle name="스타일 209" xfId="15748"/>
    <cellStyle name="스타일 21" xfId="12143"/>
    <cellStyle name="스타일 210" xfId="15749"/>
    <cellStyle name="스타일 211" xfId="15750"/>
    <cellStyle name="스타일 212" xfId="15751"/>
    <cellStyle name="스타일 213" xfId="15752"/>
    <cellStyle name="스타일 214" xfId="15753"/>
    <cellStyle name="스타일 215" xfId="15754"/>
    <cellStyle name="스타일 216" xfId="15755"/>
    <cellStyle name="스타일 217" xfId="15756"/>
    <cellStyle name="스타일 218" xfId="15757"/>
    <cellStyle name="스타일 219" xfId="15758"/>
    <cellStyle name="스타일 22" xfId="12144"/>
    <cellStyle name="스타일 220" xfId="15759"/>
    <cellStyle name="스타일 221" xfId="15760"/>
    <cellStyle name="스타일 222" xfId="15761"/>
    <cellStyle name="스타일 223" xfId="15762"/>
    <cellStyle name="스타일 224" xfId="15763"/>
    <cellStyle name="스타일 225" xfId="15764"/>
    <cellStyle name="스타일 226" xfId="15765"/>
    <cellStyle name="스타일 227" xfId="15766"/>
    <cellStyle name="스타일 228" xfId="15767"/>
    <cellStyle name="스타일 229" xfId="15768"/>
    <cellStyle name="스타일 23" xfId="12145"/>
    <cellStyle name="스타일 230" xfId="15769"/>
    <cellStyle name="스타일 231" xfId="15770"/>
    <cellStyle name="스타일 232" xfId="15771"/>
    <cellStyle name="스타일 233" xfId="15772"/>
    <cellStyle name="스타일 234" xfId="15773"/>
    <cellStyle name="스타일 235" xfId="15774"/>
    <cellStyle name="스타일 236" xfId="15775"/>
    <cellStyle name="스타일 237" xfId="15776"/>
    <cellStyle name="스타일 238" xfId="15777"/>
    <cellStyle name="스타일 239" xfId="15778"/>
    <cellStyle name="스타일 24" xfId="12146"/>
    <cellStyle name="스타일 240" xfId="15779"/>
    <cellStyle name="스타일 241" xfId="15780"/>
    <cellStyle name="스타일 242" xfId="15781"/>
    <cellStyle name="스타일 243" xfId="15782"/>
    <cellStyle name="스타일 244" xfId="15783"/>
    <cellStyle name="스타일 245" xfId="15784"/>
    <cellStyle name="스타일 246" xfId="15785"/>
    <cellStyle name="스타일 247" xfId="15786"/>
    <cellStyle name="스타일 248" xfId="15787"/>
    <cellStyle name="스타일 249" xfId="15788"/>
    <cellStyle name="스타일 25" xfId="12147"/>
    <cellStyle name="스타일 250" xfId="15789"/>
    <cellStyle name="스타일 251" xfId="15790"/>
    <cellStyle name="스타일 252" xfId="15791"/>
    <cellStyle name="스타일 253" xfId="15792"/>
    <cellStyle name="스타일 254" xfId="15793"/>
    <cellStyle name="스타일 255" xfId="15794"/>
    <cellStyle name="스타일 26" xfId="12148"/>
    <cellStyle name="스타일 27" xfId="12149"/>
    <cellStyle name="스타일 28" xfId="12150"/>
    <cellStyle name="스타일 29" xfId="12151"/>
    <cellStyle name="스타일 3" xfId="11397"/>
    <cellStyle name="스타일 3 2" xfId="12910"/>
    <cellStyle name="스타일 30" xfId="12152"/>
    <cellStyle name="스타일 31" xfId="12153"/>
    <cellStyle name="스타일 32" xfId="12154"/>
    <cellStyle name="스타일 33" xfId="12155"/>
    <cellStyle name="스타일 34" xfId="12156"/>
    <cellStyle name="스타일 35" xfId="12157"/>
    <cellStyle name="스타일 36" xfId="12158"/>
    <cellStyle name="스타일 37" xfId="12159"/>
    <cellStyle name="스타일 38" xfId="12160"/>
    <cellStyle name="스타일 39" xfId="12161"/>
    <cellStyle name="스타일 4" xfId="12162"/>
    <cellStyle name="스타일 4 2" xfId="12426"/>
    <cellStyle name="스타일 4 3" xfId="14237"/>
    <cellStyle name="스타일 4 4" xfId="14238"/>
    <cellStyle name="스타일 40" xfId="12163"/>
    <cellStyle name="스타일 41" xfId="12164"/>
    <cellStyle name="스타일 42" xfId="12165"/>
    <cellStyle name="스타일 43" xfId="12166"/>
    <cellStyle name="스타일 44" xfId="12167"/>
    <cellStyle name="스타일 45" xfId="12168"/>
    <cellStyle name="스타일 46" xfId="12169"/>
    <cellStyle name="스타일 47" xfId="12170"/>
    <cellStyle name="스타일 48" xfId="12171"/>
    <cellStyle name="스타일 49" xfId="12172"/>
    <cellStyle name="스타일 5" xfId="12173"/>
    <cellStyle name="스타일 5 2" xfId="12425"/>
    <cellStyle name="스타일 50" xfId="12174"/>
    <cellStyle name="스타일 51" xfId="12175"/>
    <cellStyle name="스타일 52" xfId="12176"/>
    <cellStyle name="스타일 53" xfId="12177"/>
    <cellStyle name="스타일 54" xfId="12178"/>
    <cellStyle name="스타일 55" xfId="12179"/>
    <cellStyle name="스타일 56" xfId="12180"/>
    <cellStyle name="스타일 57" xfId="12181"/>
    <cellStyle name="스타일 58" xfId="12182"/>
    <cellStyle name="스타일 59" xfId="12183"/>
    <cellStyle name="스타일 6" xfId="12184"/>
    <cellStyle name="스타일 6 2" xfId="12424"/>
    <cellStyle name="스타일 60" xfId="12185"/>
    <cellStyle name="스타일 61" xfId="12186"/>
    <cellStyle name="스타일 62" xfId="12187"/>
    <cellStyle name="스타일 63" xfId="12188"/>
    <cellStyle name="스타일 64" xfId="12189"/>
    <cellStyle name="스타일 65" xfId="12190"/>
    <cellStyle name="스타일 66" xfId="12191"/>
    <cellStyle name="스타일 67" xfId="12192"/>
    <cellStyle name="스타일 68" xfId="12193"/>
    <cellStyle name="스타일 69" xfId="12194"/>
    <cellStyle name="스타일 7" xfId="12195"/>
    <cellStyle name="스타일 7 2" xfId="12423"/>
    <cellStyle name="스타일 70" xfId="12196"/>
    <cellStyle name="스타일 71" xfId="12197"/>
    <cellStyle name="스타일 72" xfId="12198"/>
    <cellStyle name="스타일 73" xfId="12199"/>
    <cellStyle name="스타일 74" xfId="12200"/>
    <cellStyle name="스타일 75" xfId="12201"/>
    <cellStyle name="스타일 76" xfId="12202"/>
    <cellStyle name="스타일 77" xfId="12203"/>
    <cellStyle name="스타일 78" xfId="12204"/>
    <cellStyle name="스타일 79" xfId="12205"/>
    <cellStyle name="스타일 8" xfId="12206"/>
    <cellStyle name="스타일 80" xfId="12207"/>
    <cellStyle name="스타일 81" xfId="12208"/>
    <cellStyle name="스타일 82" xfId="12209"/>
    <cellStyle name="스타일 83" xfId="12210"/>
    <cellStyle name="스타일 84" xfId="12211"/>
    <cellStyle name="스타일 85" xfId="12212"/>
    <cellStyle name="스타일 86" xfId="12213"/>
    <cellStyle name="스타일 87" xfId="12214"/>
    <cellStyle name="스타일 88" xfId="12215"/>
    <cellStyle name="스타일 89" xfId="12216"/>
    <cellStyle name="스타일 9" xfId="12217"/>
    <cellStyle name="스타일 90" xfId="12218"/>
    <cellStyle name="스타일 91" xfId="12219"/>
    <cellStyle name="스타일 92" xfId="12220"/>
    <cellStyle name="스타일 93" xfId="12221"/>
    <cellStyle name="스타일 94" xfId="12222"/>
    <cellStyle name="스타일 95" xfId="12223"/>
    <cellStyle name="스타일 96" xfId="12224"/>
    <cellStyle name="스타일 97" xfId="12225"/>
    <cellStyle name="스타일 98" xfId="12226"/>
    <cellStyle name="스타일 99" xfId="12227"/>
    <cellStyle name="식" xfId="11398"/>
    <cellStyle name="식_(문원고기만)MODEL0318" xfId="11399"/>
    <cellStyle name="식_BS Toll Pjt FM_0206" xfId="11526"/>
    <cellStyle name="식_C-PROJECT FINANCIAL MODEL_0704" xfId="11527"/>
    <cellStyle name="식_C-PROJECT_0722_pm2" xfId="11528"/>
    <cellStyle name="식_C-PROJECT_0801" xfId="11529"/>
    <cellStyle name="식_FinancialModel1108(2)" xfId="11530"/>
    <cellStyle name="식_GW Toll FM(Valuation)_0223" xfId="11532"/>
    <cellStyle name="식_GW Toll FM(Valuation)_0224" xfId="11533"/>
    <cellStyle name="식_GW Toll FM(실시협약)_0217" xfId="11531"/>
    <cellStyle name="식_GW Toll FM_0215" xfId="11534"/>
    <cellStyle name="식_I-Pjt Fm(1028)" xfId="11535"/>
    <cellStyle name="식_I-Pjt Fm(1118)" xfId="11536"/>
    <cellStyle name="식_I-Pjt Fm(1119)_PM8" xfId="11538"/>
    <cellStyle name="식_I-Pjt Fm(1119)_자산정리" xfId="11537"/>
    <cellStyle name="식_model 기본품의 01-11-30" xfId="11539"/>
    <cellStyle name="식_MODEL_0117" xfId="11540"/>
    <cellStyle name="식_MODEL_0118" xfId="11541"/>
    <cellStyle name="식_MODEL0205" xfId="11542"/>
    <cellStyle name="식_MODEL0209" xfId="11543"/>
    <cellStyle name="식_MODEL0221" xfId="11544"/>
    <cellStyle name="식_MODEL0309" xfId="11545"/>
    <cellStyle name="식_MODEL0316" xfId="11546"/>
    <cellStyle name="식_MODEL0318" xfId="11547"/>
    <cellStyle name="식_MODEL0320-1" xfId="11548"/>
    <cellStyle name="식_MODEL0321" xfId="11549"/>
    <cellStyle name="식_MODEL0328" xfId="11550"/>
    <cellStyle name="식_MODEL정말최종" xfId="11551"/>
    <cellStyle name="식_MODEL최종" xfId="11552"/>
    <cellStyle name="식_ROE" xfId="11553"/>
    <cellStyle name="식_Y-Pjt(FncMdl)_0912AM" xfId="11554"/>
    <cellStyle name="식_Y-Pjt_0905(PM4)" xfId="11555"/>
    <cellStyle name="식_Y-Pjt_0906(AM10)" xfId="11556"/>
    <cellStyle name="식_Y-PROJECT_0812" xfId="11557"/>
    <cellStyle name="식_Y-PROJECT_0813_PM10" xfId="11558"/>
    <cellStyle name="식_Y-PROJECT_0820(PM7)" xfId="11559"/>
    <cellStyle name="식_Y-Y Toll Pjt Fm(자본금비율 수정_0107)" xfId="11560"/>
    <cellStyle name="식_건설기간중대안2최종" xfId="11400"/>
    <cellStyle name="식_경기도수성0319" xfId="11401"/>
    <cellStyle name="식_광명 지역난방 민간투자사업 재무모델_0619" xfId="11402"/>
    <cellStyle name="식_교통운영비변경(1109)-강남순환" xfId="11403"/>
    <cellStyle name="식_대안1(1129)" xfId="11404"/>
    <cellStyle name="식_대안2(1201)" xfId="11405"/>
    <cellStyle name="식_사본 - MODEL_0105" xfId="11407"/>
    <cellStyle name="식_사본 - 사본 - 사본 - MODEL_0105" xfId="11406"/>
    <cellStyle name="식_양식" xfId="11408"/>
    <cellStyle name="식_용인 LRT_0619" xfId="11410"/>
    <cellStyle name="식_용인 LRT_0619-2" xfId="11411"/>
    <cellStyle name="식_용인 LRT_0620" xfId="11412"/>
    <cellStyle name="식_용인 경량전철 민간투자사업 재무모델" xfId="11409"/>
    <cellStyle name="식_운영설비비(고기리0320)" xfId="11413"/>
    <cellStyle name="식_의정부LRT_미니_0813" xfId="11414"/>
    <cellStyle name="식_의정부LRT_미니_0816_0930" xfId="11415"/>
    <cellStyle name="식_의정부LRT_미니_0818_1400" xfId="11416"/>
    <cellStyle name="식_의정부LRT재무분석(계획서최종)_TY20040716" xfId="11417"/>
    <cellStyle name="식_최종내부보고" xfId="11418"/>
    <cellStyle name="식_평택STP_01_09_27" xfId="11419"/>
    <cellStyle name="식_평택STP_01_09_27_FinancialModel1108" xfId="11420"/>
    <cellStyle name="식_평택STP_01_09_27_FinancialModel1108_(문원고기만)MODEL0318" xfId="11421"/>
    <cellStyle name="식_평택STP_01_09_27_FinancialModel1108_BS Toll Pjt FM_0206" xfId="11439"/>
    <cellStyle name="식_평택STP_01_09_27_FinancialModel1108_C-PROJECT FINANCIAL MODEL_0704" xfId="11440"/>
    <cellStyle name="식_평택STP_01_09_27_FinancialModel1108_C-PROJECT_0722_pm2" xfId="11441"/>
    <cellStyle name="식_평택STP_01_09_27_FinancialModel1108_C-PROJECT_0801" xfId="11442"/>
    <cellStyle name="식_평택STP_01_09_27_FinancialModel1108_FinancialModel1108(2)" xfId="11443"/>
    <cellStyle name="식_평택STP_01_09_27_FinancialModel1108_GW Toll FM(Valuation)_0223" xfId="11445"/>
    <cellStyle name="식_평택STP_01_09_27_FinancialModel1108_GW Toll FM(Valuation)_0224" xfId="11446"/>
    <cellStyle name="식_평택STP_01_09_27_FinancialModel1108_GW Toll FM(실시협약)_0217" xfId="11444"/>
    <cellStyle name="식_평택STP_01_09_27_FinancialModel1108_GW Toll FM_0215" xfId="11447"/>
    <cellStyle name="식_평택STP_01_09_27_FinancialModel1108_I-Pjt Fm(1028)" xfId="11448"/>
    <cellStyle name="식_평택STP_01_09_27_FinancialModel1108_I-Pjt Fm(1118)" xfId="11449"/>
    <cellStyle name="식_평택STP_01_09_27_FinancialModel1108_I-Pjt Fm(1119)_PM8" xfId="11451"/>
    <cellStyle name="식_평택STP_01_09_27_FinancialModel1108_I-Pjt Fm(1119)_자산정리" xfId="11450"/>
    <cellStyle name="식_평택STP_01_09_27_FinancialModel1108_MODEL_0117" xfId="11452"/>
    <cellStyle name="식_평택STP_01_09_27_FinancialModel1108_MODEL_0118" xfId="11453"/>
    <cellStyle name="식_평택STP_01_09_27_FinancialModel1108_MODEL0205" xfId="11454"/>
    <cellStyle name="식_평택STP_01_09_27_FinancialModel1108_MODEL0209" xfId="11455"/>
    <cellStyle name="식_평택STP_01_09_27_FinancialModel1108_MODEL0221" xfId="11456"/>
    <cellStyle name="식_평택STP_01_09_27_FinancialModel1108_MODEL0309" xfId="11457"/>
    <cellStyle name="식_평택STP_01_09_27_FinancialModel1108_MODEL0316" xfId="11458"/>
    <cellStyle name="식_평택STP_01_09_27_FinancialModel1108_MODEL0318" xfId="11459"/>
    <cellStyle name="식_평택STP_01_09_27_FinancialModel1108_MODEL0320-1" xfId="11460"/>
    <cellStyle name="식_평택STP_01_09_27_FinancialModel1108_MODEL0321" xfId="11461"/>
    <cellStyle name="식_평택STP_01_09_27_FinancialModel1108_MODEL0328" xfId="11462"/>
    <cellStyle name="식_평택STP_01_09_27_FinancialModel1108_MODEL정말최종" xfId="11463"/>
    <cellStyle name="식_평택STP_01_09_27_FinancialModel1108_MODEL최종" xfId="11464"/>
    <cellStyle name="식_평택STP_01_09_27_FinancialModel1108_ROE" xfId="11465"/>
    <cellStyle name="식_평택STP_01_09_27_FinancialModel1108_Y-Pjt(FncMdl)_0912AM" xfId="11466"/>
    <cellStyle name="식_평택STP_01_09_27_FinancialModel1108_Y-Pjt_0905(PM4)" xfId="11467"/>
    <cellStyle name="식_평택STP_01_09_27_FinancialModel1108_Y-Pjt_0906(AM10)" xfId="11468"/>
    <cellStyle name="식_평택STP_01_09_27_FinancialModel1108_Y-PROJECT_0812" xfId="11469"/>
    <cellStyle name="식_평택STP_01_09_27_FinancialModel1108_Y-PROJECT_0813_PM10" xfId="11470"/>
    <cellStyle name="식_평택STP_01_09_27_FinancialModel1108_Y-PROJECT_0820(PM7)" xfId="11471"/>
    <cellStyle name="식_평택STP_01_09_27_FinancialModel1108_Y-Y Toll Pjt Fm(자본금비율 수정_0107)" xfId="11472"/>
    <cellStyle name="식_평택STP_01_09_27_FinancialModel1108_건설기간중대안2최종" xfId="11422"/>
    <cellStyle name="식_평택STP_01_09_27_FinancialModel1108_경기도수성0319" xfId="11423"/>
    <cellStyle name="식_평택STP_01_09_27_FinancialModel1108_광명 지역난방 민간투자사업 재무모델_0619" xfId="11424"/>
    <cellStyle name="식_평택STP_01_09_27_FinancialModel1108_대안1(1129)" xfId="11425"/>
    <cellStyle name="식_평택STP_01_09_27_FinancialModel1108_대안2(1201)" xfId="11426"/>
    <cellStyle name="식_평택STP_01_09_27_FinancialModel1108_사본 - MODEL_0105" xfId="11428"/>
    <cellStyle name="식_평택STP_01_09_27_FinancialModel1108_사본 - 사본 - 사본 - MODEL_0105" xfId="11427"/>
    <cellStyle name="식_평택STP_01_09_27_FinancialModel1108_양식" xfId="11429"/>
    <cellStyle name="식_평택STP_01_09_27_FinancialModel1108_용인 LRT_0619" xfId="11431"/>
    <cellStyle name="식_평택STP_01_09_27_FinancialModel1108_용인 LRT_0619-2" xfId="11432"/>
    <cellStyle name="식_평택STP_01_09_27_FinancialModel1108_용인 LRT_0620" xfId="11433"/>
    <cellStyle name="식_평택STP_01_09_27_FinancialModel1108_용인 경량전철 민간투자사업 재무모델" xfId="11430"/>
    <cellStyle name="식_평택STP_01_09_27_FinancialModel1108_운영설비비(고기리0320)" xfId="11434"/>
    <cellStyle name="식_평택STP_01_09_27_FinancialModel1108_의정부LRT_미니_0813" xfId="11435"/>
    <cellStyle name="식_평택STP_01_09_27_FinancialModel1108_의정부LRT_미니_0816_0930" xfId="11436"/>
    <cellStyle name="식_평택STP_01_09_27_FinancialModel1108_의정부LRT_미니_0818_1400" xfId="11437"/>
    <cellStyle name="식_평택STP_01_09_27_FinancialModel1108_의정부LRT재무분석(계획서최종)_TY20040716" xfId="11438"/>
    <cellStyle name="식_평택STP_01_09_27_Pt" xfId="11473"/>
    <cellStyle name="식_평택STP_01_09_27_Pt_(문원고기만)MODEL0318" xfId="11474"/>
    <cellStyle name="식_평택STP_01_09_27_Pt_BS Toll Pjt FM_0206" xfId="11492"/>
    <cellStyle name="식_평택STP_01_09_27_Pt_C-PROJECT FINANCIAL MODEL_0704" xfId="11493"/>
    <cellStyle name="식_평택STP_01_09_27_Pt_C-PROJECT_0722_pm2" xfId="11494"/>
    <cellStyle name="식_평택STP_01_09_27_Pt_C-PROJECT_0801" xfId="11495"/>
    <cellStyle name="식_평택STP_01_09_27_Pt_FinancialModel1108(2)" xfId="11496"/>
    <cellStyle name="식_평택STP_01_09_27_Pt_GW Toll FM(Valuation)_0223" xfId="11498"/>
    <cellStyle name="식_평택STP_01_09_27_Pt_GW Toll FM(Valuation)_0224" xfId="11499"/>
    <cellStyle name="식_평택STP_01_09_27_Pt_GW Toll FM(실시협약)_0217" xfId="11497"/>
    <cellStyle name="식_평택STP_01_09_27_Pt_GW Toll FM_0215" xfId="11500"/>
    <cellStyle name="식_평택STP_01_09_27_Pt_I-Pjt Fm(1028)" xfId="11501"/>
    <cellStyle name="식_평택STP_01_09_27_Pt_I-Pjt Fm(1118)" xfId="11502"/>
    <cellStyle name="식_평택STP_01_09_27_Pt_I-Pjt Fm(1119)_PM8" xfId="11504"/>
    <cellStyle name="식_평택STP_01_09_27_Pt_I-Pjt Fm(1119)_자산정리" xfId="11503"/>
    <cellStyle name="식_평택STP_01_09_27_Pt_MODEL_0117" xfId="11505"/>
    <cellStyle name="식_평택STP_01_09_27_Pt_MODEL_0118" xfId="11506"/>
    <cellStyle name="식_평택STP_01_09_27_Pt_MODEL0205" xfId="11507"/>
    <cellStyle name="식_평택STP_01_09_27_Pt_MODEL0209" xfId="11508"/>
    <cellStyle name="식_평택STP_01_09_27_Pt_MODEL0221" xfId="11509"/>
    <cellStyle name="식_평택STP_01_09_27_Pt_MODEL0309" xfId="11510"/>
    <cellStyle name="식_평택STP_01_09_27_Pt_MODEL0316" xfId="11511"/>
    <cellStyle name="식_평택STP_01_09_27_Pt_MODEL0318" xfId="11512"/>
    <cellStyle name="식_평택STP_01_09_27_Pt_MODEL0320-1" xfId="11513"/>
    <cellStyle name="식_평택STP_01_09_27_Pt_MODEL0321" xfId="11514"/>
    <cellStyle name="식_평택STP_01_09_27_Pt_MODEL0328" xfId="11515"/>
    <cellStyle name="식_평택STP_01_09_27_Pt_MODEL정말최종" xfId="11516"/>
    <cellStyle name="식_평택STP_01_09_27_Pt_MODEL최종" xfId="11517"/>
    <cellStyle name="식_평택STP_01_09_27_Pt_ROE" xfId="11518"/>
    <cellStyle name="식_평택STP_01_09_27_Pt_Y-Pjt(FncMdl)_0912AM" xfId="11519"/>
    <cellStyle name="식_평택STP_01_09_27_Pt_Y-Pjt_0905(PM4)" xfId="11520"/>
    <cellStyle name="식_평택STP_01_09_27_Pt_Y-Pjt_0906(AM10)" xfId="11521"/>
    <cellStyle name="식_평택STP_01_09_27_Pt_Y-PROJECT_0812" xfId="11522"/>
    <cellStyle name="식_평택STP_01_09_27_Pt_Y-PROJECT_0813_PM10" xfId="11523"/>
    <cellStyle name="식_평택STP_01_09_27_Pt_Y-PROJECT_0820(PM7)" xfId="11524"/>
    <cellStyle name="식_평택STP_01_09_27_Pt_Y-Y Toll Pjt Fm(자본금비율 수정_0107)" xfId="11525"/>
    <cellStyle name="식_평택STP_01_09_27_Pt_건설기간중대안2최종" xfId="11475"/>
    <cellStyle name="식_평택STP_01_09_27_Pt_경기도수성0319" xfId="11476"/>
    <cellStyle name="식_평택STP_01_09_27_Pt_광명 지역난방 민간투자사업 재무모델_0619" xfId="11477"/>
    <cellStyle name="식_평택STP_01_09_27_Pt_대안1(1129)" xfId="11478"/>
    <cellStyle name="식_평택STP_01_09_27_Pt_대안2(1201)" xfId="11479"/>
    <cellStyle name="식_평택STP_01_09_27_Pt_사본 - MODEL_0105" xfId="11481"/>
    <cellStyle name="식_평택STP_01_09_27_Pt_사본 - 사본 - 사본 - MODEL_0105" xfId="11480"/>
    <cellStyle name="식_평택STP_01_09_27_Pt_양식" xfId="11482"/>
    <cellStyle name="식_평택STP_01_09_27_Pt_용인 LRT_0619" xfId="11484"/>
    <cellStyle name="식_평택STP_01_09_27_Pt_용인 LRT_0619-2" xfId="11485"/>
    <cellStyle name="식_평택STP_01_09_27_Pt_용인 LRT_0620" xfId="11486"/>
    <cellStyle name="식_평택STP_01_09_27_Pt_용인 경량전철 민간투자사업 재무모델" xfId="11483"/>
    <cellStyle name="식_평택STP_01_09_27_Pt_운영설비비(고기리0320)" xfId="11487"/>
    <cellStyle name="식_평택STP_01_09_27_Pt_의정부LRT_미니_0813" xfId="11488"/>
    <cellStyle name="식_평택STP_01_09_27_Pt_의정부LRT_미니_0816_0930" xfId="11489"/>
    <cellStyle name="식_평택STP_01_09_27_Pt_의정부LRT_미니_0818_1400" xfId="11490"/>
    <cellStyle name="식_평택STP_01_09_27_Pt_의정부LRT재무분석(계획서최종)_TY20040716" xfId="11491"/>
    <cellStyle name="안건회계법인" xfId="11568"/>
    <cellStyle name="안건회계법인 2" xfId="14239"/>
    <cellStyle name="欀戀漀漀欀" xfId="11921"/>
    <cellStyle name="연결" xfId="11569"/>
    <cellStyle name="연결된 셀 10" xfId="15795"/>
    <cellStyle name="연결된 셀 11" xfId="21024"/>
    <cellStyle name="연결된 셀 2" xfId="14240"/>
    <cellStyle name="연결된 셀 2 2" xfId="14241"/>
    <cellStyle name="연결된 셀 3" xfId="15796"/>
    <cellStyle name="연결된 셀 4" xfId="15797"/>
    <cellStyle name="연결된 셀 5" xfId="15798"/>
    <cellStyle name="연결된 셀 6" xfId="15799"/>
    <cellStyle name="연결된 셀 7" xfId="15800"/>
    <cellStyle name="연결된 셀 8" xfId="15801"/>
    <cellStyle name="연결된 셀 9" xfId="15802"/>
    <cellStyle name="연결번호" xfId="11570"/>
    <cellStyle name="연결전환2" xfId="11571"/>
    <cellStyle name="연결전환3" xfId="11572"/>
    <cellStyle name="열어본 하" xfId="11573"/>
    <cellStyle name="열어본 하이퍼링크" xfId="14242"/>
    <cellStyle name="영호" xfId="14243"/>
    <cellStyle name="옛체" xfId="11574"/>
    <cellStyle name="왼" xfId="11575"/>
    <cellStyle name="왼쪽2" xfId="11576"/>
    <cellStyle name="왼쪽5" xfId="11577"/>
    <cellStyle name="요약 10" xfId="15803"/>
    <cellStyle name="요약 11" xfId="21025"/>
    <cellStyle name="요약 2" xfId="14244"/>
    <cellStyle name="요약 2 2" xfId="15804"/>
    <cellStyle name="요약 3" xfId="15805"/>
    <cellStyle name="요약 4" xfId="15806"/>
    <cellStyle name="요약 5" xfId="15807"/>
    <cellStyle name="요약 6" xfId="15808"/>
    <cellStyle name="요약 7" xfId="15809"/>
    <cellStyle name="요약 8" xfId="15810"/>
    <cellStyle name="요약 9" xfId="15811"/>
    <cellStyle name="우괄호_박심배수구조물공" xfId="11578"/>
    <cellStyle name="우측양괄호" xfId="11579"/>
    <cellStyle name="원" xfId="12908"/>
    <cellStyle name="원 2" xfId="14245"/>
    <cellStyle name="원 3" xfId="14246"/>
    <cellStyle name="원 4" xfId="14247"/>
    <cellStyle name="원_02대여금" xfId="12907"/>
    <cellStyle name="원_02투자" xfId="12906"/>
    <cellStyle name="원_02투자및대여금종합" xfId="12905"/>
    <cellStyle name="원_install" xfId="15812"/>
    <cellStyle name="원_NCF6BB2F" xfId="12903"/>
    <cellStyle name="원_공조설비" xfId="14248"/>
    <cellStyle name="원_남양주무궁화공정표(03.08.22)" xfId="14249"/>
    <cellStyle name="원_록원이엔씨_경주_견적서_네고1억5천" xfId="14250"/>
    <cellStyle name="원_본부동" xfId="15813"/>
    <cellStyle name="원_토목투찰(대림)" xfId="15814"/>
    <cellStyle name="원_토목투찰(대림)_BID1" xfId="15815"/>
    <cellStyle name="원_환경1팀수주최종본" xfId="12904"/>
    <cellStyle name="유1" xfId="11580"/>
    <cellStyle name="유영" xfId="11581"/>
    <cellStyle name="일반" xfId="11582"/>
    <cellStyle name="일반 2" xfId="12422"/>
    <cellStyle name="一般_~0059528" xfId="14251"/>
    <cellStyle name="일위대가" xfId="11583"/>
    <cellStyle name="일위대가 2" xfId="12421"/>
    <cellStyle name="일위대가목록" xfId="21851"/>
    <cellStyle name="입력 10" xfId="15816"/>
    <cellStyle name="입력 11" xfId="21026"/>
    <cellStyle name="입력 2" xfId="14252"/>
    <cellStyle name="입력 2 2" xfId="15817"/>
    <cellStyle name="입력 3" xfId="15818"/>
    <cellStyle name="입력 4" xfId="15819"/>
    <cellStyle name="입력 5" xfId="15820"/>
    <cellStyle name="입력 6" xfId="15821"/>
    <cellStyle name="입력 7" xfId="15822"/>
    <cellStyle name="입력 8" xfId="15823"/>
    <cellStyle name="입력 9" xfId="15824"/>
    <cellStyle name="자리수" xfId="11584"/>
    <cellStyle name="자리수 - 유형1" xfId="12901"/>
    <cellStyle name="자리수 - 유형1 2" xfId="14253"/>
    <cellStyle name="자리수 - 유형1_변경내역서-09.12.30(67억)" xfId="14254"/>
    <cellStyle name="자리수 10" xfId="12305"/>
    <cellStyle name="자리수 11" xfId="21027"/>
    <cellStyle name="자리수 12" xfId="21051"/>
    <cellStyle name="자리수 13" xfId="21048"/>
    <cellStyle name="자리수 14" xfId="21049"/>
    <cellStyle name="자리수 15" xfId="21055"/>
    <cellStyle name="자리수 16" xfId="21215"/>
    <cellStyle name="자리수 17" xfId="21205"/>
    <cellStyle name="자리수 18" xfId="21212"/>
    <cellStyle name="자리수 19" xfId="21204"/>
    <cellStyle name="자리수 2" xfId="12902"/>
    <cellStyle name="자리수 20" xfId="21213"/>
    <cellStyle name="자리수 21" xfId="21224"/>
    <cellStyle name="자리수 22" xfId="21218"/>
    <cellStyle name="자리수 23" xfId="21207"/>
    <cellStyle name="자리수 24" xfId="21220"/>
    <cellStyle name="자리수 25" xfId="21208"/>
    <cellStyle name="자리수 26" xfId="21236"/>
    <cellStyle name="자리수 27" xfId="21211"/>
    <cellStyle name="자리수 28" xfId="21237"/>
    <cellStyle name="자리수 29" xfId="21247"/>
    <cellStyle name="자리수 3" xfId="13211"/>
    <cellStyle name="자리수 30" xfId="21246"/>
    <cellStyle name="자리수 4" xfId="13206"/>
    <cellStyle name="자리수 5" xfId="13273"/>
    <cellStyle name="자리수 6" xfId="12279"/>
    <cellStyle name="자리수 7" xfId="13254"/>
    <cellStyle name="자리수 8" xfId="12295"/>
    <cellStyle name="자리수 9" xfId="12327"/>
    <cellStyle name="자리수_0206-재능유통 현장 단가견적-e" xfId="14255"/>
    <cellStyle name="자리수0" xfId="11585"/>
    <cellStyle name="자리수0 2" xfId="12900"/>
    <cellStyle name="자리수0 3" xfId="14256"/>
    <cellStyle name="자리수0 4" xfId="14257"/>
    <cellStyle name="자리수0 5" xfId="21028"/>
    <cellStyle name="쟟" xfId="21852"/>
    <cellStyle name="전화2자리" xfId="11586"/>
    <cellStyle name="전화3자리" xfId="11587"/>
    <cellStyle name="전화4자리" xfId="11588"/>
    <cellStyle name="정렬" xfId="21853"/>
    <cellStyle name="정렬범위" xfId="21854"/>
    <cellStyle name="제곱" xfId="11589"/>
    <cellStyle name="제목 1 10" xfId="15825"/>
    <cellStyle name="제목 1 11" xfId="21030"/>
    <cellStyle name="제목 1 2" xfId="14258"/>
    <cellStyle name="제목 1 2 2" xfId="15826"/>
    <cellStyle name="제목 1 3" xfId="15827"/>
    <cellStyle name="제목 1 4" xfId="15828"/>
    <cellStyle name="제목 1 5" xfId="15829"/>
    <cellStyle name="제목 1 6" xfId="15830"/>
    <cellStyle name="제목 1 7" xfId="15831"/>
    <cellStyle name="제목 1 8" xfId="15832"/>
    <cellStyle name="제목 1 9" xfId="15833"/>
    <cellStyle name="제목 1(左)" xfId="20019"/>
    <cellStyle name="제목 1(中)" xfId="20020"/>
    <cellStyle name="제목 10" xfId="15834"/>
    <cellStyle name="제목 11" xfId="15835"/>
    <cellStyle name="제목 12" xfId="15836"/>
    <cellStyle name="제목 13" xfId="15837"/>
    <cellStyle name="제목 14" xfId="21029"/>
    <cellStyle name="제목 15" xfId="21052"/>
    <cellStyle name="제목 16" xfId="21047"/>
    <cellStyle name="제목 17" xfId="21050"/>
    <cellStyle name="제목 18" xfId="21056"/>
    <cellStyle name="제목 19" xfId="21216"/>
    <cellStyle name="제목 2 10" xfId="15838"/>
    <cellStyle name="제목 2 11" xfId="21031"/>
    <cellStyle name="제목 2 2" xfId="14259"/>
    <cellStyle name="제목 2 2 2" xfId="15839"/>
    <cellStyle name="제목 2 3" xfId="15840"/>
    <cellStyle name="제목 2 4" xfId="15841"/>
    <cellStyle name="제목 2 5" xfId="15842"/>
    <cellStyle name="제목 2 6" xfId="15843"/>
    <cellStyle name="제목 2 7" xfId="15844"/>
    <cellStyle name="제목 2 8" xfId="15845"/>
    <cellStyle name="제목 2 9" xfId="15846"/>
    <cellStyle name="제목 20" xfId="21223"/>
    <cellStyle name="제목 21" xfId="21214"/>
    <cellStyle name="제목 22" xfId="21225"/>
    <cellStyle name="제목 23" xfId="21217"/>
    <cellStyle name="제목 24" xfId="21227"/>
    <cellStyle name="제목 25" xfId="21219"/>
    <cellStyle name="제목 26" xfId="21206"/>
    <cellStyle name="제목 27" xfId="21221"/>
    <cellStyle name="제목 28" xfId="21226"/>
    <cellStyle name="제목 29" xfId="21238"/>
    <cellStyle name="제목 3 10" xfId="15847"/>
    <cellStyle name="제목 3 11" xfId="21032"/>
    <cellStyle name="제목 3 2" xfId="14260"/>
    <cellStyle name="제목 3 2 2" xfId="15848"/>
    <cellStyle name="제목 3 3" xfId="15849"/>
    <cellStyle name="제목 3 4" xfId="15850"/>
    <cellStyle name="제목 3 5" xfId="15851"/>
    <cellStyle name="제목 3 6" xfId="15852"/>
    <cellStyle name="제목 3 7" xfId="15853"/>
    <cellStyle name="제목 3 8" xfId="15854"/>
    <cellStyle name="제목 3 9" xfId="15855"/>
    <cellStyle name="제목 30" xfId="21210"/>
    <cellStyle name="제목 31" xfId="21239"/>
    <cellStyle name="제목 32" xfId="21248"/>
    <cellStyle name="제목 33" xfId="21245"/>
    <cellStyle name="제목 4 10" xfId="15856"/>
    <cellStyle name="제목 4 11" xfId="21033"/>
    <cellStyle name="제목 4 2" xfId="14261"/>
    <cellStyle name="제목 4 2 2" xfId="15857"/>
    <cellStyle name="제목 4 3" xfId="15858"/>
    <cellStyle name="제목 4 4" xfId="15859"/>
    <cellStyle name="제목 4 5" xfId="15860"/>
    <cellStyle name="제목 4 6" xfId="15861"/>
    <cellStyle name="제목 4 7" xfId="15862"/>
    <cellStyle name="제목 4 8" xfId="15863"/>
    <cellStyle name="제목 4 9" xfId="15864"/>
    <cellStyle name="제목 5" xfId="13243"/>
    <cellStyle name="제목 5 2" xfId="15865"/>
    <cellStyle name="제목 6" xfId="12899"/>
    <cellStyle name="제목 7" xfId="15866"/>
    <cellStyle name="제목 8" xfId="15867"/>
    <cellStyle name="제목 9" xfId="15868"/>
    <cellStyle name="제목[1 줄]" xfId="11590"/>
    <cellStyle name="제목[2줄 아래]" xfId="11591"/>
    <cellStyle name="제목[2줄 위]" xfId="11592"/>
    <cellStyle name="제목1" xfId="11593"/>
    <cellStyle name="제목2" xfId="11594"/>
    <cellStyle name="종우01" xfId="12898"/>
    <cellStyle name="좋음 10" xfId="15869"/>
    <cellStyle name="좋음 11" xfId="21034"/>
    <cellStyle name="좋음 2" xfId="14262"/>
    <cellStyle name="좋음 2 2" xfId="15870"/>
    <cellStyle name="좋음 3" xfId="15871"/>
    <cellStyle name="좋음 4" xfId="15872"/>
    <cellStyle name="좋음 5" xfId="15873"/>
    <cellStyle name="좋음 6" xfId="15874"/>
    <cellStyle name="좋음 7" xfId="15875"/>
    <cellStyle name="좋음 8" xfId="15876"/>
    <cellStyle name="좋음 9" xfId="15877"/>
    <cellStyle name="좌괄호_박심배수구조물공" xfId="11595"/>
    <cellStyle name="좌측양괄호" xfId="11596"/>
    <cellStyle name="죃" xfId="21855"/>
    <cellStyle name="주민번호" xfId="14263"/>
    <cellStyle name="지정되지 않음" xfId="11597"/>
    <cellStyle name="지하철정렬" xfId="21856"/>
    <cellStyle name="ㅊ" xfId="11598"/>
    <cellStyle name="ㅊ_CI시행결의" xfId="11599"/>
    <cellStyle name="ㅊ_CI시행결의_석공사 물량산출0813" xfId="12341"/>
    <cellStyle name="ㅊ_CI시행결의_석공사 물량산출0813_1" xfId="12340"/>
    <cellStyle name="ㅊ_석공사 물량산출0813" xfId="12343"/>
    <cellStyle name="ㅊ_석공사 물량산출0813_1" xfId="12342"/>
    <cellStyle name="千分位[0]_Book1" xfId="15878"/>
    <cellStyle name="千分位_Book1" xfId="15879"/>
    <cellStyle name="출력 10" xfId="15880"/>
    <cellStyle name="출력 11" xfId="21035"/>
    <cellStyle name="출력 2" xfId="14264"/>
    <cellStyle name="출력 2 2" xfId="15881"/>
    <cellStyle name="출력 3" xfId="15882"/>
    <cellStyle name="출력 4" xfId="15883"/>
    <cellStyle name="출력 5" xfId="15884"/>
    <cellStyle name="출력 6" xfId="15885"/>
    <cellStyle name="출력 7" xfId="15886"/>
    <cellStyle name="출력 8" xfId="15887"/>
    <cellStyle name="출력 9" xfId="15888"/>
    <cellStyle name="콤" xfId="11600"/>
    <cellStyle name="콤 2" xfId="12897"/>
    <cellStyle name="콤_04028적산수량집계" xfId="12896"/>
    <cellStyle name="콤_BOOKCITY(전기)" xfId="12843"/>
    <cellStyle name="콤_BOOKCITY(전기)_04028적산수량집계" xfId="12842"/>
    <cellStyle name="콤_공설운동진입(가실행)" xfId="12895"/>
    <cellStyle name="콤_공설운동진입(가실행)_04028적산수량집계" xfId="12894"/>
    <cellStyle name="콤_공설운동진입(가실행)_BOOKCITY(전기)" xfId="12883"/>
    <cellStyle name="콤_공설운동진입(가실행)_BOOKCITY(전기)_04028적산수량집계" xfId="12882"/>
    <cellStyle name="콤_공설운동진입(가실행)_사본 - 파주 북시티(이채)" xfId="12893"/>
    <cellStyle name="콤_공설운동진입(가실행)_사본 - 파주 북시티(이채)_04028적산수량집계" xfId="12892"/>
    <cellStyle name="콤_공설운동진입(가실행)_제주대명호텔공용홀 9-13(제출)-3차" xfId="14265"/>
    <cellStyle name="콤_공설운동진입(가실행)_제주리조트 공용부리뉴얼공사(2차)" xfId="14266"/>
    <cellStyle name="콤_공설운동진입(가실행)_파주 BOOK CITY(통보용)" xfId="12887"/>
    <cellStyle name="콤_공설운동진입(가실행)_파주 BOOK CITY(통보용)_04028적산수량집계" xfId="12886"/>
    <cellStyle name="콤_공설운동진입(가실행)_파주 BOOK CITY가실행내역" xfId="12885"/>
    <cellStyle name="콤_공설운동진입(가실행)_파주 BOOK CITY가실행내역_04028적산수량집계" xfId="12884"/>
    <cellStyle name="콤_공설운동진입(가실행)_파주 북시티(이채)제출" xfId="12891"/>
    <cellStyle name="콤_공설운동진입(가실행)_파주 북시티(이채)제출_04028적산수량집계" xfId="12890"/>
    <cellStyle name="콤_공설운동진입(가실행)_파주 북시티(전체)제출(변경전)" xfId="12889"/>
    <cellStyle name="콤_공설운동진입(가실행)_파주 북시티(전체)제출(변경전)_04028적산수량집계" xfId="12888"/>
    <cellStyle name="콤_공설운동진입(가실행)_한남동 근린생활시설-6-1" xfId="14267"/>
    <cellStyle name="콤_공설운동진입(가실행)_한남동 근린생활시설-6-1_제주대명호텔공용홀 9-13(제출)-3차" xfId="14268"/>
    <cellStyle name="콤_공설운동진입(가실행)_한남동 근린생활시설-6-1_제주리조트 공용부리뉴얼공사(2차)" xfId="14269"/>
    <cellStyle name="콤_공설운동진입(가실행)_한남동 근린생활시설-6-1_한남동 근린생활시설-6-1" xfId="14270"/>
    <cellStyle name="콤_공설운동진입(가실행)_한남동 근린생활시설-6-1_한남동 근린생활시설-6-1_제주대명호텔공용홀 9-13(제출)-3차" xfId="14271"/>
    <cellStyle name="콤_공설운동진입(가실행)_한남동 근린생활시설-6-1_한남동 근린생활시설-6-1_제주리조트 공용부리뉴얼공사(2차)" xfId="14272"/>
    <cellStyle name="콤_사본 - 파주 북시티(이채)" xfId="12881"/>
    <cellStyle name="콤_사본 - 파주 북시티(이채)_04028적산수량집계" xfId="12880"/>
    <cellStyle name="콤_제주대명호텔공용홀 9-13(제출)-3차" xfId="14273"/>
    <cellStyle name="콤_제주리조트 공용부리뉴얼공사(2차)" xfId="14274"/>
    <cellStyle name="콤_토목내역서" xfId="12879"/>
    <cellStyle name="콤_토목내역서_04028적산수량집계" xfId="12878"/>
    <cellStyle name="콤_토목내역서_BOOKCITY(전기)" xfId="12853"/>
    <cellStyle name="콤_토목내역서_BOOKCITY(전기)_04028적산수량집계" xfId="12852"/>
    <cellStyle name="콤_토목내역서_공설운동진입(가실행)" xfId="12877"/>
    <cellStyle name="콤_토목내역서_공설운동진입(가실행)_04028적산수량집계" xfId="12876"/>
    <cellStyle name="콤_토목내역서_공설운동진입(가실행)_BOOKCITY(전기)" xfId="12865"/>
    <cellStyle name="콤_토목내역서_공설운동진입(가실행)_BOOKCITY(전기)_04028적산수량집계" xfId="12864"/>
    <cellStyle name="콤_토목내역서_공설운동진입(가실행)_사본 - 파주 북시티(이채)" xfId="12875"/>
    <cellStyle name="콤_토목내역서_공설운동진입(가실행)_사본 - 파주 북시티(이채)_04028적산수량집계" xfId="12874"/>
    <cellStyle name="콤_토목내역서_공설운동진입(가실행)_제주대명호텔공용홀 9-13(제출)-3차" xfId="14275"/>
    <cellStyle name="콤_토목내역서_공설운동진입(가실행)_제주리조트 공용부리뉴얼공사(2차)" xfId="14276"/>
    <cellStyle name="콤_토목내역서_공설운동진입(가실행)_파주 BOOK CITY(통보용)" xfId="12869"/>
    <cellStyle name="콤_토목내역서_공설운동진입(가실행)_파주 BOOK CITY(통보용)_04028적산수량집계" xfId="12868"/>
    <cellStyle name="콤_토목내역서_공설운동진입(가실행)_파주 BOOK CITY가실행내역" xfId="12867"/>
    <cellStyle name="콤_토목내역서_공설운동진입(가실행)_파주 BOOK CITY가실행내역_04028적산수량집계" xfId="12866"/>
    <cellStyle name="콤_토목내역서_공설운동진입(가실행)_파주 북시티(이채)제출" xfId="12873"/>
    <cellStyle name="콤_토목내역서_공설운동진입(가실행)_파주 북시티(이채)제출_04028적산수량집계" xfId="12872"/>
    <cellStyle name="콤_토목내역서_공설운동진입(가실행)_파주 북시티(전체)제출(변경전)" xfId="12871"/>
    <cellStyle name="콤_토목내역서_공설운동진입(가실행)_파주 북시티(전체)제출(변경전)_04028적산수량집계" xfId="12870"/>
    <cellStyle name="콤_토목내역서_공설운동진입(가실행)_한남동 근린생활시설-6-1" xfId="14277"/>
    <cellStyle name="콤_토목내역서_공설운동진입(가실행)_한남동 근린생활시설-6-1_제주대명호텔공용홀 9-13(제출)-3차" xfId="14278"/>
    <cellStyle name="콤_토목내역서_공설운동진입(가실행)_한남동 근린생활시설-6-1_제주리조트 공용부리뉴얼공사(2차)" xfId="14279"/>
    <cellStyle name="콤_토목내역서_공설운동진입(가실행)_한남동 근린생활시설-6-1_한남동 근린생활시설-6-1" xfId="14280"/>
    <cellStyle name="콤_토목내역서_공설운동진입(가실행)_한남동 근린생활시설-6-1_한남동 근린생활시설-6-1_제주대명호텔공용홀 9-13(제출)-3차" xfId="14281"/>
    <cellStyle name="콤_토목내역서_공설운동진입(가실행)_한남동 근린생활시설-6-1_한남동 근린생활시설-6-1_제주리조트 공용부리뉴얼공사(2차)" xfId="14282"/>
    <cellStyle name="콤_토목내역서_사본 - 파주 북시티(이채)" xfId="12863"/>
    <cellStyle name="콤_토목내역서_사본 - 파주 북시티(이채)_04028적산수량집계" xfId="12862"/>
    <cellStyle name="콤_토목내역서_제주대명호텔공용홀 9-13(제출)-3차" xfId="14283"/>
    <cellStyle name="콤_토목내역서_제주리조트 공용부리뉴얼공사(2차)" xfId="14284"/>
    <cellStyle name="콤_토목내역서_파주 BOOK CITY(통보용)" xfId="12857"/>
    <cellStyle name="콤_토목내역서_파주 BOOK CITY(통보용)_04028적산수량집계" xfId="12856"/>
    <cellStyle name="콤_토목내역서_파주 BOOK CITY가실행내역" xfId="12855"/>
    <cellStyle name="콤_토목내역서_파주 BOOK CITY가실행내역_04028적산수량집계" xfId="12854"/>
    <cellStyle name="콤_토목내역서_파주 북시티(이채)제출" xfId="12861"/>
    <cellStyle name="콤_토목내역서_파주 북시티(이채)제출_04028적산수량집계" xfId="12860"/>
    <cellStyle name="콤_토목내역서_파주 북시티(전체)제출(변경전)" xfId="12859"/>
    <cellStyle name="콤_토목내역서_파주 북시티(전체)제출(변경전)_04028적산수량집계" xfId="12858"/>
    <cellStyle name="콤_토목내역서_한남동 근린생활시설-6-1" xfId="14285"/>
    <cellStyle name="콤_토목내역서_한남동 근린생활시설-6-1_제주대명호텔공용홀 9-13(제출)-3차" xfId="14286"/>
    <cellStyle name="콤_토목내역서_한남동 근린생활시설-6-1_제주리조트 공용부리뉴얼공사(2차)" xfId="14287"/>
    <cellStyle name="콤_토목내역서_한남동 근린생활시설-6-1_한남동 근린생활시설-6-1" xfId="14288"/>
    <cellStyle name="콤_토목내역서_한남동 근린생활시설-6-1_한남동 근린생활시설-6-1_제주대명호텔공용홀 9-13(제출)-3차" xfId="14289"/>
    <cellStyle name="콤_토목내역서_한남동 근린생활시설-6-1_한남동 근린생활시설-6-1_제주리조트 공용부리뉴얼공사(2차)" xfId="14290"/>
    <cellStyle name="콤_파주 BOOK CITY(통보용)" xfId="12847"/>
    <cellStyle name="콤_파주 BOOK CITY(통보용)_04028적산수량집계" xfId="12846"/>
    <cellStyle name="콤_파주 BOOK CITY가실행내역" xfId="12845"/>
    <cellStyle name="콤_파주 BOOK CITY가실행내역_04028적산수량집계" xfId="12844"/>
    <cellStyle name="콤_파주 북시티(이채)제출" xfId="12851"/>
    <cellStyle name="콤_파주 북시티(이채)제출_04028적산수량집계" xfId="12850"/>
    <cellStyle name="콤_파주 북시티(전체)제출(변경전)" xfId="12849"/>
    <cellStyle name="콤_파주 북시티(전체)제출(변경전)_04028적산수량집계" xfId="12848"/>
    <cellStyle name="콤_한남동 근린생활시설-6-1" xfId="14291"/>
    <cellStyle name="콤_한남동 근린생활시설-6-1_제주대명호텔공용홀 9-13(제출)-3차" xfId="14292"/>
    <cellStyle name="콤_한남동 근린생활시설-6-1_제주리조트 공용부리뉴얼공사(2차)" xfId="14293"/>
    <cellStyle name="콤_한남동 근린생활시설-6-1_한남동 근린생활시설-6-1" xfId="14294"/>
    <cellStyle name="콤_한남동 근린생활시설-6-1_한남동 근린생활시설-6-1_제주대명호텔공용홀 9-13(제출)-3차" xfId="14295"/>
    <cellStyle name="콤_한남동 근린생활시설-6-1_한남동 근린생활시설-6-1_제주리조트 공용부리뉴얼공사(2차)" xfId="14296"/>
    <cellStyle name="콤냡?&lt;_x000f_$??: `1_1 " xfId="11601"/>
    <cellStyle name="콤마" xfId="11602"/>
    <cellStyle name="콤마 [" xfId="11603"/>
    <cellStyle name="콤마 [ 2" xfId="12841"/>
    <cellStyle name="콤마 [#]" xfId="11604"/>
    <cellStyle name="콤마 [#] 2" xfId="12840"/>
    <cellStyle name="콤마 []" xfId="11605"/>
    <cellStyle name="콤마 [] 2" xfId="12839"/>
    <cellStyle name="콤마 [_제주대명호텔공용홀 9-13(제출)-3차" xfId="14297"/>
    <cellStyle name="콤마 [0]" xfId="11606"/>
    <cellStyle name="콤마 [0] 2" xfId="12420"/>
    <cellStyle name="콤마 [0]/원" xfId="14298"/>
    <cellStyle name="콤마 [0]_" xfId="15889"/>
    <cellStyle name="콤마 [0]kich" xfId="14299"/>
    <cellStyle name="콤마 [0]kich1" xfId="14300"/>
    <cellStyle name="콤마 [0]기기자재비" xfId="12419"/>
    <cellStyle name="콤마 [000]" xfId="12418"/>
    <cellStyle name="콤마 [0-1]" xfId="14301"/>
    <cellStyle name="콤마 [0기성]" xfId="14302"/>
    <cellStyle name="콤마 [1]" xfId="12228"/>
    <cellStyle name="콤마 [1] 2" xfId="12417"/>
    <cellStyle name="콤마 [2]" xfId="11607"/>
    <cellStyle name="콤마 [2] 2" xfId="12838"/>
    <cellStyle name="콤마 [2] 3" xfId="14303"/>
    <cellStyle name="콤마 [2] 4" xfId="14304"/>
    <cellStyle name="콤마 [금액]" xfId="11608"/>
    <cellStyle name="콤마 [금액] 2" xfId="12837"/>
    <cellStyle name="콤마 [소수]" xfId="11609"/>
    <cellStyle name="콤마 [소수] 2" xfId="12836"/>
    <cellStyle name="콤마 [수량]" xfId="11610"/>
    <cellStyle name="콤마 [수량] 2" xfId="12835"/>
    <cellStyle name="콤마 1" xfId="11611"/>
    <cellStyle name="콤마(BLANK1)" xfId="14305"/>
    <cellStyle name="콤마(BLANK1-0)" xfId="14306"/>
    <cellStyle name="콤마(BLANK1-1)" xfId="14307"/>
    <cellStyle name="콤마(BLANK1-2)" xfId="14308"/>
    <cellStyle name="콤마(zero)" xfId="14309"/>
    <cellStyle name="콤마[ ]" xfId="11612"/>
    <cellStyle name="콤마[ ] 2" xfId="12416"/>
    <cellStyle name="콤마[*]" xfId="11613"/>
    <cellStyle name="콤마[*] 2" xfId="12415"/>
    <cellStyle name="콤마[,]" xfId="11614"/>
    <cellStyle name="콤마[.]" xfId="11615"/>
    <cellStyle name="콤마[.] 2" xfId="12414"/>
    <cellStyle name="콤마[0]" xfId="11616"/>
    <cellStyle name="콤마[0] 2" xfId="21036"/>
    <cellStyle name="콤마_   1997   " xfId="12413"/>
    <cellStyle name="콤마숫자" xfId="11617"/>
    <cellStyle name="콤막 [0]_수출실적 _양식98" xfId="11618"/>
    <cellStyle name="콤퇪" xfId="11619"/>
    <cellStyle name="타이틀" xfId="12412"/>
    <cellStyle name="토공" xfId="11620"/>
    <cellStyle name="통" xfId="11621"/>
    <cellStyle name="통 2" xfId="12834"/>
    <cellStyle name="통_01__본실행예산내역_대구상인_10.15 (예산관리팀)" xfId="11622"/>
    <cellStyle name="통_04028적산수량집계" xfId="12833"/>
    <cellStyle name="통_1. 준공정산 추가자료(청주산남)" xfId="11623"/>
    <cellStyle name="통_BOOKCITY(전기)" xfId="12780"/>
    <cellStyle name="통_BOOKCITY(전기)_04028적산수량집계" xfId="12779"/>
    <cellStyle name="통_PJ진행현황-수원천천" xfId="11639"/>
    <cellStyle name="통_uz" xfId="11640"/>
    <cellStyle name="통_공사비 대비표" xfId="11624"/>
    <cellStyle name="통_공설운동진입(가실행)" xfId="12832"/>
    <cellStyle name="통_공설운동진입(가실행)_04028적산수량집계" xfId="12831"/>
    <cellStyle name="통_공설운동진입(가실행)_BOOKCITY(전기)" xfId="12820"/>
    <cellStyle name="통_공설운동진입(가실행)_BOOKCITY(전기)_04028적산수량집계" xfId="12819"/>
    <cellStyle name="통_공설운동진입(가실행)_사본 - 파주 북시티(이채)" xfId="12830"/>
    <cellStyle name="통_공설운동진입(가실행)_사본 - 파주 북시티(이채)_04028적산수량집계" xfId="12829"/>
    <cellStyle name="통_공설운동진입(가실행)_제주대명호텔공용홀 9-13(제출)-3차" xfId="14310"/>
    <cellStyle name="통_공설운동진입(가실행)_제주리조트 공용부리뉴얼공사(2차)" xfId="14311"/>
    <cellStyle name="통_공설운동진입(가실행)_파주 BOOK CITY(통보용)" xfId="12824"/>
    <cellStyle name="통_공설운동진입(가실행)_파주 BOOK CITY(통보용)_04028적산수량집계" xfId="12823"/>
    <cellStyle name="통_공설운동진입(가실행)_파주 BOOK CITY가실행내역" xfId="12822"/>
    <cellStyle name="통_공설운동진입(가실행)_파주 BOOK CITY가실행내역_04028적산수량집계" xfId="12821"/>
    <cellStyle name="통_공설운동진입(가실행)_파주 북시티(이채)제출" xfId="12828"/>
    <cellStyle name="통_공설운동진입(가실행)_파주 북시티(이채)제출_04028적산수량집계" xfId="12827"/>
    <cellStyle name="통_공설운동진입(가실행)_파주 북시티(전체)제출(변경전)" xfId="12826"/>
    <cellStyle name="통_공설운동진입(가실행)_파주 북시티(전체)제출(변경전)_04028적산수량집계" xfId="12825"/>
    <cellStyle name="통_공설운동진입(가실행)_한남동 근린생활시설-6-1" xfId="14312"/>
    <cellStyle name="통_공설운동진입(가실행)_한남동 근린생활시설-6-1_제주대명호텔공용홀 9-13(제출)-3차" xfId="14313"/>
    <cellStyle name="통_공설운동진입(가실행)_한남동 근린생활시설-6-1_제주리조트 공용부리뉴얼공사(2차)" xfId="14314"/>
    <cellStyle name="통_공설운동진입(가실행)_한남동 근린생활시설-6-1_한남동 근린생활시설-6-1" xfId="14315"/>
    <cellStyle name="통_공설운동진입(가실행)_한남동 근린생활시설-6-1_한남동 근린생활시설-6-1_제주대명호텔공용홀 9-13(제출)-3차" xfId="14316"/>
    <cellStyle name="통_공설운동진입(가실행)_한남동 근린생활시설-6-1_한남동 근린생활시설-6-1_제주리조트 공용부리뉴얼공사(2차)" xfId="14317"/>
    <cellStyle name="통_사본 - 파주 북시티(이채)" xfId="12818"/>
    <cellStyle name="통_사본 - 파주 북시티(이채)_04028적산수량집계" xfId="12817"/>
    <cellStyle name="통_서초킴스타워B최초" xfId="11625"/>
    <cellStyle name="통_송도공사분석3" xfId="11626"/>
    <cellStyle name="통_실행내역-명동타워리모델링공사(20080327)-최종확정" xfId="11627"/>
    <cellStyle name="통_실행예산(고대경상관-확정)2008.09.09" xfId="11628"/>
    <cellStyle name="통_실행예산(삼성동복합시설)" xfId="11629"/>
    <cellStyle name="통_실행예산품의서(삼성동복합시설신축공사080201)결재용" xfId="11630"/>
    <cellStyle name="통_실행예산품의서(삼성동복합시설신축공사080201)결재용_1" xfId="11631"/>
    <cellStyle name="통_입찰품의서(00지역 확장공사)080607" xfId="11632"/>
    <cellStyle name="통_입찰품의서(071214)-최종" xfId="11633"/>
    <cellStyle name="통_입찰품의서(자동차)-080410" xfId="11634"/>
    <cellStyle name="통_입찰품의서(한국루터회관)080318결재(김동현상무님)" xfId="11635"/>
    <cellStyle name="통_제주대명호텔공용홀 9-13(제출)-3차" xfId="14318"/>
    <cellStyle name="통_제주리조트 공용부리뉴얼공사(2차)" xfId="14319"/>
    <cellStyle name="통_토목내역서" xfId="12816"/>
    <cellStyle name="통_토목내역서_04028적산수량집계" xfId="12815"/>
    <cellStyle name="통_토목내역서_BOOKCITY(전기)" xfId="12790"/>
    <cellStyle name="통_토목내역서_BOOKCITY(전기)_04028적산수량집계" xfId="12789"/>
    <cellStyle name="통_토목내역서_공설운동진입(가실행)" xfId="12814"/>
    <cellStyle name="통_토목내역서_공설운동진입(가실행)_04028적산수량집계" xfId="12813"/>
    <cellStyle name="통_토목내역서_공설운동진입(가실행)_BOOKCITY(전기)" xfId="12802"/>
    <cellStyle name="통_토목내역서_공설운동진입(가실행)_BOOKCITY(전기)_04028적산수량집계" xfId="12801"/>
    <cellStyle name="통_토목내역서_공설운동진입(가실행)_사본 - 파주 북시티(이채)" xfId="12812"/>
    <cellStyle name="통_토목내역서_공설운동진입(가실행)_사본 - 파주 북시티(이채)_04028적산수량집계" xfId="12811"/>
    <cellStyle name="통_토목내역서_공설운동진입(가실행)_제주대명호텔공용홀 9-13(제출)-3차" xfId="14320"/>
    <cellStyle name="통_토목내역서_공설운동진입(가실행)_제주리조트 공용부리뉴얼공사(2차)" xfId="14321"/>
    <cellStyle name="통_토목내역서_공설운동진입(가실행)_파주 BOOK CITY(통보용)" xfId="12806"/>
    <cellStyle name="통_토목내역서_공설운동진입(가실행)_파주 BOOK CITY(통보용)_04028적산수량집계" xfId="12805"/>
    <cellStyle name="통_토목내역서_공설운동진입(가실행)_파주 BOOK CITY가실행내역" xfId="12804"/>
    <cellStyle name="통_토목내역서_공설운동진입(가실행)_파주 BOOK CITY가실행내역_04028적산수량집계" xfId="12803"/>
    <cellStyle name="통_토목내역서_공설운동진입(가실행)_파주 북시티(이채)제출" xfId="12810"/>
    <cellStyle name="통_토목내역서_공설운동진입(가실행)_파주 북시티(이채)제출_04028적산수량집계" xfId="12809"/>
    <cellStyle name="통_토목내역서_공설운동진입(가실행)_파주 북시티(전체)제출(변경전)" xfId="12808"/>
    <cellStyle name="통_토목내역서_공설운동진입(가실행)_파주 북시티(전체)제출(변경전)_04028적산수량집계" xfId="12807"/>
    <cellStyle name="통_토목내역서_공설운동진입(가실행)_한남동 근린생활시설-6-1" xfId="14322"/>
    <cellStyle name="통_토목내역서_공설운동진입(가실행)_한남동 근린생활시설-6-1_제주대명호텔공용홀 9-13(제출)-3차" xfId="14323"/>
    <cellStyle name="통_토목내역서_공설운동진입(가실행)_한남동 근린생활시설-6-1_제주리조트 공용부리뉴얼공사(2차)" xfId="14324"/>
    <cellStyle name="통_토목내역서_공설운동진입(가실행)_한남동 근린생활시설-6-1_한남동 근린생활시설-6-1" xfId="14325"/>
    <cellStyle name="통_토목내역서_공설운동진입(가실행)_한남동 근린생활시설-6-1_한남동 근린생활시설-6-1_제주대명호텔공용홀 9-13(제출)-3차" xfId="14326"/>
    <cellStyle name="통_토목내역서_공설운동진입(가실행)_한남동 근린생활시설-6-1_한남동 근린생활시설-6-1_제주리조트 공용부리뉴얼공사(2차)" xfId="14327"/>
    <cellStyle name="통_토목내역서_사본 - 파주 북시티(이채)" xfId="12800"/>
    <cellStyle name="통_토목내역서_사본 - 파주 북시티(이채)_04028적산수량집계" xfId="12799"/>
    <cellStyle name="통_토목내역서_제주대명호텔공용홀 9-13(제출)-3차" xfId="14328"/>
    <cellStyle name="통_토목내역서_제주리조트 공용부리뉴얼공사(2차)" xfId="14329"/>
    <cellStyle name="통_토목내역서_파주 BOOK CITY(통보용)" xfId="12794"/>
    <cellStyle name="통_토목내역서_파주 BOOK CITY(통보용)_04028적산수량집계" xfId="12793"/>
    <cellStyle name="통_토목내역서_파주 BOOK CITY가실행내역" xfId="12792"/>
    <cellStyle name="통_토목내역서_파주 BOOK CITY가실행내역_04028적산수량집계" xfId="12791"/>
    <cellStyle name="통_토목내역서_파주 북시티(이채)제출" xfId="12798"/>
    <cellStyle name="통_토목내역서_파주 북시티(이채)제출_04028적산수량집계" xfId="12797"/>
    <cellStyle name="통_토목내역서_파주 북시티(전체)제출(변경전)" xfId="12796"/>
    <cellStyle name="통_토목내역서_파주 북시티(전체)제출(변경전)_04028적산수량집계" xfId="12795"/>
    <cellStyle name="통_토목내역서_한남동 근린생활시설-6-1" xfId="14330"/>
    <cellStyle name="통_토목내역서_한남동 근린생활시설-6-1_제주대명호텔공용홀 9-13(제출)-3차" xfId="14331"/>
    <cellStyle name="통_토목내역서_한남동 근린생활시설-6-1_제주리조트 공용부리뉴얼공사(2차)" xfId="14332"/>
    <cellStyle name="통_토목내역서_한남동 근린생활시설-6-1_한남동 근린생활시설-6-1" xfId="14333"/>
    <cellStyle name="통_토목내역서_한남동 근린생활시설-6-1_한남동 근린생활시설-6-1_제주대명호텔공용홀 9-13(제출)-3차" xfId="14334"/>
    <cellStyle name="통_토목내역서_한남동 근린생활시설-6-1_한남동 근린생활시설-6-1_제주리조트 공용부리뉴얼공사(2차)" xfId="14335"/>
    <cellStyle name="통_토목비교표" xfId="11636"/>
    <cellStyle name="통_투찰분석표" xfId="11637"/>
    <cellStyle name="통_투찰분석표(제주)" xfId="11638"/>
    <cellStyle name="통_파주 BOOK CITY(통보용)" xfId="12784"/>
    <cellStyle name="통_파주 BOOK CITY(통보용)_04028적산수량집계" xfId="12783"/>
    <cellStyle name="통_파주 BOOK CITY가실행내역" xfId="12782"/>
    <cellStyle name="통_파주 BOOK CITY가실행내역_04028적산수량집계" xfId="12781"/>
    <cellStyle name="통_파주 북시티(이채)제출" xfId="12788"/>
    <cellStyle name="통_파주 북시티(이채)제출_04028적산수량집계" xfId="12787"/>
    <cellStyle name="통_파주 북시티(전체)제출(변경전)" xfId="12786"/>
    <cellStyle name="통_파주 북시티(전체)제출(변경전)_04028적산수량집계" xfId="12785"/>
    <cellStyle name="통_한남동 근린생활시설-6-1" xfId="14336"/>
    <cellStyle name="통_한남동 근린생활시설-6-1_제주대명호텔공용홀 9-13(제출)-3차" xfId="14337"/>
    <cellStyle name="통_한남동 근린생활시설-6-1_제주리조트 공용부리뉴얼공사(2차)" xfId="14338"/>
    <cellStyle name="통_한남동 근린생활시설-6-1_한남동 근린생활시설-6-1" xfId="14339"/>
    <cellStyle name="통_한남동 근린생활시설-6-1_한남동 근린생활시설-6-1_제주대명호텔공용홀 9-13(제출)-3차" xfId="14340"/>
    <cellStyle name="통_한남동 근린생활시설-6-1_한남동 근린생활시설-6-1_제주리조트 공용부리뉴얼공사(2차)" xfId="14341"/>
    <cellStyle name="통화 [" xfId="11641"/>
    <cellStyle name="통화 [ 2" xfId="12778"/>
    <cellStyle name="通貨 [0.00]_ Att. 1- Cover" xfId="14342"/>
    <cellStyle name="통화 [0] 2" xfId="11642"/>
    <cellStyle name="통화 [0] 2 2" xfId="14343"/>
    <cellStyle name="통화 [0㉝〸" xfId="12411"/>
    <cellStyle name="通貨_ Att. 1- Cover" xfId="14344"/>
    <cellStyle name="퍼센트" xfId="11643"/>
    <cellStyle name="퍼센트 2" xfId="13183"/>
    <cellStyle name="퍼센트 3" xfId="14345"/>
    <cellStyle name="퍼센트 4" xfId="14346"/>
    <cellStyle name="퍼센트 5" xfId="21037"/>
    <cellStyle name="평" xfId="11644"/>
    <cellStyle name="평_(문원고기만)MODEL0318" xfId="11645"/>
    <cellStyle name="평_BS Toll Pjt FM_0206" xfId="11772"/>
    <cellStyle name="평_C-PROJECT FINANCIAL MODEL_0704" xfId="11773"/>
    <cellStyle name="평_C-PROJECT_0722_pm2" xfId="11774"/>
    <cellStyle name="평_C-PROJECT_0801" xfId="11775"/>
    <cellStyle name="평_FinancialModel1108(2)" xfId="11776"/>
    <cellStyle name="평_GW Toll FM(Valuation)_0223" xfId="11778"/>
    <cellStyle name="평_GW Toll FM(Valuation)_0224" xfId="11779"/>
    <cellStyle name="평_GW Toll FM(실시협약)_0217" xfId="11777"/>
    <cellStyle name="평_GW Toll FM_0215" xfId="11780"/>
    <cellStyle name="평_I-Pjt Fm(1028)" xfId="11781"/>
    <cellStyle name="평_I-Pjt Fm(1118)" xfId="11782"/>
    <cellStyle name="평_I-Pjt Fm(1119)_PM8" xfId="11784"/>
    <cellStyle name="평_I-Pjt Fm(1119)_자산정리" xfId="11783"/>
    <cellStyle name="평_model 기본품의 01-11-30" xfId="11785"/>
    <cellStyle name="평_MODEL_0117" xfId="11786"/>
    <cellStyle name="평_MODEL_0118" xfId="11787"/>
    <cellStyle name="평_MODEL0205" xfId="11788"/>
    <cellStyle name="평_MODEL0209" xfId="11789"/>
    <cellStyle name="평_MODEL0221" xfId="11790"/>
    <cellStyle name="평_MODEL0309" xfId="11791"/>
    <cellStyle name="평_MODEL0316" xfId="11792"/>
    <cellStyle name="평_MODEL0318" xfId="11793"/>
    <cellStyle name="평_MODEL0320-1" xfId="11794"/>
    <cellStyle name="평_MODEL0321" xfId="11795"/>
    <cellStyle name="평_MODEL0328" xfId="11796"/>
    <cellStyle name="평_MODEL정말최종" xfId="11797"/>
    <cellStyle name="평_MODEL최종" xfId="11798"/>
    <cellStyle name="평_ROE" xfId="11799"/>
    <cellStyle name="평_Y-Pjt(FncMdl)_0912AM" xfId="11800"/>
    <cellStyle name="평_Y-Pjt_0905(PM4)" xfId="11801"/>
    <cellStyle name="평_Y-Pjt_0906(AM10)" xfId="11802"/>
    <cellStyle name="평_Y-PROJECT_0812" xfId="11803"/>
    <cellStyle name="평_Y-PROJECT_0813_PM10" xfId="11804"/>
    <cellStyle name="평_Y-PROJECT_0820(PM7)" xfId="11805"/>
    <cellStyle name="평_Y-Y Toll Pjt Fm(자본금비율 수정_0107)" xfId="11806"/>
    <cellStyle name="평_건설기간중대안2최종" xfId="11646"/>
    <cellStyle name="평_경기도수성0319" xfId="11647"/>
    <cellStyle name="평_광명 지역난방 민간투자사업 재무모델_0619" xfId="11648"/>
    <cellStyle name="평_교통운영비변경(1109)-강남순환" xfId="11649"/>
    <cellStyle name="평_대안1(1129)" xfId="11650"/>
    <cellStyle name="평_대안2(1201)" xfId="11651"/>
    <cellStyle name="평_사본 - MODEL_0105" xfId="11653"/>
    <cellStyle name="평_사본 - 사본 - 사본 - MODEL_0105" xfId="11652"/>
    <cellStyle name="평_양식" xfId="11654"/>
    <cellStyle name="평_용인 LRT_0619" xfId="11656"/>
    <cellStyle name="평_용인 LRT_0619-2" xfId="11657"/>
    <cellStyle name="평_용인 LRT_0620" xfId="11658"/>
    <cellStyle name="평_용인 경량전철 민간투자사업 재무모델" xfId="11655"/>
    <cellStyle name="평_운영설비비(고기리0320)" xfId="11659"/>
    <cellStyle name="평_의정부LRT_미니_0813" xfId="11660"/>
    <cellStyle name="평_의정부LRT_미니_0816_0930" xfId="11661"/>
    <cellStyle name="평_의정부LRT_미니_0818_1400" xfId="11662"/>
    <cellStyle name="평_의정부LRT재무분석(계획서최종)_TY20040716" xfId="11663"/>
    <cellStyle name="평_최종내부보고" xfId="11664"/>
    <cellStyle name="평_평택STP_01_09_27" xfId="11665"/>
    <cellStyle name="평_평택STP_01_09_27_FinancialModel1108" xfId="11666"/>
    <cellStyle name="평_평택STP_01_09_27_FinancialModel1108_(문원고기만)MODEL0318" xfId="11667"/>
    <cellStyle name="평_평택STP_01_09_27_FinancialModel1108_BS Toll Pjt FM_0206" xfId="11685"/>
    <cellStyle name="평_평택STP_01_09_27_FinancialModel1108_C-PROJECT FINANCIAL MODEL_0704" xfId="11686"/>
    <cellStyle name="평_평택STP_01_09_27_FinancialModel1108_C-PROJECT_0722_pm2" xfId="11687"/>
    <cellStyle name="평_평택STP_01_09_27_FinancialModel1108_C-PROJECT_0801" xfId="11688"/>
    <cellStyle name="평_평택STP_01_09_27_FinancialModel1108_FinancialModel1108(2)" xfId="11689"/>
    <cellStyle name="평_평택STP_01_09_27_FinancialModel1108_GW Toll FM(Valuation)_0223" xfId="11691"/>
    <cellStyle name="평_평택STP_01_09_27_FinancialModel1108_GW Toll FM(Valuation)_0224" xfId="11692"/>
    <cellStyle name="평_평택STP_01_09_27_FinancialModel1108_GW Toll FM(실시협약)_0217" xfId="11690"/>
    <cellStyle name="평_평택STP_01_09_27_FinancialModel1108_GW Toll FM_0215" xfId="11693"/>
    <cellStyle name="평_평택STP_01_09_27_FinancialModel1108_I-Pjt Fm(1028)" xfId="11694"/>
    <cellStyle name="평_평택STP_01_09_27_FinancialModel1108_I-Pjt Fm(1118)" xfId="11695"/>
    <cellStyle name="평_평택STP_01_09_27_FinancialModel1108_I-Pjt Fm(1119)_PM8" xfId="11697"/>
    <cellStyle name="평_평택STP_01_09_27_FinancialModel1108_I-Pjt Fm(1119)_자산정리" xfId="11696"/>
    <cellStyle name="평_평택STP_01_09_27_FinancialModel1108_MODEL_0117" xfId="11698"/>
    <cellStyle name="평_평택STP_01_09_27_FinancialModel1108_MODEL_0118" xfId="11699"/>
    <cellStyle name="평_평택STP_01_09_27_FinancialModel1108_MODEL0205" xfId="11700"/>
    <cellStyle name="평_평택STP_01_09_27_FinancialModel1108_MODEL0209" xfId="11701"/>
    <cellStyle name="평_평택STP_01_09_27_FinancialModel1108_MODEL0221" xfId="11702"/>
    <cellStyle name="평_평택STP_01_09_27_FinancialModel1108_MODEL0309" xfId="11703"/>
    <cellStyle name="평_평택STP_01_09_27_FinancialModel1108_MODEL0316" xfId="11704"/>
    <cellStyle name="평_평택STP_01_09_27_FinancialModel1108_MODEL0318" xfId="11705"/>
    <cellStyle name="평_평택STP_01_09_27_FinancialModel1108_MODEL0320-1" xfId="11706"/>
    <cellStyle name="평_평택STP_01_09_27_FinancialModel1108_MODEL0321" xfId="11707"/>
    <cellStyle name="평_평택STP_01_09_27_FinancialModel1108_MODEL0328" xfId="11708"/>
    <cellStyle name="평_평택STP_01_09_27_FinancialModel1108_MODEL정말최종" xfId="11709"/>
    <cellStyle name="평_평택STP_01_09_27_FinancialModel1108_MODEL최종" xfId="11710"/>
    <cellStyle name="평_평택STP_01_09_27_FinancialModel1108_ROE" xfId="11711"/>
    <cellStyle name="평_평택STP_01_09_27_FinancialModel1108_Y-Pjt(FncMdl)_0912AM" xfId="11712"/>
    <cellStyle name="평_평택STP_01_09_27_FinancialModel1108_Y-Pjt_0905(PM4)" xfId="11713"/>
    <cellStyle name="평_평택STP_01_09_27_FinancialModel1108_Y-Pjt_0906(AM10)" xfId="11714"/>
    <cellStyle name="평_평택STP_01_09_27_FinancialModel1108_Y-PROJECT_0812" xfId="11715"/>
    <cellStyle name="평_평택STP_01_09_27_FinancialModel1108_Y-PROJECT_0813_PM10" xfId="11716"/>
    <cellStyle name="평_평택STP_01_09_27_FinancialModel1108_Y-PROJECT_0820(PM7)" xfId="11717"/>
    <cellStyle name="평_평택STP_01_09_27_FinancialModel1108_Y-Y Toll Pjt Fm(자본금비율 수정_0107)" xfId="11718"/>
    <cellStyle name="평_평택STP_01_09_27_FinancialModel1108_건설기간중대안2최종" xfId="11668"/>
    <cellStyle name="평_평택STP_01_09_27_FinancialModel1108_경기도수성0319" xfId="11669"/>
    <cellStyle name="평_평택STP_01_09_27_FinancialModel1108_광명 지역난방 민간투자사업 재무모델_0619" xfId="11670"/>
    <cellStyle name="평_평택STP_01_09_27_FinancialModel1108_대안1(1129)" xfId="11671"/>
    <cellStyle name="평_평택STP_01_09_27_FinancialModel1108_대안2(1201)" xfId="11672"/>
    <cellStyle name="평_평택STP_01_09_27_FinancialModel1108_사본 - MODEL_0105" xfId="11674"/>
    <cellStyle name="평_평택STP_01_09_27_FinancialModel1108_사본 - 사본 - 사본 - MODEL_0105" xfId="11673"/>
    <cellStyle name="평_평택STP_01_09_27_FinancialModel1108_양식" xfId="11675"/>
    <cellStyle name="평_평택STP_01_09_27_FinancialModel1108_용인 LRT_0619" xfId="11677"/>
    <cellStyle name="평_평택STP_01_09_27_FinancialModel1108_용인 LRT_0619-2" xfId="11678"/>
    <cellStyle name="평_평택STP_01_09_27_FinancialModel1108_용인 LRT_0620" xfId="11679"/>
    <cellStyle name="평_평택STP_01_09_27_FinancialModel1108_용인 경량전철 민간투자사업 재무모델" xfId="11676"/>
    <cellStyle name="평_평택STP_01_09_27_FinancialModel1108_운영설비비(고기리0320)" xfId="11680"/>
    <cellStyle name="평_평택STP_01_09_27_FinancialModel1108_의정부LRT_미니_0813" xfId="11681"/>
    <cellStyle name="평_평택STP_01_09_27_FinancialModel1108_의정부LRT_미니_0816_0930" xfId="11682"/>
    <cellStyle name="평_평택STP_01_09_27_FinancialModel1108_의정부LRT_미니_0818_1400" xfId="11683"/>
    <cellStyle name="평_평택STP_01_09_27_FinancialModel1108_의정부LRT재무분석(계획서최종)_TY20040716" xfId="11684"/>
    <cellStyle name="평_평택STP_01_09_27_Pt" xfId="11719"/>
    <cellStyle name="평_평택STP_01_09_27_Pt_(문원고기만)MODEL0318" xfId="11720"/>
    <cellStyle name="평_평택STP_01_09_27_Pt_BS Toll Pjt FM_0206" xfId="11738"/>
    <cellStyle name="평_평택STP_01_09_27_Pt_C-PROJECT FINANCIAL MODEL_0704" xfId="11739"/>
    <cellStyle name="평_평택STP_01_09_27_Pt_C-PROJECT_0722_pm2" xfId="11740"/>
    <cellStyle name="평_평택STP_01_09_27_Pt_C-PROJECT_0801" xfId="11741"/>
    <cellStyle name="평_평택STP_01_09_27_Pt_FinancialModel1108(2)" xfId="11742"/>
    <cellStyle name="평_평택STP_01_09_27_Pt_GW Toll FM(Valuation)_0223" xfId="11744"/>
    <cellStyle name="평_평택STP_01_09_27_Pt_GW Toll FM(Valuation)_0224" xfId="11745"/>
    <cellStyle name="평_평택STP_01_09_27_Pt_GW Toll FM(실시협약)_0217" xfId="11743"/>
    <cellStyle name="평_평택STP_01_09_27_Pt_GW Toll FM_0215" xfId="11746"/>
    <cellStyle name="평_평택STP_01_09_27_Pt_I-Pjt Fm(1028)" xfId="11747"/>
    <cellStyle name="평_평택STP_01_09_27_Pt_I-Pjt Fm(1118)" xfId="11748"/>
    <cellStyle name="평_평택STP_01_09_27_Pt_I-Pjt Fm(1119)_PM8" xfId="11750"/>
    <cellStyle name="평_평택STP_01_09_27_Pt_I-Pjt Fm(1119)_자산정리" xfId="11749"/>
    <cellStyle name="평_평택STP_01_09_27_Pt_MODEL_0117" xfId="11751"/>
    <cellStyle name="평_평택STP_01_09_27_Pt_MODEL_0118" xfId="11752"/>
    <cellStyle name="평_평택STP_01_09_27_Pt_MODEL0205" xfId="11753"/>
    <cellStyle name="평_평택STP_01_09_27_Pt_MODEL0209" xfId="11754"/>
    <cellStyle name="평_평택STP_01_09_27_Pt_MODEL0221" xfId="11755"/>
    <cellStyle name="평_평택STP_01_09_27_Pt_MODEL0309" xfId="11756"/>
    <cellStyle name="평_평택STP_01_09_27_Pt_MODEL0316" xfId="11757"/>
    <cellStyle name="평_평택STP_01_09_27_Pt_MODEL0318" xfId="11758"/>
    <cellStyle name="평_평택STP_01_09_27_Pt_MODEL0320-1" xfId="11759"/>
    <cellStyle name="평_평택STP_01_09_27_Pt_MODEL0321" xfId="11760"/>
    <cellStyle name="평_평택STP_01_09_27_Pt_MODEL0328" xfId="11761"/>
    <cellStyle name="평_평택STP_01_09_27_Pt_MODEL정말최종" xfId="11762"/>
    <cellStyle name="평_평택STP_01_09_27_Pt_MODEL최종" xfId="11763"/>
    <cellStyle name="평_평택STP_01_09_27_Pt_ROE" xfId="11764"/>
    <cellStyle name="평_평택STP_01_09_27_Pt_Y-Pjt(FncMdl)_0912AM" xfId="11765"/>
    <cellStyle name="평_평택STP_01_09_27_Pt_Y-Pjt_0905(PM4)" xfId="11766"/>
    <cellStyle name="평_평택STP_01_09_27_Pt_Y-Pjt_0906(AM10)" xfId="11767"/>
    <cellStyle name="평_평택STP_01_09_27_Pt_Y-PROJECT_0812" xfId="11768"/>
    <cellStyle name="평_평택STP_01_09_27_Pt_Y-PROJECT_0813_PM10" xfId="11769"/>
    <cellStyle name="평_평택STP_01_09_27_Pt_Y-PROJECT_0820(PM7)" xfId="11770"/>
    <cellStyle name="평_평택STP_01_09_27_Pt_Y-Y Toll Pjt Fm(자본금비율 수정_0107)" xfId="11771"/>
    <cellStyle name="평_평택STP_01_09_27_Pt_건설기간중대안2최종" xfId="11721"/>
    <cellStyle name="평_평택STP_01_09_27_Pt_경기도수성0319" xfId="11722"/>
    <cellStyle name="평_평택STP_01_09_27_Pt_광명 지역난방 민간투자사업 재무모델_0619" xfId="11723"/>
    <cellStyle name="평_평택STP_01_09_27_Pt_대안1(1129)" xfId="11724"/>
    <cellStyle name="평_평택STP_01_09_27_Pt_대안2(1201)" xfId="11725"/>
    <cellStyle name="평_평택STP_01_09_27_Pt_사본 - MODEL_0105" xfId="11727"/>
    <cellStyle name="평_평택STP_01_09_27_Pt_사본 - 사본 - 사본 - MODEL_0105" xfId="11726"/>
    <cellStyle name="평_평택STP_01_09_27_Pt_양식" xfId="11728"/>
    <cellStyle name="평_평택STP_01_09_27_Pt_용인 LRT_0619" xfId="11730"/>
    <cellStyle name="평_평택STP_01_09_27_Pt_용인 LRT_0619-2" xfId="11731"/>
    <cellStyle name="평_평택STP_01_09_27_Pt_용인 LRT_0620" xfId="11732"/>
    <cellStyle name="평_평택STP_01_09_27_Pt_용인 경량전철 민간투자사업 재무모델" xfId="11729"/>
    <cellStyle name="평_평택STP_01_09_27_Pt_운영설비비(고기리0320)" xfId="11733"/>
    <cellStyle name="평_평택STP_01_09_27_Pt_의정부LRT_미니_0813" xfId="11734"/>
    <cellStyle name="평_평택STP_01_09_27_Pt_의정부LRT_미니_0816_0930" xfId="11735"/>
    <cellStyle name="평_평택STP_01_09_27_Pt_의정부LRT_미니_0818_1400" xfId="11736"/>
    <cellStyle name="평_평택STP_01_09_27_Pt_의정부LRT재무분석(계획서최종)_TY20040716" xfId="11737"/>
    <cellStyle name="표" xfId="11807"/>
    <cellStyle name="표 2" xfId="12777"/>
    <cellStyle name="표_01__본실행예산내역_대구상인_10.15 (예산관리팀)" xfId="11808"/>
    <cellStyle name="표_04028적산수량집계" xfId="12776"/>
    <cellStyle name="표_1. 준공정산 추가자료(청주산남)" xfId="11809"/>
    <cellStyle name="표_BOOKCITY(전기)" xfId="12723"/>
    <cellStyle name="표_BOOKCITY(전기)_04028적산수량집계" xfId="12722"/>
    <cellStyle name="표_PJ진행현황-수원천천" xfId="11893"/>
    <cellStyle name="표_uz" xfId="11894"/>
    <cellStyle name="표_경비" xfId="11810"/>
    <cellStyle name="표_경비양식" xfId="11811"/>
    <cellStyle name="표_고리본부사옥입찰실행(2007.05.22결재최종-2명현장계약직)" xfId="11812"/>
    <cellStyle name="표_고리본부사옥입찰실행(2007.05.22결재최종-2명현장계약직)_입찰품의서(I-town)" xfId="11813"/>
    <cellStyle name="표_공사비 대비표" xfId="11814"/>
    <cellStyle name="표_공설운동진입(가실행)" xfId="12775"/>
    <cellStyle name="표_공설운동진입(가실행)_04028적산수량집계" xfId="12774"/>
    <cellStyle name="표_공설운동진입(가실행)_BOOKCITY(전기)" xfId="12763"/>
    <cellStyle name="표_공설운동진입(가실행)_BOOKCITY(전기)_04028적산수량집계" xfId="12762"/>
    <cellStyle name="표_공설운동진입(가실행)_사본 - 파주 북시티(이채)" xfId="12773"/>
    <cellStyle name="표_공설운동진입(가실행)_사본 - 파주 북시티(이채)_04028적산수량집계" xfId="12772"/>
    <cellStyle name="표_공설운동진입(가실행)_제주대명호텔공용홀 9-13(제출)-3차" xfId="14347"/>
    <cellStyle name="표_공설운동진입(가실행)_제주리조트 공용부리뉴얼공사(2차)" xfId="14348"/>
    <cellStyle name="표_공설운동진입(가실행)_파주 BOOK CITY(통보용)" xfId="12767"/>
    <cellStyle name="표_공설운동진입(가실행)_파주 BOOK CITY(통보용)_04028적산수량집계" xfId="12766"/>
    <cellStyle name="표_공설운동진입(가실행)_파주 BOOK CITY가실행내역" xfId="12765"/>
    <cellStyle name="표_공설운동진입(가실행)_파주 BOOK CITY가실행내역_04028적산수량집계" xfId="12764"/>
    <cellStyle name="표_공설운동진입(가실행)_파주 북시티(이채)제출" xfId="12771"/>
    <cellStyle name="표_공설운동진입(가실행)_파주 북시티(이채)제출_04028적산수량집계" xfId="12770"/>
    <cellStyle name="표_공설운동진입(가실행)_파주 북시티(전체)제출(변경전)" xfId="12769"/>
    <cellStyle name="표_공설운동진입(가실행)_파주 북시티(전체)제출(변경전)_04028적산수량집계" xfId="12768"/>
    <cellStyle name="표_공설운동진입(가실행)_한남동 근린생활시설-6-1" xfId="14349"/>
    <cellStyle name="표_공설운동진입(가실행)_한남동 근린생활시설-6-1_제주대명호텔공용홀 9-13(제출)-3차" xfId="14350"/>
    <cellStyle name="표_공설운동진입(가실행)_한남동 근린생활시설-6-1_제주리조트 공용부리뉴얼공사(2차)" xfId="14351"/>
    <cellStyle name="표_공설운동진입(가실행)_한남동 근린생활시설-6-1_한남동 근린생활시설-6-1" xfId="14352"/>
    <cellStyle name="표_공설운동진입(가실행)_한남동 근린생활시설-6-1_한남동 근린생활시설-6-1_제주대명호텔공용홀 9-13(제출)-3차" xfId="14353"/>
    <cellStyle name="표_공설운동진입(가실행)_한남동 근린생활시설-6-1_한남동 근린생활시설-6-1_제주리조트 공용부리뉴얼공사(2차)" xfId="14354"/>
    <cellStyle name="표_대비표2" xfId="11815"/>
    <cellStyle name="표_대비표2_01__본실행예산내역_대구상인_10.15 (예산관리팀)" xfId="11816"/>
    <cellStyle name="표_대비표2_1. 준공정산 추가자료(청주산남)" xfId="11817"/>
    <cellStyle name="표_대비표2_PJ진행현황-수원천천" xfId="11834"/>
    <cellStyle name="표_대비표2_경비" xfId="11818"/>
    <cellStyle name="표_대비표2_경비양식" xfId="11819"/>
    <cellStyle name="표_대비표2_고리본부사옥입찰실행(2007.05.22결재최종-2명현장계약직)" xfId="11820"/>
    <cellStyle name="표_대비표2_고리본부사옥입찰실행(2007.05.22결재최종-2명현장계약직)_입찰품의서(I-town)" xfId="11821"/>
    <cellStyle name="표_대비표2_공사비 대비표" xfId="11822"/>
    <cellStyle name="표_대비표2_서초킴스타워B최초" xfId="11823"/>
    <cellStyle name="표_대비표2_실행내역-명동타워리모델링공사(20080327)-최종확정" xfId="11824"/>
    <cellStyle name="표_대비표2_실행예산(고대경상관-확정)2008.09.09" xfId="11825"/>
    <cellStyle name="표_대비표2_실행예산(삼성동복합시설)" xfId="11826"/>
    <cellStyle name="표_대비표2_실행예산품의서(삼성동복합시설신축공사080201)결재용" xfId="11827"/>
    <cellStyle name="표_대비표2_실행예산품의서(삼성동복합시설신축공사080201)결재용_1" xfId="11828"/>
    <cellStyle name="표_대비표2_입찰품의서(자동차)-080410" xfId="11829"/>
    <cellStyle name="표_대비표2_입찰품의서(한국루터회관)080318결재(김동현상무님)" xfId="11830"/>
    <cellStyle name="표_대비표2_토목비교표" xfId="11831"/>
    <cellStyle name="표_대비표2_투찰분석표" xfId="11832"/>
    <cellStyle name="표_대비표2_투찰분석표(제주)" xfId="11833"/>
    <cellStyle name="표_동별 집계 (2)" xfId="11835"/>
    <cellStyle name="표_동별 집계 (2)_01__본실행예산내역_대구상인_10.15 (예산관리팀)" xfId="11836"/>
    <cellStyle name="표_동별 집계 (2)_1. 준공정산 추가자료(청주산남)" xfId="11837"/>
    <cellStyle name="표_동별 집계 (2)_PJ진행현황-수원천천" xfId="11855"/>
    <cellStyle name="표_동별 집계 (2)_uz" xfId="11856"/>
    <cellStyle name="표_동별 집계 (2)_경비" xfId="11838"/>
    <cellStyle name="표_동별 집계 (2)_경비양식" xfId="11839"/>
    <cellStyle name="표_동별 집계 (2)_고리본부사옥입찰실행(2007.05.22결재최종-2명현장계약직)" xfId="11840"/>
    <cellStyle name="표_동별 집계 (2)_고리본부사옥입찰실행(2007.05.22결재최종-2명현장계약직)_1" xfId="11841"/>
    <cellStyle name="표_동별 집계 (2)_고리본부사옥입찰실행(2007.05.22결재최종-2명현장계약직)_입찰품의서(I-town)" xfId="11842"/>
    <cellStyle name="표_동별 집계 (2)_공사비 대비표" xfId="11843"/>
    <cellStyle name="표_동별 집계 (2)_서초킴스타워B최초" xfId="11844"/>
    <cellStyle name="표_동별 집계 (2)_실행내역-명동타워리모델링공사(20080327)-최종확정" xfId="11845"/>
    <cellStyle name="표_동별 집계 (2)_실행예산(고대경상관-확정)2008.09.09" xfId="11846"/>
    <cellStyle name="표_동별 집계 (2)_실행예산(삼성동복합시설)" xfId="11847"/>
    <cellStyle name="표_동별 집계 (2)_실행예산품의서(삼성동복합시설신축공사080201)결재용" xfId="11848"/>
    <cellStyle name="표_동별 집계 (2)_실행예산품의서(삼성동복합시설신축공사080201)결재용_1" xfId="11849"/>
    <cellStyle name="표_동별 집계 (2)_입찰품의서(자동차)-080410" xfId="11850"/>
    <cellStyle name="표_동별 집계 (2)_입찰품의서(한국루터회관)080318결재(김동현상무님)" xfId="11851"/>
    <cellStyle name="표_동별 집계 (2)_토목비교표" xfId="11852"/>
    <cellStyle name="표_동별 집계 (2)_투찰분석표" xfId="11853"/>
    <cellStyle name="표_동별 집계 (2)_투찰분석표(제주)" xfId="11854"/>
    <cellStyle name="표_사본 - 파주 북시티(이채)" xfId="12761"/>
    <cellStyle name="표_사본 - 파주 북시티(이채)_04028적산수량집계" xfId="12760"/>
    <cellStyle name="표_서초킴스타워B최초" xfId="11857"/>
    <cellStyle name="표_송도공사분석3" xfId="11858"/>
    <cellStyle name="표_실행내역-명동타워리모델링공사(20080327)-최종확정" xfId="11859"/>
    <cellStyle name="표_실행예산" xfId="11860"/>
    <cellStyle name="표_실행예산(고대경상관-확정)2008.09.09" xfId="11861"/>
    <cellStyle name="표_실행예산(삼성동복합시설)" xfId="11862"/>
    <cellStyle name="표_실행예산_01__본실행예산내역_대구상인_10.15 (예산관리팀)" xfId="11863"/>
    <cellStyle name="표_실행예산_1. 준공정산 추가자료(청주산남)" xfId="11864"/>
    <cellStyle name="표_실행예산_PJ진행현황-수원천천" xfId="11883"/>
    <cellStyle name="표_실행예산_uz" xfId="11884"/>
    <cellStyle name="표_실행예산_경비" xfId="11865"/>
    <cellStyle name="표_실행예산_경비양식" xfId="11866"/>
    <cellStyle name="표_실행예산_고리본부사옥입찰실행(2007.05.22결재최종-2명현장계약직)" xfId="11867"/>
    <cellStyle name="표_실행예산_고리본부사옥입찰실행(2007.05.22결재최종-2명현장계약직)_1" xfId="11868"/>
    <cellStyle name="표_실행예산_고리본부사옥입찰실행(2007.05.22결재최종-2명현장계약직)_입찰품의서(I-town)" xfId="11869"/>
    <cellStyle name="표_실행예산_공사비 대비표" xfId="11870"/>
    <cellStyle name="표_실행예산_서초킴스타워B최초" xfId="11871"/>
    <cellStyle name="표_실행예산_실행내역-명동타워리모델링공사(20080327)-최종확정" xfId="11872"/>
    <cellStyle name="표_실행예산_실행예산(고대경상관-확정)2008.09.09" xfId="11873"/>
    <cellStyle name="표_실행예산_실행예산(삼성동복합시설)" xfId="11874"/>
    <cellStyle name="표_실행예산_실행예산품의서(삼성동복합시설신축공사080201)결재용" xfId="11875"/>
    <cellStyle name="표_실행예산_실행예산품의서(삼성동복합시설신축공사080201)결재용_1" xfId="11876"/>
    <cellStyle name="표_실행예산_입찰품의서(00지역 확장공사)080607" xfId="11877"/>
    <cellStyle name="표_실행예산_입찰품의서(자동차)-080410" xfId="11878"/>
    <cellStyle name="표_실행예산_입찰품의서(한국루터회관)080318결재(김동현상무님)" xfId="11879"/>
    <cellStyle name="표_실행예산_토목비교표" xfId="11880"/>
    <cellStyle name="표_실행예산_투찰분석표" xfId="11881"/>
    <cellStyle name="표_실행예산_투찰분석표(제주)" xfId="11882"/>
    <cellStyle name="표_실행예산품의서(삼성동복합시설신축공사080201)결재용" xfId="11885"/>
    <cellStyle name="표_실행예산품의서(삼성동복합시설신축공사080201)결재용_1" xfId="11886"/>
    <cellStyle name="표_입찰품의서(00지역 확장공사)080607" xfId="11887"/>
    <cellStyle name="표_입찰품의서(자동차)-080410" xfId="11888"/>
    <cellStyle name="표_입찰품의서(한국루터회관)080318결재(김동현상무님)" xfId="11889"/>
    <cellStyle name="표_제주대명호텔공용홀 9-13(제출)-3차" xfId="14355"/>
    <cellStyle name="표_제주리조트 공용부리뉴얼공사(2차)" xfId="14356"/>
    <cellStyle name="표_토목내역서" xfId="12759"/>
    <cellStyle name="표_토목내역서_04028적산수량집계" xfId="12758"/>
    <cellStyle name="표_토목내역서_BOOKCITY(전기)" xfId="12733"/>
    <cellStyle name="표_토목내역서_BOOKCITY(전기)_04028적산수량집계" xfId="12732"/>
    <cellStyle name="표_토목내역서_공설운동진입(가실행)" xfId="12757"/>
    <cellStyle name="표_토목내역서_공설운동진입(가실행)_04028적산수량집계" xfId="12756"/>
    <cellStyle name="표_토목내역서_공설운동진입(가실행)_BOOKCITY(전기)" xfId="12745"/>
    <cellStyle name="표_토목내역서_공설운동진입(가실행)_BOOKCITY(전기)_04028적산수량집계" xfId="12744"/>
    <cellStyle name="표_토목내역서_공설운동진입(가실행)_사본 - 파주 북시티(이채)" xfId="12755"/>
    <cellStyle name="표_토목내역서_공설운동진입(가실행)_사본 - 파주 북시티(이채)_04028적산수량집계" xfId="12754"/>
    <cellStyle name="표_토목내역서_공설운동진입(가실행)_제주대명호텔공용홀 9-13(제출)-3차" xfId="14357"/>
    <cellStyle name="표_토목내역서_공설운동진입(가실행)_제주리조트 공용부리뉴얼공사(2차)" xfId="14358"/>
    <cellStyle name="표_토목내역서_공설운동진입(가실행)_파주 BOOK CITY(통보용)" xfId="12749"/>
    <cellStyle name="표_토목내역서_공설운동진입(가실행)_파주 BOOK CITY(통보용)_04028적산수량집계" xfId="12748"/>
    <cellStyle name="표_토목내역서_공설운동진입(가실행)_파주 BOOK CITY가실행내역" xfId="12747"/>
    <cellStyle name="표_토목내역서_공설운동진입(가실행)_파주 BOOK CITY가실행내역_04028적산수량집계" xfId="12746"/>
    <cellStyle name="표_토목내역서_공설운동진입(가실행)_파주 북시티(이채)제출" xfId="12753"/>
    <cellStyle name="표_토목내역서_공설운동진입(가실행)_파주 북시티(이채)제출_04028적산수량집계" xfId="12752"/>
    <cellStyle name="표_토목내역서_공설운동진입(가실행)_파주 북시티(전체)제출(변경전)" xfId="12751"/>
    <cellStyle name="표_토목내역서_공설운동진입(가실행)_파주 북시티(전체)제출(변경전)_04028적산수량집계" xfId="12750"/>
    <cellStyle name="표_토목내역서_공설운동진입(가실행)_한남동 근린생활시설-6-1" xfId="14359"/>
    <cellStyle name="표_토목내역서_공설운동진입(가실행)_한남동 근린생활시설-6-1_제주대명호텔공용홀 9-13(제출)-3차" xfId="14360"/>
    <cellStyle name="표_토목내역서_공설운동진입(가실행)_한남동 근린생활시설-6-1_제주리조트 공용부리뉴얼공사(2차)" xfId="14361"/>
    <cellStyle name="표_토목내역서_공설운동진입(가실행)_한남동 근린생활시설-6-1_한남동 근린생활시설-6-1" xfId="14362"/>
    <cellStyle name="표_토목내역서_공설운동진입(가실행)_한남동 근린생활시설-6-1_한남동 근린생활시설-6-1_제주대명호텔공용홀 9-13(제출)-3차" xfId="14363"/>
    <cellStyle name="표_토목내역서_공설운동진입(가실행)_한남동 근린생활시설-6-1_한남동 근린생활시설-6-1_제주리조트 공용부리뉴얼공사(2차)" xfId="14364"/>
    <cellStyle name="표_토목내역서_사본 - 파주 북시티(이채)" xfId="12743"/>
    <cellStyle name="표_토목내역서_사본 - 파주 북시티(이채)_04028적산수량집계" xfId="12742"/>
    <cellStyle name="표_토목내역서_제주대명호텔공용홀 9-13(제출)-3차" xfId="14365"/>
    <cellStyle name="표_토목내역서_제주리조트 공용부리뉴얼공사(2차)" xfId="14366"/>
    <cellStyle name="표_토목내역서_파주 BOOK CITY(통보용)" xfId="12737"/>
    <cellStyle name="표_토목내역서_파주 BOOK CITY(통보용)_04028적산수량집계" xfId="12736"/>
    <cellStyle name="표_토목내역서_파주 BOOK CITY가실행내역" xfId="12735"/>
    <cellStyle name="표_토목내역서_파주 BOOK CITY가실행내역_04028적산수량집계" xfId="12734"/>
    <cellStyle name="표_토목내역서_파주 북시티(이채)제출" xfId="12741"/>
    <cellStyle name="표_토목내역서_파주 북시티(이채)제출_04028적산수량집계" xfId="12740"/>
    <cellStyle name="표_토목내역서_파주 북시티(전체)제출(변경전)" xfId="12739"/>
    <cellStyle name="표_토목내역서_파주 북시티(전체)제출(변경전)_04028적산수량집계" xfId="12738"/>
    <cellStyle name="표_토목내역서_한남동 근린생활시설-6-1" xfId="14367"/>
    <cellStyle name="표_토목내역서_한남동 근린생활시설-6-1_제주대명호텔공용홀 9-13(제출)-3차" xfId="14368"/>
    <cellStyle name="표_토목내역서_한남동 근린생활시설-6-1_제주리조트 공용부리뉴얼공사(2차)" xfId="14369"/>
    <cellStyle name="표_토목내역서_한남동 근린생활시설-6-1_한남동 근린생활시설-6-1" xfId="14370"/>
    <cellStyle name="표_토목내역서_한남동 근린생활시설-6-1_한남동 근린생활시설-6-1_제주대명호텔공용홀 9-13(제출)-3차" xfId="14371"/>
    <cellStyle name="표_토목내역서_한남동 근린생활시설-6-1_한남동 근린생활시설-6-1_제주리조트 공용부리뉴얼공사(2차)" xfId="14372"/>
    <cellStyle name="표_토목비교표" xfId="11890"/>
    <cellStyle name="표_투찰분석표" xfId="11891"/>
    <cellStyle name="표_투찰분석표(제주)" xfId="11892"/>
    <cellStyle name="표_파주 BOOK CITY(통보용)" xfId="12727"/>
    <cellStyle name="표_파주 BOOK CITY(통보용)_04028적산수량집계" xfId="12726"/>
    <cellStyle name="표_파주 BOOK CITY가실행내역" xfId="12725"/>
    <cellStyle name="표_파주 BOOK CITY가실행내역_04028적산수량집계" xfId="12724"/>
    <cellStyle name="표_파주 북시티(이채)제출" xfId="12731"/>
    <cellStyle name="표_파주 북시티(이채)제출_04028적산수량집계" xfId="12730"/>
    <cellStyle name="표_파주 북시티(전체)제출(변경전)" xfId="12729"/>
    <cellStyle name="표_파주 북시티(전체)제출(변경전)_04028적산수량집계" xfId="12728"/>
    <cellStyle name="표_한남동 근린생활시설-6-1" xfId="14373"/>
    <cellStyle name="표_한남동 근린생활시설-6-1_제주대명호텔공용홀 9-13(제출)-3차" xfId="14374"/>
    <cellStyle name="표_한남동 근린생활시설-6-1_제주리조트 공용부리뉴얼공사(2차)" xfId="14375"/>
    <cellStyle name="표_한남동 근린생활시설-6-1_한남동 근린생활시설-6-1" xfId="14376"/>
    <cellStyle name="표_한남동 근린생활시설-6-1_한남동 근린생활시설-6-1_제주대명호텔공용홀 9-13(제출)-3차" xfId="14377"/>
    <cellStyle name="표_한남동 근린생활시설-6-1_한남동 근린생활시설-6-1_제주리조트 공용부리뉴얼공사(2차)" xfId="14378"/>
    <cellStyle name="표10" xfId="11895"/>
    <cellStyle name="표13" xfId="11896"/>
    <cellStyle name="표머릿글(上)" xfId="20021"/>
    <cellStyle name="표머릿글(中)" xfId="20022"/>
    <cellStyle name="표머릿글(下)" xfId="20023"/>
    <cellStyle name="標題說明" xfId="14379"/>
    <cellStyle name="표준" xfId="0" builtinId="0"/>
    <cellStyle name="표준 10" xfId="11897"/>
    <cellStyle name="표준 10 2" xfId="12410"/>
    <cellStyle name="표준 10 2 2" xfId="13286"/>
    <cellStyle name="표준 10 2 2 2" xfId="21080"/>
    <cellStyle name="표준 10 2 2 3" xfId="21272"/>
    <cellStyle name="표준 10 2 3" xfId="13302"/>
    <cellStyle name="표준 10 2 3 2" xfId="21096"/>
    <cellStyle name="표준 10 2 3 3" xfId="21288"/>
    <cellStyle name="표준 10 2 4" xfId="13318"/>
    <cellStyle name="표준 10 2 4 2" xfId="21112"/>
    <cellStyle name="표준 10 2 4 3" xfId="21304"/>
    <cellStyle name="표준 10 2 5" xfId="13340"/>
    <cellStyle name="표준 10 2 5 2" xfId="21134"/>
    <cellStyle name="표준 10 2 5 3" xfId="21326"/>
    <cellStyle name="표준 10 2 6" xfId="13362"/>
    <cellStyle name="표준 10 2 6 2" xfId="21156"/>
    <cellStyle name="표준 10 2 6 3" xfId="21348"/>
    <cellStyle name="표준 10 2 7" xfId="21064"/>
    <cellStyle name="표준 10 2 8" xfId="21256"/>
    <cellStyle name="표준 100" xfId="21203"/>
    <cellStyle name="표준 101" xfId="15890"/>
    <cellStyle name="표준 102" xfId="15891"/>
    <cellStyle name="표준 103" xfId="15892"/>
    <cellStyle name="표준 104" xfId="21222"/>
    <cellStyle name="표준 105" xfId="15893"/>
    <cellStyle name="표준 106" xfId="15894"/>
    <cellStyle name="표준 107" xfId="15895"/>
    <cellStyle name="표준 108" xfId="15896"/>
    <cellStyle name="표준 109" xfId="21228"/>
    <cellStyle name="표준 11" xfId="11898"/>
    <cellStyle name="표준 11 10" xfId="21254"/>
    <cellStyle name="표준 11 2" xfId="12992"/>
    <cellStyle name="표준 11 2 2" xfId="13291"/>
    <cellStyle name="표준 11 2 2 2" xfId="21085"/>
    <cellStyle name="표준 11 2 2 3" xfId="21277"/>
    <cellStyle name="표준 11 2 3" xfId="13307"/>
    <cellStyle name="표준 11 2 3 2" xfId="21101"/>
    <cellStyle name="표준 11 2 3 3" xfId="21293"/>
    <cellStyle name="표준 11 2 4" xfId="13323"/>
    <cellStyle name="표준 11 2 4 2" xfId="21117"/>
    <cellStyle name="표준 11 2 4 3" xfId="21309"/>
    <cellStyle name="표준 11 2 5" xfId="13345"/>
    <cellStyle name="표준 11 2 5 2" xfId="21139"/>
    <cellStyle name="표준 11 2 5 3" xfId="21331"/>
    <cellStyle name="표준 11 2 6" xfId="13367"/>
    <cellStyle name="표준 11 2 6 2" xfId="21161"/>
    <cellStyle name="표준 11 2 6 3" xfId="21353"/>
    <cellStyle name="표준 11 2 7" xfId="21069"/>
    <cellStyle name="표준 11 2 8" xfId="21261"/>
    <cellStyle name="표준 11 3" xfId="12409"/>
    <cellStyle name="표준 11 4" xfId="13284"/>
    <cellStyle name="표준 11 4 2" xfId="13332"/>
    <cellStyle name="표준 11 4 2 2" xfId="21126"/>
    <cellStyle name="표준 11 4 2 3" xfId="21318"/>
    <cellStyle name="표준 11 4 3" xfId="13354"/>
    <cellStyle name="표준 11 4 3 2" xfId="21148"/>
    <cellStyle name="표준 11 4 3 3" xfId="21340"/>
    <cellStyle name="표준 11 4 4" xfId="13376"/>
    <cellStyle name="표준 11 4 4 2" xfId="21170"/>
    <cellStyle name="표준 11 4 4 3" xfId="21362"/>
    <cellStyle name="표준 11 4 5" xfId="21078"/>
    <cellStyle name="표준 11 4 6" xfId="21270"/>
    <cellStyle name="표준 11 5" xfId="13300"/>
    <cellStyle name="표준 11 5 2" xfId="21094"/>
    <cellStyle name="표준 11 5 3" xfId="21286"/>
    <cellStyle name="표준 11 6" xfId="13316"/>
    <cellStyle name="표준 11 6 2" xfId="21110"/>
    <cellStyle name="표준 11 6 3" xfId="21302"/>
    <cellStyle name="표준 11 7" xfId="13338"/>
    <cellStyle name="표준 11 7 2" xfId="21132"/>
    <cellStyle name="표준 11 7 3" xfId="21324"/>
    <cellStyle name="표준 11 8" xfId="13360"/>
    <cellStyle name="표준 11 8 2" xfId="21154"/>
    <cellStyle name="표준 11 8 3" xfId="21346"/>
    <cellStyle name="표준 11 9" xfId="21062"/>
    <cellStyle name="표준 110" xfId="21229"/>
    <cellStyle name="표준 111" xfId="21231"/>
    <cellStyle name="표준 112" xfId="21232"/>
    <cellStyle name="표준 113" xfId="21230"/>
    <cellStyle name="표준 114" xfId="21233"/>
    <cellStyle name="표준 115" xfId="21234"/>
    <cellStyle name="표준 116" xfId="21235"/>
    <cellStyle name="표준 117" xfId="21209"/>
    <cellStyle name="표준 118" xfId="21240"/>
    <cellStyle name="표준 119" xfId="21241"/>
    <cellStyle name="표준 12" xfId="12096"/>
    <cellStyle name="표준 12 2" xfId="12408"/>
    <cellStyle name="표준 120" xfId="21243"/>
    <cellStyle name="표준 121" xfId="21244"/>
    <cellStyle name="표준 122" xfId="21249"/>
    <cellStyle name="표준 13" xfId="12407"/>
    <cellStyle name="표준 14" xfId="12406"/>
    <cellStyle name="표준 15" xfId="12405"/>
    <cellStyle name="표준 16" xfId="13201"/>
    <cellStyle name="표준 17" xfId="13227"/>
    <cellStyle name="표준 17 2" xfId="13293"/>
    <cellStyle name="표준 17 2 2" xfId="21087"/>
    <cellStyle name="표준 17 2 3" xfId="21279"/>
    <cellStyle name="표준 17 3" xfId="13309"/>
    <cellStyle name="표준 17 3 2" xfId="21103"/>
    <cellStyle name="표준 17 3 3" xfId="21295"/>
    <cellStyle name="표준 17 4" xfId="13325"/>
    <cellStyle name="표준 17 4 2" xfId="21119"/>
    <cellStyle name="표준 17 4 3" xfId="21311"/>
    <cellStyle name="표준 17 5" xfId="13347"/>
    <cellStyle name="표준 17 5 2" xfId="21141"/>
    <cellStyle name="표준 17 5 3" xfId="21333"/>
    <cellStyle name="표준 17 6" xfId="13369"/>
    <cellStyle name="표준 17 6 2" xfId="21163"/>
    <cellStyle name="표준 17 6 3" xfId="21355"/>
    <cellStyle name="표준 17 7" xfId="21071"/>
    <cellStyle name="표준 17 8" xfId="21263"/>
    <cellStyle name="표준 18" xfId="13228"/>
    <cellStyle name="표준 18 2" xfId="13294"/>
    <cellStyle name="표준 18 2 2" xfId="21088"/>
    <cellStyle name="표준 18 2 3" xfId="21280"/>
    <cellStyle name="표준 18 3" xfId="13310"/>
    <cellStyle name="표준 18 3 2" xfId="21104"/>
    <cellStyle name="표준 18 3 3" xfId="21296"/>
    <cellStyle name="표준 18 4" xfId="13326"/>
    <cellStyle name="표준 18 4 2" xfId="21120"/>
    <cellStyle name="표준 18 4 3" xfId="21312"/>
    <cellStyle name="표준 18 5" xfId="13348"/>
    <cellStyle name="표준 18 5 2" xfId="21142"/>
    <cellStyle name="표준 18 5 3" xfId="21334"/>
    <cellStyle name="표준 18 6" xfId="13370"/>
    <cellStyle name="표준 18 6 2" xfId="21164"/>
    <cellStyle name="표준 18 6 3" xfId="21356"/>
    <cellStyle name="표준 18 7" xfId="21072"/>
    <cellStyle name="표준 18 8" xfId="21264"/>
    <cellStyle name="표준 19" xfId="13092"/>
    <cellStyle name="표준 2" xfId="2"/>
    <cellStyle name="표준 2 10" xfId="15897"/>
    <cellStyle name="표준 2 11" xfId="15898"/>
    <cellStyle name="표준 2 12" xfId="15899"/>
    <cellStyle name="표준 2 13" xfId="15900"/>
    <cellStyle name="표준 2 14" xfId="15901"/>
    <cellStyle name="표준 2 15" xfId="15902"/>
    <cellStyle name="표준 2 16" xfId="13412"/>
    <cellStyle name="표준 2 16 2" xfId="15903"/>
    <cellStyle name="표준 2 17" xfId="15904"/>
    <cellStyle name="표준 2 18" xfId="15905"/>
    <cellStyle name="표준 2 19" xfId="11899"/>
    <cellStyle name="표준 2 2" xfId="11900"/>
    <cellStyle name="표준 2 2 10" xfId="15906"/>
    <cellStyle name="표준 2 2 11" xfId="15907"/>
    <cellStyle name="표준 2 2 12" xfId="15908"/>
    <cellStyle name="표준 2 2 2" xfId="11901"/>
    <cellStyle name="표준 2 2 2 2" xfId="15909"/>
    <cellStyle name="표준 2 2 2 3" xfId="15910"/>
    <cellStyle name="표준 2 2 3" xfId="15911"/>
    <cellStyle name="표준 2 2 4" xfId="15912"/>
    <cellStyle name="표준 2 2 5" xfId="15913"/>
    <cellStyle name="표준 2 2 6" xfId="15914"/>
    <cellStyle name="표준 2 2 7" xfId="15915"/>
    <cellStyle name="표준 2 2 8" xfId="15916"/>
    <cellStyle name="표준 2 2 9" xfId="15917"/>
    <cellStyle name="표준 2 20" xfId="15918"/>
    <cellStyle name="표준 2 21" xfId="15919"/>
    <cellStyle name="표준 2 22" xfId="15920"/>
    <cellStyle name="표준 2 23" xfId="15921"/>
    <cellStyle name="표준 2 24" xfId="15922"/>
    <cellStyle name="표준 2 25" xfId="15923"/>
    <cellStyle name="표준 2 26" xfId="15924"/>
    <cellStyle name="표준 2 27" xfId="15925"/>
    <cellStyle name="표준 2 28" xfId="21038"/>
    <cellStyle name="표준 2 3" xfId="11902"/>
    <cellStyle name="표준 2 3 2" xfId="11903"/>
    <cellStyle name="표준 2 4" xfId="11904"/>
    <cellStyle name="표준 2 5" xfId="14380"/>
    <cellStyle name="표준 2 6" xfId="14381"/>
    <cellStyle name="표준 2 7" xfId="15926"/>
    <cellStyle name="표준 2 8" xfId="15927"/>
    <cellStyle name="표준 2 9" xfId="15928"/>
    <cellStyle name="표준 2_금속&amp;STL창호_및_철골공사" xfId="12339"/>
    <cellStyle name="표준 20" xfId="13217"/>
    <cellStyle name="표준 21" xfId="13277"/>
    <cellStyle name="표준 22" xfId="12275"/>
    <cellStyle name="표준 23" xfId="13258"/>
    <cellStyle name="표준 24" xfId="12292"/>
    <cellStyle name="표준 25" xfId="13090"/>
    <cellStyle name="표준 26" xfId="12304"/>
    <cellStyle name="표준 27" xfId="12318"/>
    <cellStyle name="표준 28" xfId="13278"/>
    <cellStyle name="표준 28 2" xfId="13295"/>
    <cellStyle name="표준 28 2 2" xfId="21089"/>
    <cellStyle name="표준 28 2 3" xfId="21281"/>
    <cellStyle name="표준 28 3" xfId="13311"/>
    <cellStyle name="표준 28 3 2" xfId="21105"/>
    <cellStyle name="표준 28 3 3" xfId="21297"/>
    <cellStyle name="표준 28 4" xfId="13327"/>
    <cellStyle name="표준 28 4 2" xfId="21121"/>
    <cellStyle name="표준 28 4 3" xfId="21313"/>
    <cellStyle name="표준 28 5" xfId="13349"/>
    <cellStyle name="표준 28 5 2" xfId="21143"/>
    <cellStyle name="표준 28 5 3" xfId="21335"/>
    <cellStyle name="표준 28 6" xfId="13371"/>
    <cellStyle name="표준 28 6 2" xfId="21165"/>
    <cellStyle name="표준 28 6 3" xfId="21357"/>
    <cellStyle name="표준 28 7" xfId="21073"/>
    <cellStyle name="표준 28 8" xfId="21265"/>
    <cellStyle name="표준 29" xfId="13378"/>
    <cellStyle name="표준 29 2" xfId="21172"/>
    <cellStyle name="표준 29 3" xfId="21364"/>
    <cellStyle name="표준 3" xfId="3"/>
    <cellStyle name="표준 3 2" xfId="4"/>
    <cellStyle name="표준 3 2 2" xfId="12404"/>
    <cellStyle name="표준 3 3" xfId="12721"/>
    <cellStyle name="표준 3 4" xfId="13383"/>
    <cellStyle name="표준 3 5" xfId="15929"/>
    <cellStyle name="표준 3 6" xfId="15930"/>
    <cellStyle name="표준 3 7" xfId="15931"/>
    <cellStyle name="표준 3 8" xfId="15932"/>
    <cellStyle name="표준 3_견적내역변경(2009.03.20)" xfId="12403"/>
    <cellStyle name="표준 30" xfId="13382"/>
    <cellStyle name="표준 30 2" xfId="21174"/>
    <cellStyle name="표준 30 3" xfId="21366"/>
    <cellStyle name="표준 31" xfId="13381"/>
    <cellStyle name="표준 31 2" xfId="21173"/>
    <cellStyle name="표준 31 3" xfId="21365"/>
    <cellStyle name="표준 32" xfId="13384"/>
    <cellStyle name="표준 32 2" xfId="21175"/>
    <cellStyle name="표준 32 3" xfId="21367"/>
    <cellStyle name="표준 33" xfId="13385"/>
    <cellStyle name="표준 33 2" xfId="21176"/>
    <cellStyle name="표준 33 3" xfId="21368"/>
    <cellStyle name="표준 34" xfId="13386"/>
    <cellStyle name="표준 34 2" xfId="21177"/>
    <cellStyle name="표준 34 3" xfId="21369"/>
    <cellStyle name="표준 35" xfId="13387"/>
    <cellStyle name="표준 35 2" xfId="21178"/>
    <cellStyle name="표준 35 3" xfId="21370"/>
    <cellStyle name="표준 36" xfId="13388"/>
    <cellStyle name="표준 36 2" xfId="21179"/>
    <cellStyle name="표준 36 3" xfId="21371"/>
    <cellStyle name="표준 37" xfId="13389"/>
    <cellStyle name="표준 37 2" xfId="21180"/>
    <cellStyle name="표준 37 3" xfId="21372"/>
    <cellStyle name="표준 38" xfId="13390"/>
    <cellStyle name="표준 38 2" xfId="21181"/>
    <cellStyle name="표준 38 3" xfId="21373"/>
    <cellStyle name="표준 39" xfId="13391"/>
    <cellStyle name="표준 39 2" xfId="21182"/>
    <cellStyle name="표준 39 3" xfId="21374"/>
    <cellStyle name="표준 4" xfId="5"/>
    <cellStyle name="표준 4 2" xfId="11905"/>
    <cellStyle name="표준 4 2 2" xfId="15933"/>
    <cellStyle name="표준 4 3" xfId="11906"/>
    <cellStyle name="표준 4 4" xfId="12720"/>
    <cellStyle name="표준 4 5" xfId="13379"/>
    <cellStyle name="표준 4 6" xfId="15934"/>
    <cellStyle name="표준 40" xfId="13392"/>
    <cellStyle name="표준 40 2" xfId="15935"/>
    <cellStyle name="표준 40 3" xfId="21183"/>
    <cellStyle name="표준 40 4" xfId="21375"/>
    <cellStyle name="표준 41" xfId="13393"/>
    <cellStyle name="표준 41 2" xfId="21184"/>
    <cellStyle name="표준 41 3" xfId="21376"/>
    <cellStyle name="표준 42" xfId="13394"/>
    <cellStyle name="표준 42 2" xfId="21185"/>
    <cellStyle name="표준 42 3" xfId="21377"/>
    <cellStyle name="표준 43" xfId="13395"/>
    <cellStyle name="표준 43 2" xfId="21186"/>
    <cellStyle name="표준 43 3" xfId="21378"/>
    <cellStyle name="표준 44" xfId="13396"/>
    <cellStyle name="표준 44 2" xfId="15936"/>
    <cellStyle name="표준 44 3" xfId="21187"/>
    <cellStyle name="표준 44 4" xfId="21379"/>
    <cellStyle name="표준 45" xfId="13397"/>
    <cellStyle name="표준 45 2" xfId="15937"/>
    <cellStyle name="표준 45 3" xfId="21188"/>
    <cellStyle name="표준 45 4" xfId="21380"/>
    <cellStyle name="표준 46" xfId="13398"/>
    <cellStyle name="표준 46 2" xfId="15938"/>
    <cellStyle name="표준 46 3" xfId="21189"/>
    <cellStyle name="표준 46 4" xfId="21381"/>
    <cellStyle name="표준 47" xfId="13399"/>
    <cellStyle name="표준 47 2" xfId="15939"/>
    <cellStyle name="표준 47 3" xfId="15940"/>
    <cellStyle name="표준 47 4" xfId="15941"/>
    <cellStyle name="표준 47 5" xfId="21190"/>
    <cellStyle name="표준 47 6" xfId="21382"/>
    <cellStyle name="표준 48" xfId="13400"/>
    <cellStyle name="표준 48 2" xfId="21191"/>
    <cellStyle name="표준 48 3" xfId="21383"/>
    <cellStyle name="표준 49" xfId="13401"/>
    <cellStyle name="표준 49 2" xfId="21192"/>
    <cellStyle name="표준 49 3" xfId="21384"/>
    <cellStyle name="표준 5" xfId="11907"/>
    <cellStyle name="표준 5 2" xfId="13219"/>
    <cellStyle name="표준 5 2 2" xfId="15942"/>
    <cellStyle name="표준 5 3" xfId="12719"/>
    <cellStyle name="표준 5 4" xfId="15943"/>
    <cellStyle name="표준 5 5" xfId="15944"/>
    <cellStyle name="표준 50" xfId="13402"/>
    <cellStyle name="표준 50 2" xfId="21193"/>
    <cellStyle name="표준 50 3" xfId="21385"/>
    <cellStyle name="표준 51" xfId="13403"/>
    <cellStyle name="표준 51 2" xfId="21194"/>
    <cellStyle name="표준 51 3" xfId="21386"/>
    <cellStyle name="표준 52" xfId="13404"/>
    <cellStyle name="표준 52 2" xfId="21195"/>
    <cellStyle name="표준 52 3" xfId="21387"/>
    <cellStyle name="표준 53" xfId="13405"/>
    <cellStyle name="표준 53 2" xfId="21196"/>
    <cellStyle name="표준 53 3" xfId="21388"/>
    <cellStyle name="표준 54" xfId="13406"/>
    <cellStyle name="표준 54 2" xfId="21197"/>
    <cellStyle name="표준 54 3" xfId="21389"/>
    <cellStyle name="표준 55" xfId="13407"/>
    <cellStyle name="표준 55 2" xfId="21198"/>
    <cellStyle name="표준 55 3" xfId="21390"/>
    <cellStyle name="표준 56" xfId="13408"/>
    <cellStyle name="표준 56 2" xfId="21199"/>
    <cellStyle name="표준 56 3" xfId="21391"/>
    <cellStyle name="표준 57" xfId="13409"/>
    <cellStyle name="표준 57 2" xfId="21200"/>
    <cellStyle name="표준 57 3" xfId="21392"/>
    <cellStyle name="표준 58" xfId="13410"/>
    <cellStyle name="표준 58 2" xfId="21201"/>
    <cellStyle name="표준 58 3" xfId="21393"/>
    <cellStyle name="표준 59" xfId="13411"/>
    <cellStyle name="표준 6" xfId="11908"/>
    <cellStyle name="표준 6 2" xfId="12718"/>
    <cellStyle name="표준 6 3" xfId="15945"/>
    <cellStyle name="표준 6 4" xfId="15946"/>
    <cellStyle name="표준 6 5" xfId="15947"/>
    <cellStyle name="표준 6 6" xfId="15994"/>
    <cellStyle name="표준 6 6 2" xfId="21202"/>
    <cellStyle name="표준 6 6 3" xfId="21394"/>
    <cellStyle name="표준 60" xfId="15948"/>
    <cellStyle name="표준 61" xfId="15949"/>
    <cellStyle name="표준 62" xfId="15950"/>
    <cellStyle name="표준 63" xfId="15951"/>
    <cellStyle name="표준 64" xfId="15952"/>
    <cellStyle name="표준 65" xfId="15953"/>
    <cellStyle name="표준 66" xfId="15954"/>
    <cellStyle name="표준 67" xfId="15955"/>
    <cellStyle name="표준 68" xfId="15956"/>
    <cellStyle name="표준 69" xfId="15957"/>
    <cellStyle name="표준 7" xfId="11909"/>
    <cellStyle name="표준 7 10" xfId="21255"/>
    <cellStyle name="표준 7 2" xfId="12994"/>
    <cellStyle name="표준 7 2 2" xfId="12564"/>
    <cellStyle name="표준 7 2 3" xfId="13292"/>
    <cellStyle name="표준 7 2 3 2" xfId="21086"/>
    <cellStyle name="표준 7 2 3 3" xfId="21278"/>
    <cellStyle name="표준 7 2 4" xfId="13308"/>
    <cellStyle name="표준 7 2 4 2" xfId="21102"/>
    <cellStyle name="표준 7 2 4 3" xfId="21294"/>
    <cellStyle name="표준 7 2 5" xfId="13324"/>
    <cellStyle name="표준 7 2 5 2" xfId="21118"/>
    <cellStyle name="표준 7 2 5 3" xfId="21310"/>
    <cellStyle name="표준 7 2 6" xfId="13346"/>
    <cellStyle name="표준 7 2 6 2" xfId="21140"/>
    <cellStyle name="표준 7 2 6 3" xfId="21332"/>
    <cellStyle name="표준 7 2 7" xfId="13368"/>
    <cellStyle name="표준 7 2 7 2" xfId="21162"/>
    <cellStyle name="표준 7 2 7 3" xfId="21354"/>
    <cellStyle name="표준 7 2 8" xfId="21070"/>
    <cellStyle name="표준 7 2 9" xfId="21262"/>
    <cellStyle name="표준 7 3" xfId="12717"/>
    <cellStyle name="표준 7 4" xfId="13285"/>
    <cellStyle name="표준 7 4 2" xfId="13333"/>
    <cellStyle name="표준 7 4 2 2" xfId="21127"/>
    <cellStyle name="표준 7 4 2 3" xfId="21319"/>
    <cellStyle name="표준 7 4 3" xfId="13355"/>
    <cellStyle name="표준 7 4 3 2" xfId="21149"/>
    <cellStyle name="표준 7 4 3 3" xfId="21341"/>
    <cellStyle name="표준 7 4 4" xfId="13377"/>
    <cellStyle name="표준 7 4 4 2" xfId="21171"/>
    <cellStyle name="표준 7 4 4 3" xfId="21363"/>
    <cellStyle name="표준 7 4 5" xfId="21079"/>
    <cellStyle name="표준 7 4 6" xfId="21271"/>
    <cellStyle name="표준 7 5" xfId="13301"/>
    <cellStyle name="표준 7 5 2" xfId="21095"/>
    <cellStyle name="표준 7 5 3" xfId="21287"/>
    <cellStyle name="표준 7 6" xfId="13317"/>
    <cellStyle name="표준 7 6 2" xfId="21111"/>
    <cellStyle name="표준 7 6 3" xfId="21303"/>
    <cellStyle name="표준 7 7" xfId="13339"/>
    <cellStyle name="표준 7 7 2" xfId="21133"/>
    <cellStyle name="표준 7 7 3" xfId="21325"/>
    <cellStyle name="표준 7 8" xfId="13361"/>
    <cellStyle name="표준 7 8 2" xfId="21155"/>
    <cellStyle name="표준 7 8 3" xfId="21347"/>
    <cellStyle name="표준 7 9" xfId="21063"/>
    <cellStyle name="표준 70" xfId="15958"/>
    <cellStyle name="표준 71" xfId="15959"/>
    <cellStyle name="표준 72" xfId="15960"/>
    <cellStyle name="표준 73" xfId="15961"/>
    <cellStyle name="표준 74" xfId="15962"/>
    <cellStyle name="표준 75" xfId="15963"/>
    <cellStyle name="표준 76" xfId="15964"/>
    <cellStyle name="표준 77" xfId="15965"/>
    <cellStyle name="표준 78" xfId="15966"/>
    <cellStyle name="표준 79" xfId="15967"/>
    <cellStyle name="표준 8" xfId="11910"/>
    <cellStyle name="표준 8 2" xfId="11911"/>
    <cellStyle name="표준 8 2 2" xfId="11912"/>
    <cellStyle name="표준 8 3" xfId="12716"/>
    <cellStyle name="표준 80" xfId="15968"/>
    <cellStyle name="표준 81" xfId="15969"/>
    <cellStyle name="표준 82" xfId="15970"/>
    <cellStyle name="표준 83" xfId="15971"/>
    <cellStyle name="표준 84" xfId="15972"/>
    <cellStyle name="표준 85" xfId="15973"/>
    <cellStyle name="표준 86" xfId="15995"/>
    <cellStyle name="표준 87" xfId="15974"/>
    <cellStyle name="표준 88" xfId="20025"/>
    <cellStyle name="표준 89" xfId="15975"/>
    <cellStyle name="표준 9" xfId="11913"/>
    <cellStyle name="표준 9 2" xfId="12715"/>
    <cellStyle name="표준 90" xfId="20981"/>
    <cellStyle name="표준 90 2" xfId="21395"/>
    <cellStyle name="표준 91" xfId="15976"/>
    <cellStyle name="표준 92" xfId="21045"/>
    <cellStyle name="표준 93" xfId="15977"/>
    <cellStyle name="표준 94" xfId="21053"/>
    <cellStyle name="표준 95" xfId="15978"/>
    <cellStyle name="표준 96" xfId="21046"/>
    <cellStyle name="표준 97" xfId="15979"/>
    <cellStyle name="표준 98" xfId="21054"/>
    <cellStyle name="표준 99" xfId="15980"/>
    <cellStyle name="標準_ Att. 1- Cover" xfId="14382"/>
    <cellStyle name="표준_변경내역서(0518)변경6차" xfId="13414"/>
    <cellStyle name="표준_설계1동 일위대가" xfId="13415"/>
    <cellStyle name="표준1" xfId="11914"/>
    <cellStyle name="표준1 2" xfId="12714"/>
    <cellStyle name="표준10" xfId="11915"/>
    <cellStyle name="표준℘Sheet8 (3)" xfId="11916"/>
    <cellStyle name="표준ᗠ투자_1" xfId="12402"/>
    <cellStyle name="표쥰" xfId="14383"/>
    <cellStyle name="퓭닉_Eval(1 of 7)-BASE" xfId="14384"/>
    <cellStyle name="하이" xfId="11917"/>
    <cellStyle name="하이퍼링크 2" xfId="14385"/>
    <cellStyle name="합   계" xfId="12229"/>
    <cellStyle name="합산" xfId="11918"/>
    <cellStyle name="합산 2" xfId="12713"/>
    <cellStyle name="합산 3" xfId="14386"/>
    <cellStyle name="합산 4" xfId="14387"/>
    <cellStyle name="합산 5" xfId="21039"/>
    <cellStyle name="桁区切り [0.00]_BQ CODE SUMMARY" xfId="14388"/>
    <cellStyle name="桁区切り_BQ CODE SUMMARY" xfId="14389"/>
    <cellStyle name="貨幣 [0]_Book1" xfId="15981"/>
    <cellStyle name="貨幣[0]_CT-1" xfId="14390"/>
    <cellStyle name="貨幣_Book1" xfId="15982"/>
    <cellStyle name="화폐기호" xfId="11919"/>
    <cellStyle name="화폐기호 2" xfId="12712"/>
    <cellStyle name="화폐기호 2 2" xfId="14391"/>
    <cellStyle name="화폐기호 3" xfId="14392"/>
    <cellStyle name="화폐기호 4" xfId="14393"/>
    <cellStyle name="화폐기호 5" xfId="15983"/>
    <cellStyle name="화폐기호 6" xfId="15984"/>
    <cellStyle name="화폐기호 7" xfId="15985"/>
    <cellStyle name="화폐기호 8" xfId="15986"/>
    <cellStyle name="화폐기호 9" xfId="21040"/>
    <cellStyle name="화폐기호0" xfId="11920"/>
    <cellStyle name="화폐기호0 2" xfId="12711"/>
    <cellStyle name="화폐기호0 2 2" xfId="14394"/>
    <cellStyle name="화폐기호0 3" xfId="14395"/>
    <cellStyle name="화폐기호0 4" xfId="14396"/>
    <cellStyle name="화폐기호0 5" xfId="15987"/>
    <cellStyle name="화폐기호0 6" xfId="15988"/>
    <cellStyle name="화폐기호0 7" xfId="15989"/>
    <cellStyle name="화폐기호0 8" xfId="15990"/>
    <cellStyle name="화폐기호0 9" xfId="21041"/>
    <cellStyle name="ㅏㅏㅏ" xfId="14397"/>
    <cellStyle name="ㅗ" xfId="11561"/>
    <cellStyle name="ㅗ_9월실적" xfId="11562"/>
    <cellStyle name="ㅗ_9월실적_CI시행결의" xfId="11563"/>
    <cellStyle name="ㅗ_9월실적_CI시행결의_석공사 물량산출0813" xfId="12355"/>
    <cellStyle name="ㅗ_9월실적_CI시행결의_석공사 물량산출0813_1" xfId="12354"/>
    <cellStyle name="ㅗ_9월실적_석공사 물량산출0813" xfId="12357"/>
    <cellStyle name="ㅗ_9월실적_석공사 물량산출0813_1" xfId="12356"/>
    <cellStyle name="ㅗ_석공사 물량산출0813" xfId="12353"/>
    <cellStyle name="ㅗ_석공사 물량산출0813_1" xfId="12352"/>
    <cellStyle name="ㅗ_실9수정.xls Chart 1" xfId="11564"/>
    <cellStyle name="ㅗ_실9수정.xls Chart 1_CI시행결의" xfId="11565"/>
    <cellStyle name="ㅗ_실9수정.xls Chart 1_CI시행결의_석공사 물량산출0813" xfId="12349"/>
    <cellStyle name="ㅗ_실9수정.xls Chart 1_CI시행결의_석공사 물량산출0813_1" xfId="12348"/>
    <cellStyle name="ㅗ_실9수정.xls Chart 1_석공사 물량산출0813" xfId="12351"/>
    <cellStyle name="ㅗ_실9수정.xls Chart 1_석공사 물량산출0813_1" xfId="12350"/>
    <cellStyle name="ㅗ_실9수정.xls Chart 1-1" xfId="11566"/>
    <cellStyle name="ㅗ_실9수정.xls Chart 1-1_CI시행결의" xfId="11567"/>
    <cellStyle name="ㅗ_실9수정.xls Chart 1-1_CI시행결의_석공사 물량산출0813" xfId="12345"/>
    <cellStyle name="ㅗ_실9수정.xls Chart 1-1_CI시행결의_석공사 물량산출0813_1" xfId="12344"/>
    <cellStyle name="ㅗ_실9수정.xls Chart 1-1_석공사 물량산출0813" xfId="12347"/>
    <cellStyle name="ㅗ_실9수정.xls Chart 1-1_석공사 물량산출0813_1" xfId="12346"/>
    <cellStyle name="ㅣ" xfId="14398"/>
    <cellStyle name="ㅣ_평택지산실행예산서1차(2005.04.24)" xfId="218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98C7FD"/>
      <rgbColor rgb="00800000"/>
      <rgbColor rgb="00008000"/>
      <rgbColor rgb="00546A74"/>
      <rgbColor rgb="00808000"/>
      <rgbColor rgb="00800080"/>
      <rgbColor rgb="00008080"/>
      <rgbColor rgb="00EAEAEA"/>
      <rgbColor rgb="00808080"/>
      <rgbColor rgb="00E3F2BC"/>
      <rgbColor rgb="00993366"/>
      <rgbColor rgb="00FFFFCC"/>
      <rgbColor rgb="00CCFFFF"/>
      <rgbColor rgb="00660066"/>
      <rgbColor rgb="00FF8080"/>
      <rgbColor rgb="000066CC"/>
      <rgbColor rgb="00F0FA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A9DBB"/>
      <rgbColor rgb="00E6F5FF"/>
      <rgbColor rgb="00CCFFCC"/>
      <rgbColor rgb="00FFFF99"/>
      <rgbColor rgb="00D0DC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EC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</xdr:colOff>
      <xdr:row>59</xdr:row>
      <xdr:rowOff>142881</xdr:rowOff>
    </xdr:from>
    <xdr:to>
      <xdr:col>4</xdr:col>
      <xdr:colOff>678655</xdr:colOff>
      <xdr:row>60</xdr:row>
      <xdr:rowOff>154785</xdr:rowOff>
    </xdr:to>
    <xdr:sp macro="" textlink="">
      <xdr:nvSpPr>
        <xdr:cNvPr id="16" name="직사각형 15"/>
        <xdr:cNvSpPr/>
      </xdr:nvSpPr>
      <xdr:spPr>
        <a:xfrm>
          <a:off x="4321968" y="22574256"/>
          <a:ext cx="1381125" cy="17859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view="pageBreakPreview" zoomScale="80" workbookViewId="0">
      <selection activeCell="E5" sqref="E5:F6"/>
    </sheetView>
  </sheetViews>
  <sheetFormatPr defaultColWidth="8.88671875" defaultRowHeight="12"/>
  <cols>
    <col min="1" max="1" width="2.88671875" style="57" customWidth="1"/>
    <col min="2" max="2" width="12.6640625" style="57" customWidth="1"/>
    <col min="3" max="3" width="2.6640625" style="57" customWidth="1"/>
    <col min="4" max="4" width="9.77734375" style="57" customWidth="1"/>
    <col min="5" max="16384" width="8.88671875" style="57"/>
  </cols>
  <sheetData>
    <row r="1" spans="1:11" ht="20.100000000000001" customHeight="1"/>
    <row r="2" spans="1:11" s="58" customFormat="1" ht="48" customHeight="1">
      <c r="A2" s="374" t="s">
        <v>58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45" customHeight="1">
      <c r="A3" s="59"/>
    </row>
    <row r="4" spans="1:11" s="63" customFormat="1" ht="20.100000000000001" customHeight="1">
      <c r="A4" s="60" t="s">
        <v>43</v>
      </c>
      <c r="B4" s="61" t="s">
        <v>44</v>
      </c>
      <c r="C4" s="62" t="s">
        <v>45</v>
      </c>
      <c r="D4" s="63" t="s">
        <v>61</v>
      </c>
    </row>
    <row r="5" spans="1:11" s="63" customFormat="1" ht="20.100000000000001" customHeight="1">
      <c r="A5" s="60" t="s">
        <v>46</v>
      </c>
      <c r="B5" s="61" t="s">
        <v>47</v>
      </c>
      <c r="C5" s="62" t="s">
        <v>45</v>
      </c>
      <c r="D5" s="63" t="s">
        <v>60</v>
      </c>
    </row>
    <row r="6" spans="1:11" s="63" customFormat="1" ht="20.100000000000001" customHeight="1">
      <c r="A6" s="60"/>
      <c r="B6" s="61"/>
      <c r="C6" s="62"/>
      <c r="D6" s="63" t="s">
        <v>62</v>
      </c>
    </row>
    <row r="7" spans="1:11" s="63" customFormat="1" ht="20.100000000000001" customHeight="1">
      <c r="A7" s="60" t="s">
        <v>48</v>
      </c>
      <c r="B7" s="61" t="s">
        <v>49</v>
      </c>
      <c r="C7" s="62" t="s">
        <v>45</v>
      </c>
      <c r="D7" s="63" t="s">
        <v>69</v>
      </c>
    </row>
    <row r="8" spans="1:11" s="63" customFormat="1" ht="20.100000000000001" customHeight="1">
      <c r="A8" s="60"/>
      <c r="B8" s="61"/>
      <c r="C8" s="62"/>
      <c r="D8" s="378">
        <v>122133952562</v>
      </c>
      <c r="E8" s="378"/>
      <c r="F8" s="378"/>
      <c r="G8" s="378"/>
    </row>
    <row r="9" spans="1:11" s="63" customFormat="1" ht="20.100000000000001" customHeight="1">
      <c r="A9" s="60" t="s">
        <v>50</v>
      </c>
      <c r="B9" s="61" t="s">
        <v>51</v>
      </c>
      <c r="C9" s="62" t="s">
        <v>45</v>
      </c>
      <c r="D9" s="375" t="s">
        <v>52</v>
      </c>
      <c r="E9" s="375"/>
      <c r="F9" s="375"/>
      <c r="G9" s="375"/>
    </row>
    <row r="10" spans="1:11" s="63" customFormat="1" ht="20.100000000000001" customHeight="1">
      <c r="A10" s="60"/>
      <c r="B10" s="61"/>
      <c r="C10" s="62"/>
      <c r="D10" s="64"/>
      <c r="E10" s="64"/>
      <c r="F10" s="64"/>
      <c r="G10" s="64"/>
    </row>
    <row r="11" spans="1:11" s="63" customFormat="1" ht="20.100000000000001" customHeight="1">
      <c r="A11" s="60"/>
      <c r="D11" s="63" t="s">
        <v>53</v>
      </c>
    </row>
    <row r="12" spans="1:11" s="63" customFormat="1" ht="20.100000000000001" customHeight="1">
      <c r="A12" s="6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20.100000000000001" customHeight="1">
      <c r="A13" s="66"/>
      <c r="B13" s="63"/>
      <c r="C13" s="63"/>
      <c r="D13" s="375" t="s">
        <v>56</v>
      </c>
      <c r="E13" s="375"/>
      <c r="F13" s="375"/>
      <c r="G13" s="64"/>
      <c r="H13" s="63"/>
      <c r="I13" s="375" t="s">
        <v>54</v>
      </c>
      <c r="J13" s="375"/>
      <c r="K13" s="375"/>
    </row>
    <row r="14" spans="1:11" ht="20.100000000000001" customHeight="1">
      <c r="A14" s="67"/>
      <c r="B14" s="68"/>
      <c r="C14" s="68"/>
      <c r="D14" s="376" t="s">
        <v>63</v>
      </c>
      <c r="E14" s="376"/>
      <c r="F14" s="376"/>
      <c r="G14" s="61"/>
      <c r="H14" s="68"/>
      <c r="I14" s="376" t="s">
        <v>59</v>
      </c>
      <c r="J14" s="377"/>
      <c r="K14" s="377"/>
    </row>
    <row r="15" spans="1:11" s="63" customFormat="1" ht="20.100000000000001" customHeight="1">
      <c r="A15" s="66"/>
      <c r="D15" s="377" t="s">
        <v>64</v>
      </c>
      <c r="E15" s="377"/>
      <c r="F15" s="377"/>
      <c r="G15" s="61"/>
      <c r="I15" s="377" t="s">
        <v>57</v>
      </c>
      <c r="J15" s="377"/>
      <c r="K15" s="377"/>
    </row>
    <row r="16" spans="1:11" s="68" customFormat="1" ht="20.100000000000001" customHeight="1">
      <c r="A16" s="66"/>
      <c r="B16" s="63"/>
      <c r="C16" s="63"/>
      <c r="D16" s="377" t="s">
        <v>65</v>
      </c>
      <c r="E16" s="377"/>
      <c r="F16" s="377"/>
      <c r="G16" s="61"/>
      <c r="H16" s="63"/>
      <c r="I16" s="377" t="s">
        <v>55</v>
      </c>
      <c r="J16" s="377"/>
      <c r="K16" s="377"/>
    </row>
    <row r="17" spans="1:11" s="68" customFormat="1" ht="20.100000000000001" customHeight="1">
      <c r="A17" s="66"/>
      <c r="B17" s="63"/>
      <c r="C17" s="63"/>
      <c r="D17" s="63"/>
      <c r="E17" s="61"/>
      <c r="F17" s="61"/>
      <c r="G17" s="61"/>
      <c r="H17" s="63"/>
      <c r="I17" s="61"/>
      <c r="J17" s="61"/>
      <c r="K17" s="61"/>
    </row>
    <row r="18" spans="1:11" s="63" customFormat="1" ht="20.100000000000001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s="63" customFormat="1" ht="20.100000000000001" customHeight="1">
      <c r="A19" s="71" t="s">
        <v>66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24.95" customHeight="1"/>
    <row r="21" spans="1:11" ht="24.95" customHeight="1"/>
    <row r="22" spans="1:11" ht="24.95" customHeight="1"/>
    <row r="23" spans="1:11" ht="24.95" customHeight="1"/>
    <row r="24" spans="1:11" ht="24.95" customHeight="1"/>
    <row r="25" spans="1:11" ht="24.95" customHeight="1"/>
    <row r="26" spans="1:11" ht="35.1" customHeight="1"/>
    <row r="27" spans="1:11" ht="35.1" customHeight="1"/>
    <row r="28" spans="1:11" ht="35.1" customHeight="1"/>
    <row r="29" spans="1:11" ht="35.1" customHeight="1"/>
    <row r="30" spans="1:11" ht="35.1" customHeight="1"/>
    <row r="31" spans="1:11" ht="35.1" customHeight="1"/>
    <row r="32" spans="1:11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  <row r="40" ht="35.1" customHeight="1"/>
    <row r="41" ht="35.1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</sheetData>
  <mergeCells count="11">
    <mergeCell ref="I15:K15"/>
    <mergeCell ref="I16:K16"/>
    <mergeCell ref="D13:F13"/>
    <mergeCell ref="D14:F14"/>
    <mergeCell ref="D15:F15"/>
    <mergeCell ref="D16:F16"/>
    <mergeCell ref="A2:K2"/>
    <mergeCell ref="D9:G9"/>
    <mergeCell ref="I13:K13"/>
    <mergeCell ref="I14:K14"/>
    <mergeCell ref="D8:G8"/>
  </mergeCells>
  <phoneticPr fontId="15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7168"/>
  <sheetViews>
    <sheetView view="pageBreakPreview" topLeftCell="B1" zoomScale="81" zoomScaleNormal="80" zoomScaleSheetLayoutView="81" workbookViewId="0">
      <selection activeCell="D11" sqref="D11"/>
    </sheetView>
  </sheetViews>
  <sheetFormatPr defaultColWidth="7.21875" defaultRowHeight="20.25" customHeight="1"/>
  <cols>
    <col min="1" max="1" width="4.109375" style="78" hidden="1" customWidth="1"/>
    <col min="2" max="2" width="9" style="109" customWidth="1"/>
    <col min="3" max="3" width="27.21875" style="78" bestFit="1" customWidth="1"/>
    <col min="4" max="4" width="53.44140625" style="110" customWidth="1"/>
    <col min="5" max="5" width="11.109375" style="240" customWidth="1"/>
    <col min="6" max="6" width="6.109375" style="78" customWidth="1"/>
    <col min="7" max="7" width="9.6640625" style="111" customWidth="1"/>
    <col min="8" max="8" width="10.33203125" style="111" hidden="1" customWidth="1"/>
    <col min="9" max="9" width="9.6640625" style="78" customWidth="1"/>
    <col min="10" max="10" width="10.33203125" style="78" hidden="1" customWidth="1"/>
    <col min="11" max="11" width="9.6640625" style="79" customWidth="1"/>
    <col min="12" max="12" width="9.6640625" style="78" customWidth="1"/>
    <col min="13" max="13" width="17" style="78" customWidth="1"/>
    <col min="14" max="14" width="8.77734375" style="79" customWidth="1"/>
    <col min="15" max="15" width="9.33203125" style="78" customWidth="1"/>
    <col min="16" max="257" width="7.21875" style="78"/>
    <col min="258" max="258" width="4.109375" style="78" customWidth="1"/>
    <col min="259" max="259" width="10.21875" style="78" customWidth="1"/>
    <col min="260" max="260" width="31.21875" style="78" customWidth="1"/>
    <col min="261" max="261" width="33.21875" style="78" customWidth="1"/>
    <col min="262" max="262" width="7.5546875" style="78" customWidth="1"/>
    <col min="263" max="263" width="10.33203125" style="78" customWidth="1"/>
    <col min="264" max="264" width="0" style="78" hidden="1" customWidth="1"/>
    <col min="265" max="265" width="10.33203125" style="78" customWidth="1"/>
    <col min="266" max="266" width="0" style="78" hidden="1" customWidth="1"/>
    <col min="267" max="267" width="10.33203125" style="78" customWidth="1"/>
    <col min="268" max="268" width="13.88671875" style="78" customWidth="1"/>
    <col min="269" max="269" width="15" style="78" customWidth="1"/>
    <col min="270" max="270" width="8.77734375" style="78" customWidth="1"/>
    <col min="271" max="271" width="9.33203125" style="78" customWidth="1"/>
    <col min="272" max="513" width="7.21875" style="78"/>
    <col min="514" max="514" width="4.109375" style="78" customWidth="1"/>
    <col min="515" max="515" width="10.21875" style="78" customWidth="1"/>
    <col min="516" max="516" width="31.21875" style="78" customWidth="1"/>
    <col min="517" max="517" width="33.21875" style="78" customWidth="1"/>
    <col min="518" max="518" width="7.5546875" style="78" customWidth="1"/>
    <col min="519" max="519" width="10.33203125" style="78" customWidth="1"/>
    <col min="520" max="520" width="0" style="78" hidden="1" customWidth="1"/>
    <col min="521" max="521" width="10.33203125" style="78" customWidth="1"/>
    <col min="522" max="522" width="0" style="78" hidden="1" customWidth="1"/>
    <col min="523" max="523" width="10.33203125" style="78" customWidth="1"/>
    <col min="524" max="524" width="13.88671875" style="78" customWidth="1"/>
    <col min="525" max="525" width="15" style="78" customWidth="1"/>
    <col min="526" max="526" width="8.77734375" style="78" customWidth="1"/>
    <col min="527" max="527" width="9.33203125" style="78" customWidth="1"/>
    <col min="528" max="769" width="7.21875" style="78"/>
    <col min="770" max="770" width="4.109375" style="78" customWidth="1"/>
    <col min="771" max="771" width="10.21875" style="78" customWidth="1"/>
    <col min="772" max="772" width="31.21875" style="78" customWidth="1"/>
    <col min="773" max="773" width="33.21875" style="78" customWidth="1"/>
    <col min="774" max="774" width="7.5546875" style="78" customWidth="1"/>
    <col min="775" max="775" width="10.33203125" style="78" customWidth="1"/>
    <col min="776" max="776" width="0" style="78" hidden="1" customWidth="1"/>
    <col min="777" max="777" width="10.33203125" style="78" customWidth="1"/>
    <col min="778" max="778" width="0" style="78" hidden="1" customWidth="1"/>
    <col min="779" max="779" width="10.33203125" style="78" customWidth="1"/>
    <col min="780" max="780" width="13.88671875" style="78" customWidth="1"/>
    <col min="781" max="781" width="15" style="78" customWidth="1"/>
    <col min="782" max="782" width="8.77734375" style="78" customWidth="1"/>
    <col min="783" max="783" width="9.33203125" style="78" customWidth="1"/>
    <col min="784" max="1025" width="7.21875" style="78"/>
    <col min="1026" max="1026" width="4.109375" style="78" customWidth="1"/>
    <col min="1027" max="1027" width="10.21875" style="78" customWidth="1"/>
    <col min="1028" max="1028" width="31.21875" style="78" customWidth="1"/>
    <col min="1029" max="1029" width="33.21875" style="78" customWidth="1"/>
    <col min="1030" max="1030" width="7.5546875" style="78" customWidth="1"/>
    <col min="1031" max="1031" width="10.33203125" style="78" customWidth="1"/>
    <col min="1032" max="1032" width="0" style="78" hidden="1" customWidth="1"/>
    <col min="1033" max="1033" width="10.33203125" style="78" customWidth="1"/>
    <col min="1034" max="1034" width="0" style="78" hidden="1" customWidth="1"/>
    <col min="1035" max="1035" width="10.33203125" style="78" customWidth="1"/>
    <col min="1036" max="1036" width="13.88671875" style="78" customWidth="1"/>
    <col min="1037" max="1037" width="15" style="78" customWidth="1"/>
    <col min="1038" max="1038" width="8.77734375" style="78" customWidth="1"/>
    <col min="1039" max="1039" width="9.33203125" style="78" customWidth="1"/>
    <col min="1040" max="1281" width="7.21875" style="78"/>
    <col min="1282" max="1282" width="4.109375" style="78" customWidth="1"/>
    <col min="1283" max="1283" width="10.21875" style="78" customWidth="1"/>
    <col min="1284" max="1284" width="31.21875" style="78" customWidth="1"/>
    <col min="1285" max="1285" width="33.21875" style="78" customWidth="1"/>
    <col min="1286" max="1286" width="7.5546875" style="78" customWidth="1"/>
    <col min="1287" max="1287" width="10.33203125" style="78" customWidth="1"/>
    <col min="1288" max="1288" width="0" style="78" hidden="1" customWidth="1"/>
    <col min="1289" max="1289" width="10.33203125" style="78" customWidth="1"/>
    <col min="1290" max="1290" width="0" style="78" hidden="1" customWidth="1"/>
    <col min="1291" max="1291" width="10.33203125" style="78" customWidth="1"/>
    <col min="1292" max="1292" width="13.88671875" style="78" customWidth="1"/>
    <col min="1293" max="1293" width="15" style="78" customWidth="1"/>
    <col min="1294" max="1294" width="8.77734375" style="78" customWidth="1"/>
    <col min="1295" max="1295" width="9.33203125" style="78" customWidth="1"/>
    <col min="1296" max="1537" width="7.21875" style="78"/>
    <col min="1538" max="1538" width="4.109375" style="78" customWidth="1"/>
    <col min="1539" max="1539" width="10.21875" style="78" customWidth="1"/>
    <col min="1540" max="1540" width="31.21875" style="78" customWidth="1"/>
    <col min="1541" max="1541" width="33.21875" style="78" customWidth="1"/>
    <col min="1542" max="1542" width="7.5546875" style="78" customWidth="1"/>
    <col min="1543" max="1543" width="10.33203125" style="78" customWidth="1"/>
    <col min="1544" max="1544" width="0" style="78" hidden="1" customWidth="1"/>
    <col min="1545" max="1545" width="10.33203125" style="78" customWidth="1"/>
    <col min="1546" max="1546" width="0" style="78" hidden="1" customWidth="1"/>
    <col min="1547" max="1547" width="10.33203125" style="78" customWidth="1"/>
    <col min="1548" max="1548" width="13.88671875" style="78" customWidth="1"/>
    <col min="1549" max="1549" width="15" style="78" customWidth="1"/>
    <col min="1550" max="1550" width="8.77734375" style="78" customWidth="1"/>
    <col min="1551" max="1551" width="9.33203125" style="78" customWidth="1"/>
    <col min="1552" max="1793" width="7.21875" style="78"/>
    <col min="1794" max="1794" width="4.109375" style="78" customWidth="1"/>
    <col min="1795" max="1795" width="10.21875" style="78" customWidth="1"/>
    <col min="1796" max="1796" width="31.21875" style="78" customWidth="1"/>
    <col min="1797" max="1797" width="33.21875" style="78" customWidth="1"/>
    <col min="1798" max="1798" width="7.5546875" style="78" customWidth="1"/>
    <col min="1799" max="1799" width="10.33203125" style="78" customWidth="1"/>
    <col min="1800" max="1800" width="0" style="78" hidden="1" customWidth="1"/>
    <col min="1801" max="1801" width="10.33203125" style="78" customWidth="1"/>
    <col min="1802" max="1802" width="0" style="78" hidden="1" customWidth="1"/>
    <col min="1803" max="1803" width="10.33203125" style="78" customWidth="1"/>
    <col min="1804" max="1804" width="13.88671875" style="78" customWidth="1"/>
    <col min="1805" max="1805" width="15" style="78" customWidth="1"/>
    <col min="1806" max="1806" width="8.77734375" style="78" customWidth="1"/>
    <col min="1807" max="1807" width="9.33203125" style="78" customWidth="1"/>
    <col min="1808" max="2049" width="7.21875" style="78"/>
    <col min="2050" max="2050" width="4.109375" style="78" customWidth="1"/>
    <col min="2051" max="2051" width="10.21875" style="78" customWidth="1"/>
    <col min="2052" max="2052" width="31.21875" style="78" customWidth="1"/>
    <col min="2053" max="2053" width="33.21875" style="78" customWidth="1"/>
    <col min="2054" max="2054" width="7.5546875" style="78" customWidth="1"/>
    <col min="2055" max="2055" width="10.33203125" style="78" customWidth="1"/>
    <col min="2056" max="2056" width="0" style="78" hidden="1" customWidth="1"/>
    <col min="2057" max="2057" width="10.33203125" style="78" customWidth="1"/>
    <col min="2058" max="2058" width="0" style="78" hidden="1" customWidth="1"/>
    <col min="2059" max="2059" width="10.33203125" style="78" customWidth="1"/>
    <col min="2060" max="2060" width="13.88671875" style="78" customWidth="1"/>
    <col min="2061" max="2061" width="15" style="78" customWidth="1"/>
    <col min="2062" max="2062" width="8.77734375" style="78" customWidth="1"/>
    <col min="2063" max="2063" width="9.33203125" style="78" customWidth="1"/>
    <col min="2064" max="2305" width="7.21875" style="78"/>
    <col min="2306" max="2306" width="4.109375" style="78" customWidth="1"/>
    <col min="2307" max="2307" width="10.21875" style="78" customWidth="1"/>
    <col min="2308" max="2308" width="31.21875" style="78" customWidth="1"/>
    <col min="2309" max="2309" width="33.21875" style="78" customWidth="1"/>
    <col min="2310" max="2310" width="7.5546875" style="78" customWidth="1"/>
    <col min="2311" max="2311" width="10.33203125" style="78" customWidth="1"/>
    <col min="2312" max="2312" width="0" style="78" hidden="1" customWidth="1"/>
    <col min="2313" max="2313" width="10.33203125" style="78" customWidth="1"/>
    <col min="2314" max="2314" width="0" style="78" hidden="1" customWidth="1"/>
    <col min="2315" max="2315" width="10.33203125" style="78" customWidth="1"/>
    <col min="2316" max="2316" width="13.88671875" style="78" customWidth="1"/>
    <col min="2317" max="2317" width="15" style="78" customWidth="1"/>
    <col min="2318" max="2318" width="8.77734375" style="78" customWidth="1"/>
    <col min="2319" max="2319" width="9.33203125" style="78" customWidth="1"/>
    <col min="2320" max="2561" width="7.21875" style="78"/>
    <col min="2562" max="2562" width="4.109375" style="78" customWidth="1"/>
    <col min="2563" max="2563" width="10.21875" style="78" customWidth="1"/>
    <col min="2564" max="2564" width="31.21875" style="78" customWidth="1"/>
    <col min="2565" max="2565" width="33.21875" style="78" customWidth="1"/>
    <col min="2566" max="2566" width="7.5546875" style="78" customWidth="1"/>
    <col min="2567" max="2567" width="10.33203125" style="78" customWidth="1"/>
    <col min="2568" max="2568" width="0" style="78" hidden="1" customWidth="1"/>
    <col min="2569" max="2569" width="10.33203125" style="78" customWidth="1"/>
    <col min="2570" max="2570" width="0" style="78" hidden="1" customWidth="1"/>
    <col min="2571" max="2571" width="10.33203125" style="78" customWidth="1"/>
    <col min="2572" max="2572" width="13.88671875" style="78" customWidth="1"/>
    <col min="2573" max="2573" width="15" style="78" customWidth="1"/>
    <col min="2574" max="2574" width="8.77734375" style="78" customWidth="1"/>
    <col min="2575" max="2575" width="9.33203125" style="78" customWidth="1"/>
    <col min="2576" max="2817" width="7.21875" style="78"/>
    <col min="2818" max="2818" width="4.109375" style="78" customWidth="1"/>
    <col min="2819" max="2819" width="10.21875" style="78" customWidth="1"/>
    <col min="2820" max="2820" width="31.21875" style="78" customWidth="1"/>
    <col min="2821" max="2821" width="33.21875" style="78" customWidth="1"/>
    <col min="2822" max="2822" width="7.5546875" style="78" customWidth="1"/>
    <col min="2823" max="2823" width="10.33203125" style="78" customWidth="1"/>
    <col min="2824" max="2824" width="0" style="78" hidden="1" customWidth="1"/>
    <col min="2825" max="2825" width="10.33203125" style="78" customWidth="1"/>
    <col min="2826" max="2826" width="0" style="78" hidden="1" customWidth="1"/>
    <col min="2827" max="2827" width="10.33203125" style="78" customWidth="1"/>
    <col min="2828" max="2828" width="13.88671875" style="78" customWidth="1"/>
    <col min="2829" max="2829" width="15" style="78" customWidth="1"/>
    <col min="2830" max="2830" width="8.77734375" style="78" customWidth="1"/>
    <col min="2831" max="2831" width="9.33203125" style="78" customWidth="1"/>
    <col min="2832" max="3073" width="7.21875" style="78"/>
    <col min="3074" max="3074" width="4.109375" style="78" customWidth="1"/>
    <col min="3075" max="3075" width="10.21875" style="78" customWidth="1"/>
    <col min="3076" max="3076" width="31.21875" style="78" customWidth="1"/>
    <col min="3077" max="3077" width="33.21875" style="78" customWidth="1"/>
    <col min="3078" max="3078" width="7.5546875" style="78" customWidth="1"/>
    <col min="3079" max="3079" width="10.33203125" style="78" customWidth="1"/>
    <col min="3080" max="3080" width="0" style="78" hidden="1" customWidth="1"/>
    <col min="3081" max="3081" width="10.33203125" style="78" customWidth="1"/>
    <col min="3082" max="3082" width="0" style="78" hidden="1" customWidth="1"/>
    <col min="3083" max="3083" width="10.33203125" style="78" customWidth="1"/>
    <col min="3084" max="3084" width="13.88671875" style="78" customWidth="1"/>
    <col min="3085" max="3085" width="15" style="78" customWidth="1"/>
    <col min="3086" max="3086" width="8.77734375" style="78" customWidth="1"/>
    <col min="3087" max="3087" width="9.33203125" style="78" customWidth="1"/>
    <col min="3088" max="3329" width="7.21875" style="78"/>
    <col min="3330" max="3330" width="4.109375" style="78" customWidth="1"/>
    <col min="3331" max="3331" width="10.21875" style="78" customWidth="1"/>
    <col min="3332" max="3332" width="31.21875" style="78" customWidth="1"/>
    <col min="3333" max="3333" width="33.21875" style="78" customWidth="1"/>
    <col min="3334" max="3334" width="7.5546875" style="78" customWidth="1"/>
    <col min="3335" max="3335" width="10.33203125" style="78" customWidth="1"/>
    <col min="3336" max="3336" width="0" style="78" hidden="1" customWidth="1"/>
    <col min="3337" max="3337" width="10.33203125" style="78" customWidth="1"/>
    <col min="3338" max="3338" width="0" style="78" hidden="1" customWidth="1"/>
    <col min="3339" max="3339" width="10.33203125" style="78" customWidth="1"/>
    <col min="3340" max="3340" width="13.88671875" style="78" customWidth="1"/>
    <col min="3341" max="3341" width="15" style="78" customWidth="1"/>
    <col min="3342" max="3342" width="8.77734375" style="78" customWidth="1"/>
    <col min="3343" max="3343" width="9.33203125" style="78" customWidth="1"/>
    <col min="3344" max="3585" width="7.21875" style="78"/>
    <col min="3586" max="3586" width="4.109375" style="78" customWidth="1"/>
    <col min="3587" max="3587" width="10.21875" style="78" customWidth="1"/>
    <col min="3588" max="3588" width="31.21875" style="78" customWidth="1"/>
    <col min="3589" max="3589" width="33.21875" style="78" customWidth="1"/>
    <col min="3590" max="3590" width="7.5546875" style="78" customWidth="1"/>
    <col min="3591" max="3591" width="10.33203125" style="78" customWidth="1"/>
    <col min="3592" max="3592" width="0" style="78" hidden="1" customWidth="1"/>
    <col min="3593" max="3593" width="10.33203125" style="78" customWidth="1"/>
    <col min="3594" max="3594" width="0" style="78" hidden="1" customWidth="1"/>
    <col min="3595" max="3595" width="10.33203125" style="78" customWidth="1"/>
    <col min="3596" max="3596" width="13.88671875" style="78" customWidth="1"/>
    <col min="3597" max="3597" width="15" style="78" customWidth="1"/>
    <col min="3598" max="3598" width="8.77734375" style="78" customWidth="1"/>
    <col min="3599" max="3599" width="9.33203125" style="78" customWidth="1"/>
    <col min="3600" max="3841" width="7.21875" style="78"/>
    <col min="3842" max="3842" width="4.109375" style="78" customWidth="1"/>
    <col min="3843" max="3843" width="10.21875" style="78" customWidth="1"/>
    <col min="3844" max="3844" width="31.21875" style="78" customWidth="1"/>
    <col min="3845" max="3845" width="33.21875" style="78" customWidth="1"/>
    <col min="3846" max="3846" width="7.5546875" style="78" customWidth="1"/>
    <col min="3847" max="3847" width="10.33203125" style="78" customWidth="1"/>
    <col min="3848" max="3848" width="0" style="78" hidden="1" customWidth="1"/>
    <col min="3849" max="3849" width="10.33203125" style="78" customWidth="1"/>
    <col min="3850" max="3850" width="0" style="78" hidden="1" customWidth="1"/>
    <col min="3851" max="3851" width="10.33203125" style="78" customWidth="1"/>
    <col min="3852" max="3852" width="13.88671875" style="78" customWidth="1"/>
    <col min="3853" max="3853" width="15" style="78" customWidth="1"/>
    <col min="3854" max="3854" width="8.77734375" style="78" customWidth="1"/>
    <col min="3855" max="3855" width="9.33203125" style="78" customWidth="1"/>
    <col min="3856" max="4097" width="7.21875" style="78"/>
    <col min="4098" max="4098" width="4.109375" style="78" customWidth="1"/>
    <col min="4099" max="4099" width="10.21875" style="78" customWidth="1"/>
    <col min="4100" max="4100" width="31.21875" style="78" customWidth="1"/>
    <col min="4101" max="4101" width="33.21875" style="78" customWidth="1"/>
    <col min="4102" max="4102" width="7.5546875" style="78" customWidth="1"/>
    <col min="4103" max="4103" width="10.33203125" style="78" customWidth="1"/>
    <col min="4104" max="4104" width="0" style="78" hidden="1" customWidth="1"/>
    <col min="4105" max="4105" width="10.33203125" style="78" customWidth="1"/>
    <col min="4106" max="4106" width="0" style="78" hidden="1" customWidth="1"/>
    <col min="4107" max="4107" width="10.33203125" style="78" customWidth="1"/>
    <col min="4108" max="4108" width="13.88671875" style="78" customWidth="1"/>
    <col min="4109" max="4109" width="15" style="78" customWidth="1"/>
    <col min="4110" max="4110" width="8.77734375" style="78" customWidth="1"/>
    <col min="4111" max="4111" width="9.33203125" style="78" customWidth="1"/>
    <col min="4112" max="4353" width="7.21875" style="78"/>
    <col min="4354" max="4354" width="4.109375" style="78" customWidth="1"/>
    <col min="4355" max="4355" width="10.21875" style="78" customWidth="1"/>
    <col min="4356" max="4356" width="31.21875" style="78" customWidth="1"/>
    <col min="4357" max="4357" width="33.21875" style="78" customWidth="1"/>
    <col min="4358" max="4358" width="7.5546875" style="78" customWidth="1"/>
    <col min="4359" max="4359" width="10.33203125" style="78" customWidth="1"/>
    <col min="4360" max="4360" width="0" style="78" hidden="1" customWidth="1"/>
    <col min="4361" max="4361" width="10.33203125" style="78" customWidth="1"/>
    <col min="4362" max="4362" width="0" style="78" hidden="1" customWidth="1"/>
    <col min="4363" max="4363" width="10.33203125" style="78" customWidth="1"/>
    <col min="4364" max="4364" width="13.88671875" style="78" customWidth="1"/>
    <col min="4365" max="4365" width="15" style="78" customWidth="1"/>
    <col min="4366" max="4366" width="8.77734375" style="78" customWidth="1"/>
    <col min="4367" max="4367" width="9.33203125" style="78" customWidth="1"/>
    <col min="4368" max="4609" width="7.21875" style="78"/>
    <col min="4610" max="4610" width="4.109375" style="78" customWidth="1"/>
    <col min="4611" max="4611" width="10.21875" style="78" customWidth="1"/>
    <col min="4612" max="4612" width="31.21875" style="78" customWidth="1"/>
    <col min="4613" max="4613" width="33.21875" style="78" customWidth="1"/>
    <col min="4614" max="4614" width="7.5546875" style="78" customWidth="1"/>
    <col min="4615" max="4615" width="10.33203125" style="78" customWidth="1"/>
    <col min="4616" max="4616" width="0" style="78" hidden="1" customWidth="1"/>
    <col min="4617" max="4617" width="10.33203125" style="78" customWidth="1"/>
    <col min="4618" max="4618" width="0" style="78" hidden="1" customWidth="1"/>
    <col min="4619" max="4619" width="10.33203125" style="78" customWidth="1"/>
    <col min="4620" max="4620" width="13.88671875" style="78" customWidth="1"/>
    <col min="4621" max="4621" width="15" style="78" customWidth="1"/>
    <col min="4622" max="4622" width="8.77734375" style="78" customWidth="1"/>
    <col min="4623" max="4623" width="9.33203125" style="78" customWidth="1"/>
    <col min="4624" max="4865" width="7.21875" style="78"/>
    <col min="4866" max="4866" width="4.109375" style="78" customWidth="1"/>
    <col min="4867" max="4867" width="10.21875" style="78" customWidth="1"/>
    <col min="4868" max="4868" width="31.21875" style="78" customWidth="1"/>
    <col min="4869" max="4869" width="33.21875" style="78" customWidth="1"/>
    <col min="4870" max="4870" width="7.5546875" style="78" customWidth="1"/>
    <col min="4871" max="4871" width="10.33203125" style="78" customWidth="1"/>
    <col min="4872" max="4872" width="0" style="78" hidden="1" customWidth="1"/>
    <col min="4873" max="4873" width="10.33203125" style="78" customWidth="1"/>
    <col min="4874" max="4874" width="0" style="78" hidden="1" customWidth="1"/>
    <col min="4875" max="4875" width="10.33203125" style="78" customWidth="1"/>
    <col min="4876" max="4876" width="13.88671875" style="78" customWidth="1"/>
    <col min="4877" max="4877" width="15" style="78" customWidth="1"/>
    <col min="4878" max="4878" width="8.77734375" style="78" customWidth="1"/>
    <col min="4879" max="4879" width="9.33203125" style="78" customWidth="1"/>
    <col min="4880" max="5121" width="7.21875" style="78"/>
    <col min="5122" max="5122" width="4.109375" style="78" customWidth="1"/>
    <col min="5123" max="5123" width="10.21875" style="78" customWidth="1"/>
    <col min="5124" max="5124" width="31.21875" style="78" customWidth="1"/>
    <col min="5125" max="5125" width="33.21875" style="78" customWidth="1"/>
    <col min="5126" max="5126" width="7.5546875" style="78" customWidth="1"/>
    <col min="5127" max="5127" width="10.33203125" style="78" customWidth="1"/>
    <col min="5128" max="5128" width="0" style="78" hidden="1" customWidth="1"/>
    <col min="5129" max="5129" width="10.33203125" style="78" customWidth="1"/>
    <col min="5130" max="5130" width="0" style="78" hidden="1" customWidth="1"/>
    <col min="5131" max="5131" width="10.33203125" style="78" customWidth="1"/>
    <col min="5132" max="5132" width="13.88671875" style="78" customWidth="1"/>
    <col min="5133" max="5133" width="15" style="78" customWidth="1"/>
    <col min="5134" max="5134" width="8.77734375" style="78" customWidth="1"/>
    <col min="5135" max="5135" width="9.33203125" style="78" customWidth="1"/>
    <col min="5136" max="5377" width="7.21875" style="78"/>
    <col min="5378" max="5378" width="4.109375" style="78" customWidth="1"/>
    <col min="5379" max="5379" width="10.21875" style="78" customWidth="1"/>
    <col min="5380" max="5380" width="31.21875" style="78" customWidth="1"/>
    <col min="5381" max="5381" width="33.21875" style="78" customWidth="1"/>
    <col min="5382" max="5382" width="7.5546875" style="78" customWidth="1"/>
    <col min="5383" max="5383" width="10.33203125" style="78" customWidth="1"/>
    <col min="5384" max="5384" width="0" style="78" hidden="1" customWidth="1"/>
    <col min="5385" max="5385" width="10.33203125" style="78" customWidth="1"/>
    <col min="5386" max="5386" width="0" style="78" hidden="1" customWidth="1"/>
    <col min="5387" max="5387" width="10.33203125" style="78" customWidth="1"/>
    <col min="5388" max="5388" width="13.88671875" style="78" customWidth="1"/>
    <col min="5389" max="5389" width="15" style="78" customWidth="1"/>
    <col min="5390" max="5390" width="8.77734375" style="78" customWidth="1"/>
    <col min="5391" max="5391" width="9.33203125" style="78" customWidth="1"/>
    <col min="5392" max="5633" width="7.21875" style="78"/>
    <col min="5634" max="5634" width="4.109375" style="78" customWidth="1"/>
    <col min="5635" max="5635" width="10.21875" style="78" customWidth="1"/>
    <col min="5636" max="5636" width="31.21875" style="78" customWidth="1"/>
    <col min="5637" max="5637" width="33.21875" style="78" customWidth="1"/>
    <col min="5638" max="5638" width="7.5546875" style="78" customWidth="1"/>
    <col min="5639" max="5639" width="10.33203125" style="78" customWidth="1"/>
    <col min="5640" max="5640" width="0" style="78" hidden="1" customWidth="1"/>
    <col min="5641" max="5641" width="10.33203125" style="78" customWidth="1"/>
    <col min="5642" max="5642" width="0" style="78" hidden="1" customWidth="1"/>
    <col min="5643" max="5643" width="10.33203125" style="78" customWidth="1"/>
    <col min="5644" max="5644" width="13.88671875" style="78" customWidth="1"/>
    <col min="5645" max="5645" width="15" style="78" customWidth="1"/>
    <col min="5646" max="5646" width="8.77734375" style="78" customWidth="1"/>
    <col min="5647" max="5647" width="9.33203125" style="78" customWidth="1"/>
    <col min="5648" max="5889" width="7.21875" style="78"/>
    <col min="5890" max="5890" width="4.109375" style="78" customWidth="1"/>
    <col min="5891" max="5891" width="10.21875" style="78" customWidth="1"/>
    <col min="5892" max="5892" width="31.21875" style="78" customWidth="1"/>
    <col min="5893" max="5893" width="33.21875" style="78" customWidth="1"/>
    <col min="5894" max="5894" width="7.5546875" style="78" customWidth="1"/>
    <col min="5895" max="5895" width="10.33203125" style="78" customWidth="1"/>
    <col min="5896" max="5896" width="0" style="78" hidden="1" customWidth="1"/>
    <col min="5897" max="5897" width="10.33203125" style="78" customWidth="1"/>
    <col min="5898" max="5898" width="0" style="78" hidden="1" customWidth="1"/>
    <col min="5899" max="5899" width="10.33203125" style="78" customWidth="1"/>
    <col min="5900" max="5900" width="13.88671875" style="78" customWidth="1"/>
    <col min="5901" max="5901" width="15" style="78" customWidth="1"/>
    <col min="5902" max="5902" width="8.77734375" style="78" customWidth="1"/>
    <col min="5903" max="5903" width="9.33203125" style="78" customWidth="1"/>
    <col min="5904" max="6145" width="7.21875" style="78"/>
    <col min="6146" max="6146" width="4.109375" style="78" customWidth="1"/>
    <col min="6147" max="6147" width="10.21875" style="78" customWidth="1"/>
    <col min="6148" max="6148" width="31.21875" style="78" customWidth="1"/>
    <col min="6149" max="6149" width="33.21875" style="78" customWidth="1"/>
    <col min="6150" max="6150" width="7.5546875" style="78" customWidth="1"/>
    <col min="6151" max="6151" width="10.33203125" style="78" customWidth="1"/>
    <col min="6152" max="6152" width="0" style="78" hidden="1" customWidth="1"/>
    <col min="6153" max="6153" width="10.33203125" style="78" customWidth="1"/>
    <col min="6154" max="6154" width="0" style="78" hidden="1" customWidth="1"/>
    <col min="6155" max="6155" width="10.33203125" style="78" customWidth="1"/>
    <col min="6156" max="6156" width="13.88671875" style="78" customWidth="1"/>
    <col min="6157" max="6157" width="15" style="78" customWidth="1"/>
    <col min="6158" max="6158" width="8.77734375" style="78" customWidth="1"/>
    <col min="6159" max="6159" width="9.33203125" style="78" customWidth="1"/>
    <col min="6160" max="6401" width="7.21875" style="78"/>
    <col min="6402" max="6402" width="4.109375" style="78" customWidth="1"/>
    <col min="6403" max="6403" width="10.21875" style="78" customWidth="1"/>
    <col min="6404" max="6404" width="31.21875" style="78" customWidth="1"/>
    <col min="6405" max="6405" width="33.21875" style="78" customWidth="1"/>
    <col min="6406" max="6406" width="7.5546875" style="78" customWidth="1"/>
    <col min="6407" max="6407" width="10.33203125" style="78" customWidth="1"/>
    <col min="6408" max="6408" width="0" style="78" hidden="1" customWidth="1"/>
    <col min="6409" max="6409" width="10.33203125" style="78" customWidth="1"/>
    <col min="6410" max="6410" width="0" style="78" hidden="1" customWidth="1"/>
    <col min="6411" max="6411" width="10.33203125" style="78" customWidth="1"/>
    <col min="6412" max="6412" width="13.88671875" style="78" customWidth="1"/>
    <col min="6413" max="6413" width="15" style="78" customWidth="1"/>
    <col min="6414" max="6414" width="8.77734375" style="78" customWidth="1"/>
    <col min="6415" max="6415" width="9.33203125" style="78" customWidth="1"/>
    <col min="6416" max="6657" width="7.21875" style="78"/>
    <col min="6658" max="6658" width="4.109375" style="78" customWidth="1"/>
    <col min="6659" max="6659" width="10.21875" style="78" customWidth="1"/>
    <col min="6660" max="6660" width="31.21875" style="78" customWidth="1"/>
    <col min="6661" max="6661" width="33.21875" style="78" customWidth="1"/>
    <col min="6662" max="6662" width="7.5546875" style="78" customWidth="1"/>
    <col min="6663" max="6663" width="10.33203125" style="78" customWidth="1"/>
    <col min="6664" max="6664" width="0" style="78" hidden="1" customWidth="1"/>
    <col min="6665" max="6665" width="10.33203125" style="78" customWidth="1"/>
    <col min="6666" max="6666" width="0" style="78" hidden="1" customWidth="1"/>
    <col min="6667" max="6667" width="10.33203125" style="78" customWidth="1"/>
    <col min="6668" max="6668" width="13.88671875" style="78" customWidth="1"/>
    <col min="6669" max="6669" width="15" style="78" customWidth="1"/>
    <col min="6670" max="6670" width="8.77734375" style="78" customWidth="1"/>
    <col min="6671" max="6671" width="9.33203125" style="78" customWidth="1"/>
    <col min="6672" max="6913" width="7.21875" style="78"/>
    <col min="6914" max="6914" width="4.109375" style="78" customWidth="1"/>
    <col min="6915" max="6915" width="10.21875" style="78" customWidth="1"/>
    <col min="6916" max="6916" width="31.21875" style="78" customWidth="1"/>
    <col min="6917" max="6917" width="33.21875" style="78" customWidth="1"/>
    <col min="6918" max="6918" width="7.5546875" style="78" customWidth="1"/>
    <col min="6919" max="6919" width="10.33203125" style="78" customWidth="1"/>
    <col min="6920" max="6920" width="0" style="78" hidden="1" customWidth="1"/>
    <col min="6921" max="6921" width="10.33203125" style="78" customWidth="1"/>
    <col min="6922" max="6922" width="0" style="78" hidden="1" customWidth="1"/>
    <col min="6923" max="6923" width="10.33203125" style="78" customWidth="1"/>
    <col min="6924" max="6924" width="13.88671875" style="78" customWidth="1"/>
    <col min="6925" max="6925" width="15" style="78" customWidth="1"/>
    <col min="6926" max="6926" width="8.77734375" style="78" customWidth="1"/>
    <col min="6927" max="6927" width="9.33203125" style="78" customWidth="1"/>
    <col min="6928" max="7169" width="7.21875" style="78"/>
    <col min="7170" max="7170" width="4.109375" style="78" customWidth="1"/>
    <col min="7171" max="7171" width="10.21875" style="78" customWidth="1"/>
    <col min="7172" max="7172" width="31.21875" style="78" customWidth="1"/>
    <col min="7173" max="7173" width="33.21875" style="78" customWidth="1"/>
    <col min="7174" max="7174" width="7.5546875" style="78" customWidth="1"/>
    <col min="7175" max="7175" width="10.33203125" style="78" customWidth="1"/>
    <col min="7176" max="7176" width="0" style="78" hidden="1" customWidth="1"/>
    <col min="7177" max="7177" width="10.33203125" style="78" customWidth="1"/>
    <col min="7178" max="7178" width="0" style="78" hidden="1" customWidth="1"/>
    <col min="7179" max="7179" width="10.33203125" style="78" customWidth="1"/>
    <col min="7180" max="7180" width="13.88671875" style="78" customWidth="1"/>
    <col min="7181" max="7181" width="15" style="78" customWidth="1"/>
    <col min="7182" max="7182" width="8.77734375" style="78" customWidth="1"/>
    <col min="7183" max="7183" width="9.33203125" style="78" customWidth="1"/>
    <col min="7184" max="7425" width="7.21875" style="78"/>
    <col min="7426" max="7426" width="4.109375" style="78" customWidth="1"/>
    <col min="7427" max="7427" width="10.21875" style="78" customWidth="1"/>
    <col min="7428" max="7428" width="31.21875" style="78" customWidth="1"/>
    <col min="7429" max="7429" width="33.21875" style="78" customWidth="1"/>
    <col min="7430" max="7430" width="7.5546875" style="78" customWidth="1"/>
    <col min="7431" max="7431" width="10.33203125" style="78" customWidth="1"/>
    <col min="7432" max="7432" width="0" style="78" hidden="1" customWidth="1"/>
    <col min="7433" max="7433" width="10.33203125" style="78" customWidth="1"/>
    <col min="7434" max="7434" width="0" style="78" hidden="1" customWidth="1"/>
    <col min="7435" max="7435" width="10.33203125" style="78" customWidth="1"/>
    <col min="7436" max="7436" width="13.88671875" style="78" customWidth="1"/>
    <col min="7437" max="7437" width="15" style="78" customWidth="1"/>
    <col min="7438" max="7438" width="8.77734375" style="78" customWidth="1"/>
    <col min="7439" max="7439" width="9.33203125" style="78" customWidth="1"/>
    <col min="7440" max="7681" width="7.21875" style="78"/>
    <col min="7682" max="7682" width="4.109375" style="78" customWidth="1"/>
    <col min="7683" max="7683" width="10.21875" style="78" customWidth="1"/>
    <col min="7684" max="7684" width="31.21875" style="78" customWidth="1"/>
    <col min="7685" max="7685" width="33.21875" style="78" customWidth="1"/>
    <col min="7686" max="7686" width="7.5546875" style="78" customWidth="1"/>
    <col min="7687" max="7687" width="10.33203125" style="78" customWidth="1"/>
    <col min="7688" max="7688" width="0" style="78" hidden="1" customWidth="1"/>
    <col min="7689" max="7689" width="10.33203125" style="78" customWidth="1"/>
    <col min="7690" max="7690" width="0" style="78" hidden="1" customWidth="1"/>
    <col min="7691" max="7691" width="10.33203125" style="78" customWidth="1"/>
    <col min="7692" max="7692" width="13.88671875" style="78" customWidth="1"/>
    <col min="7693" max="7693" width="15" style="78" customWidth="1"/>
    <col min="7694" max="7694" width="8.77734375" style="78" customWidth="1"/>
    <col min="7695" max="7695" width="9.33203125" style="78" customWidth="1"/>
    <col min="7696" max="7937" width="7.21875" style="78"/>
    <col min="7938" max="7938" width="4.109375" style="78" customWidth="1"/>
    <col min="7939" max="7939" width="10.21875" style="78" customWidth="1"/>
    <col min="7940" max="7940" width="31.21875" style="78" customWidth="1"/>
    <col min="7941" max="7941" width="33.21875" style="78" customWidth="1"/>
    <col min="7942" max="7942" width="7.5546875" style="78" customWidth="1"/>
    <col min="7943" max="7943" width="10.33203125" style="78" customWidth="1"/>
    <col min="7944" max="7944" width="0" style="78" hidden="1" customWidth="1"/>
    <col min="7945" max="7945" width="10.33203125" style="78" customWidth="1"/>
    <col min="7946" max="7946" width="0" style="78" hidden="1" customWidth="1"/>
    <col min="7947" max="7947" width="10.33203125" style="78" customWidth="1"/>
    <col min="7948" max="7948" width="13.88671875" style="78" customWidth="1"/>
    <col min="7949" max="7949" width="15" style="78" customWidth="1"/>
    <col min="7950" max="7950" width="8.77734375" style="78" customWidth="1"/>
    <col min="7951" max="7951" width="9.33203125" style="78" customWidth="1"/>
    <col min="7952" max="8193" width="7.21875" style="78"/>
    <col min="8194" max="8194" width="4.109375" style="78" customWidth="1"/>
    <col min="8195" max="8195" width="10.21875" style="78" customWidth="1"/>
    <col min="8196" max="8196" width="31.21875" style="78" customWidth="1"/>
    <col min="8197" max="8197" width="33.21875" style="78" customWidth="1"/>
    <col min="8198" max="8198" width="7.5546875" style="78" customWidth="1"/>
    <col min="8199" max="8199" width="10.33203125" style="78" customWidth="1"/>
    <col min="8200" max="8200" width="0" style="78" hidden="1" customWidth="1"/>
    <col min="8201" max="8201" width="10.33203125" style="78" customWidth="1"/>
    <col min="8202" max="8202" width="0" style="78" hidden="1" customWidth="1"/>
    <col min="8203" max="8203" width="10.33203125" style="78" customWidth="1"/>
    <col min="8204" max="8204" width="13.88671875" style="78" customWidth="1"/>
    <col min="8205" max="8205" width="15" style="78" customWidth="1"/>
    <col min="8206" max="8206" width="8.77734375" style="78" customWidth="1"/>
    <col min="8207" max="8207" width="9.33203125" style="78" customWidth="1"/>
    <col min="8208" max="8449" width="7.21875" style="78"/>
    <col min="8450" max="8450" width="4.109375" style="78" customWidth="1"/>
    <col min="8451" max="8451" width="10.21875" style="78" customWidth="1"/>
    <col min="8452" max="8452" width="31.21875" style="78" customWidth="1"/>
    <col min="8453" max="8453" width="33.21875" style="78" customWidth="1"/>
    <col min="8454" max="8454" width="7.5546875" style="78" customWidth="1"/>
    <col min="8455" max="8455" width="10.33203125" style="78" customWidth="1"/>
    <col min="8456" max="8456" width="0" style="78" hidden="1" customWidth="1"/>
    <col min="8457" max="8457" width="10.33203125" style="78" customWidth="1"/>
    <col min="8458" max="8458" width="0" style="78" hidden="1" customWidth="1"/>
    <col min="8459" max="8459" width="10.33203125" style="78" customWidth="1"/>
    <col min="8460" max="8460" width="13.88671875" style="78" customWidth="1"/>
    <col min="8461" max="8461" width="15" style="78" customWidth="1"/>
    <col min="8462" max="8462" width="8.77734375" style="78" customWidth="1"/>
    <col min="8463" max="8463" width="9.33203125" style="78" customWidth="1"/>
    <col min="8464" max="8705" width="7.21875" style="78"/>
    <col min="8706" max="8706" width="4.109375" style="78" customWidth="1"/>
    <col min="8707" max="8707" width="10.21875" style="78" customWidth="1"/>
    <col min="8708" max="8708" width="31.21875" style="78" customWidth="1"/>
    <col min="8709" max="8709" width="33.21875" style="78" customWidth="1"/>
    <col min="8710" max="8710" width="7.5546875" style="78" customWidth="1"/>
    <col min="8711" max="8711" width="10.33203125" style="78" customWidth="1"/>
    <col min="8712" max="8712" width="0" style="78" hidden="1" customWidth="1"/>
    <col min="8713" max="8713" width="10.33203125" style="78" customWidth="1"/>
    <col min="8714" max="8714" width="0" style="78" hidden="1" customWidth="1"/>
    <col min="8715" max="8715" width="10.33203125" style="78" customWidth="1"/>
    <col min="8716" max="8716" width="13.88671875" style="78" customWidth="1"/>
    <col min="8717" max="8717" width="15" style="78" customWidth="1"/>
    <col min="8718" max="8718" width="8.77734375" style="78" customWidth="1"/>
    <col min="8719" max="8719" width="9.33203125" style="78" customWidth="1"/>
    <col min="8720" max="8961" width="7.21875" style="78"/>
    <col min="8962" max="8962" width="4.109375" style="78" customWidth="1"/>
    <col min="8963" max="8963" width="10.21875" style="78" customWidth="1"/>
    <col min="8964" max="8964" width="31.21875" style="78" customWidth="1"/>
    <col min="8965" max="8965" width="33.21875" style="78" customWidth="1"/>
    <col min="8966" max="8966" width="7.5546875" style="78" customWidth="1"/>
    <col min="8967" max="8967" width="10.33203125" style="78" customWidth="1"/>
    <col min="8968" max="8968" width="0" style="78" hidden="1" customWidth="1"/>
    <col min="8969" max="8969" width="10.33203125" style="78" customWidth="1"/>
    <col min="8970" max="8970" width="0" style="78" hidden="1" customWidth="1"/>
    <col min="8971" max="8971" width="10.33203125" style="78" customWidth="1"/>
    <col min="8972" max="8972" width="13.88671875" style="78" customWidth="1"/>
    <col min="8973" max="8973" width="15" style="78" customWidth="1"/>
    <col min="8974" max="8974" width="8.77734375" style="78" customWidth="1"/>
    <col min="8975" max="8975" width="9.33203125" style="78" customWidth="1"/>
    <col min="8976" max="9217" width="7.21875" style="78"/>
    <col min="9218" max="9218" width="4.109375" style="78" customWidth="1"/>
    <col min="9219" max="9219" width="10.21875" style="78" customWidth="1"/>
    <col min="9220" max="9220" width="31.21875" style="78" customWidth="1"/>
    <col min="9221" max="9221" width="33.21875" style="78" customWidth="1"/>
    <col min="9222" max="9222" width="7.5546875" style="78" customWidth="1"/>
    <col min="9223" max="9223" width="10.33203125" style="78" customWidth="1"/>
    <col min="9224" max="9224" width="0" style="78" hidden="1" customWidth="1"/>
    <col min="9225" max="9225" width="10.33203125" style="78" customWidth="1"/>
    <col min="9226" max="9226" width="0" style="78" hidden="1" customWidth="1"/>
    <col min="9227" max="9227" width="10.33203125" style="78" customWidth="1"/>
    <col min="9228" max="9228" width="13.88671875" style="78" customWidth="1"/>
    <col min="9229" max="9229" width="15" style="78" customWidth="1"/>
    <col min="9230" max="9230" width="8.77734375" style="78" customWidth="1"/>
    <col min="9231" max="9231" width="9.33203125" style="78" customWidth="1"/>
    <col min="9232" max="9473" width="7.21875" style="78"/>
    <col min="9474" max="9474" width="4.109375" style="78" customWidth="1"/>
    <col min="9475" max="9475" width="10.21875" style="78" customWidth="1"/>
    <col min="9476" max="9476" width="31.21875" style="78" customWidth="1"/>
    <col min="9477" max="9477" width="33.21875" style="78" customWidth="1"/>
    <col min="9478" max="9478" width="7.5546875" style="78" customWidth="1"/>
    <col min="9479" max="9479" width="10.33203125" style="78" customWidth="1"/>
    <col min="9480" max="9480" width="0" style="78" hidden="1" customWidth="1"/>
    <col min="9481" max="9481" width="10.33203125" style="78" customWidth="1"/>
    <col min="9482" max="9482" width="0" style="78" hidden="1" customWidth="1"/>
    <col min="9483" max="9483" width="10.33203125" style="78" customWidth="1"/>
    <col min="9484" max="9484" width="13.88671875" style="78" customWidth="1"/>
    <col min="9485" max="9485" width="15" style="78" customWidth="1"/>
    <col min="9486" max="9486" width="8.77734375" style="78" customWidth="1"/>
    <col min="9487" max="9487" width="9.33203125" style="78" customWidth="1"/>
    <col min="9488" max="9729" width="7.21875" style="78"/>
    <col min="9730" max="9730" width="4.109375" style="78" customWidth="1"/>
    <col min="9731" max="9731" width="10.21875" style="78" customWidth="1"/>
    <col min="9732" max="9732" width="31.21875" style="78" customWidth="1"/>
    <col min="9733" max="9733" width="33.21875" style="78" customWidth="1"/>
    <col min="9734" max="9734" width="7.5546875" style="78" customWidth="1"/>
    <col min="9735" max="9735" width="10.33203125" style="78" customWidth="1"/>
    <col min="9736" max="9736" width="0" style="78" hidden="1" customWidth="1"/>
    <col min="9737" max="9737" width="10.33203125" style="78" customWidth="1"/>
    <col min="9738" max="9738" width="0" style="78" hidden="1" customWidth="1"/>
    <col min="9739" max="9739" width="10.33203125" style="78" customWidth="1"/>
    <col min="9740" max="9740" width="13.88671875" style="78" customWidth="1"/>
    <col min="9741" max="9741" width="15" style="78" customWidth="1"/>
    <col min="9742" max="9742" width="8.77734375" style="78" customWidth="1"/>
    <col min="9743" max="9743" width="9.33203125" style="78" customWidth="1"/>
    <col min="9744" max="9985" width="7.21875" style="78"/>
    <col min="9986" max="9986" width="4.109375" style="78" customWidth="1"/>
    <col min="9987" max="9987" width="10.21875" style="78" customWidth="1"/>
    <col min="9988" max="9988" width="31.21875" style="78" customWidth="1"/>
    <col min="9989" max="9989" width="33.21875" style="78" customWidth="1"/>
    <col min="9990" max="9990" width="7.5546875" style="78" customWidth="1"/>
    <col min="9991" max="9991" width="10.33203125" style="78" customWidth="1"/>
    <col min="9992" max="9992" width="0" style="78" hidden="1" customWidth="1"/>
    <col min="9993" max="9993" width="10.33203125" style="78" customWidth="1"/>
    <col min="9994" max="9994" width="0" style="78" hidden="1" customWidth="1"/>
    <col min="9995" max="9995" width="10.33203125" style="78" customWidth="1"/>
    <col min="9996" max="9996" width="13.88671875" style="78" customWidth="1"/>
    <col min="9997" max="9997" width="15" style="78" customWidth="1"/>
    <col min="9998" max="9998" width="8.77734375" style="78" customWidth="1"/>
    <col min="9999" max="9999" width="9.33203125" style="78" customWidth="1"/>
    <col min="10000" max="10241" width="7.21875" style="78"/>
    <col min="10242" max="10242" width="4.109375" style="78" customWidth="1"/>
    <col min="10243" max="10243" width="10.21875" style="78" customWidth="1"/>
    <col min="10244" max="10244" width="31.21875" style="78" customWidth="1"/>
    <col min="10245" max="10245" width="33.21875" style="78" customWidth="1"/>
    <col min="10246" max="10246" width="7.5546875" style="78" customWidth="1"/>
    <col min="10247" max="10247" width="10.33203125" style="78" customWidth="1"/>
    <col min="10248" max="10248" width="0" style="78" hidden="1" customWidth="1"/>
    <col min="10249" max="10249" width="10.33203125" style="78" customWidth="1"/>
    <col min="10250" max="10250" width="0" style="78" hidden="1" customWidth="1"/>
    <col min="10251" max="10251" width="10.33203125" style="78" customWidth="1"/>
    <col min="10252" max="10252" width="13.88671875" style="78" customWidth="1"/>
    <col min="10253" max="10253" width="15" style="78" customWidth="1"/>
    <col min="10254" max="10254" width="8.77734375" style="78" customWidth="1"/>
    <col min="10255" max="10255" width="9.33203125" style="78" customWidth="1"/>
    <col min="10256" max="10497" width="7.21875" style="78"/>
    <col min="10498" max="10498" width="4.109375" style="78" customWidth="1"/>
    <col min="10499" max="10499" width="10.21875" style="78" customWidth="1"/>
    <col min="10500" max="10500" width="31.21875" style="78" customWidth="1"/>
    <col min="10501" max="10501" width="33.21875" style="78" customWidth="1"/>
    <col min="10502" max="10502" width="7.5546875" style="78" customWidth="1"/>
    <col min="10503" max="10503" width="10.33203125" style="78" customWidth="1"/>
    <col min="10504" max="10504" width="0" style="78" hidden="1" customWidth="1"/>
    <col min="10505" max="10505" width="10.33203125" style="78" customWidth="1"/>
    <col min="10506" max="10506" width="0" style="78" hidden="1" customWidth="1"/>
    <col min="10507" max="10507" width="10.33203125" style="78" customWidth="1"/>
    <col min="10508" max="10508" width="13.88671875" style="78" customWidth="1"/>
    <col min="10509" max="10509" width="15" style="78" customWidth="1"/>
    <col min="10510" max="10510" width="8.77734375" style="78" customWidth="1"/>
    <col min="10511" max="10511" width="9.33203125" style="78" customWidth="1"/>
    <col min="10512" max="10753" width="7.21875" style="78"/>
    <col min="10754" max="10754" width="4.109375" style="78" customWidth="1"/>
    <col min="10755" max="10755" width="10.21875" style="78" customWidth="1"/>
    <col min="10756" max="10756" width="31.21875" style="78" customWidth="1"/>
    <col min="10757" max="10757" width="33.21875" style="78" customWidth="1"/>
    <col min="10758" max="10758" width="7.5546875" style="78" customWidth="1"/>
    <col min="10759" max="10759" width="10.33203125" style="78" customWidth="1"/>
    <col min="10760" max="10760" width="0" style="78" hidden="1" customWidth="1"/>
    <col min="10761" max="10761" width="10.33203125" style="78" customWidth="1"/>
    <col min="10762" max="10762" width="0" style="78" hidden="1" customWidth="1"/>
    <col min="10763" max="10763" width="10.33203125" style="78" customWidth="1"/>
    <col min="10764" max="10764" width="13.88671875" style="78" customWidth="1"/>
    <col min="10765" max="10765" width="15" style="78" customWidth="1"/>
    <col min="10766" max="10766" width="8.77734375" style="78" customWidth="1"/>
    <col min="10767" max="10767" width="9.33203125" style="78" customWidth="1"/>
    <col min="10768" max="11009" width="7.21875" style="78"/>
    <col min="11010" max="11010" width="4.109375" style="78" customWidth="1"/>
    <col min="11011" max="11011" width="10.21875" style="78" customWidth="1"/>
    <col min="11012" max="11012" width="31.21875" style="78" customWidth="1"/>
    <col min="11013" max="11013" width="33.21875" style="78" customWidth="1"/>
    <col min="11014" max="11014" width="7.5546875" style="78" customWidth="1"/>
    <col min="11015" max="11015" width="10.33203125" style="78" customWidth="1"/>
    <col min="11016" max="11016" width="0" style="78" hidden="1" customWidth="1"/>
    <col min="11017" max="11017" width="10.33203125" style="78" customWidth="1"/>
    <col min="11018" max="11018" width="0" style="78" hidden="1" customWidth="1"/>
    <col min="11019" max="11019" width="10.33203125" style="78" customWidth="1"/>
    <col min="11020" max="11020" width="13.88671875" style="78" customWidth="1"/>
    <col min="11021" max="11021" width="15" style="78" customWidth="1"/>
    <col min="11022" max="11022" width="8.77734375" style="78" customWidth="1"/>
    <col min="11023" max="11023" width="9.33203125" style="78" customWidth="1"/>
    <col min="11024" max="11265" width="7.21875" style="78"/>
    <col min="11266" max="11266" width="4.109375" style="78" customWidth="1"/>
    <col min="11267" max="11267" width="10.21875" style="78" customWidth="1"/>
    <col min="11268" max="11268" width="31.21875" style="78" customWidth="1"/>
    <col min="11269" max="11269" width="33.21875" style="78" customWidth="1"/>
    <col min="11270" max="11270" width="7.5546875" style="78" customWidth="1"/>
    <col min="11271" max="11271" width="10.33203125" style="78" customWidth="1"/>
    <col min="11272" max="11272" width="0" style="78" hidden="1" customWidth="1"/>
    <col min="11273" max="11273" width="10.33203125" style="78" customWidth="1"/>
    <col min="11274" max="11274" width="0" style="78" hidden="1" customWidth="1"/>
    <col min="11275" max="11275" width="10.33203125" style="78" customWidth="1"/>
    <col min="11276" max="11276" width="13.88671875" style="78" customWidth="1"/>
    <col min="11277" max="11277" width="15" style="78" customWidth="1"/>
    <col min="11278" max="11278" width="8.77734375" style="78" customWidth="1"/>
    <col min="11279" max="11279" width="9.33203125" style="78" customWidth="1"/>
    <col min="11280" max="11521" width="7.21875" style="78"/>
    <col min="11522" max="11522" width="4.109375" style="78" customWidth="1"/>
    <col min="11523" max="11523" width="10.21875" style="78" customWidth="1"/>
    <col min="11524" max="11524" width="31.21875" style="78" customWidth="1"/>
    <col min="11525" max="11525" width="33.21875" style="78" customWidth="1"/>
    <col min="11526" max="11526" width="7.5546875" style="78" customWidth="1"/>
    <col min="11527" max="11527" width="10.33203125" style="78" customWidth="1"/>
    <col min="11528" max="11528" width="0" style="78" hidden="1" customWidth="1"/>
    <col min="11529" max="11529" width="10.33203125" style="78" customWidth="1"/>
    <col min="11530" max="11530" width="0" style="78" hidden="1" customWidth="1"/>
    <col min="11531" max="11531" width="10.33203125" style="78" customWidth="1"/>
    <col min="11532" max="11532" width="13.88671875" style="78" customWidth="1"/>
    <col min="11533" max="11533" width="15" style="78" customWidth="1"/>
    <col min="11534" max="11534" width="8.77734375" style="78" customWidth="1"/>
    <col min="11535" max="11535" width="9.33203125" style="78" customWidth="1"/>
    <col min="11536" max="11777" width="7.21875" style="78"/>
    <col min="11778" max="11778" width="4.109375" style="78" customWidth="1"/>
    <col min="11779" max="11779" width="10.21875" style="78" customWidth="1"/>
    <col min="11780" max="11780" width="31.21875" style="78" customWidth="1"/>
    <col min="11781" max="11781" width="33.21875" style="78" customWidth="1"/>
    <col min="11782" max="11782" width="7.5546875" style="78" customWidth="1"/>
    <col min="11783" max="11783" width="10.33203125" style="78" customWidth="1"/>
    <col min="11784" max="11784" width="0" style="78" hidden="1" customWidth="1"/>
    <col min="11785" max="11785" width="10.33203125" style="78" customWidth="1"/>
    <col min="11786" max="11786" width="0" style="78" hidden="1" customWidth="1"/>
    <col min="11787" max="11787" width="10.33203125" style="78" customWidth="1"/>
    <col min="11788" max="11788" width="13.88671875" style="78" customWidth="1"/>
    <col min="11789" max="11789" width="15" style="78" customWidth="1"/>
    <col min="11790" max="11790" width="8.77734375" style="78" customWidth="1"/>
    <col min="11791" max="11791" width="9.33203125" style="78" customWidth="1"/>
    <col min="11792" max="12033" width="7.21875" style="78"/>
    <col min="12034" max="12034" width="4.109375" style="78" customWidth="1"/>
    <col min="12035" max="12035" width="10.21875" style="78" customWidth="1"/>
    <col min="12036" max="12036" width="31.21875" style="78" customWidth="1"/>
    <col min="12037" max="12037" width="33.21875" style="78" customWidth="1"/>
    <col min="12038" max="12038" width="7.5546875" style="78" customWidth="1"/>
    <col min="12039" max="12039" width="10.33203125" style="78" customWidth="1"/>
    <col min="12040" max="12040" width="0" style="78" hidden="1" customWidth="1"/>
    <col min="12041" max="12041" width="10.33203125" style="78" customWidth="1"/>
    <col min="12042" max="12042" width="0" style="78" hidden="1" customWidth="1"/>
    <col min="12043" max="12043" width="10.33203125" style="78" customWidth="1"/>
    <col min="12044" max="12044" width="13.88671875" style="78" customWidth="1"/>
    <col min="12045" max="12045" width="15" style="78" customWidth="1"/>
    <col min="12046" max="12046" width="8.77734375" style="78" customWidth="1"/>
    <col min="12047" max="12047" width="9.33203125" style="78" customWidth="1"/>
    <col min="12048" max="12289" width="7.21875" style="78"/>
    <col min="12290" max="12290" width="4.109375" style="78" customWidth="1"/>
    <col min="12291" max="12291" width="10.21875" style="78" customWidth="1"/>
    <col min="12292" max="12292" width="31.21875" style="78" customWidth="1"/>
    <col min="12293" max="12293" width="33.21875" style="78" customWidth="1"/>
    <col min="12294" max="12294" width="7.5546875" style="78" customWidth="1"/>
    <col min="12295" max="12295" width="10.33203125" style="78" customWidth="1"/>
    <col min="12296" max="12296" width="0" style="78" hidden="1" customWidth="1"/>
    <col min="12297" max="12297" width="10.33203125" style="78" customWidth="1"/>
    <col min="12298" max="12298" width="0" style="78" hidden="1" customWidth="1"/>
    <col min="12299" max="12299" width="10.33203125" style="78" customWidth="1"/>
    <col min="12300" max="12300" width="13.88671875" style="78" customWidth="1"/>
    <col min="12301" max="12301" width="15" style="78" customWidth="1"/>
    <col min="12302" max="12302" width="8.77734375" style="78" customWidth="1"/>
    <col min="12303" max="12303" width="9.33203125" style="78" customWidth="1"/>
    <col min="12304" max="12545" width="7.21875" style="78"/>
    <col min="12546" max="12546" width="4.109375" style="78" customWidth="1"/>
    <col min="12547" max="12547" width="10.21875" style="78" customWidth="1"/>
    <col min="12548" max="12548" width="31.21875" style="78" customWidth="1"/>
    <col min="12549" max="12549" width="33.21875" style="78" customWidth="1"/>
    <col min="12550" max="12550" width="7.5546875" style="78" customWidth="1"/>
    <col min="12551" max="12551" width="10.33203125" style="78" customWidth="1"/>
    <col min="12552" max="12552" width="0" style="78" hidden="1" customWidth="1"/>
    <col min="12553" max="12553" width="10.33203125" style="78" customWidth="1"/>
    <col min="12554" max="12554" width="0" style="78" hidden="1" customWidth="1"/>
    <col min="12555" max="12555" width="10.33203125" style="78" customWidth="1"/>
    <col min="12556" max="12556" width="13.88671875" style="78" customWidth="1"/>
    <col min="12557" max="12557" width="15" style="78" customWidth="1"/>
    <col min="12558" max="12558" width="8.77734375" style="78" customWidth="1"/>
    <col min="12559" max="12559" width="9.33203125" style="78" customWidth="1"/>
    <col min="12560" max="12801" width="7.21875" style="78"/>
    <col min="12802" max="12802" width="4.109375" style="78" customWidth="1"/>
    <col min="12803" max="12803" width="10.21875" style="78" customWidth="1"/>
    <col min="12804" max="12804" width="31.21875" style="78" customWidth="1"/>
    <col min="12805" max="12805" width="33.21875" style="78" customWidth="1"/>
    <col min="12806" max="12806" width="7.5546875" style="78" customWidth="1"/>
    <col min="12807" max="12807" width="10.33203125" style="78" customWidth="1"/>
    <col min="12808" max="12808" width="0" style="78" hidden="1" customWidth="1"/>
    <col min="12809" max="12809" width="10.33203125" style="78" customWidth="1"/>
    <col min="12810" max="12810" width="0" style="78" hidden="1" customWidth="1"/>
    <col min="12811" max="12811" width="10.33203125" style="78" customWidth="1"/>
    <col min="12812" max="12812" width="13.88671875" style="78" customWidth="1"/>
    <col min="12813" max="12813" width="15" style="78" customWidth="1"/>
    <col min="12814" max="12814" width="8.77734375" style="78" customWidth="1"/>
    <col min="12815" max="12815" width="9.33203125" style="78" customWidth="1"/>
    <col min="12816" max="13057" width="7.21875" style="78"/>
    <col min="13058" max="13058" width="4.109375" style="78" customWidth="1"/>
    <col min="13059" max="13059" width="10.21875" style="78" customWidth="1"/>
    <col min="13060" max="13060" width="31.21875" style="78" customWidth="1"/>
    <col min="13061" max="13061" width="33.21875" style="78" customWidth="1"/>
    <col min="13062" max="13062" width="7.5546875" style="78" customWidth="1"/>
    <col min="13063" max="13063" width="10.33203125" style="78" customWidth="1"/>
    <col min="13064" max="13064" width="0" style="78" hidden="1" customWidth="1"/>
    <col min="13065" max="13065" width="10.33203125" style="78" customWidth="1"/>
    <col min="13066" max="13066" width="0" style="78" hidden="1" customWidth="1"/>
    <col min="13067" max="13067" width="10.33203125" style="78" customWidth="1"/>
    <col min="13068" max="13068" width="13.88671875" style="78" customWidth="1"/>
    <col min="13069" max="13069" width="15" style="78" customWidth="1"/>
    <col min="13070" max="13070" width="8.77734375" style="78" customWidth="1"/>
    <col min="13071" max="13071" width="9.33203125" style="78" customWidth="1"/>
    <col min="13072" max="13313" width="7.21875" style="78"/>
    <col min="13314" max="13314" width="4.109375" style="78" customWidth="1"/>
    <col min="13315" max="13315" width="10.21875" style="78" customWidth="1"/>
    <col min="13316" max="13316" width="31.21875" style="78" customWidth="1"/>
    <col min="13317" max="13317" width="33.21875" style="78" customWidth="1"/>
    <col min="13318" max="13318" width="7.5546875" style="78" customWidth="1"/>
    <col min="13319" max="13319" width="10.33203125" style="78" customWidth="1"/>
    <col min="13320" max="13320" width="0" style="78" hidden="1" customWidth="1"/>
    <col min="13321" max="13321" width="10.33203125" style="78" customWidth="1"/>
    <col min="13322" max="13322" width="0" style="78" hidden="1" customWidth="1"/>
    <col min="13323" max="13323" width="10.33203125" style="78" customWidth="1"/>
    <col min="13324" max="13324" width="13.88671875" style="78" customWidth="1"/>
    <col min="13325" max="13325" width="15" style="78" customWidth="1"/>
    <col min="13326" max="13326" width="8.77734375" style="78" customWidth="1"/>
    <col min="13327" max="13327" width="9.33203125" style="78" customWidth="1"/>
    <col min="13328" max="13569" width="7.21875" style="78"/>
    <col min="13570" max="13570" width="4.109375" style="78" customWidth="1"/>
    <col min="13571" max="13571" width="10.21875" style="78" customWidth="1"/>
    <col min="13572" max="13572" width="31.21875" style="78" customWidth="1"/>
    <col min="13573" max="13573" width="33.21875" style="78" customWidth="1"/>
    <col min="13574" max="13574" width="7.5546875" style="78" customWidth="1"/>
    <col min="13575" max="13575" width="10.33203125" style="78" customWidth="1"/>
    <col min="13576" max="13576" width="0" style="78" hidden="1" customWidth="1"/>
    <col min="13577" max="13577" width="10.33203125" style="78" customWidth="1"/>
    <col min="13578" max="13578" width="0" style="78" hidden="1" customWidth="1"/>
    <col min="13579" max="13579" width="10.33203125" style="78" customWidth="1"/>
    <col min="13580" max="13580" width="13.88671875" style="78" customWidth="1"/>
    <col min="13581" max="13581" width="15" style="78" customWidth="1"/>
    <col min="13582" max="13582" width="8.77734375" style="78" customWidth="1"/>
    <col min="13583" max="13583" width="9.33203125" style="78" customWidth="1"/>
    <col min="13584" max="13825" width="7.21875" style="78"/>
    <col min="13826" max="13826" width="4.109375" style="78" customWidth="1"/>
    <col min="13827" max="13827" width="10.21875" style="78" customWidth="1"/>
    <col min="13828" max="13828" width="31.21875" style="78" customWidth="1"/>
    <col min="13829" max="13829" width="33.21875" style="78" customWidth="1"/>
    <col min="13830" max="13830" width="7.5546875" style="78" customWidth="1"/>
    <col min="13831" max="13831" width="10.33203125" style="78" customWidth="1"/>
    <col min="13832" max="13832" width="0" style="78" hidden="1" customWidth="1"/>
    <col min="13833" max="13833" width="10.33203125" style="78" customWidth="1"/>
    <col min="13834" max="13834" width="0" style="78" hidden="1" customWidth="1"/>
    <col min="13835" max="13835" width="10.33203125" style="78" customWidth="1"/>
    <col min="13836" max="13836" width="13.88671875" style="78" customWidth="1"/>
    <col min="13837" max="13837" width="15" style="78" customWidth="1"/>
    <col min="13838" max="13838" width="8.77734375" style="78" customWidth="1"/>
    <col min="13839" max="13839" width="9.33203125" style="78" customWidth="1"/>
    <col min="13840" max="14081" width="7.21875" style="78"/>
    <col min="14082" max="14082" width="4.109375" style="78" customWidth="1"/>
    <col min="14083" max="14083" width="10.21875" style="78" customWidth="1"/>
    <col min="14084" max="14084" width="31.21875" style="78" customWidth="1"/>
    <col min="14085" max="14085" width="33.21875" style="78" customWidth="1"/>
    <col min="14086" max="14086" width="7.5546875" style="78" customWidth="1"/>
    <col min="14087" max="14087" width="10.33203125" style="78" customWidth="1"/>
    <col min="14088" max="14088" width="0" style="78" hidden="1" customWidth="1"/>
    <col min="14089" max="14089" width="10.33203125" style="78" customWidth="1"/>
    <col min="14090" max="14090" width="0" style="78" hidden="1" customWidth="1"/>
    <col min="14091" max="14091" width="10.33203125" style="78" customWidth="1"/>
    <col min="14092" max="14092" width="13.88671875" style="78" customWidth="1"/>
    <col min="14093" max="14093" width="15" style="78" customWidth="1"/>
    <col min="14094" max="14094" width="8.77734375" style="78" customWidth="1"/>
    <col min="14095" max="14095" width="9.33203125" style="78" customWidth="1"/>
    <col min="14096" max="14337" width="7.21875" style="78"/>
    <col min="14338" max="14338" width="4.109375" style="78" customWidth="1"/>
    <col min="14339" max="14339" width="10.21875" style="78" customWidth="1"/>
    <col min="14340" max="14340" width="31.21875" style="78" customWidth="1"/>
    <col min="14341" max="14341" width="33.21875" style="78" customWidth="1"/>
    <col min="14342" max="14342" width="7.5546875" style="78" customWidth="1"/>
    <col min="14343" max="14343" width="10.33203125" style="78" customWidth="1"/>
    <col min="14344" max="14344" width="0" style="78" hidden="1" customWidth="1"/>
    <col min="14345" max="14345" width="10.33203125" style="78" customWidth="1"/>
    <col min="14346" max="14346" width="0" style="78" hidden="1" customWidth="1"/>
    <col min="14347" max="14347" width="10.33203125" style="78" customWidth="1"/>
    <col min="14348" max="14348" width="13.88671875" style="78" customWidth="1"/>
    <col min="14349" max="14349" width="15" style="78" customWidth="1"/>
    <col min="14350" max="14350" width="8.77734375" style="78" customWidth="1"/>
    <col min="14351" max="14351" width="9.33203125" style="78" customWidth="1"/>
    <col min="14352" max="14593" width="7.21875" style="78"/>
    <col min="14594" max="14594" width="4.109375" style="78" customWidth="1"/>
    <col min="14595" max="14595" width="10.21875" style="78" customWidth="1"/>
    <col min="14596" max="14596" width="31.21875" style="78" customWidth="1"/>
    <col min="14597" max="14597" width="33.21875" style="78" customWidth="1"/>
    <col min="14598" max="14598" width="7.5546875" style="78" customWidth="1"/>
    <col min="14599" max="14599" width="10.33203125" style="78" customWidth="1"/>
    <col min="14600" max="14600" width="0" style="78" hidden="1" customWidth="1"/>
    <col min="14601" max="14601" width="10.33203125" style="78" customWidth="1"/>
    <col min="14602" max="14602" width="0" style="78" hidden="1" customWidth="1"/>
    <col min="14603" max="14603" width="10.33203125" style="78" customWidth="1"/>
    <col min="14604" max="14604" width="13.88671875" style="78" customWidth="1"/>
    <col min="14605" max="14605" width="15" style="78" customWidth="1"/>
    <col min="14606" max="14606" width="8.77734375" style="78" customWidth="1"/>
    <col min="14607" max="14607" width="9.33203125" style="78" customWidth="1"/>
    <col min="14608" max="14849" width="7.21875" style="78"/>
    <col min="14850" max="14850" width="4.109375" style="78" customWidth="1"/>
    <col min="14851" max="14851" width="10.21875" style="78" customWidth="1"/>
    <col min="14852" max="14852" width="31.21875" style="78" customWidth="1"/>
    <col min="14853" max="14853" width="33.21875" style="78" customWidth="1"/>
    <col min="14854" max="14854" width="7.5546875" style="78" customWidth="1"/>
    <col min="14855" max="14855" width="10.33203125" style="78" customWidth="1"/>
    <col min="14856" max="14856" width="0" style="78" hidden="1" customWidth="1"/>
    <col min="14857" max="14857" width="10.33203125" style="78" customWidth="1"/>
    <col min="14858" max="14858" width="0" style="78" hidden="1" customWidth="1"/>
    <col min="14859" max="14859" width="10.33203125" style="78" customWidth="1"/>
    <col min="14860" max="14860" width="13.88671875" style="78" customWidth="1"/>
    <col min="14861" max="14861" width="15" style="78" customWidth="1"/>
    <col min="14862" max="14862" width="8.77734375" style="78" customWidth="1"/>
    <col min="14863" max="14863" width="9.33203125" style="78" customWidth="1"/>
    <col min="14864" max="15105" width="7.21875" style="78"/>
    <col min="15106" max="15106" width="4.109375" style="78" customWidth="1"/>
    <col min="15107" max="15107" width="10.21875" style="78" customWidth="1"/>
    <col min="15108" max="15108" width="31.21875" style="78" customWidth="1"/>
    <col min="15109" max="15109" width="33.21875" style="78" customWidth="1"/>
    <col min="15110" max="15110" width="7.5546875" style="78" customWidth="1"/>
    <col min="15111" max="15111" width="10.33203125" style="78" customWidth="1"/>
    <col min="15112" max="15112" width="0" style="78" hidden="1" customWidth="1"/>
    <col min="15113" max="15113" width="10.33203125" style="78" customWidth="1"/>
    <col min="15114" max="15114" width="0" style="78" hidden="1" customWidth="1"/>
    <col min="15115" max="15115" width="10.33203125" style="78" customWidth="1"/>
    <col min="15116" max="15116" width="13.88671875" style="78" customWidth="1"/>
    <col min="15117" max="15117" width="15" style="78" customWidth="1"/>
    <col min="15118" max="15118" width="8.77734375" style="78" customWidth="1"/>
    <col min="15119" max="15119" width="9.33203125" style="78" customWidth="1"/>
    <col min="15120" max="15361" width="7.21875" style="78"/>
    <col min="15362" max="15362" width="4.109375" style="78" customWidth="1"/>
    <col min="15363" max="15363" width="10.21875" style="78" customWidth="1"/>
    <col min="15364" max="15364" width="31.21875" style="78" customWidth="1"/>
    <col min="15365" max="15365" width="33.21875" style="78" customWidth="1"/>
    <col min="15366" max="15366" width="7.5546875" style="78" customWidth="1"/>
    <col min="15367" max="15367" width="10.33203125" style="78" customWidth="1"/>
    <col min="15368" max="15368" width="0" style="78" hidden="1" customWidth="1"/>
    <col min="15369" max="15369" width="10.33203125" style="78" customWidth="1"/>
    <col min="15370" max="15370" width="0" style="78" hidden="1" customWidth="1"/>
    <col min="15371" max="15371" width="10.33203125" style="78" customWidth="1"/>
    <col min="15372" max="15372" width="13.88671875" style="78" customWidth="1"/>
    <col min="15373" max="15373" width="15" style="78" customWidth="1"/>
    <col min="15374" max="15374" width="8.77734375" style="78" customWidth="1"/>
    <col min="15375" max="15375" width="9.33203125" style="78" customWidth="1"/>
    <col min="15376" max="15617" width="7.21875" style="78"/>
    <col min="15618" max="15618" width="4.109375" style="78" customWidth="1"/>
    <col min="15619" max="15619" width="10.21875" style="78" customWidth="1"/>
    <col min="15620" max="15620" width="31.21875" style="78" customWidth="1"/>
    <col min="15621" max="15621" width="33.21875" style="78" customWidth="1"/>
    <col min="15622" max="15622" width="7.5546875" style="78" customWidth="1"/>
    <col min="15623" max="15623" width="10.33203125" style="78" customWidth="1"/>
    <col min="15624" max="15624" width="0" style="78" hidden="1" customWidth="1"/>
    <col min="15625" max="15625" width="10.33203125" style="78" customWidth="1"/>
    <col min="15626" max="15626" width="0" style="78" hidden="1" customWidth="1"/>
    <col min="15627" max="15627" width="10.33203125" style="78" customWidth="1"/>
    <col min="15628" max="15628" width="13.88671875" style="78" customWidth="1"/>
    <col min="15629" max="15629" width="15" style="78" customWidth="1"/>
    <col min="15630" max="15630" width="8.77734375" style="78" customWidth="1"/>
    <col min="15631" max="15631" width="9.33203125" style="78" customWidth="1"/>
    <col min="15632" max="15873" width="7.21875" style="78"/>
    <col min="15874" max="15874" width="4.109375" style="78" customWidth="1"/>
    <col min="15875" max="15875" width="10.21875" style="78" customWidth="1"/>
    <col min="15876" max="15876" width="31.21875" style="78" customWidth="1"/>
    <col min="15877" max="15877" width="33.21875" style="78" customWidth="1"/>
    <col min="15878" max="15878" width="7.5546875" style="78" customWidth="1"/>
    <col min="15879" max="15879" width="10.33203125" style="78" customWidth="1"/>
    <col min="15880" max="15880" width="0" style="78" hidden="1" customWidth="1"/>
    <col min="15881" max="15881" width="10.33203125" style="78" customWidth="1"/>
    <col min="15882" max="15882" width="0" style="78" hidden="1" customWidth="1"/>
    <col min="15883" max="15883" width="10.33203125" style="78" customWidth="1"/>
    <col min="15884" max="15884" width="13.88671875" style="78" customWidth="1"/>
    <col min="15885" max="15885" width="15" style="78" customWidth="1"/>
    <col min="15886" max="15886" width="8.77734375" style="78" customWidth="1"/>
    <col min="15887" max="15887" width="9.33203125" style="78" customWidth="1"/>
    <col min="15888" max="16129" width="7.21875" style="78"/>
    <col min="16130" max="16130" width="4.109375" style="78" customWidth="1"/>
    <col min="16131" max="16131" width="10.21875" style="78" customWidth="1"/>
    <col min="16132" max="16132" width="31.21875" style="78" customWidth="1"/>
    <col min="16133" max="16133" width="33.21875" style="78" customWidth="1"/>
    <col min="16134" max="16134" width="7.5546875" style="78" customWidth="1"/>
    <col min="16135" max="16135" width="10.33203125" style="78" customWidth="1"/>
    <col min="16136" max="16136" width="0" style="78" hidden="1" customWidth="1"/>
    <col min="16137" max="16137" width="10.33203125" style="78" customWidth="1"/>
    <col min="16138" max="16138" width="0" style="78" hidden="1" customWidth="1"/>
    <col min="16139" max="16139" width="10.33203125" style="78" customWidth="1"/>
    <col min="16140" max="16140" width="13.88671875" style="78" customWidth="1"/>
    <col min="16141" max="16141" width="15" style="78" customWidth="1"/>
    <col min="16142" max="16142" width="8.77734375" style="78" customWidth="1"/>
    <col min="16143" max="16143" width="9.33203125" style="78" customWidth="1"/>
    <col min="16144" max="16384" width="7.21875" style="78"/>
  </cols>
  <sheetData>
    <row r="1" spans="1:32" s="77" customFormat="1" ht="33.75" customHeight="1">
      <c r="A1" s="76"/>
      <c r="B1" s="395" t="s">
        <v>72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7"/>
    </row>
    <row r="2" spans="1:32" ht="27" customHeight="1">
      <c r="B2" s="398" t="s">
        <v>692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32" s="80" customFormat="1" ht="35.25" customHeight="1">
      <c r="B3" s="81" t="s">
        <v>73</v>
      </c>
      <c r="C3" s="82" t="s">
        <v>74</v>
      </c>
      <c r="D3" s="84" t="s">
        <v>75</v>
      </c>
      <c r="E3" s="84" t="s">
        <v>344</v>
      </c>
      <c r="F3" s="82" t="s">
        <v>76</v>
      </c>
      <c r="G3" s="83" t="s">
        <v>77</v>
      </c>
      <c r="H3" s="83"/>
      <c r="I3" s="82" t="s">
        <v>78</v>
      </c>
      <c r="J3" s="82"/>
      <c r="K3" s="84" t="s">
        <v>79</v>
      </c>
      <c r="L3" s="82" t="s">
        <v>80</v>
      </c>
      <c r="M3" s="82" t="s">
        <v>81</v>
      </c>
      <c r="N3" s="85"/>
      <c r="O3" s="86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90" customFormat="1" ht="25.15" customHeight="1">
      <c r="B4" s="91">
        <f>'일위대가 '!$D$2</f>
        <v>1</v>
      </c>
      <c r="C4" s="92" t="str">
        <f>'일위대가 '!$D$3</f>
        <v>먹메김</v>
      </c>
      <c r="D4" s="93">
        <f>'일위대가 '!$E$3</f>
        <v>0</v>
      </c>
      <c r="E4" s="94"/>
      <c r="F4" s="94" t="str">
        <f>'일위대가 '!$D$4</f>
        <v>M2</v>
      </c>
      <c r="G4" s="95">
        <f>'일위대가 '!$H$5</f>
        <v>0</v>
      </c>
      <c r="H4" s="95"/>
      <c r="I4" s="88">
        <f>'일위대가 '!$J$5</f>
        <v>878</v>
      </c>
      <c r="J4" s="88"/>
      <c r="K4" s="88">
        <f>'일위대가 '!$L$5</f>
        <v>0</v>
      </c>
      <c r="L4" s="88">
        <f t="shared" ref="L4:L9" si="0">I4+G4+K4</f>
        <v>878</v>
      </c>
      <c r="M4" s="92" t="str">
        <f>'일위대가 '!$K$3</f>
        <v>표준품셈 건축 11-1</v>
      </c>
      <c r="N4" s="96"/>
      <c r="O4" s="89"/>
      <c r="P4" s="97"/>
      <c r="Q4" s="98"/>
      <c r="R4" s="98"/>
      <c r="S4" s="98"/>
      <c r="T4" s="98"/>
      <c r="U4" s="99"/>
      <c r="V4" s="98"/>
      <c r="W4" s="98"/>
      <c r="X4" s="99"/>
      <c r="Y4" s="98"/>
    </row>
    <row r="5" spans="1:32" s="90" customFormat="1" ht="25.15" customHeight="1">
      <c r="B5" s="91">
        <f>'일위대가 '!$D$13</f>
        <v>2</v>
      </c>
      <c r="C5" s="92" t="str">
        <f>'일위대가 '!$D$14</f>
        <v>현장보양</v>
      </c>
      <c r="D5" s="93" t="str">
        <f>'일위대가 '!$E$14</f>
        <v>플라베니어/골판지/비닐</v>
      </c>
      <c r="E5" s="94"/>
      <c r="F5" s="94" t="str">
        <f>'일위대가 '!$D$15</f>
        <v>M2</v>
      </c>
      <c r="G5" s="95">
        <f>'일위대가 '!$H$16</f>
        <v>564</v>
      </c>
      <c r="H5" s="95"/>
      <c r="I5" s="88">
        <f>'일위대가 '!$J$16</f>
        <v>1098</v>
      </c>
      <c r="J5" s="88"/>
      <c r="K5" s="88">
        <f>'일위대가 '!$L$16</f>
        <v>0</v>
      </c>
      <c r="L5" s="88">
        <f t="shared" si="0"/>
        <v>1662</v>
      </c>
      <c r="M5" s="92" t="str">
        <f>'일위대가 '!$K$14</f>
        <v>표준품셈 토목 2-9</v>
      </c>
      <c r="N5" s="96"/>
      <c r="O5" s="89"/>
      <c r="P5" s="97"/>
      <c r="Q5" s="98"/>
      <c r="R5" s="98"/>
      <c r="S5" s="98"/>
      <c r="T5" s="98"/>
      <c r="U5" s="99"/>
      <c r="V5" s="98"/>
      <c r="W5" s="98"/>
      <c r="X5" s="99"/>
      <c r="Y5" s="98"/>
    </row>
    <row r="6" spans="1:32" s="90" customFormat="1" ht="25.15" customHeight="1">
      <c r="B6" s="91">
        <f>'일위대가 '!$D$27</f>
        <v>3</v>
      </c>
      <c r="C6" s="92" t="str">
        <f>'일위대가 '!$D$28</f>
        <v>현장정리정돈</v>
      </c>
      <c r="D6" s="93" t="str">
        <f>'일위대가 '!$E$28</f>
        <v>준공청소포함</v>
      </c>
      <c r="E6" s="94"/>
      <c r="F6" s="94" t="str">
        <f>'일위대가 '!$D$29</f>
        <v>M2</v>
      </c>
      <c r="G6" s="95">
        <f>'일위대가 '!$H$30</f>
        <v>0</v>
      </c>
      <c r="H6" s="95"/>
      <c r="I6" s="88">
        <f>'일위대가 '!$J$30</f>
        <v>10981</v>
      </c>
      <c r="J6" s="88"/>
      <c r="K6" s="88">
        <f>'일위대가 '!$L$30</f>
        <v>0</v>
      </c>
      <c r="L6" s="88">
        <f>I6+G6+K6</f>
        <v>10981</v>
      </c>
      <c r="M6" s="92" t="str">
        <f>'일위대가 '!$K$28</f>
        <v>표준품셈 토목 2-10</v>
      </c>
      <c r="N6" s="96"/>
      <c r="O6" s="89"/>
      <c r="P6" s="97"/>
      <c r="Q6" s="98"/>
      <c r="R6" s="98"/>
      <c r="S6" s="98"/>
      <c r="T6" s="98"/>
      <c r="U6" s="99"/>
      <c r="V6" s="98"/>
      <c r="W6" s="98"/>
      <c r="X6" s="99"/>
      <c r="Y6" s="98"/>
    </row>
    <row r="7" spans="1:32" s="90" customFormat="1" ht="25.15" customHeight="1">
      <c r="B7" s="91">
        <f>'일위대가 '!$D$52</f>
        <v>4</v>
      </c>
      <c r="C7" s="92" t="str">
        <f>'일위대가 '!$D$53</f>
        <v>잡철물제작설치</v>
      </c>
      <c r="D7" s="93">
        <f>'일위대가 '!$E$53</f>
        <v>0</v>
      </c>
      <c r="E7" s="94"/>
      <c r="F7" s="94" t="str">
        <f>'일위대가 '!$D$54</f>
        <v>KG</v>
      </c>
      <c r="G7" s="95"/>
      <c r="H7" s="95"/>
      <c r="I7" s="88"/>
      <c r="J7" s="88"/>
      <c r="K7" s="88"/>
      <c r="L7" s="88">
        <f t="shared" si="0"/>
        <v>0</v>
      </c>
      <c r="M7" s="92" t="str">
        <f>'일위대가 '!$K$53</f>
        <v>표준품셈 건축 14-5</v>
      </c>
      <c r="N7" s="96"/>
      <c r="O7" s="89"/>
      <c r="P7" s="97"/>
      <c r="Q7" s="98"/>
      <c r="R7" s="98"/>
      <c r="S7" s="98"/>
      <c r="T7" s="98"/>
      <c r="U7" s="99"/>
      <c r="V7" s="98"/>
      <c r="W7" s="98"/>
      <c r="X7" s="99"/>
      <c r="Y7" s="98"/>
    </row>
    <row r="8" spans="1:32" s="90" customFormat="1" ht="25.15" customHeight="1">
      <c r="B8" s="91">
        <f>'일위대가 '!$D$77</f>
        <v>5</v>
      </c>
      <c r="C8" s="92" t="str">
        <f>'일위대가 '!$D$78</f>
        <v>S'STL 몰딩</v>
      </c>
      <c r="D8" s="93" t="str">
        <f>'일위대가 '!$E$78</f>
        <v>1.5T ㅁ30*30</v>
      </c>
      <c r="E8" s="94"/>
      <c r="F8" s="94" t="str">
        <f>'일위대가 '!$D$79</f>
        <v>M</v>
      </c>
      <c r="G8" s="95">
        <f>'일위대가 '!$H$80</f>
        <v>4972</v>
      </c>
      <c r="H8" s="95"/>
      <c r="I8" s="88">
        <f>'일위대가 '!$J$80</f>
        <v>8650</v>
      </c>
      <c r="J8" s="88"/>
      <c r="K8" s="88">
        <f>'일위대가 '!$L$80</f>
        <v>279</v>
      </c>
      <c r="L8" s="88">
        <f t="shared" si="0"/>
        <v>13901</v>
      </c>
      <c r="M8" s="92" t="str">
        <f>'일위대가 '!$K$78</f>
        <v>표준품셈 건축 14-5</v>
      </c>
      <c r="N8" s="96"/>
      <c r="O8" s="89"/>
      <c r="P8" s="97"/>
      <c r="Q8" s="98"/>
      <c r="R8" s="98"/>
      <c r="S8" s="98"/>
      <c r="T8" s="98"/>
      <c r="U8" s="99"/>
      <c r="V8" s="98"/>
      <c r="W8" s="98"/>
      <c r="X8" s="99"/>
      <c r="Y8" s="98"/>
    </row>
    <row r="9" spans="1:32" s="90" customFormat="1" ht="25.15" customHeight="1">
      <c r="B9" s="91">
        <f>'일위대가 '!$D$90</f>
        <v>6</v>
      </c>
      <c r="C9" s="92" t="str">
        <f>'일위대가 '!$D$91</f>
        <v>ST'L 간접등박스</v>
      </c>
      <c r="D9" s="93" t="str">
        <f>'일위대가 '!$E$91</f>
        <v>1.6T 150*150*50*20*50*20</v>
      </c>
      <c r="E9" s="94"/>
      <c r="F9" s="94" t="str">
        <f>'일위대가 '!$D$92</f>
        <v>M</v>
      </c>
      <c r="G9" s="95">
        <f>'일위대가 '!$H$93</f>
        <v>6198</v>
      </c>
      <c r="H9" s="95"/>
      <c r="I9" s="88">
        <f>'일위대가 '!$J$93</f>
        <v>29884</v>
      </c>
      <c r="J9" s="88"/>
      <c r="K9" s="88">
        <f>'일위대가 '!$L$93</f>
        <v>965</v>
      </c>
      <c r="L9" s="88">
        <f t="shared" si="0"/>
        <v>37047</v>
      </c>
      <c r="M9" s="92" t="str">
        <f>'일위대가 '!$K$91</f>
        <v>표준품셈 건축 14-5</v>
      </c>
      <c r="N9" s="96"/>
      <c r="O9" s="89"/>
      <c r="P9" s="97"/>
      <c r="Q9" s="98"/>
      <c r="R9" s="98"/>
      <c r="S9" s="98"/>
      <c r="T9" s="98"/>
      <c r="U9" s="99"/>
      <c r="V9" s="98"/>
      <c r="W9" s="98"/>
      <c r="X9" s="99"/>
      <c r="Y9" s="98"/>
    </row>
    <row r="10" spans="1:32" s="90" customFormat="1" ht="25.15" customHeight="1">
      <c r="B10" s="91">
        <f>'일위대가 '!$D$102</f>
        <v>7</v>
      </c>
      <c r="C10" s="92" t="str">
        <f>'일위대가 '!$D$103</f>
        <v>조합페인트</v>
      </c>
      <c r="D10" s="93" t="str">
        <f>'일위대가 '!$E$103</f>
        <v>철재면</v>
      </c>
      <c r="E10" s="94"/>
      <c r="F10" s="94" t="str">
        <f>'일위대가 '!$D$104</f>
        <v>M2</v>
      </c>
      <c r="G10" s="95">
        <f>'일위대가 '!$H$105</f>
        <v>1503</v>
      </c>
      <c r="H10" s="95"/>
      <c r="I10" s="88">
        <f>'일위대가 '!$J$105</f>
        <v>10591</v>
      </c>
      <c r="J10" s="88"/>
      <c r="K10" s="88">
        <f>'일위대가 '!$L$105</f>
        <v>0</v>
      </c>
      <c r="L10" s="88">
        <f t="shared" ref="L10:L13" si="1">I10+G10+K10</f>
        <v>12094</v>
      </c>
      <c r="M10" s="92" t="str">
        <f>'일위대가 '!$K$103</f>
        <v>표준품셈 건축 17-3-1</v>
      </c>
      <c r="N10" s="96"/>
      <c r="O10" s="89"/>
      <c r="P10" s="97"/>
      <c r="Q10" s="98"/>
      <c r="R10" s="98"/>
      <c r="S10" s="98"/>
      <c r="T10" s="98"/>
      <c r="U10" s="99"/>
      <c r="V10" s="98"/>
      <c r="W10" s="98"/>
      <c r="X10" s="99"/>
      <c r="Y10" s="98"/>
    </row>
    <row r="11" spans="1:32" s="90" customFormat="1" ht="25.15" customHeight="1">
      <c r="B11" s="91">
        <f>'일위대가 '!$D$127</f>
        <v>8</v>
      </c>
      <c r="C11" s="92" t="str">
        <f>'일위대가 '!$D$128</f>
        <v>ALL PUTTY</v>
      </c>
      <c r="D11" s="93">
        <f>'일위대가 '!$E$128</f>
        <v>0</v>
      </c>
      <c r="E11" s="94"/>
      <c r="F11" s="94" t="str">
        <f>'일위대가 '!$D$129</f>
        <v>M2</v>
      </c>
      <c r="G11" s="95">
        <f>'일위대가 '!$H$130</f>
        <v>1848</v>
      </c>
      <c r="H11" s="95"/>
      <c r="I11" s="88">
        <f>'일위대가 '!$J$130</f>
        <v>7075</v>
      </c>
      <c r="J11" s="88"/>
      <c r="K11" s="88">
        <f>'일위대가 '!$L$130</f>
        <v>0</v>
      </c>
      <c r="L11" s="88">
        <f t="shared" si="1"/>
        <v>8923</v>
      </c>
      <c r="M11" s="92" t="str">
        <f>'일위대가 '!$K$128</f>
        <v>표준품셈 건축 17-1-2</v>
      </c>
      <c r="N11" s="96"/>
      <c r="O11" s="89"/>
      <c r="P11" s="97"/>
      <c r="Q11" s="98"/>
      <c r="R11" s="98"/>
      <c r="S11" s="98"/>
      <c r="T11" s="98"/>
      <c r="U11" s="99"/>
      <c r="V11" s="98"/>
      <c r="W11" s="98"/>
      <c r="X11" s="99"/>
      <c r="Y11" s="98"/>
    </row>
    <row r="12" spans="1:32" s="90" customFormat="1" ht="25.15" customHeight="1">
      <c r="B12" s="91">
        <f>'일위대가 '!$D$152</f>
        <v>9</v>
      </c>
      <c r="C12" s="92" t="str">
        <f>'일위대가 '!$D$153</f>
        <v>PAINT</v>
      </c>
      <c r="D12" s="93">
        <f>'일위대가 '!$E$153</f>
        <v>0</v>
      </c>
      <c r="E12" s="94"/>
      <c r="F12" s="94" t="str">
        <f>'일위대가 '!$D$154</f>
        <v>M2</v>
      </c>
      <c r="G12" s="95">
        <f>'일위대가 '!$H$155</f>
        <v>5999</v>
      </c>
      <c r="H12" s="95"/>
      <c r="I12" s="88">
        <f>'일위대가 '!$J$155</f>
        <v>1116</v>
      </c>
      <c r="J12" s="88"/>
      <c r="K12" s="88">
        <f>'일위대가 '!$L$155</f>
        <v>0</v>
      </c>
      <c r="L12" s="88">
        <f t="shared" si="1"/>
        <v>7115</v>
      </c>
      <c r="M12" s="92" t="str">
        <f>'일위대가 '!$K$153</f>
        <v>표준품셈 건축 17-2-3</v>
      </c>
      <c r="N12" s="96"/>
      <c r="O12" s="89"/>
      <c r="P12" s="97"/>
      <c r="Q12" s="98"/>
      <c r="R12" s="98"/>
      <c r="S12" s="98"/>
      <c r="T12" s="98"/>
      <c r="U12" s="99"/>
      <c r="V12" s="98"/>
      <c r="W12" s="98"/>
      <c r="X12" s="99"/>
      <c r="Y12" s="98"/>
    </row>
    <row r="13" spans="1:32" s="90" customFormat="1" ht="25.15" customHeight="1">
      <c r="B13" s="91">
        <f>'일위대가 '!$D$177</f>
        <v>10</v>
      </c>
      <c r="C13" s="92" t="str">
        <f>'일위대가 '!$D$178</f>
        <v>엔진식도장기의 운전경비</v>
      </c>
      <c r="D13" s="93">
        <f>'일위대가 '!$E$178</f>
        <v>0</v>
      </c>
      <c r="E13" s="94"/>
      <c r="F13" s="94" t="str">
        <f>'일위대가 '!$D$179</f>
        <v>시간(ℓ/MIN)</v>
      </c>
      <c r="G13" s="95">
        <f>'일위대가 '!$H$180</f>
        <v>1398</v>
      </c>
      <c r="H13" s="95"/>
      <c r="I13" s="88">
        <f>'일위대가 '!$J$180</f>
        <v>0</v>
      </c>
      <c r="J13" s="88"/>
      <c r="K13" s="88">
        <f>'일위대가 '!$L$180</f>
        <v>0</v>
      </c>
      <c r="L13" s="88">
        <f t="shared" si="1"/>
        <v>1398</v>
      </c>
      <c r="M13" s="92">
        <f>'일위대가 '!$K$178</f>
        <v>0</v>
      </c>
      <c r="N13" s="96"/>
      <c r="O13" s="89"/>
      <c r="P13" s="97"/>
      <c r="Q13" s="98"/>
      <c r="R13" s="98"/>
      <c r="S13" s="98"/>
      <c r="T13" s="98"/>
      <c r="U13" s="99"/>
      <c r="V13" s="98"/>
      <c r="W13" s="98"/>
      <c r="X13" s="99"/>
      <c r="Y13" s="98"/>
    </row>
    <row r="14" spans="1:32" s="90" customFormat="1" ht="25.15" customHeight="1">
      <c r="B14" s="91">
        <f>'일위대가 '!$D$202</f>
        <v>11</v>
      </c>
      <c r="C14" s="92" t="str">
        <f>'일위대가 '!$D$203</f>
        <v>일반합판깔기</v>
      </c>
      <c r="D14" s="93" t="str">
        <f>'일위대가 '!$E$203</f>
        <v>12T*2PLY</v>
      </c>
      <c r="E14" s="94"/>
      <c r="F14" s="94" t="str">
        <f>'일위대가 '!$D$204</f>
        <v>M2</v>
      </c>
      <c r="G14" s="95">
        <f>'일위대가 '!$H$205</f>
        <v>19303</v>
      </c>
      <c r="H14" s="95"/>
      <c r="I14" s="88">
        <f>'일위대가 '!$J$205</f>
        <v>22408</v>
      </c>
      <c r="J14" s="88"/>
      <c r="K14" s="88">
        <f>'일위대가 '!$L$205</f>
        <v>0</v>
      </c>
      <c r="L14" s="88">
        <f t="shared" ref="L14:L21" si="2">I14+G14+K14</f>
        <v>41711</v>
      </c>
      <c r="M14" s="92" t="str">
        <f>'일위대가 '!$K$203</f>
        <v>표준품셈 건축 11-1-3-3</v>
      </c>
      <c r="N14" s="96"/>
      <c r="O14" s="89"/>
      <c r="P14" s="97"/>
      <c r="Q14" s="98"/>
      <c r="R14" s="98"/>
      <c r="S14" s="98"/>
      <c r="T14" s="98"/>
      <c r="U14" s="99"/>
      <c r="V14" s="98"/>
      <c r="W14" s="98"/>
      <c r="X14" s="99"/>
      <c r="Y14" s="98"/>
    </row>
    <row r="15" spans="1:32" s="90" customFormat="1" ht="25.15" customHeight="1">
      <c r="B15" s="91">
        <f>'일위대가 '!$D$227</f>
        <v>12</v>
      </c>
      <c r="C15" s="92" t="str">
        <f>'일위대가 '!$D$228</f>
        <v>각파이프구조틀조성</v>
      </c>
      <c r="D15" s="93" t="str">
        <f>'일위대가 '!$E$228</f>
        <v>2.3T ㅁ50*50 H:350</v>
      </c>
      <c r="E15" s="94"/>
      <c r="F15" s="94" t="str">
        <f>'일위대가 '!$D$229</f>
        <v>M2</v>
      </c>
      <c r="G15" s="95">
        <f>'일위대가 '!$H$230</f>
        <v>35402</v>
      </c>
      <c r="H15" s="95"/>
      <c r="I15" s="88">
        <f>'일위대가 '!$J$230</f>
        <v>186035</v>
      </c>
      <c r="J15" s="88"/>
      <c r="K15" s="88">
        <f>'일위대가 '!$L$230</f>
        <v>6011</v>
      </c>
      <c r="L15" s="88">
        <f t="shared" ref="L15" si="3">I15+G15+K15</f>
        <v>227448</v>
      </c>
      <c r="M15" s="92" t="str">
        <f>'일위대가 '!$K$228</f>
        <v>표준품셈 건축 14-5</v>
      </c>
      <c r="N15" s="96"/>
      <c r="O15" s="89"/>
      <c r="P15" s="97"/>
      <c r="Q15" s="98"/>
      <c r="R15" s="98"/>
      <c r="S15" s="98"/>
      <c r="T15" s="98"/>
      <c r="U15" s="99"/>
      <c r="V15" s="98"/>
      <c r="W15" s="98"/>
      <c r="X15" s="99"/>
      <c r="Y15" s="98"/>
    </row>
    <row r="16" spans="1:32" s="90" customFormat="1" ht="25.15" customHeight="1">
      <c r="B16" s="91">
        <f>'일위대가 '!$D$252</f>
        <v>13</v>
      </c>
      <c r="C16" s="92" t="str">
        <f>'일위대가 '!$D$253</f>
        <v>미디어 아카이브월조성</v>
      </c>
      <c r="D16" s="93" t="str">
        <f>'일위대가 '!$E$253</f>
        <v>6029*180*876, 보강포함</v>
      </c>
      <c r="E16" s="94"/>
      <c r="F16" s="94" t="str">
        <f>'일위대가 '!$D$254</f>
        <v>EA</v>
      </c>
      <c r="G16" s="95">
        <f>'일위대가 '!$H$255</f>
        <v>159310</v>
      </c>
      <c r="H16" s="95"/>
      <c r="I16" s="88">
        <f>'일위대가 '!$J$255</f>
        <v>518766</v>
      </c>
      <c r="J16" s="88"/>
      <c r="K16" s="88">
        <f>'일위대가 '!$L$255</f>
        <v>13669</v>
      </c>
      <c r="L16" s="88">
        <f t="shared" ref="L16" si="4">I16+G16+K16</f>
        <v>691745</v>
      </c>
      <c r="M16" s="92" t="str">
        <f>'일위대가 '!$K$253</f>
        <v>표준품셈 건축 14-5</v>
      </c>
      <c r="N16" s="96"/>
      <c r="O16" s="89"/>
      <c r="P16" s="97"/>
      <c r="Q16" s="98"/>
      <c r="R16" s="98"/>
      <c r="S16" s="98"/>
      <c r="T16" s="98"/>
      <c r="U16" s="99"/>
      <c r="V16" s="98"/>
      <c r="W16" s="98"/>
      <c r="X16" s="99"/>
      <c r="Y16" s="98"/>
    </row>
    <row r="17" spans="2:25" s="90" customFormat="1" ht="25.15" customHeight="1">
      <c r="B17" s="91">
        <f>'일위대가 '!$D$277</f>
        <v>14</v>
      </c>
      <c r="C17" s="92" t="str">
        <f>'일위대가 '!$D$278</f>
        <v>멀티비젼조성</v>
      </c>
      <c r="D17" s="93" t="str">
        <f>'일위대가 '!$E$278</f>
        <v>4126*180*1234, 보강포함</v>
      </c>
      <c r="E17" s="94">
        <f>'일위대가 '!$H$278</f>
        <v>0</v>
      </c>
      <c r="F17" s="94" t="str">
        <f>'일위대가 '!$D$254</f>
        <v>EA</v>
      </c>
      <c r="G17" s="95">
        <f>'일위대가 '!$H$280</f>
        <v>137435</v>
      </c>
      <c r="H17" s="95"/>
      <c r="I17" s="88">
        <f>'일위대가 '!$J$280</f>
        <v>434400</v>
      </c>
      <c r="J17" s="88"/>
      <c r="K17" s="88">
        <f>'일위대가 '!$L$280</f>
        <v>11240</v>
      </c>
      <c r="L17" s="88">
        <f t="shared" ref="L17" si="5">I17+G17+K17</f>
        <v>583075</v>
      </c>
      <c r="M17" s="92" t="str">
        <f>'일위대가 '!$K$278</f>
        <v>표준품셈 건축 14-5</v>
      </c>
      <c r="N17" s="96"/>
      <c r="O17" s="89"/>
      <c r="P17" s="97"/>
      <c r="Q17" s="98"/>
      <c r="R17" s="98"/>
      <c r="S17" s="98"/>
      <c r="T17" s="98"/>
      <c r="U17" s="99"/>
      <c r="V17" s="98"/>
      <c r="W17" s="98"/>
      <c r="X17" s="99"/>
      <c r="Y17" s="98"/>
    </row>
    <row r="18" spans="2:25" s="90" customFormat="1" ht="25.15" customHeight="1">
      <c r="B18" s="91">
        <f>'일위대가 '!$D$302</f>
        <v>15</v>
      </c>
      <c r="C18" s="92" t="str">
        <f>'일위대가 '!$D$303</f>
        <v>가설칸막이</v>
      </c>
      <c r="D18" s="93" t="str">
        <f>'일위대가 '!$E$303</f>
        <v>STUD 65T+GB 9.5T*1P+도배</v>
      </c>
      <c r="E18" s="94"/>
      <c r="F18" s="94" t="str">
        <f>'일위대가 '!$D$304</f>
        <v>M2</v>
      </c>
      <c r="G18" s="95">
        <f>'일위대가 '!$H$305</f>
        <v>15632</v>
      </c>
      <c r="H18" s="95"/>
      <c r="I18" s="88">
        <f>'일위대가 '!$J$305</f>
        <v>26869</v>
      </c>
      <c r="J18" s="88"/>
      <c r="K18" s="88">
        <f>'일위대가 '!$L$305</f>
        <v>0</v>
      </c>
      <c r="L18" s="88">
        <f t="shared" si="2"/>
        <v>42501</v>
      </c>
      <c r="M18" s="92" t="str">
        <f>'일위대가 '!$K$303</f>
        <v>표준품셈 건축 14-5</v>
      </c>
      <c r="N18" s="96"/>
      <c r="O18" s="89"/>
      <c r="P18" s="97"/>
      <c r="Q18" s="98"/>
      <c r="R18" s="98"/>
      <c r="S18" s="98"/>
      <c r="T18" s="98"/>
      <c r="U18" s="99"/>
      <c r="V18" s="98"/>
      <c r="W18" s="98"/>
      <c r="X18" s="99"/>
      <c r="Y18" s="98"/>
    </row>
    <row r="19" spans="2:25" s="90" customFormat="1" ht="25.15" customHeight="1">
      <c r="B19" s="91">
        <f>'일위대가 '!$D$327</f>
        <v>16</v>
      </c>
      <c r="C19" s="92" t="str">
        <f>'일위대가 '!$D$328</f>
        <v>방진고무깔기</v>
      </c>
      <c r="D19" s="93" t="str">
        <f>'일위대가 '!$E$328</f>
        <v>10T</v>
      </c>
      <c r="E19" s="94">
        <f>'일위대가 '!$G$328</f>
        <v>0</v>
      </c>
      <c r="F19" s="94" t="str">
        <f>'일위대가 '!$D$329</f>
        <v>M2</v>
      </c>
      <c r="G19" s="95">
        <f>'일위대가 '!$H$330</f>
        <v>92</v>
      </c>
      <c r="H19" s="95"/>
      <c r="I19" s="88">
        <f>'일위대가 '!$J$330</f>
        <v>89</v>
      </c>
      <c r="J19" s="88"/>
      <c r="K19" s="88">
        <f>'일위대가 '!$L$330</f>
        <v>0</v>
      </c>
      <c r="L19" s="88">
        <f t="shared" si="2"/>
        <v>181</v>
      </c>
      <c r="M19" s="92" t="str">
        <f>'일위대가 '!$K$328</f>
        <v>표준품셈 건축 11-2-1</v>
      </c>
      <c r="N19" s="96"/>
      <c r="O19" s="89"/>
      <c r="P19" s="97"/>
      <c r="Q19" s="98"/>
      <c r="R19" s="98"/>
      <c r="S19" s="98"/>
      <c r="T19" s="98"/>
      <c r="U19" s="99"/>
      <c r="V19" s="98"/>
      <c r="W19" s="98"/>
      <c r="X19" s="99"/>
      <c r="Y19" s="98"/>
    </row>
    <row r="20" spans="2:25" s="90" customFormat="1" ht="25.15" customHeight="1">
      <c r="B20" s="91">
        <f>'일위대가 '!$D$352</f>
        <v>17</v>
      </c>
      <c r="C20" s="92" t="str">
        <f>'일위대가 '!$D$353</f>
        <v>흑경취부</v>
      </c>
      <c r="D20" s="93" t="str">
        <f>'일위대가 '!$E$353</f>
        <v>10T</v>
      </c>
      <c r="E20" s="94">
        <f>'일위대가 '!$G$353</f>
        <v>0</v>
      </c>
      <c r="F20" s="94" t="str">
        <f>'일위대가 '!$D$354</f>
        <v>M2</v>
      </c>
      <c r="G20" s="95">
        <f>'일위대가 '!$H$355</f>
        <v>55000</v>
      </c>
      <c r="H20" s="95"/>
      <c r="I20" s="88">
        <f>'일위대가 '!$J$355</f>
        <v>21248</v>
      </c>
      <c r="J20" s="88"/>
      <c r="K20" s="88">
        <f>'일위대가 '!$L$355</f>
        <v>0</v>
      </c>
      <c r="L20" s="88">
        <f t="shared" ref="L20" si="6">I20+G20+K20</f>
        <v>76248</v>
      </c>
      <c r="M20" s="92" t="str">
        <f>'일위대가 '!$K$353</f>
        <v>표준품셈 건축 16-4-2-2/16-5-1</v>
      </c>
      <c r="N20" s="96"/>
      <c r="O20" s="89"/>
      <c r="P20" s="97"/>
      <c r="Q20" s="98"/>
      <c r="R20" s="98"/>
      <c r="S20" s="98"/>
      <c r="T20" s="98"/>
      <c r="U20" s="99"/>
      <c r="V20" s="98"/>
      <c r="W20" s="98"/>
      <c r="X20" s="99"/>
      <c r="Y20" s="98"/>
    </row>
    <row r="21" spans="2:25" s="90" customFormat="1" ht="25.15" customHeight="1">
      <c r="B21" s="91">
        <f>'일위대가 '!$D$377</f>
        <v>18</v>
      </c>
      <c r="C21" s="92" t="str">
        <f>'일위대가 '!$D$378</f>
        <v>흑경취부</v>
      </c>
      <c r="D21" s="93" t="str">
        <f>'일위대가 '!$E$378</f>
        <v>5T</v>
      </c>
      <c r="E21" s="94"/>
      <c r="F21" s="94" t="str">
        <f>'일위대가 '!$D$379</f>
        <v>M2</v>
      </c>
      <c r="G21" s="95">
        <f>'일위대가 '!$H$380</f>
        <v>33000</v>
      </c>
      <c r="H21" s="95"/>
      <c r="I21" s="88">
        <f>'일위대가 '!$J$380</f>
        <v>14392</v>
      </c>
      <c r="J21" s="88"/>
      <c r="K21" s="88">
        <f>'일위대가 '!$L$380</f>
        <v>0</v>
      </c>
      <c r="L21" s="88">
        <f t="shared" si="2"/>
        <v>47392</v>
      </c>
      <c r="M21" s="92" t="str">
        <f>'일위대가 '!$K$378</f>
        <v>표준품셈 건축 16-4-2-2/16-5-1</v>
      </c>
      <c r="N21" s="96"/>
      <c r="O21" s="89"/>
      <c r="P21" s="97"/>
      <c r="Q21" s="98"/>
      <c r="R21" s="98"/>
      <c r="S21" s="98"/>
      <c r="T21" s="98"/>
      <c r="U21" s="99"/>
      <c r="V21" s="98"/>
      <c r="W21" s="98"/>
      <c r="X21" s="99"/>
      <c r="Y21" s="98"/>
    </row>
    <row r="22" spans="2:25" s="90" customFormat="1" ht="25.15" customHeight="1">
      <c r="B22" s="91">
        <f>'일위대가 '!$D$402</f>
        <v>19</v>
      </c>
      <c r="C22" s="92" t="str">
        <f>'일위대가 '!$D$403</f>
        <v>바닥미장</v>
      </c>
      <c r="D22" s="93" t="str">
        <f>'일위대가 '!$E$403</f>
        <v>기존바닥면 경계구간</v>
      </c>
      <c r="E22" s="94"/>
      <c r="F22" s="94" t="str">
        <f>'일위대가 '!$D$404</f>
        <v>M2</v>
      </c>
      <c r="G22" s="95">
        <f>'일위대가 '!$H$405</f>
        <v>4817</v>
      </c>
      <c r="H22" s="95"/>
      <c r="I22" s="88">
        <f>'일위대가 '!$J$405</f>
        <v>3624</v>
      </c>
      <c r="J22" s="88"/>
      <c r="K22" s="88">
        <f>'일위대가 '!$L$405</f>
        <v>0</v>
      </c>
      <c r="L22" s="88">
        <f t="shared" ref="L22" si="7">I22+G22+K22</f>
        <v>8441</v>
      </c>
      <c r="M22" s="92">
        <f>'일위대가 '!$K$403</f>
        <v>0</v>
      </c>
      <c r="N22" s="96"/>
      <c r="O22" s="89"/>
      <c r="P22" s="97"/>
      <c r="Q22" s="98"/>
      <c r="R22" s="98"/>
      <c r="S22" s="98"/>
      <c r="T22" s="98"/>
      <c r="U22" s="99"/>
      <c r="V22" s="98"/>
      <c r="W22" s="98"/>
      <c r="X22" s="99"/>
      <c r="Y22" s="98"/>
    </row>
    <row r="23" spans="2:25" s="90" customFormat="1" ht="25.15" customHeight="1">
      <c r="B23" s="91">
        <f>'일위대가 '!$D$427</f>
        <v>20</v>
      </c>
      <c r="C23" s="92" t="str">
        <f>'일위대가 '!$D$428</f>
        <v>일반석고보드취부</v>
      </c>
      <c r="D23" s="92" t="str">
        <f>'일위대가 '!$E$428</f>
        <v>12.5T*2PLY</v>
      </c>
      <c r="E23" s="94">
        <f>'일위대가 '!$G$428</f>
        <v>0</v>
      </c>
      <c r="F23" s="94" t="str">
        <f>'일위대가 '!$D$429</f>
        <v>M2</v>
      </c>
      <c r="G23" s="95">
        <f>'일위대가 '!$H$430</f>
        <v>7929</v>
      </c>
      <c r="H23" s="95"/>
      <c r="I23" s="88">
        <f>'일위대가 '!$J$430</f>
        <v>10845</v>
      </c>
      <c r="J23" s="88"/>
      <c r="K23" s="88">
        <f>'일위대가 '!$L$430</f>
        <v>0</v>
      </c>
      <c r="L23" s="88">
        <f t="shared" ref="L23" si="8">I23+G23+K23</f>
        <v>18774</v>
      </c>
      <c r="M23" s="92" t="str">
        <f>'일위대가 '!$K$428</f>
        <v>표준품셈 건축 11-3-1-2</v>
      </c>
      <c r="N23" s="96"/>
      <c r="O23" s="89"/>
      <c r="P23" s="97"/>
      <c r="Q23" s="98"/>
      <c r="R23" s="98"/>
      <c r="S23" s="98"/>
      <c r="T23" s="98"/>
      <c r="U23" s="99"/>
      <c r="V23" s="98"/>
      <c r="W23" s="98"/>
      <c r="X23" s="99"/>
      <c r="Y23" s="98"/>
    </row>
    <row r="24" spans="2:25" s="90" customFormat="1" ht="25.15" customHeight="1">
      <c r="B24" s="91">
        <f>'일위대가 '!$D$452</f>
        <v>21</v>
      </c>
      <c r="C24" s="92" t="str">
        <f>'일위대가 '!$D$453</f>
        <v>STUD</v>
      </c>
      <c r="D24" s="93" t="str">
        <f>'일위대가 '!$E$453</f>
        <v>C-65MM</v>
      </c>
      <c r="E24" s="94">
        <f>'일위대가 '!$G$453</f>
        <v>0</v>
      </c>
      <c r="F24" s="94" t="str">
        <f>'일위대가 '!$D$454</f>
        <v>M2</v>
      </c>
      <c r="G24" s="95">
        <f>'일위대가 '!$H$455</f>
        <v>9576</v>
      </c>
      <c r="H24" s="95"/>
      <c r="I24" s="88">
        <f>'일위대가 '!$J$455</f>
        <v>13655</v>
      </c>
      <c r="J24" s="88"/>
      <c r="K24" s="88">
        <f>'일위대가 '!$L$455</f>
        <v>0</v>
      </c>
      <c r="L24" s="88">
        <f t="shared" ref="L24:L29" si="9">I24+G24+K24</f>
        <v>23231</v>
      </c>
      <c r="M24" s="92">
        <f>'일위대가 '!$K$453</f>
        <v>0</v>
      </c>
      <c r="N24" s="96"/>
      <c r="O24" s="89"/>
      <c r="P24" s="97"/>
      <c r="Q24" s="98"/>
      <c r="R24" s="98"/>
      <c r="S24" s="98"/>
      <c r="T24" s="98"/>
      <c r="U24" s="99"/>
      <c r="V24" s="98"/>
      <c r="W24" s="98"/>
      <c r="X24" s="99"/>
      <c r="Y24" s="98"/>
    </row>
    <row r="25" spans="2:25" s="90" customFormat="1" ht="25.15" customHeight="1">
      <c r="B25" s="91">
        <f>'일위대가 '!$D$477</f>
        <v>22</v>
      </c>
      <c r="C25" s="92" t="str">
        <f>'일위대가 '!$D$478</f>
        <v>STUD</v>
      </c>
      <c r="D25" s="93" t="str">
        <f>'일위대가 '!$E$478</f>
        <v>C-100MM</v>
      </c>
      <c r="E25" s="94">
        <f>'일위대가 '!$G$478</f>
        <v>0</v>
      </c>
      <c r="F25" s="94" t="str">
        <f>'일위대가 '!$D$479</f>
        <v>M2</v>
      </c>
      <c r="G25" s="95">
        <f>'일위대가 '!$H$480</f>
        <v>11928</v>
      </c>
      <c r="H25" s="95"/>
      <c r="I25" s="88">
        <f>'일위대가 '!$J$480</f>
        <v>13655</v>
      </c>
      <c r="J25" s="88"/>
      <c r="K25" s="88">
        <f>'일위대가 '!$L$480</f>
        <v>0</v>
      </c>
      <c r="L25" s="88">
        <f t="shared" ref="L25:L28" si="10">I25+G25+K25</f>
        <v>25583</v>
      </c>
      <c r="M25" s="92">
        <f>'일위대가 '!$K$478</f>
        <v>0</v>
      </c>
      <c r="N25" s="96"/>
      <c r="O25" s="89"/>
      <c r="P25" s="97"/>
      <c r="Q25" s="98"/>
      <c r="R25" s="98"/>
      <c r="S25" s="98"/>
      <c r="T25" s="98"/>
      <c r="U25" s="99"/>
      <c r="V25" s="98"/>
      <c r="W25" s="98"/>
      <c r="X25" s="99"/>
      <c r="Y25" s="98"/>
    </row>
    <row r="26" spans="2:25" s="90" customFormat="1" ht="25.15" customHeight="1">
      <c r="B26" s="91">
        <f>'일위대가 '!$D$502</f>
        <v>23</v>
      </c>
      <c r="C26" s="92" t="str">
        <f>'일위대가 '!$D$503</f>
        <v>기존바닥면부분철거</v>
      </c>
      <c r="D26" s="93" t="str">
        <f>'일위대가 '!$E$503</f>
        <v>몰탈철거</v>
      </c>
      <c r="E26" s="94">
        <f>'일위대가 '!$G$503</f>
        <v>0</v>
      </c>
      <c r="F26" s="94" t="str">
        <f>'일위대가 '!$D$504</f>
        <v>M2</v>
      </c>
      <c r="G26" s="95">
        <f>'일위대가 '!$H$505</f>
        <v>0</v>
      </c>
      <c r="H26" s="95"/>
      <c r="I26" s="88">
        <f>'일위대가 '!$J$505</f>
        <v>13178</v>
      </c>
      <c r="J26" s="88"/>
      <c r="K26" s="88">
        <f>'일위대가 '!$L$505</f>
        <v>0</v>
      </c>
      <c r="L26" s="88">
        <f t="shared" ref="L26" si="11">I26+G26+K26</f>
        <v>13178</v>
      </c>
      <c r="M26" s="92" t="str">
        <f>'일위대가 '!$K$503</f>
        <v>표준품셈 건축 18-1-1</v>
      </c>
      <c r="N26" s="96"/>
      <c r="O26" s="89"/>
      <c r="P26" s="97"/>
      <c r="Q26" s="98"/>
      <c r="R26" s="98"/>
      <c r="S26" s="98"/>
      <c r="T26" s="98"/>
      <c r="U26" s="99"/>
      <c r="V26" s="98"/>
      <c r="W26" s="98"/>
      <c r="X26" s="99"/>
      <c r="Y26" s="98"/>
    </row>
    <row r="27" spans="2:25" s="90" customFormat="1" ht="25.15" customHeight="1">
      <c r="B27" s="91">
        <f>'일위대가 '!$D$514</f>
        <v>24</v>
      </c>
      <c r="C27" s="92" t="str">
        <f>'일위대가 '!$D$515</f>
        <v>벽체철거</v>
      </c>
      <c r="D27" s="93" t="str">
        <f>'일위대가 '!$E$515</f>
        <v>전시부스 및 뮤지엄샵 등</v>
      </c>
      <c r="E27" s="94">
        <f>'일위대가 '!$G$515</f>
        <v>0</v>
      </c>
      <c r="F27" s="94" t="str">
        <f>'일위대가 '!$D$516</f>
        <v>M2</v>
      </c>
      <c r="G27" s="95">
        <f>'일위대가 '!$H$517</f>
        <v>0</v>
      </c>
      <c r="H27" s="95"/>
      <c r="I27" s="88">
        <f>'일위대가 '!$J$517</f>
        <v>9621</v>
      </c>
      <c r="J27" s="88"/>
      <c r="K27" s="88">
        <f>'일위대가 '!$L$517</f>
        <v>0</v>
      </c>
      <c r="L27" s="88">
        <f t="shared" ref="L27" si="12">I27+G27+K27</f>
        <v>9621</v>
      </c>
      <c r="M27" s="92">
        <f>'일위대가 '!$K$514</f>
        <v>0</v>
      </c>
      <c r="N27" s="96"/>
      <c r="O27" s="89"/>
      <c r="P27" s="97"/>
      <c r="Q27" s="98"/>
      <c r="R27" s="98"/>
      <c r="S27" s="98"/>
      <c r="T27" s="98"/>
      <c r="U27" s="99"/>
      <c r="V27" s="98"/>
      <c r="W27" s="98"/>
      <c r="X27" s="99"/>
      <c r="Y27" s="98"/>
    </row>
    <row r="28" spans="2:25" s="90" customFormat="1" ht="25.15" customHeight="1">
      <c r="B28" s="91">
        <f>'일위대가 '!$D$527</f>
        <v>25</v>
      </c>
      <c r="C28" s="92" t="str">
        <f>'일위대가 '!$D$528</f>
        <v>계단챌판컬러시트철거</v>
      </c>
      <c r="D28" s="93">
        <f>'일위대가 '!$E$528</f>
        <v>0</v>
      </c>
      <c r="E28" s="94">
        <f>'일위대가 '!$G$528</f>
        <v>0</v>
      </c>
      <c r="F28" s="94" t="str">
        <f>'일위대가 '!$D$529</f>
        <v>M2</v>
      </c>
      <c r="G28" s="95">
        <f>'일위대가 '!$H$530</f>
        <v>0</v>
      </c>
      <c r="H28" s="95"/>
      <c r="I28" s="88">
        <f>'일위대가 '!$J$530</f>
        <v>1098</v>
      </c>
      <c r="J28" s="88"/>
      <c r="K28" s="88">
        <f>'일위대가 '!$L$530</f>
        <v>0</v>
      </c>
      <c r="L28" s="88">
        <f t="shared" si="10"/>
        <v>1098</v>
      </c>
      <c r="M28" s="92" t="str">
        <f>'일위대가 '!$K$528</f>
        <v>표준품셈 건축 18-1-1</v>
      </c>
      <c r="N28" s="96"/>
      <c r="O28" s="89"/>
      <c r="P28" s="97"/>
      <c r="Q28" s="98"/>
      <c r="R28" s="98"/>
      <c r="S28" s="98"/>
      <c r="T28" s="98"/>
      <c r="U28" s="99"/>
      <c r="V28" s="98"/>
      <c r="W28" s="98"/>
      <c r="X28" s="99"/>
      <c r="Y28" s="98"/>
    </row>
    <row r="29" spans="2:25" s="90" customFormat="1" ht="25.15" customHeight="1">
      <c r="B29" s="91">
        <f>'일위대가 '!$D$540</f>
        <v>26</v>
      </c>
      <c r="C29" s="92" t="str">
        <f>'일위대가 '!$D$541</f>
        <v>안내데스크철거</v>
      </c>
      <c r="D29" s="93" t="str">
        <f>'일위대가 '!$E$541</f>
        <v>H:1050</v>
      </c>
      <c r="E29" s="94">
        <f>'일위대가 '!$G$541</f>
        <v>0</v>
      </c>
      <c r="F29" s="94" t="str">
        <f>'일위대가 '!$D$542</f>
        <v>M</v>
      </c>
      <c r="G29" s="95">
        <f>'일위대가 '!$H$543</f>
        <v>0</v>
      </c>
      <c r="H29" s="95"/>
      <c r="I29" s="88">
        <f>'일위대가 '!$J$543</f>
        <v>21963</v>
      </c>
      <c r="J29" s="88"/>
      <c r="K29" s="88">
        <f>'일위대가 '!$L$543</f>
        <v>0</v>
      </c>
      <c r="L29" s="88">
        <f t="shared" si="9"/>
        <v>21963</v>
      </c>
      <c r="M29" s="92" t="str">
        <f>'일위대가 '!$K$541</f>
        <v>표준품셈 건축 18-1-1</v>
      </c>
      <c r="N29" s="96"/>
      <c r="O29" s="89"/>
      <c r="P29" s="97"/>
      <c r="Q29" s="98"/>
      <c r="R29" s="98"/>
      <c r="S29" s="98"/>
      <c r="T29" s="98"/>
      <c r="U29" s="99"/>
      <c r="V29" s="98"/>
      <c r="W29" s="98"/>
      <c r="X29" s="99"/>
      <c r="Y29" s="98"/>
    </row>
    <row r="30" spans="2:25" s="90" customFormat="1" ht="25.15" customHeight="1">
      <c r="B30" s="243"/>
      <c r="C30" s="161"/>
      <c r="D30" s="161"/>
      <c r="E30" s="162"/>
      <c r="F30" s="163"/>
      <c r="G30" s="243"/>
      <c r="H30" s="95"/>
      <c r="I30" s="243"/>
      <c r="J30" s="88"/>
      <c r="K30" s="88"/>
      <c r="L30" s="88"/>
      <c r="M30" s="92"/>
      <c r="N30" s="96"/>
      <c r="O30" s="89"/>
      <c r="P30" s="97"/>
      <c r="Q30" s="98"/>
      <c r="R30" s="98"/>
      <c r="S30" s="98"/>
      <c r="T30" s="98"/>
      <c r="U30" s="99"/>
      <c r="V30" s="98"/>
      <c r="W30" s="98"/>
      <c r="X30" s="99"/>
      <c r="Y30" s="98"/>
    </row>
    <row r="31" spans="2:25" s="90" customFormat="1" ht="25.15" customHeight="1">
      <c r="B31" s="243"/>
      <c r="C31" s="161"/>
      <c r="D31" s="161"/>
      <c r="E31" s="162"/>
      <c r="F31" s="94"/>
      <c r="G31" s="243"/>
      <c r="H31" s="95"/>
      <c r="I31" s="243"/>
      <c r="J31" s="88"/>
      <c r="K31" s="88"/>
      <c r="L31" s="88"/>
      <c r="M31" s="92"/>
      <c r="N31" s="96"/>
      <c r="O31" s="89"/>
      <c r="P31" s="97"/>
      <c r="Q31" s="98"/>
      <c r="R31" s="98"/>
      <c r="S31" s="98"/>
      <c r="T31" s="98"/>
      <c r="U31" s="99"/>
      <c r="V31" s="98"/>
      <c r="W31" s="98"/>
      <c r="X31" s="99"/>
      <c r="Y31" s="98"/>
    </row>
    <row r="32" spans="2:25" s="90" customFormat="1" ht="21" customHeight="1">
      <c r="B32" s="101"/>
      <c r="C32" s="98"/>
      <c r="D32" s="102"/>
      <c r="E32" s="103"/>
      <c r="F32" s="103"/>
      <c r="G32" s="104"/>
      <c r="H32" s="104"/>
      <c r="I32" s="99"/>
      <c r="J32" s="99"/>
      <c r="K32" s="98"/>
      <c r="L32" s="99"/>
      <c r="M32" s="98"/>
      <c r="N32" s="100"/>
      <c r="O32" s="100"/>
      <c r="P32" s="97"/>
      <c r="Q32" s="98"/>
      <c r="R32" s="98"/>
      <c r="S32" s="98"/>
      <c r="T32" s="98"/>
      <c r="U32" s="99"/>
      <c r="V32" s="98"/>
      <c r="W32" s="98"/>
      <c r="X32" s="99"/>
      <c r="Y32" s="98"/>
    </row>
    <row r="33" spans="2:25" s="90" customFormat="1" ht="21" customHeight="1">
      <c r="B33" s="101"/>
      <c r="C33" s="98"/>
      <c r="D33" s="102"/>
      <c r="E33" s="103"/>
      <c r="F33" s="103"/>
      <c r="G33" s="104"/>
      <c r="H33" s="104"/>
      <c r="I33" s="99"/>
      <c r="J33" s="99"/>
      <c r="K33" s="98"/>
      <c r="L33" s="99"/>
      <c r="M33" s="98"/>
      <c r="N33" s="100"/>
      <c r="O33" s="100"/>
      <c r="P33" s="97"/>
      <c r="Q33" s="98"/>
      <c r="R33" s="98"/>
      <c r="S33" s="98"/>
      <c r="T33" s="98"/>
      <c r="U33" s="99"/>
      <c r="V33" s="98"/>
      <c r="W33" s="98"/>
      <c r="X33" s="99"/>
      <c r="Y33" s="98"/>
    </row>
    <row r="34" spans="2:25" s="90" customFormat="1" ht="21" customHeight="1">
      <c r="B34" s="101"/>
      <c r="C34" s="98"/>
      <c r="D34" s="102"/>
      <c r="E34" s="103"/>
      <c r="F34" s="103"/>
      <c r="G34" s="104"/>
      <c r="H34" s="104"/>
      <c r="I34" s="99"/>
      <c r="J34" s="99"/>
      <c r="K34" s="98"/>
      <c r="L34" s="99"/>
      <c r="M34" s="98"/>
      <c r="N34" s="100"/>
      <c r="O34" s="100"/>
      <c r="P34" s="97"/>
      <c r="Q34" s="98"/>
      <c r="R34" s="98"/>
      <c r="S34" s="98"/>
      <c r="T34" s="98"/>
      <c r="U34" s="99"/>
      <c r="V34" s="98"/>
      <c r="W34" s="98"/>
      <c r="X34" s="99"/>
      <c r="Y34" s="98"/>
    </row>
    <row r="35" spans="2:25" s="90" customFormat="1" ht="21" customHeight="1">
      <c r="B35" s="101"/>
      <c r="C35" s="98"/>
      <c r="D35" s="102"/>
      <c r="E35" s="103"/>
      <c r="F35" s="103"/>
      <c r="G35" s="104"/>
      <c r="H35" s="104"/>
      <c r="I35" s="99"/>
      <c r="J35" s="99"/>
      <c r="K35" s="98"/>
      <c r="L35" s="99"/>
      <c r="M35" s="98"/>
      <c r="N35" s="100"/>
      <c r="O35" s="100"/>
      <c r="P35" s="97"/>
      <c r="Q35" s="98"/>
      <c r="R35" s="98"/>
      <c r="S35" s="98"/>
      <c r="T35" s="98"/>
      <c r="U35" s="99"/>
      <c r="V35" s="98"/>
      <c r="W35" s="98"/>
      <c r="X35" s="99"/>
      <c r="Y35" s="98"/>
    </row>
    <row r="36" spans="2:25" s="90" customFormat="1" ht="21" customHeight="1">
      <c r="B36" s="101"/>
      <c r="C36" s="98"/>
      <c r="D36" s="102"/>
      <c r="E36" s="103"/>
      <c r="F36" s="103"/>
      <c r="G36" s="104"/>
      <c r="H36" s="104"/>
      <c r="I36" s="99"/>
      <c r="J36" s="99"/>
      <c r="K36" s="98"/>
      <c r="L36" s="99"/>
      <c r="M36" s="98"/>
      <c r="N36" s="100"/>
      <c r="O36" s="100"/>
      <c r="P36" s="97"/>
      <c r="Q36" s="98"/>
      <c r="R36" s="98"/>
      <c r="S36" s="98"/>
      <c r="T36" s="98"/>
      <c r="U36" s="99"/>
      <c r="V36" s="98"/>
      <c r="W36" s="98"/>
      <c r="X36" s="99"/>
      <c r="Y36" s="98"/>
    </row>
    <row r="37" spans="2:25" s="90" customFormat="1" ht="21" customHeight="1">
      <c r="B37" s="101"/>
      <c r="C37" s="98"/>
      <c r="D37" s="102"/>
      <c r="E37" s="103"/>
      <c r="F37" s="103"/>
      <c r="G37" s="104"/>
      <c r="H37" s="104"/>
      <c r="I37" s="99"/>
      <c r="J37" s="99"/>
      <c r="K37" s="98"/>
      <c r="L37" s="99"/>
      <c r="M37" s="98"/>
      <c r="N37" s="100"/>
      <c r="O37" s="100"/>
      <c r="P37" s="97"/>
      <c r="Q37" s="98"/>
      <c r="R37" s="98"/>
      <c r="S37" s="98"/>
      <c r="T37" s="98"/>
      <c r="U37" s="99"/>
      <c r="V37" s="98"/>
      <c r="W37" s="98"/>
      <c r="X37" s="99"/>
      <c r="Y37" s="98"/>
    </row>
    <row r="38" spans="2:25" s="90" customFormat="1" ht="21" customHeight="1">
      <c r="B38" s="101"/>
      <c r="C38" s="98"/>
      <c r="D38" s="102"/>
      <c r="E38" s="103"/>
      <c r="F38" s="103"/>
      <c r="G38" s="104"/>
      <c r="H38" s="104"/>
      <c r="I38" s="99"/>
      <c r="J38" s="99"/>
      <c r="K38" s="98"/>
      <c r="L38" s="99"/>
      <c r="M38" s="98"/>
      <c r="N38" s="100"/>
      <c r="O38" s="100"/>
      <c r="P38" s="97"/>
      <c r="Q38" s="98"/>
      <c r="R38" s="98"/>
      <c r="S38" s="98"/>
      <c r="T38" s="98"/>
      <c r="U38" s="99"/>
      <c r="V38" s="98"/>
      <c r="W38" s="98"/>
      <c r="X38" s="99"/>
      <c r="Y38" s="98"/>
    </row>
    <row r="39" spans="2:25" s="90" customFormat="1" ht="21" customHeight="1">
      <c r="B39" s="101"/>
      <c r="C39" s="98"/>
      <c r="D39" s="102"/>
      <c r="E39" s="103"/>
      <c r="F39" s="103"/>
      <c r="G39" s="104"/>
      <c r="H39" s="104"/>
      <c r="I39" s="99"/>
      <c r="J39" s="99"/>
      <c r="K39" s="98"/>
      <c r="L39" s="99"/>
      <c r="M39" s="98"/>
      <c r="N39" s="100"/>
      <c r="O39" s="100"/>
      <c r="P39" s="97"/>
      <c r="Q39" s="98"/>
      <c r="R39" s="98"/>
      <c r="S39" s="98"/>
      <c r="T39" s="98"/>
      <c r="U39" s="99"/>
      <c r="V39" s="98"/>
      <c r="W39" s="98"/>
      <c r="X39" s="99"/>
      <c r="Y39" s="98"/>
    </row>
    <row r="40" spans="2:25" s="90" customFormat="1" ht="21" customHeight="1">
      <c r="B40" s="101"/>
      <c r="C40" s="98"/>
      <c r="D40" s="102"/>
      <c r="E40" s="103"/>
      <c r="F40" s="103"/>
      <c r="G40" s="104"/>
      <c r="H40" s="104"/>
      <c r="I40" s="99"/>
      <c r="J40" s="99"/>
      <c r="K40" s="98"/>
      <c r="L40" s="99"/>
      <c r="M40" s="98"/>
      <c r="N40" s="100"/>
      <c r="O40" s="100"/>
      <c r="P40" s="97"/>
      <c r="Q40" s="98"/>
      <c r="R40" s="98"/>
      <c r="S40" s="98"/>
      <c r="T40" s="98"/>
      <c r="U40" s="99"/>
      <c r="V40" s="98"/>
      <c r="W40" s="98"/>
      <c r="X40" s="99"/>
      <c r="Y40" s="98"/>
    </row>
    <row r="41" spans="2:25" s="90" customFormat="1" ht="21" customHeight="1">
      <c r="B41" s="101"/>
      <c r="C41" s="98"/>
      <c r="D41" s="102"/>
      <c r="E41" s="103"/>
      <c r="F41" s="103"/>
      <c r="G41" s="104"/>
      <c r="H41" s="104"/>
      <c r="I41" s="99"/>
      <c r="J41" s="99"/>
      <c r="K41" s="98"/>
      <c r="L41" s="99"/>
      <c r="M41" s="98"/>
      <c r="N41" s="100"/>
      <c r="O41" s="100"/>
      <c r="P41" s="97"/>
      <c r="Q41" s="98"/>
      <c r="R41" s="98"/>
      <c r="S41" s="98"/>
      <c r="T41" s="98"/>
      <c r="U41" s="99"/>
      <c r="V41" s="98"/>
      <c r="W41" s="98"/>
      <c r="X41" s="99"/>
      <c r="Y41" s="98"/>
    </row>
    <row r="42" spans="2:25" s="90" customFormat="1" ht="21" customHeight="1">
      <c r="B42" s="101"/>
      <c r="C42" s="98"/>
      <c r="D42" s="102"/>
      <c r="E42" s="103"/>
      <c r="F42" s="103"/>
      <c r="G42" s="104"/>
      <c r="H42" s="104"/>
      <c r="I42" s="99"/>
      <c r="J42" s="99"/>
      <c r="K42" s="98"/>
      <c r="L42" s="99"/>
      <c r="M42" s="98"/>
      <c r="N42" s="100"/>
      <c r="O42" s="100"/>
      <c r="P42" s="97"/>
      <c r="Q42" s="98"/>
      <c r="R42" s="98"/>
      <c r="S42" s="98"/>
      <c r="T42" s="98"/>
      <c r="U42" s="99"/>
      <c r="V42" s="98"/>
      <c r="W42" s="98"/>
      <c r="X42" s="99"/>
      <c r="Y42" s="98"/>
    </row>
    <row r="43" spans="2:25" s="90" customFormat="1" ht="21" customHeight="1">
      <c r="B43" s="101"/>
      <c r="C43" s="98"/>
      <c r="D43" s="102"/>
      <c r="E43" s="103"/>
      <c r="F43" s="103"/>
      <c r="G43" s="104"/>
      <c r="H43" s="104"/>
      <c r="I43" s="99"/>
      <c r="J43" s="99"/>
      <c r="K43" s="98"/>
      <c r="L43" s="99"/>
      <c r="M43" s="98"/>
      <c r="N43" s="100"/>
      <c r="O43" s="100"/>
      <c r="P43" s="97"/>
      <c r="Q43" s="98"/>
      <c r="R43" s="98"/>
      <c r="S43" s="98"/>
      <c r="T43" s="98"/>
      <c r="U43" s="99"/>
      <c r="V43" s="98"/>
      <c r="W43" s="98"/>
      <c r="X43" s="99"/>
      <c r="Y43" s="98"/>
    </row>
    <row r="44" spans="2:25" s="90" customFormat="1" ht="21" customHeight="1">
      <c r="B44" s="101"/>
      <c r="C44" s="98"/>
      <c r="D44" s="102"/>
      <c r="E44" s="103"/>
      <c r="F44" s="103"/>
      <c r="G44" s="104"/>
      <c r="H44" s="104"/>
      <c r="I44" s="99"/>
      <c r="J44" s="99"/>
      <c r="K44" s="98"/>
      <c r="L44" s="99"/>
      <c r="M44" s="98"/>
      <c r="N44" s="100"/>
      <c r="O44" s="100"/>
      <c r="P44" s="97"/>
      <c r="Q44" s="98"/>
      <c r="R44" s="98"/>
      <c r="S44" s="98"/>
      <c r="T44" s="98"/>
      <c r="U44" s="99"/>
      <c r="V44" s="98"/>
      <c r="W44" s="98"/>
      <c r="X44" s="99"/>
      <c r="Y44" s="98"/>
    </row>
    <row r="45" spans="2:25" s="90" customFormat="1" ht="21" customHeight="1">
      <c r="B45" s="101"/>
      <c r="C45" s="98"/>
      <c r="D45" s="102"/>
      <c r="E45" s="103"/>
      <c r="F45" s="103"/>
      <c r="G45" s="104"/>
      <c r="H45" s="104"/>
      <c r="I45" s="99"/>
      <c r="J45" s="99"/>
      <c r="K45" s="98"/>
      <c r="L45" s="99"/>
      <c r="M45" s="98"/>
      <c r="N45" s="100"/>
      <c r="O45" s="100"/>
      <c r="P45" s="97"/>
      <c r="Q45" s="98"/>
      <c r="R45" s="98"/>
      <c r="S45" s="98"/>
      <c r="T45" s="98"/>
      <c r="U45" s="99"/>
      <c r="V45" s="98"/>
      <c r="W45" s="98"/>
      <c r="X45" s="99"/>
      <c r="Y45" s="98"/>
    </row>
    <row r="46" spans="2:25" s="90" customFormat="1" ht="21" customHeight="1">
      <c r="B46" s="101"/>
      <c r="C46" s="98"/>
      <c r="D46" s="102"/>
      <c r="E46" s="103"/>
      <c r="F46" s="103"/>
      <c r="G46" s="104"/>
      <c r="H46" s="104"/>
      <c r="I46" s="99"/>
      <c r="J46" s="99"/>
      <c r="K46" s="98"/>
      <c r="L46" s="99"/>
      <c r="M46" s="98"/>
      <c r="N46" s="100"/>
      <c r="O46" s="100"/>
      <c r="P46" s="97"/>
      <c r="Q46" s="98"/>
      <c r="R46" s="98"/>
      <c r="S46" s="98"/>
      <c r="T46" s="98"/>
      <c r="U46" s="99"/>
      <c r="V46" s="98"/>
      <c r="W46" s="98"/>
      <c r="X46" s="99"/>
      <c r="Y46" s="98"/>
    </row>
    <row r="47" spans="2:25" s="90" customFormat="1" ht="21" customHeight="1">
      <c r="B47" s="101"/>
      <c r="C47" s="98"/>
      <c r="D47" s="102"/>
      <c r="E47" s="103"/>
      <c r="F47" s="103"/>
      <c r="G47" s="104"/>
      <c r="H47" s="104"/>
      <c r="I47" s="99"/>
      <c r="J47" s="99"/>
      <c r="K47" s="98"/>
      <c r="L47" s="99"/>
      <c r="M47" s="98"/>
      <c r="N47" s="100"/>
      <c r="O47" s="100"/>
      <c r="P47" s="97"/>
      <c r="Q47" s="98"/>
      <c r="R47" s="98"/>
      <c r="S47" s="98"/>
      <c r="T47" s="98"/>
      <c r="U47" s="99"/>
      <c r="V47" s="98"/>
      <c r="W47" s="98"/>
      <c r="X47" s="99"/>
      <c r="Y47" s="98"/>
    </row>
    <row r="48" spans="2:25" s="90" customFormat="1" ht="21" customHeight="1">
      <c r="B48" s="101"/>
      <c r="C48" s="98"/>
      <c r="D48" s="102"/>
      <c r="E48" s="103"/>
      <c r="F48" s="103"/>
      <c r="G48" s="104"/>
      <c r="H48" s="104"/>
      <c r="I48" s="99"/>
      <c r="J48" s="99"/>
      <c r="K48" s="98"/>
      <c r="L48" s="99"/>
      <c r="M48" s="98"/>
      <c r="N48" s="100"/>
      <c r="O48" s="100"/>
      <c r="P48" s="97"/>
      <c r="Q48" s="98"/>
      <c r="R48" s="98"/>
      <c r="S48" s="98"/>
      <c r="T48" s="98"/>
      <c r="U48" s="99"/>
      <c r="V48" s="98"/>
      <c r="W48" s="98"/>
      <c r="X48" s="99"/>
      <c r="Y48" s="98"/>
    </row>
    <row r="49" spans="2:25" s="90" customFormat="1" ht="21" customHeight="1">
      <c r="B49" s="101"/>
      <c r="C49" s="98"/>
      <c r="D49" s="102"/>
      <c r="E49" s="103"/>
      <c r="F49" s="103"/>
      <c r="G49" s="104"/>
      <c r="H49" s="104"/>
      <c r="I49" s="99"/>
      <c r="J49" s="99"/>
      <c r="K49" s="98"/>
      <c r="L49" s="99"/>
      <c r="M49" s="98"/>
      <c r="N49" s="100"/>
      <c r="O49" s="100"/>
      <c r="P49" s="97"/>
      <c r="Q49" s="98"/>
      <c r="R49" s="98"/>
      <c r="S49" s="98"/>
      <c r="T49" s="98"/>
      <c r="U49" s="99"/>
      <c r="V49" s="98"/>
      <c r="W49" s="98"/>
      <c r="X49" s="99"/>
      <c r="Y49" s="98"/>
    </row>
    <row r="50" spans="2:25" s="90" customFormat="1" ht="21" customHeight="1">
      <c r="B50" s="101"/>
      <c r="C50" s="98"/>
      <c r="D50" s="102"/>
      <c r="E50" s="103"/>
      <c r="F50" s="103"/>
      <c r="G50" s="104"/>
      <c r="H50" s="104"/>
      <c r="I50" s="99"/>
      <c r="J50" s="99"/>
      <c r="K50" s="98"/>
      <c r="L50" s="99"/>
      <c r="M50" s="98"/>
      <c r="N50" s="100"/>
      <c r="O50" s="100"/>
      <c r="P50" s="97"/>
      <c r="Q50" s="98"/>
      <c r="R50" s="98"/>
      <c r="S50" s="98"/>
      <c r="T50" s="98"/>
      <c r="U50" s="99"/>
      <c r="V50" s="98"/>
      <c r="W50" s="98"/>
      <c r="X50" s="99"/>
      <c r="Y50" s="98"/>
    </row>
    <row r="51" spans="2:25" s="90" customFormat="1" ht="21" customHeight="1">
      <c r="B51" s="101"/>
      <c r="C51" s="98"/>
      <c r="D51" s="102"/>
      <c r="E51" s="103"/>
      <c r="F51" s="103"/>
      <c r="G51" s="104"/>
      <c r="H51" s="104"/>
      <c r="I51" s="99"/>
      <c r="J51" s="99"/>
      <c r="K51" s="98"/>
      <c r="L51" s="99"/>
      <c r="M51" s="98"/>
      <c r="N51" s="100"/>
      <c r="O51" s="100"/>
      <c r="P51" s="97"/>
      <c r="Q51" s="98"/>
      <c r="R51" s="98"/>
      <c r="S51" s="98"/>
      <c r="T51" s="98"/>
      <c r="U51" s="99"/>
      <c r="V51" s="98"/>
      <c r="W51" s="98"/>
      <c r="X51" s="99"/>
      <c r="Y51" s="98"/>
    </row>
    <row r="52" spans="2:25" s="90" customFormat="1" ht="21" customHeight="1">
      <c r="B52" s="101"/>
      <c r="C52" s="98"/>
      <c r="D52" s="102"/>
      <c r="E52" s="103"/>
      <c r="F52" s="103"/>
      <c r="G52" s="104"/>
      <c r="H52" s="104"/>
      <c r="I52" s="99"/>
      <c r="J52" s="99"/>
      <c r="K52" s="98"/>
      <c r="L52" s="99"/>
      <c r="M52" s="98"/>
      <c r="N52" s="100"/>
      <c r="O52" s="100"/>
      <c r="P52" s="97"/>
      <c r="Q52" s="98"/>
      <c r="R52" s="98"/>
      <c r="S52" s="98"/>
      <c r="T52" s="98"/>
      <c r="U52" s="99"/>
      <c r="V52" s="98"/>
      <c r="W52" s="98"/>
      <c r="X52" s="99"/>
      <c r="Y52" s="98"/>
    </row>
    <row r="53" spans="2:25" s="90" customFormat="1" ht="21" customHeight="1">
      <c r="B53" s="101"/>
      <c r="C53" s="98"/>
      <c r="D53" s="102"/>
      <c r="E53" s="103"/>
      <c r="F53" s="103"/>
      <c r="G53" s="104"/>
      <c r="H53" s="104"/>
      <c r="I53" s="99"/>
      <c r="J53" s="99"/>
      <c r="K53" s="98"/>
      <c r="L53" s="99"/>
      <c r="M53" s="98"/>
      <c r="N53" s="100"/>
      <c r="O53" s="100"/>
      <c r="P53" s="97"/>
      <c r="Q53" s="98"/>
      <c r="R53" s="98"/>
      <c r="S53" s="98"/>
      <c r="T53" s="98"/>
      <c r="U53" s="99"/>
      <c r="V53" s="98"/>
      <c r="W53" s="98"/>
      <c r="X53" s="99"/>
      <c r="Y53" s="98"/>
    </row>
    <row r="54" spans="2:25" s="90" customFormat="1" ht="21" customHeight="1">
      <c r="B54" s="101"/>
      <c r="C54" s="98"/>
      <c r="D54" s="102"/>
      <c r="E54" s="103"/>
      <c r="F54" s="103"/>
      <c r="G54" s="104"/>
      <c r="H54" s="104"/>
      <c r="I54" s="99"/>
      <c r="J54" s="99"/>
      <c r="K54" s="98"/>
      <c r="L54" s="99"/>
      <c r="M54" s="98"/>
      <c r="N54" s="100"/>
      <c r="O54" s="100"/>
      <c r="P54" s="97"/>
      <c r="Q54" s="98"/>
      <c r="R54" s="98"/>
      <c r="S54" s="98"/>
      <c r="T54" s="98"/>
      <c r="U54" s="99"/>
      <c r="V54" s="98"/>
      <c r="W54" s="98"/>
      <c r="X54" s="99"/>
      <c r="Y54" s="98"/>
    </row>
    <row r="55" spans="2:25" s="90" customFormat="1" ht="21" customHeight="1">
      <c r="B55" s="101"/>
      <c r="C55" s="98"/>
      <c r="D55" s="102"/>
      <c r="E55" s="103"/>
      <c r="F55" s="103"/>
      <c r="G55" s="104"/>
      <c r="H55" s="104"/>
      <c r="I55" s="99"/>
      <c r="J55" s="99"/>
      <c r="K55" s="98"/>
      <c r="L55" s="99"/>
      <c r="M55" s="98"/>
      <c r="N55" s="100"/>
      <c r="O55" s="100"/>
      <c r="P55" s="97"/>
      <c r="Q55" s="98"/>
      <c r="R55" s="98"/>
      <c r="S55" s="98"/>
      <c r="T55" s="98"/>
      <c r="U55" s="99"/>
      <c r="V55" s="98"/>
      <c r="W55" s="98"/>
      <c r="X55" s="99"/>
      <c r="Y55" s="98"/>
    </row>
    <row r="56" spans="2:25" s="90" customFormat="1" ht="21" customHeight="1">
      <c r="B56" s="101"/>
      <c r="C56" s="98"/>
      <c r="D56" s="102"/>
      <c r="E56" s="103"/>
      <c r="F56" s="103"/>
      <c r="G56" s="104"/>
      <c r="H56" s="104"/>
      <c r="I56" s="99"/>
      <c r="J56" s="99"/>
      <c r="K56" s="98"/>
      <c r="L56" s="99"/>
      <c r="M56" s="98"/>
      <c r="N56" s="100"/>
      <c r="O56" s="100"/>
      <c r="P56" s="97"/>
      <c r="Q56" s="98"/>
      <c r="R56" s="98"/>
      <c r="S56" s="98"/>
      <c r="T56" s="98"/>
      <c r="U56" s="99"/>
      <c r="V56" s="98"/>
      <c r="W56" s="98"/>
      <c r="X56" s="99"/>
      <c r="Y56" s="98"/>
    </row>
    <row r="57" spans="2:25" s="90" customFormat="1" ht="21" customHeight="1">
      <c r="B57" s="101"/>
      <c r="C57" s="98"/>
      <c r="D57" s="102"/>
      <c r="E57" s="103"/>
      <c r="F57" s="103"/>
      <c r="G57" s="104"/>
      <c r="H57" s="104"/>
      <c r="I57" s="99"/>
      <c r="J57" s="99"/>
      <c r="K57" s="98"/>
      <c r="L57" s="99"/>
      <c r="M57" s="98"/>
      <c r="N57" s="100"/>
      <c r="O57" s="100"/>
      <c r="P57" s="97"/>
      <c r="Q57" s="98"/>
      <c r="R57" s="98"/>
      <c r="S57" s="98"/>
      <c r="T57" s="98"/>
      <c r="U57" s="99"/>
      <c r="V57" s="98"/>
      <c r="W57" s="98"/>
      <c r="X57" s="99"/>
      <c r="Y57" s="98"/>
    </row>
    <row r="58" spans="2:25" s="90" customFormat="1" ht="21" customHeight="1">
      <c r="B58" s="101"/>
      <c r="C58" s="98"/>
      <c r="D58" s="102"/>
      <c r="E58" s="103"/>
      <c r="F58" s="103"/>
      <c r="G58" s="104"/>
      <c r="H58" s="104"/>
      <c r="I58" s="99"/>
      <c r="J58" s="99"/>
      <c r="K58" s="98"/>
      <c r="L58" s="99"/>
      <c r="M58" s="98"/>
      <c r="N58" s="100"/>
      <c r="O58" s="100"/>
      <c r="P58" s="97"/>
      <c r="Q58" s="98"/>
      <c r="R58" s="98"/>
      <c r="S58" s="98"/>
      <c r="T58" s="98"/>
      <c r="U58" s="99"/>
      <c r="V58" s="98"/>
      <c r="W58" s="98"/>
      <c r="X58" s="99"/>
      <c r="Y58" s="98"/>
    </row>
    <row r="59" spans="2:25" s="90" customFormat="1" ht="21" customHeight="1">
      <c r="B59" s="101"/>
      <c r="C59" s="98"/>
      <c r="D59" s="102"/>
      <c r="E59" s="103"/>
      <c r="F59" s="103"/>
      <c r="G59" s="104"/>
      <c r="H59" s="104"/>
      <c r="I59" s="99"/>
      <c r="J59" s="99"/>
      <c r="K59" s="98"/>
      <c r="L59" s="99"/>
      <c r="M59" s="98"/>
      <c r="N59" s="100"/>
      <c r="O59" s="100"/>
      <c r="P59" s="97"/>
      <c r="Q59" s="98"/>
      <c r="R59" s="98"/>
      <c r="S59" s="98"/>
      <c r="T59" s="98"/>
      <c r="U59" s="99"/>
      <c r="V59" s="98"/>
      <c r="W59" s="98"/>
      <c r="X59" s="99"/>
      <c r="Y59" s="98"/>
    </row>
    <row r="60" spans="2:25" s="90" customFormat="1" ht="21" customHeight="1">
      <c r="B60" s="101"/>
      <c r="C60" s="98"/>
      <c r="D60" s="102"/>
      <c r="E60" s="103"/>
      <c r="F60" s="103"/>
      <c r="G60" s="104"/>
      <c r="H60" s="104"/>
      <c r="I60" s="99"/>
      <c r="J60" s="99"/>
      <c r="K60" s="98"/>
      <c r="L60" s="99"/>
      <c r="M60" s="98"/>
      <c r="N60" s="100"/>
      <c r="O60" s="100"/>
      <c r="P60" s="97"/>
      <c r="Q60" s="98"/>
      <c r="R60" s="98"/>
      <c r="S60" s="98"/>
      <c r="T60" s="98"/>
      <c r="U60" s="99"/>
      <c r="V60" s="98"/>
      <c r="W60" s="98"/>
      <c r="X60" s="99"/>
      <c r="Y60" s="98"/>
    </row>
    <row r="61" spans="2:25" s="90" customFormat="1" ht="21" customHeight="1">
      <c r="B61" s="101"/>
      <c r="C61" s="98"/>
      <c r="D61" s="102"/>
      <c r="E61" s="103"/>
      <c r="F61" s="103"/>
      <c r="G61" s="104"/>
      <c r="H61" s="104"/>
      <c r="I61" s="99"/>
      <c r="J61" s="99"/>
      <c r="K61" s="98"/>
      <c r="L61" s="99"/>
      <c r="M61" s="98"/>
      <c r="N61" s="100"/>
      <c r="O61" s="100"/>
      <c r="P61" s="97"/>
      <c r="Q61" s="98"/>
      <c r="R61" s="98"/>
      <c r="S61" s="98"/>
      <c r="T61" s="98"/>
      <c r="U61" s="99"/>
      <c r="V61" s="98"/>
      <c r="W61" s="98"/>
      <c r="X61" s="99"/>
      <c r="Y61" s="98"/>
    </row>
    <row r="62" spans="2:25" s="90" customFormat="1" ht="21" customHeight="1">
      <c r="B62" s="101"/>
      <c r="C62" s="98"/>
      <c r="D62" s="102"/>
      <c r="E62" s="103"/>
      <c r="F62" s="103"/>
      <c r="G62" s="104"/>
      <c r="H62" s="104"/>
      <c r="I62" s="99"/>
      <c r="J62" s="99"/>
      <c r="K62" s="98"/>
      <c r="L62" s="99"/>
      <c r="M62" s="98"/>
      <c r="N62" s="100"/>
      <c r="O62" s="100"/>
      <c r="P62" s="97"/>
      <c r="Q62" s="98"/>
      <c r="R62" s="98"/>
      <c r="S62" s="98"/>
      <c r="T62" s="98"/>
      <c r="U62" s="99"/>
      <c r="V62" s="98"/>
      <c r="W62" s="98"/>
      <c r="X62" s="99"/>
      <c r="Y62" s="98"/>
    </row>
    <row r="63" spans="2:25" s="90" customFormat="1" ht="21" customHeight="1">
      <c r="B63" s="101"/>
      <c r="C63" s="98"/>
      <c r="D63" s="102"/>
      <c r="E63" s="103"/>
      <c r="F63" s="103"/>
      <c r="G63" s="104"/>
      <c r="H63" s="104"/>
      <c r="I63" s="99"/>
      <c r="J63" s="99"/>
      <c r="K63" s="98"/>
      <c r="L63" s="99"/>
      <c r="M63" s="98"/>
      <c r="N63" s="100"/>
      <c r="O63" s="100"/>
      <c r="P63" s="97"/>
      <c r="Q63" s="98"/>
      <c r="R63" s="98"/>
      <c r="S63" s="98"/>
      <c r="T63" s="98"/>
      <c r="U63" s="99"/>
      <c r="V63" s="98"/>
      <c r="W63" s="98"/>
      <c r="X63" s="99"/>
      <c r="Y63" s="98"/>
    </row>
    <row r="64" spans="2:25" s="90" customFormat="1" ht="21" customHeight="1">
      <c r="B64" s="101"/>
      <c r="C64" s="98"/>
      <c r="D64" s="102"/>
      <c r="E64" s="103"/>
      <c r="F64" s="103"/>
      <c r="G64" s="104"/>
      <c r="H64" s="104"/>
      <c r="I64" s="99"/>
      <c r="J64" s="99"/>
      <c r="K64" s="98"/>
      <c r="L64" s="99"/>
      <c r="M64" s="98"/>
      <c r="N64" s="100"/>
      <c r="O64" s="100"/>
      <c r="P64" s="97"/>
      <c r="Q64" s="98"/>
      <c r="R64" s="98"/>
      <c r="S64" s="98"/>
      <c r="T64" s="98"/>
      <c r="U64" s="99"/>
      <c r="V64" s="98"/>
      <c r="W64" s="98"/>
      <c r="X64" s="99"/>
      <c r="Y64" s="98"/>
    </row>
    <row r="65" spans="2:25" s="90" customFormat="1" ht="21" customHeight="1">
      <c r="B65" s="101"/>
      <c r="C65" s="98"/>
      <c r="D65" s="102"/>
      <c r="E65" s="103"/>
      <c r="F65" s="103"/>
      <c r="G65" s="104"/>
      <c r="H65" s="104"/>
      <c r="I65" s="99"/>
      <c r="J65" s="99"/>
      <c r="K65" s="98"/>
      <c r="L65" s="99"/>
      <c r="M65" s="98"/>
      <c r="N65" s="100"/>
      <c r="O65" s="100"/>
      <c r="P65" s="97"/>
      <c r="Q65" s="98"/>
      <c r="R65" s="98"/>
      <c r="S65" s="98"/>
      <c r="T65" s="98"/>
      <c r="U65" s="99"/>
      <c r="V65" s="98"/>
      <c r="W65" s="98"/>
      <c r="X65" s="99"/>
      <c r="Y65" s="98"/>
    </row>
    <row r="66" spans="2:25" s="90" customFormat="1" ht="21" customHeight="1">
      <c r="B66" s="101"/>
      <c r="C66" s="98"/>
      <c r="D66" s="102"/>
      <c r="E66" s="103"/>
      <c r="F66" s="103"/>
      <c r="G66" s="104"/>
      <c r="H66" s="104"/>
      <c r="I66" s="99"/>
      <c r="J66" s="99"/>
      <c r="K66" s="98"/>
      <c r="L66" s="99"/>
      <c r="M66" s="98"/>
      <c r="N66" s="100"/>
      <c r="O66" s="100"/>
      <c r="P66" s="97"/>
      <c r="Q66" s="98"/>
      <c r="R66" s="98"/>
      <c r="S66" s="98"/>
      <c r="T66" s="98"/>
      <c r="U66" s="99"/>
      <c r="V66" s="98"/>
      <c r="W66" s="98"/>
      <c r="X66" s="99"/>
      <c r="Y66" s="98"/>
    </row>
    <row r="67" spans="2:25" s="90" customFormat="1" ht="21" customHeight="1">
      <c r="B67" s="101"/>
      <c r="C67" s="98"/>
      <c r="D67" s="102"/>
      <c r="E67" s="103"/>
      <c r="F67" s="103"/>
      <c r="G67" s="104"/>
      <c r="H67" s="104"/>
      <c r="I67" s="99"/>
      <c r="J67" s="99"/>
      <c r="K67" s="98"/>
      <c r="L67" s="99"/>
      <c r="M67" s="98"/>
      <c r="N67" s="100"/>
      <c r="O67" s="100"/>
      <c r="P67" s="97"/>
      <c r="Q67" s="98"/>
      <c r="R67" s="98"/>
      <c r="S67" s="98"/>
      <c r="T67" s="98"/>
      <c r="U67" s="99"/>
      <c r="V67" s="98"/>
      <c r="W67" s="98"/>
      <c r="X67" s="99"/>
      <c r="Y67" s="98"/>
    </row>
    <row r="68" spans="2:25" s="90" customFormat="1" ht="21" customHeight="1">
      <c r="B68" s="101"/>
      <c r="C68" s="98"/>
      <c r="D68" s="102"/>
      <c r="E68" s="103"/>
      <c r="F68" s="103"/>
      <c r="G68" s="104"/>
      <c r="H68" s="104"/>
      <c r="I68" s="99"/>
      <c r="J68" s="99"/>
      <c r="K68" s="98"/>
      <c r="L68" s="99"/>
      <c r="M68" s="98"/>
      <c r="N68" s="100"/>
      <c r="O68" s="100"/>
      <c r="P68" s="97"/>
      <c r="Q68" s="98"/>
      <c r="R68" s="98"/>
      <c r="S68" s="98"/>
      <c r="T68" s="98"/>
      <c r="U68" s="99"/>
      <c r="V68" s="98"/>
      <c r="W68" s="98"/>
      <c r="X68" s="99"/>
      <c r="Y68" s="98"/>
    </row>
    <row r="69" spans="2:25" s="90" customFormat="1" ht="21" customHeight="1">
      <c r="B69" s="101"/>
      <c r="C69" s="98"/>
      <c r="D69" s="102"/>
      <c r="E69" s="103"/>
      <c r="F69" s="103"/>
      <c r="G69" s="104"/>
      <c r="H69" s="104"/>
      <c r="I69" s="99"/>
      <c r="J69" s="99"/>
      <c r="K69" s="98"/>
      <c r="L69" s="99"/>
      <c r="M69" s="98"/>
      <c r="N69" s="100"/>
      <c r="O69" s="100"/>
      <c r="P69" s="97"/>
      <c r="Q69" s="98"/>
      <c r="R69" s="98"/>
      <c r="S69" s="98"/>
      <c r="T69" s="98"/>
      <c r="U69" s="99"/>
      <c r="V69" s="98"/>
      <c r="W69" s="98"/>
      <c r="X69" s="99"/>
      <c r="Y69" s="98"/>
    </row>
    <row r="70" spans="2:25" s="90" customFormat="1" ht="21" customHeight="1">
      <c r="B70" s="101"/>
      <c r="C70" s="98"/>
      <c r="D70" s="102"/>
      <c r="E70" s="103"/>
      <c r="F70" s="103"/>
      <c r="G70" s="104"/>
      <c r="H70" s="104"/>
      <c r="I70" s="99"/>
      <c r="J70" s="99"/>
      <c r="K70" s="98"/>
      <c r="L70" s="99"/>
      <c r="M70" s="98"/>
      <c r="N70" s="100"/>
      <c r="O70" s="100"/>
      <c r="P70" s="97"/>
      <c r="Q70" s="98"/>
      <c r="R70" s="98"/>
      <c r="S70" s="98"/>
      <c r="T70" s="98"/>
      <c r="U70" s="99"/>
      <c r="V70" s="98"/>
      <c r="W70" s="98"/>
      <c r="X70" s="99"/>
      <c r="Y70" s="98"/>
    </row>
    <row r="71" spans="2:25" s="90" customFormat="1" ht="21" customHeight="1">
      <c r="B71" s="101"/>
      <c r="C71" s="98"/>
      <c r="D71" s="102"/>
      <c r="E71" s="103"/>
      <c r="F71" s="103"/>
      <c r="G71" s="104"/>
      <c r="H71" s="104"/>
      <c r="I71" s="99"/>
      <c r="J71" s="99"/>
      <c r="K71" s="98"/>
      <c r="L71" s="99"/>
      <c r="M71" s="98"/>
      <c r="N71" s="100"/>
      <c r="O71" s="100"/>
      <c r="P71" s="97"/>
      <c r="Q71" s="98"/>
      <c r="R71" s="98"/>
      <c r="S71" s="98"/>
      <c r="T71" s="98"/>
      <c r="U71" s="99"/>
      <c r="V71" s="98"/>
      <c r="W71" s="98"/>
      <c r="X71" s="99"/>
      <c r="Y71" s="98"/>
    </row>
    <row r="72" spans="2:25" s="90" customFormat="1" ht="21" customHeight="1">
      <c r="B72" s="101"/>
      <c r="C72" s="98"/>
      <c r="D72" s="102"/>
      <c r="E72" s="103"/>
      <c r="F72" s="103"/>
      <c r="G72" s="104"/>
      <c r="H72" s="104"/>
      <c r="I72" s="99"/>
      <c r="J72" s="99"/>
      <c r="K72" s="98"/>
      <c r="L72" s="99"/>
      <c r="M72" s="98"/>
      <c r="N72" s="100"/>
      <c r="O72" s="100"/>
      <c r="P72" s="97"/>
      <c r="Q72" s="98"/>
      <c r="R72" s="98"/>
      <c r="S72" s="98"/>
      <c r="T72" s="98"/>
      <c r="U72" s="99"/>
      <c r="V72" s="98"/>
      <c r="W72" s="98"/>
      <c r="X72" s="99"/>
      <c r="Y72" s="98"/>
    </row>
    <row r="73" spans="2:25" s="90" customFormat="1" ht="21" customHeight="1">
      <c r="B73" s="101"/>
      <c r="C73" s="98"/>
      <c r="D73" s="102"/>
      <c r="E73" s="103"/>
      <c r="F73" s="103"/>
      <c r="G73" s="104"/>
      <c r="H73" s="104"/>
      <c r="I73" s="99"/>
      <c r="J73" s="99"/>
      <c r="K73" s="98"/>
      <c r="L73" s="99"/>
      <c r="M73" s="98"/>
      <c r="N73" s="100"/>
      <c r="O73" s="100"/>
      <c r="P73" s="97"/>
      <c r="Q73" s="98"/>
      <c r="R73" s="98"/>
      <c r="S73" s="98"/>
      <c r="T73" s="98"/>
      <c r="U73" s="99"/>
      <c r="V73" s="98"/>
      <c r="W73" s="98"/>
      <c r="X73" s="99"/>
      <c r="Y73" s="98"/>
    </row>
    <row r="74" spans="2:25" s="90" customFormat="1" ht="21" customHeight="1">
      <c r="B74" s="101"/>
      <c r="C74" s="98"/>
      <c r="D74" s="102"/>
      <c r="E74" s="103"/>
      <c r="F74" s="103"/>
      <c r="G74" s="104"/>
      <c r="H74" s="104"/>
      <c r="I74" s="99"/>
      <c r="J74" s="99"/>
      <c r="K74" s="98"/>
      <c r="L74" s="99"/>
      <c r="M74" s="98"/>
      <c r="N74" s="100"/>
      <c r="O74" s="100"/>
      <c r="P74" s="97"/>
      <c r="Q74" s="98"/>
      <c r="R74" s="98"/>
      <c r="S74" s="98"/>
      <c r="T74" s="98"/>
      <c r="U74" s="99"/>
      <c r="V74" s="98"/>
      <c r="W74" s="98"/>
      <c r="X74" s="99"/>
      <c r="Y74" s="98"/>
    </row>
    <row r="75" spans="2:25" s="90" customFormat="1" ht="21" customHeight="1">
      <c r="B75" s="101"/>
      <c r="C75" s="98"/>
      <c r="D75" s="102"/>
      <c r="E75" s="103"/>
      <c r="F75" s="103"/>
      <c r="G75" s="104"/>
      <c r="H75" s="104"/>
      <c r="I75" s="99"/>
      <c r="J75" s="99"/>
      <c r="K75" s="98"/>
      <c r="L75" s="99"/>
      <c r="M75" s="98"/>
      <c r="N75" s="100"/>
      <c r="O75" s="100"/>
      <c r="P75" s="97"/>
      <c r="Q75" s="98"/>
      <c r="R75" s="98"/>
      <c r="S75" s="98"/>
      <c r="T75" s="98"/>
      <c r="U75" s="99"/>
      <c r="V75" s="98"/>
      <c r="W75" s="98"/>
      <c r="X75" s="99"/>
      <c r="Y75" s="98"/>
    </row>
    <row r="76" spans="2:25" s="90" customFormat="1" ht="21" customHeight="1">
      <c r="B76" s="101"/>
      <c r="C76" s="98"/>
      <c r="D76" s="102"/>
      <c r="E76" s="103"/>
      <c r="F76" s="103"/>
      <c r="G76" s="104"/>
      <c r="H76" s="104"/>
      <c r="I76" s="99"/>
      <c r="J76" s="99"/>
      <c r="K76" s="98"/>
      <c r="L76" s="99"/>
      <c r="M76" s="98"/>
      <c r="N76" s="100"/>
      <c r="O76" s="100"/>
      <c r="P76" s="97"/>
      <c r="Q76" s="98"/>
      <c r="R76" s="98"/>
      <c r="S76" s="98"/>
      <c r="T76" s="98"/>
      <c r="U76" s="99"/>
      <c r="V76" s="98"/>
      <c r="W76" s="98"/>
      <c r="X76" s="99"/>
      <c r="Y76" s="98"/>
    </row>
    <row r="77" spans="2:25" s="90" customFormat="1" ht="21" customHeight="1">
      <c r="B77" s="101"/>
      <c r="C77" s="98"/>
      <c r="D77" s="102"/>
      <c r="E77" s="103"/>
      <c r="F77" s="103"/>
      <c r="G77" s="104"/>
      <c r="H77" s="104"/>
      <c r="I77" s="99"/>
      <c r="J77" s="99"/>
      <c r="K77" s="98"/>
      <c r="L77" s="99"/>
      <c r="M77" s="98"/>
      <c r="N77" s="100"/>
      <c r="O77" s="100"/>
      <c r="P77" s="97"/>
      <c r="Q77" s="98"/>
      <c r="R77" s="98"/>
      <c r="S77" s="98"/>
      <c r="T77" s="98"/>
      <c r="U77" s="99"/>
      <c r="V77" s="98"/>
      <c r="W77" s="98"/>
      <c r="X77" s="99"/>
      <c r="Y77" s="98"/>
    </row>
    <row r="78" spans="2:25" s="90" customFormat="1" ht="21" customHeight="1">
      <c r="B78" s="101"/>
      <c r="C78" s="98"/>
      <c r="D78" s="102"/>
      <c r="E78" s="103"/>
      <c r="F78" s="103"/>
      <c r="G78" s="104"/>
      <c r="H78" s="104"/>
      <c r="I78" s="99"/>
      <c r="J78" s="99"/>
      <c r="K78" s="98"/>
      <c r="L78" s="99"/>
      <c r="M78" s="98"/>
      <c r="N78" s="100"/>
      <c r="O78" s="100"/>
      <c r="P78" s="97"/>
      <c r="Q78" s="98"/>
      <c r="R78" s="98"/>
      <c r="S78" s="98"/>
      <c r="T78" s="98"/>
      <c r="U78" s="99"/>
      <c r="V78" s="98"/>
      <c r="W78" s="98"/>
      <c r="X78" s="99"/>
      <c r="Y78" s="98"/>
    </row>
    <row r="79" spans="2:25" s="90" customFormat="1" ht="21" customHeight="1">
      <c r="B79" s="101"/>
      <c r="C79" s="98"/>
      <c r="D79" s="102"/>
      <c r="E79" s="103"/>
      <c r="F79" s="103"/>
      <c r="G79" s="104"/>
      <c r="H79" s="104"/>
      <c r="I79" s="99"/>
      <c r="J79" s="99"/>
      <c r="K79" s="98"/>
      <c r="L79" s="99"/>
      <c r="M79" s="98"/>
      <c r="N79" s="100"/>
      <c r="O79" s="100"/>
      <c r="P79" s="97"/>
      <c r="Q79" s="98"/>
      <c r="R79" s="98"/>
      <c r="S79" s="98"/>
      <c r="T79" s="98"/>
      <c r="U79" s="99"/>
      <c r="V79" s="98"/>
      <c r="W79" s="98"/>
      <c r="X79" s="99"/>
      <c r="Y79" s="98"/>
    </row>
    <row r="80" spans="2:25" s="90" customFormat="1" ht="21" customHeight="1">
      <c r="B80" s="101"/>
      <c r="C80" s="98"/>
      <c r="D80" s="102"/>
      <c r="E80" s="103"/>
      <c r="F80" s="103"/>
      <c r="G80" s="104"/>
      <c r="H80" s="104"/>
      <c r="I80" s="99"/>
      <c r="J80" s="99"/>
      <c r="K80" s="98"/>
      <c r="L80" s="99"/>
      <c r="M80" s="98"/>
      <c r="N80" s="100"/>
      <c r="O80" s="100"/>
      <c r="P80" s="97"/>
      <c r="Q80" s="98"/>
      <c r="R80" s="98"/>
      <c r="S80" s="98"/>
      <c r="T80" s="98"/>
      <c r="U80" s="99"/>
      <c r="V80" s="98"/>
      <c r="W80" s="98"/>
      <c r="X80" s="99"/>
      <c r="Y80" s="98"/>
    </row>
    <row r="81" spans="2:25" s="90" customFormat="1" ht="21" customHeight="1">
      <c r="B81" s="101"/>
      <c r="C81" s="98"/>
      <c r="D81" s="102"/>
      <c r="E81" s="103"/>
      <c r="F81" s="103"/>
      <c r="G81" s="104"/>
      <c r="H81" s="104"/>
      <c r="I81" s="99"/>
      <c r="J81" s="99"/>
      <c r="K81" s="98"/>
      <c r="L81" s="99"/>
      <c r="M81" s="98"/>
      <c r="N81" s="100"/>
      <c r="O81" s="100"/>
      <c r="P81" s="97"/>
      <c r="Q81" s="98"/>
      <c r="R81" s="98"/>
      <c r="S81" s="98"/>
      <c r="T81" s="98"/>
      <c r="U81" s="99"/>
      <c r="V81" s="98"/>
      <c r="W81" s="98"/>
      <c r="X81" s="99"/>
      <c r="Y81" s="98"/>
    </row>
    <row r="82" spans="2:25" s="90" customFormat="1" ht="21" customHeight="1">
      <c r="B82" s="101"/>
      <c r="C82" s="98"/>
      <c r="D82" s="102"/>
      <c r="E82" s="103"/>
      <c r="F82" s="103"/>
      <c r="G82" s="104"/>
      <c r="H82" s="104"/>
      <c r="I82" s="99"/>
      <c r="J82" s="99"/>
      <c r="K82" s="98"/>
      <c r="L82" s="99"/>
      <c r="M82" s="98"/>
      <c r="N82" s="100"/>
      <c r="O82" s="100"/>
      <c r="P82" s="97"/>
      <c r="Q82" s="98"/>
      <c r="R82" s="98"/>
      <c r="S82" s="98"/>
      <c r="T82" s="98"/>
      <c r="U82" s="99"/>
      <c r="V82" s="98"/>
      <c r="W82" s="98"/>
      <c r="X82" s="99"/>
      <c r="Y82" s="98"/>
    </row>
    <row r="83" spans="2:25" s="90" customFormat="1" ht="21" customHeight="1">
      <c r="B83" s="101"/>
      <c r="C83" s="98"/>
      <c r="D83" s="102"/>
      <c r="E83" s="103"/>
      <c r="F83" s="103"/>
      <c r="G83" s="104"/>
      <c r="H83" s="104"/>
      <c r="I83" s="99"/>
      <c r="J83" s="99"/>
      <c r="K83" s="98"/>
      <c r="L83" s="99"/>
      <c r="M83" s="98"/>
      <c r="N83" s="100"/>
      <c r="O83" s="100"/>
      <c r="P83" s="97"/>
      <c r="Q83" s="98"/>
      <c r="R83" s="98"/>
      <c r="S83" s="98"/>
      <c r="T83" s="98"/>
      <c r="U83" s="99"/>
      <c r="V83" s="98"/>
      <c r="W83" s="98"/>
      <c r="X83" s="99"/>
      <c r="Y83" s="98"/>
    </row>
    <row r="84" spans="2:25" s="90" customFormat="1" ht="21" customHeight="1">
      <c r="B84" s="101"/>
      <c r="C84" s="98"/>
      <c r="D84" s="102"/>
      <c r="E84" s="103"/>
      <c r="F84" s="103"/>
      <c r="G84" s="104"/>
      <c r="H84" s="104"/>
      <c r="I84" s="99"/>
      <c r="J84" s="99"/>
      <c r="K84" s="98"/>
      <c r="L84" s="99"/>
      <c r="M84" s="98"/>
      <c r="N84" s="100"/>
      <c r="O84" s="100"/>
      <c r="P84" s="97"/>
      <c r="Q84" s="98"/>
      <c r="R84" s="98"/>
      <c r="S84" s="98"/>
      <c r="T84" s="98"/>
      <c r="U84" s="99"/>
      <c r="V84" s="98"/>
      <c r="W84" s="98"/>
      <c r="X84" s="99"/>
      <c r="Y84" s="98"/>
    </row>
    <row r="85" spans="2:25" s="90" customFormat="1" ht="21" customHeight="1">
      <c r="B85" s="101"/>
      <c r="C85" s="98"/>
      <c r="D85" s="102"/>
      <c r="E85" s="103"/>
      <c r="F85" s="103"/>
      <c r="G85" s="104"/>
      <c r="H85" s="104"/>
      <c r="I85" s="99"/>
      <c r="J85" s="99"/>
      <c r="K85" s="98"/>
      <c r="L85" s="99"/>
      <c r="M85" s="98"/>
      <c r="N85" s="100"/>
      <c r="O85" s="100"/>
      <c r="P85" s="97"/>
      <c r="Q85" s="98"/>
      <c r="R85" s="98"/>
      <c r="S85" s="98"/>
      <c r="T85" s="98"/>
      <c r="U85" s="99"/>
      <c r="V85" s="98"/>
      <c r="W85" s="98"/>
      <c r="X85" s="99"/>
      <c r="Y85" s="98"/>
    </row>
    <row r="86" spans="2:25" s="90" customFormat="1" ht="21" customHeight="1">
      <c r="B86" s="101"/>
      <c r="C86" s="98"/>
      <c r="D86" s="102"/>
      <c r="E86" s="103"/>
      <c r="F86" s="103"/>
      <c r="G86" s="104"/>
      <c r="H86" s="104"/>
      <c r="I86" s="99"/>
      <c r="J86" s="99"/>
      <c r="K86" s="98"/>
      <c r="L86" s="99"/>
      <c r="M86" s="98"/>
      <c r="N86" s="100"/>
      <c r="O86" s="100"/>
      <c r="P86" s="97"/>
      <c r="Q86" s="98"/>
      <c r="R86" s="98"/>
      <c r="S86" s="98"/>
      <c r="T86" s="98"/>
      <c r="U86" s="99"/>
      <c r="V86" s="98"/>
      <c r="W86" s="98"/>
      <c r="X86" s="99"/>
      <c r="Y86" s="98"/>
    </row>
    <row r="87" spans="2:25" s="90" customFormat="1" ht="21" customHeight="1">
      <c r="B87" s="101"/>
      <c r="C87" s="98"/>
      <c r="D87" s="102"/>
      <c r="E87" s="103"/>
      <c r="F87" s="103"/>
      <c r="G87" s="104"/>
      <c r="H87" s="104"/>
      <c r="I87" s="99"/>
      <c r="J87" s="99"/>
      <c r="K87" s="98"/>
      <c r="L87" s="99"/>
      <c r="M87" s="98"/>
      <c r="N87" s="100"/>
      <c r="O87" s="100"/>
      <c r="P87" s="97"/>
      <c r="Q87" s="98"/>
      <c r="R87" s="98"/>
      <c r="S87" s="98"/>
      <c r="T87" s="98"/>
      <c r="U87" s="99"/>
      <c r="V87" s="98"/>
      <c r="W87" s="98"/>
      <c r="X87" s="99"/>
      <c r="Y87" s="98"/>
    </row>
    <row r="88" spans="2:25" s="90" customFormat="1" ht="21" customHeight="1">
      <c r="B88" s="101"/>
      <c r="C88" s="98"/>
      <c r="D88" s="102"/>
      <c r="E88" s="103"/>
      <c r="F88" s="103"/>
      <c r="G88" s="104"/>
      <c r="H88" s="104"/>
      <c r="I88" s="99"/>
      <c r="J88" s="99"/>
      <c r="K88" s="98"/>
      <c r="L88" s="99"/>
      <c r="M88" s="98"/>
      <c r="N88" s="100"/>
      <c r="O88" s="100"/>
      <c r="P88" s="97"/>
      <c r="Q88" s="98"/>
      <c r="R88" s="98"/>
      <c r="S88" s="98"/>
      <c r="T88" s="98"/>
      <c r="U88" s="99"/>
      <c r="V88" s="98"/>
      <c r="W88" s="98"/>
      <c r="X88" s="99"/>
      <c r="Y88" s="98"/>
    </row>
    <row r="89" spans="2:25" s="90" customFormat="1" ht="21" customHeight="1">
      <c r="B89" s="101"/>
      <c r="C89" s="98"/>
      <c r="D89" s="102"/>
      <c r="E89" s="103"/>
      <c r="F89" s="103"/>
      <c r="G89" s="104"/>
      <c r="H89" s="104"/>
      <c r="I89" s="99"/>
      <c r="J89" s="99"/>
      <c r="K89" s="98"/>
      <c r="L89" s="99"/>
      <c r="M89" s="98"/>
      <c r="N89" s="100"/>
      <c r="O89" s="100"/>
      <c r="P89" s="97"/>
      <c r="Q89" s="98"/>
      <c r="R89" s="98"/>
      <c r="S89" s="98"/>
      <c r="T89" s="98"/>
      <c r="U89" s="99"/>
      <c r="V89" s="98"/>
      <c r="W89" s="98"/>
      <c r="X89" s="99"/>
      <c r="Y89" s="98"/>
    </row>
    <row r="90" spans="2:25" s="90" customFormat="1" ht="21" customHeight="1">
      <c r="B90" s="101"/>
      <c r="C90" s="98"/>
      <c r="D90" s="102"/>
      <c r="E90" s="103"/>
      <c r="F90" s="103"/>
      <c r="G90" s="104"/>
      <c r="H90" s="104"/>
      <c r="I90" s="99"/>
      <c r="J90" s="99"/>
      <c r="K90" s="98"/>
      <c r="L90" s="99"/>
      <c r="M90" s="98"/>
      <c r="N90" s="100"/>
      <c r="O90" s="100"/>
      <c r="P90" s="97"/>
      <c r="Q90" s="98"/>
      <c r="R90" s="98"/>
      <c r="S90" s="98"/>
      <c r="T90" s="98"/>
      <c r="U90" s="99"/>
      <c r="V90" s="98"/>
      <c r="W90" s="98"/>
      <c r="X90" s="99"/>
      <c r="Y90" s="98"/>
    </row>
    <row r="91" spans="2:25" s="90" customFormat="1" ht="21" customHeight="1">
      <c r="B91" s="101"/>
      <c r="C91" s="98"/>
      <c r="D91" s="102"/>
      <c r="E91" s="103"/>
      <c r="F91" s="103"/>
      <c r="G91" s="104"/>
      <c r="H91" s="104"/>
      <c r="I91" s="99"/>
      <c r="J91" s="99"/>
      <c r="K91" s="98"/>
      <c r="L91" s="99"/>
      <c r="M91" s="98"/>
      <c r="N91" s="100"/>
      <c r="O91" s="100"/>
      <c r="P91" s="97"/>
      <c r="Q91" s="98"/>
      <c r="R91" s="98"/>
      <c r="S91" s="98"/>
      <c r="T91" s="98"/>
      <c r="U91" s="99"/>
      <c r="V91" s="98"/>
      <c r="W91" s="98"/>
      <c r="X91" s="99"/>
      <c r="Y91" s="98"/>
    </row>
    <row r="92" spans="2:25" s="90" customFormat="1" ht="21" customHeight="1">
      <c r="B92" s="101"/>
      <c r="C92" s="98"/>
      <c r="D92" s="102"/>
      <c r="E92" s="103"/>
      <c r="F92" s="103"/>
      <c r="G92" s="104"/>
      <c r="H92" s="104"/>
      <c r="I92" s="99"/>
      <c r="J92" s="99"/>
      <c r="K92" s="98"/>
      <c r="L92" s="99"/>
      <c r="M92" s="98"/>
      <c r="N92" s="100"/>
      <c r="O92" s="100"/>
      <c r="P92" s="97"/>
      <c r="Q92" s="98"/>
      <c r="R92" s="98"/>
      <c r="S92" s="98"/>
      <c r="T92" s="98"/>
      <c r="U92" s="99"/>
      <c r="V92" s="98"/>
      <c r="W92" s="98"/>
      <c r="X92" s="99"/>
      <c r="Y92" s="98"/>
    </row>
    <row r="93" spans="2:25" s="90" customFormat="1" ht="21" customHeight="1">
      <c r="B93" s="101"/>
      <c r="C93" s="98"/>
      <c r="D93" s="102"/>
      <c r="E93" s="103"/>
      <c r="F93" s="103"/>
      <c r="G93" s="104"/>
      <c r="H93" s="104"/>
      <c r="I93" s="99"/>
      <c r="J93" s="99"/>
      <c r="K93" s="98"/>
      <c r="L93" s="99"/>
      <c r="M93" s="98"/>
      <c r="N93" s="100"/>
      <c r="O93" s="100"/>
      <c r="P93" s="97"/>
      <c r="Q93" s="98"/>
      <c r="R93" s="98"/>
      <c r="S93" s="98"/>
      <c r="T93" s="98"/>
      <c r="U93" s="99"/>
      <c r="V93" s="98"/>
      <c r="W93" s="98"/>
      <c r="X93" s="99"/>
      <c r="Y93" s="98"/>
    </row>
    <row r="94" spans="2:25" s="90" customFormat="1" ht="21" customHeight="1">
      <c r="B94" s="101"/>
      <c r="C94" s="98"/>
      <c r="D94" s="102"/>
      <c r="E94" s="103"/>
      <c r="F94" s="103"/>
      <c r="G94" s="104"/>
      <c r="H94" s="104"/>
      <c r="I94" s="99"/>
      <c r="J94" s="99"/>
      <c r="K94" s="98"/>
      <c r="L94" s="99"/>
      <c r="M94" s="98"/>
      <c r="N94" s="100"/>
      <c r="O94" s="100"/>
      <c r="P94" s="97"/>
      <c r="Q94" s="98"/>
      <c r="R94" s="98"/>
      <c r="S94" s="98"/>
      <c r="T94" s="98"/>
      <c r="U94" s="99"/>
      <c r="V94" s="98"/>
      <c r="W94" s="98"/>
      <c r="X94" s="99"/>
      <c r="Y94" s="98"/>
    </row>
    <row r="95" spans="2:25" s="90" customFormat="1" ht="21" customHeight="1">
      <c r="B95" s="101"/>
      <c r="C95" s="98"/>
      <c r="D95" s="102"/>
      <c r="E95" s="103"/>
      <c r="F95" s="103"/>
      <c r="G95" s="104"/>
      <c r="H95" s="104"/>
      <c r="I95" s="99"/>
      <c r="J95" s="99"/>
      <c r="K95" s="98"/>
      <c r="L95" s="99"/>
      <c r="M95" s="98"/>
      <c r="N95" s="100"/>
      <c r="O95" s="100"/>
      <c r="P95" s="97"/>
      <c r="Q95" s="98"/>
      <c r="R95" s="98"/>
      <c r="S95" s="98"/>
      <c r="T95" s="98"/>
      <c r="U95" s="99"/>
      <c r="V95" s="98"/>
      <c r="W95" s="98"/>
      <c r="X95" s="99"/>
      <c r="Y95" s="98"/>
    </row>
    <row r="96" spans="2:25" s="90" customFormat="1" ht="21" customHeight="1">
      <c r="B96" s="101"/>
      <c r="C96" s="98"/>
      <c r="D96" s="102"/>
      <c r="E96" s="103"/>
      <c r="F96" s="103"/>
      <c r="G96" s="104"/>
      <c r="H96" s="104"/>
      <c r="I96" s="99"/>
      <c r="J96" s="99"/>
      <c r="K96" s="98"/>
      <c r="L96" s="99"/>
      <c r="M96" s="98"/>
      <c r="N96" s="100"/>
      <c r="O96" s="100"/>
      <c r="P96" s="97"/>
      <c r="Q96" s="98"/>
      <c r="R96" s="98"/>
      <c r="S96" s="98"/>
      <c r="T96" s="98"/>
      <c r="U96" s="99"/>
      <c r="V96" s="98"/>
      <c r="W96" s="98"/>
      <c r="X96" s="99"/>
      <c r="Y96" s="98"/>
    </row>
    <row r="97" spans="2:25" s="90" customFormat="1" ht="21" customHeight="1">
      <c r="B97" s="101"/>
      <c r="C97" s="98"/>
      <c r="D97" s="102"/>
      <c r="E97" s="103"/>
      <c r="F97" s="103"/>
      <c r="G97" s="104"/>
      <c r="H97" s="104"/>
      <c r="I97" s="99"/>
      <c r="J97" s="99"/>
      <c r="K97" s="98"/>
      <c r="L97" s="99"/>
      <c r="M97" s="98"/>
      <c r="N97" s="100"/>
      <c r="O97" s="100"/>
      <c r="P97" s="97"/>
      <c r="Q97" s="98"/>
      <c r="R97" s="98"/>
      <c r="S97" s="98"/>
      <c r="T97" s="98"/>
      <c r="U97" s="99"/>
      <c r="V97" s="98"/>
      <c r="W97" s="98"/>
      <c r="X97" s="99"/>
      <c r="Y97" s="98"/>
    </row>
    <row r="98" spans="2:25" s="90" customFormat="1" ht="21" customHeight="1">
      <c r="B98" s="101"/>
      <c r="C98" s="98"/>
      <c r="D98" s="102"/>
      <c r="E98" s="103"/>
      <c r="F98" s="103"/>
      <c r="G98" s="104"/>
      <c r="H98" s="104"/>
      <c r="I98" s="99"/>
      <c r="J98" s="99"/>
      <c r="K98" s="98"/>
      <c r="L98" s="99"/>
      <c r="M98" s="98"/>
      <c r="N98" s="100"/>
      <c r="O98" s="100"/>
      <c r="P98" s="97"/>
      <c r="Q98" s="98"/>
      <c r="R98" s="98"/>
      <c r="S98" s="98"/>
      <c r="T98" s="98"/>
      <c r="U98" s="99"/>
      <c r="V98" s="98"/>
      <c r="W98" s="98"/>
      <c r="X98" s="99"/>
      <c r="Y98" s="98"/>
    </row>
    <row r="99" spans="2:25" s="90" customFormat="1" ht="21" customHeight="1">
      <c r="B99" s="101"/>
      <c r="C99" s="98"/>
      <c r="D99" s="102"/>
      <c r="E99" s="103"/>
      <c r="F99" s="103"/>
      <c r="G99" s="104"/>
      <c r="H99" s="104"/>
      <c r="I99" s="99"/>
      <c r="J99" s="99"/>
      <c r="K99" s="98"/>
      <c r="L99" s="99"/>
      <c r="M99" s="98"/>
      <c r="N99" s="100"/>
      <c r="O99" s="100"/>
      <c r="P99" s="97"/>
      <c r="Q99" s="98"/>
      <c r="R99" s="98"/>
      <c r="S99" s="98"/>
      <c r="T99" s="98"/>
      <c r="U99" s="99"/>
      <c r="V99" s="98"/>
      <c r="W99" s="98"/>
      <c r="X99" s="99"/>
      <c r="Y99" s="98"/>
    </row>
    <row r="100" spans="2:25" s="90" customFormat="1" ht="21" customHeight="1">
      <c r="B100" s="101"/>
      <c r="C100" s="98"/>
      <c r="D100" s="102"/>
      <c r="E100" s="103"/>
      <c r="F100" s="103"/>
      <c r="G100" s="104"/>
      <c r="H100" s="104"/>
      <c r="I100" s="99"/>
      <c r="J100" s="99"/>
      <c r="K100" s="98"/>
      <c r="L100" s="99"/>
      <c r="M100" s="98"/>
      <c r="N100" s="100"/>
      <c r="O100" s="100"/>
      <c r="P100" s="97"/>
      <c r="Q100" s="98"/>
      <c r="R100" s="98"/>
      <c r="S100" s="98"/>
      <c r="T100" s="98"/>
      <c r="U100" s="99"/>
      <c r="V100" s="98"/>
      <c r="W100" s="98"/>
      <c r="X100" s="99"/>
      <c r="Y100" s="98"/>
    </row>
    <row r="101" spans="2:25" s="90" customFormat="1" ht="21" customHeight="1">
      <c r="B101" s="101"/>
      <c r="C101" s="98"/>
      <c r="D101" s="102"/>
      <c r="E101" s="103"/>
      <c r="F101" s="103"/>
      <c r="G101" s="104"/>
      <c r="H101" s="104"/>
      <c r="I101" s="99"/>
      <c r="J101" s="99"/>
      <c r="K101" s="98"/>
      <c r="L101" s="99"/>
      <c r="M101" s="98"/>
      <c r="N101" s="100"/>
      <c r="O101" s="100"/>
      <c r="P101" s="97"/>
      <c r="Q101" s="98"/>
      <c r="R101" s="98"/>
      <c r="S101" s="98"/>
      <c r="T101" s="98"/>
      <c r="U101" s="99"/>
      <c r="V101" s="98"/>
      <c r="W101" s="98"/>
      <c r="X101" s="99"/>
      <c r="Y101" s="98"/>
    </row>
    <row r="102" spans="2:25" s="90" customFormat="1" ht="21" customHeight="1">
      <c r="B102" s="101"/>
      <c r="C102" s="98"/>
      <c r="D102" s="102"/>
      <c r="E102" s="103"/>
      <c r="F102" s="103"/>
      <c r="G102" s="104"/>
      <c r="H102" s="104"/>
      <c r="I102" s="99"/>
      <c r="J102" s="99"/>
      <c r="K102" s="98"/>
      <c r="L102" s="99"/>
      <c r="M102" s="98"/>
      <c r="N102" s="100"/>
      <c r="O102" s="100"/>
      <c r="P102" s="97"/>
      <c r="Q102" s="98"/>
      <c r="R102" s="98"/>
      <c r="S102" s="98"/>
      <c r="T102" s="98"/>
      <c r="U102" s="99"/>
      <c r="V102" s="98"/>
      <c r="W102" s="98"/>
      <c r="X102" s="99"/>
      <c r="Y102" s="98"/>
    </row>
    <row r="103" spans="2:25" s="90" customFormat="1" ht="21" customHeight="1">
      <c r="B103" s="101"/>
      <c r="C103" s="98"/>
      <c r="D103" s="102"/>
      <c r="E103" s="103"/>
      <c r="F103" s="103"/>
      <c r="G103" s="104"/>
      <c r="H103" s="104"/>
      <c r="I103" s="99"/>
      <c r="J103" s="99"/>
      <c r="K103" s="98"/>
      <c r="L103" s="99"/>
      <c r="M103" s="98"/>
      <c r="N103" s="100"/>
      <c r="O103" s="100"/>
      <c r="P103" s="97"/>
      <c r="Q103" s="98"/>
      <c r="R103" s="98"/>
      <c r="S103" s="98"/>
      <c r="T103" s="98"/>
      <c r="U103" s="99"/>
      <c r="V103" s="98"/>
      <c r="W103" s="98"/>
      <c r="X103" s="99"/>
      <c r="Y103" s="98"/>
    </row>
    <row r="104" spans="2:25" s="90" customFormat="1" ht="21" customHeight="1">
      <c r="B104" s="101"/>
      <c r="C104" s="98"/>
      <c r="D104" s="102"/>
      <c r="E104" s="103"/>
      <c r="F104" s="103"/>
      <c r="G104" s="104"/>
      <c r="H104" s="104"/>
      <c r="I104" s="99"/>
      <c r="J104" s="99"/>
      <c r="K104" s="98"/>
      <c r="L104" s="99"/>
      <c r="M104" s="98"/>
      <c r="N104" s="100"/>
      <c r="O104" s="100"/>
      <c r="P104" s="97"/>
      <c r="Q104" s="98"/>
      <c r="R104" s="98"/>
      <c r="S104" s="98"/>
      <c r="T104" s="98"/>
      <c r="U104" s="99"/>
      <c r="V104" s="98"/>
      <c r="W104" s="98"/>
      <c r="X104" s="99"/>
      <c r="Y104" s="98"/>
    </row>
    <row r="105" spans="2:25" s="90" customFormat="1" ht="21" customHeight="1">
      <c r="B105" s="101"/>
      <c r="C105" s="98"/>
      <c r="D105" s="102"/>
      <c r="E105" s="103"/>
      <c r="F105" s="103"/>
      <c r="G105" s="104"/>
      <c r="H105" s="104"/>
      <c r="I105" s="99"/>
      <c r="J105" s="99"/>
      <c r="K105" s="98"/>
      <c r="L105" s="99"/>
      <c r="M105" s="98"/>
      <c r="N105" s="100"/>
      <c r="O105" s="100"/>
      <c r="P105" s="97"/>
      <c r="Q105" s="98"/>
      <c r="R105" s="98"/>
      <c r="S105" s="98"/>
      <c r="T105" s="98"/>
      <c r="U105" s="99"/>
      <c r="V105" s="98"/>
      <c r="W105" s="98"/>
      <c r="X105" s="99"/>
      <c r="Y105" s="98"/>
    </row>
    <row r="106" spans="2:25" s="90" customFormat="1" ht="21" customHeight="1">
      <c r="B106" s="101"/>
      <c r="C106" s="98"/>
      <c r="D106" s="102"/>
      <c r="E106" s="103"/>
      <c r="F106" s="103"/>
      <c r="G106" s="104"/>
      <c r="H106" s="104"/>
      <c r="I106" s="99"/>
      <c r="J106" s="99"/>
      <c r="K106" s="98"/>
      <c r="L106" s="99"/>
      <c r="M106" s="98"/>
      <c r="N106" s="100"/>
      <c r="O106" s="100"/>
      <c r="P106" s="97"/>
      <c r="Q106" s="98"/>
      <c r="R106" s="98"/>
      <c r="S106" s="98"/>
      <c r="T106" s="98"/>
      <c r="U106" s="99"/>
      <c r="V106" s="98"/>
      <c r="W106" s="98"/>
      <c r="X106" s="99"/>
      <c r="Y106" s="98"/>
    </row>
    <row r="107" spans="2:25" s="90" customFormat="1" ht="21" customHeight="1">
      <c r="B107" s="101"/>
      <c r="C107" s="98"/>
      <c r="D107" s="102"/>
      <c r="E107" s="103"/>
      <c r="F107" s="103"/>
      <c r="G107" s="104"/>
      <c r="H107" s="104"/>
      <c r="I107" s="99"/>
      <c r="J107" s="99"/>
      <c r="K107" s="98"/>
      <c r="L107" s="99"/>
      <c r="M107" s="98"/>
      <c r="N107" s="100"/>
      <c r="O107" s="100"/>
      <c r="P107" s="97"/>
      <c r="Q107" s="98"/>
      <c r="R107" s="98"/>
      <c r="S107" s="98"/>
      <c r="T107" s="98"/>
      <c r="U107" s="99"/>
      <c r="V107" s="98"/>
      <c r="W107" s="98"/>
      <c r="X107" s="99"/>
      <c r="Y107" s="98"/>
    </row>
    <row r="108" spans="2:25" s="90" customFormat="1" ht="21" customHeight="1">
      <c r="B108" s="101"/>
      <c r="C108" s="98"/>
      <c r="D108" s="102"/>
      <c r="E108" s="103"/>
      <c r="F108" s="103"/>
      <c r="G108" s="104"/>
      <c r="H108" s="104"/>
      <c r="I108" s="99"/>
      <c r="J108" s="99"/>
      <c r="K108" s="98"/>
      <c r="L108" s="99"/>
      <c r="M108" s="98"/>
      <c r="N108" s="100"/>
      <c r="O108" s="100"/>
      <c r="P108" s="97"/>
      <c r="Q108" s="98"/>
      <c r="R108" s="98"/>
      <c r="S108" s="98"/>
      <c r="T108" s="98"/>
      <c r="U108" s="99"/>
      <c r="V108" s="98"/>
      <c r="W108" s="98"/>
      <c r="X108" s="99"/>
      <c r="Y108" s="98"/>
    </row>
    <row r="109" spans="2:25" s="90" customFormat="1" ht="21" customHeight="1">
      <c r="B109" s="101"/>
      <c r="C109" s="98"/>
      <c r="D109" s="102"/>
      <c r="E109" s="103"/>
      <c r="F109" s="103"/>
      <c r="G109" s="104"/>
      <c r="H109" s="104"/>
      <c r="I109" s="99"/>
      <c r="J109" s="99"/>
      <c r="K109" s="98"/>
      <c r="L109" s="99"/>
      <c r="M109" s="98"/>
      <c r="N109" s="100"/>
      <c r="O109" s="100"/>
      <c r="P109" s="97"/>
      <c r="Q109" s="98"/>
      <c r="R109" s="98"/>
      <c r="S109" s="98"/>
      <c r="T109" s="98"/>
      <c r="U109" s="99"/>
      <c r="V109" s="98"/>
      <c r="W109" s="98"/>
      <c r="X109" s="99"/>
      <c r="Y109" s="98"/>
    </row>
    <row r="110" spans="2:25" s="90" customFormat="1" ht="21" customHeight="1">
      <c r="B110" s="101"/>
      <c r="C110" s="98"/>
      <c r="D110" s="102"/>
      <c r="E110" s="103"/>
      <c r="F110" s="103"/>
      <c r="G110" s="104"/>
      <c r="H110" s="104"/>
      <c r="I110" s="99"/>
      <c r="J110" s="99"/>
      <c r="K110" s="98"/>
      <c r="L110" s="99"/>
      <c r="M110" s="98"/>
      <c r="N110" s="100"/>
      <c r="O110" s="100"/>
      <c r="P110" s="97"/>
      <c r="Q110" s="98"/>
      <c r="R110" s="98"/>
      <c r="S110" s="98"/>
      <c r="T110" s="98"/>
      <c r="U110" s="99"/>
      <c r="V110" s="98"/>
      <c r="W110" s="98"/>
      <c r="X110" s="99"/>
      <c r="Y110" s="98"/>
    </row>
    <row r="111" spans="2:25" s="90" customFormat="1" ht="21" customHeight="1">
      <c r="B111" s="101"/>
      <c r="C111" s="98"/>
      <c r="D111" s="102"/>
      <c r="E111" s="103"/>
      <c r="F111" s="103"/>
      <c r="G111" s="104"/>
      <c r="H111" s="104"/>
      <c r="I111" s="99"/>
      <c r="J111" s="99"/>
      <c r="K111" s="98"/>
      <c r="L111" s="99"/>
      <c r="M111" s="98"/>
      <c r="N111" s="100"/>
      <c r="O111" s="100"/>
      <c r="P111" s="97"/>
      <c r="Q111" s="98"/>
      <c r="R111" s="98"/>
      <c r="S111" s="98"/>
      <c r="T111" s="98"/>
      <c r="U111" s="99"/>
      <c r="V111" s="98"/>
      <c r="W111" s="98"/>
      <c r="X111" s="99"/>
      <c r="Y111" s="98"/>
    </row>
    <row r="112" spans="2:25" s="90" customFormat="1" ht="21" customHeight="1">
      <c r="B112" s="101"/>
      <c r="C112" s="98"/>
      <c r="D112" s="102"/>
      <c r="E112" s="103"/>
      <c r="F112" s="103"/>
      <c r="G112" s="104"/>
      <c r="H112" s="104"/>
      <c r="I112" s="99"/>
      <c r="J112" s="99"/>
      <c r="K112" s="98"/>
      <c r="L112" s="99"/>
      <c r="M112" s="98"/>
      <c r="N112" s="100"/>
      <c r="O112" s="100"/>
      <c r="P112" s="97"/>
      <c r="Q112" s="98"/>
      <c r="R112" s="98"/>
      <c r="S112" s="98"/>
      <c r="T112" s="98"/>
      <c r="U112" s="99"/>
      <c r="V112" s="98"/>
      <c r="W112" s="98"/>
      <c r="X112" s="99"/>
      <c r="Y112" s="98"/>
    </row>
    <row r="113" spans="2:25" s="90" customFormat="1" ht="21" customHeight="1">
      <c r="B113" s="101"/>
      <c r="C113" s="98"/>
      <c r="D113" s="102"/>
      <c r="E113" s="103"/>
      <c r="F113" s="103"/>
      <c r="G113" s="104"/>
      <c r="H113" s="104"/>
      <c r="I113" s="99"/>
      <c r="J113" s="99"/>
      <c r="K113" s="98"/>
      <c r="L113" s="99"/>
      <c r="M113" s="98"/>
      <c r="N113" s="100"/>
      <c r="O113" s="100"/>
      <c r="P113" s="97"/>
      <c r="Q113" s="98"/>
      <c r="R113" s="98"/>
      <c r="S113" s="98"/>
      <c r="T113" s="98"/>
      <c r="U113" s="99"/>
      <c r="V113" s="98"/>
      <c r="W113" s="98"/>
      <c r="X113" s="99"/>
      <c r="Y113" s="98"/>
    </row>
    <row r="114" spans="2:25" s="90" customFormat="1" ht="21" customHeight="1">
      <c r="B114" s="101"/>
      <c r="C114" s="98"/>
      <c r="D114" s="102"/>
      <c r="E114" s="103"/>
      <c r="F114" s="103"/>
      <c r="G114" s="104"/>
      <c r="H114" s="104"/>
      <c r="I114" s="99"/>
      <c r="J114" s="99"/>
      <c r="K114" s="98"/>
      <c r="L114" s="99"/>
      <c r="M114" s="98"/>
      <c r="N114" s="100"/>
      <c r="O114" s="100"/>
      <c r="P114" s="97"/>
      <c r="Q114" s="98"/>
      <c r="R114" s="98"/>
      <c r="S114" s="98"/>
      <c r="T114" s="98"/>
      <c r="U114" s="99"/>
      <c r="V114" s="98"/>
      <c r="W114" s="98"/>
      <c r="X114" s="99"/>
      <c r="Y114" s="98"/>
    </row>
    <row r="115" spans="2:25" s="90" customFormat="1" ht="21" customHeight="1">
      <c r="B115" s="101"/>
      <c r="C115" s="98"/>
      <c r="D115" s="102"/>
      <c r="E115" s="103"/>
      <c r="F115" s="103"/>
      <c r="G115" s="104"/>
      <c r="H115" s="104"/>
      <c r="I115" s="99"/>
      <c r="J115" s="99"/>
      <c r="K115" s="98"/>
      <c r="L115" s="99"/>
      <c r="M115" s="98"/>
      <c r="N115" s="100"/>
      <c r="O115" s="100"/>
      <c r="P115" s="97"/>
      <c r="Q115" s="98"/>
      <c r="R115" s="98"/>
      <c r="S115" s="98"/>
      <c r="T115" s="98"/>
      <c r="U115" s="99"/>
      <c r="V115" s="98"/>
      <c r="W115" s="98"/>
      <c r="X115" s="99"/>
      <c r="Y115" s="98"/>
    </row>
    <row r="116" spans="2:25" s="90" customFormat="1" ht="21" customHeight="1">
      <c r="B116" s="101"/>
      <c r="C116" s="98"/>
      <c r="D116" s="102"/>
      <c r="E116" s="103"/>
      <c r="F116" s="103"/>
      <c r="G116" s="104"/>
      <c r="H116" s="104"/>
      <c r="I116" s="99"/>
      <c r="J116" s="99"/>
      <c r="K116" s="98"/>
      <c r="L116" s="99"/>
      <c r="M116" s="98"/>
      <c r="N116" s="100"/>
      <c r="O116" s="100"/>
      <c r="P116" s="97"/>
      <c r="Q116" s="98"/>
      <c r="R116" s="98"/>
      <c r="S116" s="98"/>
      <c r="T116" s="98"/>
      <c r="U116" s="99"/>
      <c r="V116" s="98"/>
      <c r="W116" s="98"/>
      <c r="X116" s="99"/>
      <c r="Y116" s="98"/>
    </row>
    <row r="117" spans="2:25" s="90" customFormat="1" ht="21" customHeight="1">
      <c r="B117" s="101"/>
      <c r="C117" s="98"/>
      <c r="D117" s="102"/>
      <c r="E117" s="103"/>
      <c r="F117" s="103"/>
      <c r="G117" s="104"/>
      <c r="H117" s="104"/>
      <c r="I117" s="99"/>
      <c r="J117" s="99"/>
      <c r="K117" s="98"/>
      <c r="L117" s="99"/>
      <c r="M117" s="98"/>
      <c r="N117" s="100"/>
      <c r="O117" s="100"/>
      <c r="P117" s="97"/>
      <c r="Q117" s="98"/>
      <c r="R117" s="98"/>
      <c r="S117" s="98"/>
      <c r="T117" s="98"/>
      <c r="U117" s="99"/>
      <c r="V117" s="98"/>
      <c r="W117" s="98"/>
      <c r="X117" s="99"/>
      <c r="Y117" s="98"/>
    </row>
    <row r="118" spans="2:25" s="90" customFormat="1" ht="21" customHeight="1">
      <c r="B118" s="101"/>
      <c r="C118" s="98"/>
      <c r="D118" s="102"/>
      <c r="E118" s="103"/>
      <c r="F118" s="103"/>
      <c r="G118" s="104"/>
      <c r="H118" s="104"/>
      <c r="I118" s="99"/>
      <c r="J118" s="99"/>
      <c r="K118" s="98"/>
      <c r="L118" s="99"/>
      <c r="M118" s="98"/>
      <c r="N118" s="100"/>
      <c r="O118" s="100"/>
      <c r="P118" s="97"/>
      <c r="Q118" s="98"/>
      <c r="R118" s="98"/>
      <c r="S118" s="98"/>
      <c r="T118" s="98"/>
      <c r="U118" s="99"/>
      <c r="V118" s="98"/>
      <c r="W118" s="98"/>
      <c r="X118" s="99"/>
      <c r="Y118" s="98"/>
    </row>
    <row r="119" spans="2:25" s="90" customFormat="1" ht="21" customHeight="1">
      <c r="B119" s="101"/>
      <c r="C119" s="98"/>
      <c r="D119" s="102"/>
      <c r="E119" s="103"/>
      <c r="F119" s="103"/>
      <c r="G119" s="104"/>
      <c r="H119" s="104"/>
      <c r="I119" s="99"/>
      <c r="J119" s="99"/>
      <c r="K119" s="98"/>
      <c r="L119" s="99"/>
      <c r="M119" s="98"/>
      <c r="N119" s="100"/>
      <c r="O119" s="100"/>
      <c r="P119" s="97"/>
      <c r="Q119" s="98"/>
      <c r="R119" s="98"/>
      <c r="S119" s="98"/>
      <c r="T119" s="98"/>
      <c r="U119" s="99"/>
      <c r="V119" s="98"/>
      <c r="W119" s="98"/>
      <c r="X119" s="99"/>
      <c r="Y119" s="98"/>
    </row>
    <row r="120" spans="2:25" s="90" customFormat="1" ht="21" customHeight="1">
      <c r="B120" s="101"/>
      <c r="C120" s="98"/>
      <c r="D120" s="102"/>
      <c r="E120" s="103"/>
      <c r="F120" s="103"/>
      <c r="G120" s="104"/>
      <c r="H120" s="104"/>
      <c r="I120" s="99"/>
      <c r="J120" s="99"/>
      <c r="K120" s="98"/>
      <c r="L120" s="99"/>
      <c r="M120" s="98"/>
      <c r="N120" s="100"/>
      <c r="O120" s="100"/>
      <c r="P120" s="97"/>
      <c r="Q120" s="98"/>
      <c r="R120" s="98"/>
      <c r="S120" s="98"/>
      <c r="T120" s="98"/>
      <c r="U120" s="99"/>
      <c r="V120" s="98"/>
      <c r="W120" s="98"/>
      <c r="X120" s="99"/>
      <c r="Y120" s="98"/>
    </row>
    <row r="121" spans="2:25" s="90" customFormat="1" ht="21" customHeight="1">
      <c r="B121" s="101"/>
      <c r="C121" s="98"/>
      <c r="D121" s="102"/>
      <c r="E121" s="103"/>
      <c r="F121" s="103"/>
      <c r="G121" s="104"/>
      <c r="H121" s="104"/>
      <c r="I121" s="99"/>
      <c r="J121" s="99"/>
      <c r="K121" s="98"/>
      <c r="L121" s="99"/>
      <c r="M121" s="98"/>
      <c r="N121" s="100"/>
      <c r="O121" s="100"/>
      <c r="P121" s="97"/>
      <c r="Q121" s="98"/>
      <c r="R121" s="98"/>
      <c r="S121" s="98"/>
      <c r="T121" s="98"/>
      <c r="U121" s="99"/>
      <c r="V121" s="98"/>
      <c r="W121" s="98"/>
      <c r="X121" s="99"/>
      <c r="Y121" s="98"/>
    </row>
    <row r="122" spans="2:25" s="90" customFormat="1" ht="21" customHeight="1">
      <c r="B122" s="101"/>
      <c r="C122" s="98"/>
      <c r="D122" s="102"/>
      <c r="E122" s="103"/>
      <c r="F122" s="103"/>
      <c r="G122" s="104"/>
      <c r="H122" s="104"/>
      <c r="I122" s="99"/>
      <c r="J122" s="99"/>
      <c r="K122" s="98"/>
      <c r="L122" s="99"/>
      <c r="M122" s="98"/>
      <c r="N122" s="100"/>
      <c r="O122" s="100"/>
      <c r="P122" s="97"/>
      <c r="Q122" s="98"/>
      <c r="R122" s="98"/>
      <c r="S122" s="98"/>
      <c r="T122" s="98"/>
      <c r="U122" s="99"/>
      <c r="V122" s="98"/>
      <c r="W122" s="98"/>
      <c r="X122" s="99"/>
      <c r="Y122" s="98"/>
    </row>
    <row r="123" spans="2:25" s="90" customFormat="1" ht="21" customHeight="1">
      <c r="B123" s="101"/>
      <c r="C123" s="98"/>
      <c r="D123" s="102"/>
      <c r="E123" s="103"/>
      <c r="F123" s="103"/>
      <c r="G123" s="104"/>
      <c r="H123" s="104"/>
      <c r="I123" s="99"/>
      <c r="J123" s="99"/>
      <c r="K123" s="98"/>
      <c r="L123" s="99"/>
      <c r="M123" s="98"/>
      <c r="N123" s="100"/>
      <c r="O123" s="100"/>
      <c r="P123" s="97"/>
      <c r="Q123" s="98"/>
      <c r="R123" s="98"/>
      <c r="S123" s="98"/>
      <c r="T123" s="98"/>
      <c r="U123" s="99"/>
      <c r="V123" s="98"/>
      <c r="W123" s="98"/>
      <c r="X123" s="99"/>
      <c r="Y123" s="98"/>
    </row>
    <row r="124" spans="2:25" s="90" customFormat="1" ht="21" customHeight="1">
      <c r="B124" s="101"/>
      <c r="C124" s="98"/>
      <c r="D124" s="102"/>
      <c r="E124" s="103"/>
      <c r="F124" s="103"/>
      <c r="G124" s="104"/>
      <c r="H124" s="104"/>
      <c r="I124" s="99"/>
      <c r="J124" s="99"/>
      <c r="K124" s="98"/>
      <c r="L124" s="99"/>
      <c r="M124" s="98"/>
      <c r="N124" s="100"/>
      <c r="O124" s="100"/>
      <c r="P124" s="97"/>
      <c r="Q124" s="98"/>
      <c r="R124" s="98"/>
      <c r="S124" s="98"/>
      <c r="T124" s="98"/>
      <c r="U124" s="99"/>
      <c r="V124" s="98"/>
      <c r="W124" s="98"/>
      <c r="X124" s="99"/>
      <c r="Y124" s="98"/>
    </row>
    <row r="125" spans="2:25" s="90" customFormat="1" ht="21" customHeight="1">
      <c r="B125" s="101"/>
      <c r="C125" s="98"/>
      <c r="D125" s="102"/>
      <c r="E125" s="103"/>
      <c r="F125" s="103"/>
      <c r="G125" s="104"/>
      <c r="H125" s="104"/>
      <c r="I125" s="99"/>
      <c r="J125" s="99"/>
      <c r="K125" s="98"/>
      <c r="L125" s="99"/>
      <c r="M125" s="98"/>
      <c r="N125" s="100"/>
      <c r="O125" s="100"/>
      <c r="P125" s="97"/>
      <c r="Q125" s="98"/>
      <c r="R125" s="98"/>
      <c r="S125" s="98"/>
      <c r="T125" s="98"/>
      <c r="U125" s="99"/>
      <c r="V125" s="98"/>
      <c r="W125" s="98"/>
      <c r="X125" s="99"/>
      <c r="Y125" s="98"/>
    </row>
    <row r="126" spans="2:25" s="90" customFormat="1" ht="21" customHeight="1">
      <c r="B126" s="101"/>
      <c r="C126" s="98"/>
      <c r="D126" s="102"/>
      <c r="E126" s="103"/>
      <c r="F126" s="103"/>
      <c r="G126" s="104"/>
      <c r="H126" s="104"/>
      <c r="I126" s="99"/>
      <c r="J126" s="99"/>
      <c r="K126" s="98"/>
      <c r="L126" s="99"/>
      <c r="M126" s="98"/>
      <c r="N126" s="100"/>
      <c r="O126" s="100"/>
      <c r="P126" s="97"/>
      <c r="Q126" s="98"/>
      <c r="R126" s="98"/>
      <c r="S126" s="98"/>
      <c r="T126" s="98"/>
      <c r="U126" s="99"/>
      <c r="V126" s="98"/>
      <c r="W126" s="98"/>
      <c r="X126" s="99"/>
      <c r="Y126" s="98"/>
    </row>
    <row r="127" spans="2:25" s="90" customFormat="1" ht="21" customHeight="1">
      <c r="B127" s="101"/>
      <c r="C127" s="98"/>
      <c r="D127" s="102"/>
      <c r="E127" s="103"/>
      <c r="F127" s="103"/>
      <c r="G127" s="104"/>
      <c r="H127" s="104"/>
      <c r="I127" s="99"/>
      <c r="J127" s="99"/>
      <c r="K127" s="98"/>
      <c r="L127" s="99"/>
      <c r="M127" s="98"/>
      <c r="N127" s="100"/>
      <c r="O127" s="100"/>
      <c r="P127" s="97"/>
      <c r="Q127" s="98"/>
      <c r="R127" s="98"/>
      <c r="S127" s="98"/>
      <c r="T127" s="98"/>
      <c r="U127" s="99"/>
      <c r="V127" s="98"/>
      <c r="W127" s="98"/>
      <c r="X127" s="99"/>
      <c r="Y127" s="98"/>
    </row>
    <row r="128" spans="2:25" s="90" customFormat="1" ht="21" customHeight="1">
      <c r="B128" s="101"/>
      <c r="C128" s="98"/>
      <c r="D128" s="102"/>
      <c r="E128" s="103"/>
      <c r="F128" s="103"/>
      <c r="G128" s="104"/>
      <c r="H128" s="104"/>
      <c r="I128" s="99"/>
      <c r="J128" s="99"/>
      <c r="K128" s="98"/>
      <c r="L128" s="99"/>
      <c r="M128" s="98"/>
      <c r="N128" s="100"/>
      <c r="O128" s="100"/>
      <c r="P128" s="97"/>
      <c r="Q128" s="98"/>
      <c r="R128" s="98"/>
      <c r="S128" s="98"/>
      <c r="T128" s="98"/>
      <c r="U128" s="99"/>
      <c r="V128" s="98"/>
      <c r="W128" s="98"/>
      <c r="X128" s="99"/>
      <c r="Y128" s="98"/>
    </row>
    <row r="129" spans="2:25" s="90" customFormat="1" ht="21" customHeight="1">
      <c r="B129" s="101"/>
      <c r="C129" s="98"/>
      <c r="D129" s="102"/>
      <c r="E129" s="103"/>
      <c r="F129" s="103"/>
      <c r="G129" s="104"/>
      <c r="H129" s="104"/>
      <c r="I129" s="99"/>
      <c r="J129" s="99"/>
      <c r="K129" s="98"/>
      <c r="L129" s="99"/>
      <c r="M129" s="98"/>
      <c r="N129" s="100"/>
      <c r="O129" s="100"/>
      <c r="P129" s="97"/>
      <c r="Q129" s="98"/>
      <c r="R129" s="98"/>
      <c r="S129" s="98"/>
      <c r="T129" s="98"/>
      <c r="U129" s="99"/>
      <c r="V129" s="98"/>
      <c r="W129" s="98"/>
      <c r="X129" s="99"/>
      <c r="Y129" s="98"/>
    </row>
    <row r="130" spans="2:25" s="90" customFormat="1" ht="21" customHeight="1">
      <c r="B130" s="101"/>
      <c r="C130" s="98"/>
      <c r="D130" s="102"/>
      <c r="E130" s="103"/>
      <c r="F130" s="103"/>
      <c r="G130" s="104"/>
      <c r="H130" s="104"/>
      <c r="I130" s="99"/>
      <c r="J130" s="99"/>
      <c r="K130" s="98"/>
      <c r="L130" s="99"/>
      <c r="M130" s="98"/>
      <c r="N130" s="100"/>
      <c r="O130" s="100"/>
      <c r="P130" s="97"/>
      <c r="Q130" s="98"/>
      <c r="R130" s="98"/>
      <c r="S130" s="98"/>
      <c r="T130" s="98"/>
      <c r="U130" s="99"/>
      <c r="V130" s="98"/>
      <c r="W130" s="98"/>
      <c r="X130" s="99"/>
      <c r="Y130" s="98"/>
    </row>
    <row r="131" spans="2:25" s="90" customFormat="1" ht="21" customHeight="1">
      <c r="B131" s="101"/>
      <c r="C131" s="98"/>
      <c r="D131" s="102"/>
      <c r="E131" s="103"/>
      <c r="F131" s="103"/>
      <c r="G131" s="104"/>
      <c r="H131" s="104"/>
      <c r="I131" s="99"/>
      <c r="J131" s="99"/>
      <c r="K131" s="98"/>
      <c r="L131" s="99"/>
      <c r="M131" s="98"/>
      <c r="N131" s="100"/>
      <c r="O131" s="100"/>
      <c r="P131" s="97"/>
      <c r="Q131" s="98"/>
      <c r="R131" s="98"/>
      <c r="S131" s="98"/>
      <c r="T131" s="98"/>
      <c r="U131" s="99"/>
      <c r="V131" s="98"/>
      <c r="W131" s="98"/>
      <c r="X131" s="99"/>
      <c r="Y131" s="98"/>
    </row>
    <row r="132" spans="2:25" s="90" customFormat="1" ht="21" customHeight="1">
      <c r="B132" s="101"/>
      <c r="C132" s="98"/>
      <c r="D132" s="102"/>
      <c r="E132" s="103"/>
      <c r="F132" s="103"/>
      <c r="G132" s="104"/>
      <c r="H132" s="104"/>
      <c r="I132" s="99"/>
      <c r="J132" s="99"/>
      <c r="K132" s="98"/>
      <c r="L132" s="99"/>
      <c r="M132" s="98"/>
      <c r="N132" s="100"/>
      <c r="O132" s="100"/>
      <c r="P132" s="97"/>
      <c r="Q132" s="98"/>
      <c r="R132" s="98"/>
      <c r="S132" s="98"/>
      <c r="T132" s="98"/>
      <c r="U132" s="99"/>
      <c r="V132" s="98"/>
      <c r="W132" s="98"/>
      <c r="X132" s="99"/>
      <c r="Y132" s="98"/>
    </row>
    <row r="133" spans="2:25" s="90" customFormat="1" ht="21" customHeight="1">
      <c r="B133" s="101"/>
      <c r="C133" s="98"/>
      <c r="D133" s="102"/>
      <c r="E133" s="103"/>
      <c r="F133" s="103"/>
      <c r="G133" s="104"/>
      <c r="H133" s="104"/>
      <c r="I133" s="99"/>
      <c r="J133" s="99"/>
      <c r="K133" s="98"/>
      <c r="L133" s="99"/>
      <c r="M133" s="98"/>
      <c r="N133" s="100"/>
      <c r="O133" s="100"/>
      <c r="P133" s="97"/>
      <c r="Q133" s="98"/>
      <c r="R133" s="98"/>
      <c r="S133" s="98"/>
      <c r="T133" s="98"/>
      <c r="U133" s="99"/>
      <c r="V133" s="98"/>
      <c r="W133" s="98"/>
      <c r="X133" s="99"/>
      <c r="Y133" s="98"/>
    </row>
    <row r="134" spans="2:25" s="90" customFormat="1" ht="21" customHeight="1">
      <c r="B134" s="101"/>
      <c r="C134" s="98"/>
      <c r="D134" s="102"/>
      <c r="E134" s="103"/>
      <c r="F134" s="103"/>
      <c r="G134" s="104"/>
      <c r="H134" s="104"/>
      <c r="I134" s="99"/>
      <c r="J134" s="99"/>
      <c r="K134" s="98"/>
      <c r="L134" s="99"/>
      <c r="M134" s="98"/>
      <c r="N134" s="100"/>
      <c r="O134" s="100"/>
      <c r="P134" s="97"/>
      <c r="Q134" s="98"/>
      <c r="R134" s="98"/>
      <c r="S134" s="98"/>
      <c r="T134" s="98"/>
      <c r="U134" s="99"/>
      <c r="V134" s="98"/>
      <c r="W134" s="98"/>
      <c r="X134" s="99"/>
      <c r="Y134" s="98"/>
    </row>
    <row r="135" spans="2:25" s="90" customFormat="1" ht="21" customHeight="1">
      <c r="B135" s="101"/>
      <c r="C135" s="98"/>
      <c r="D135" s="102"/>
      <c r="E135" s="103"/>
      <c r="F135" s="103"/>
      <c r="G135" s="104"/>
      <c r="H135" s="104"/>
      <c r="I135" s="99"/>
      <c r="J135" s="99"/>
      <c r="K135" s="98"/>
      <c r="L135" s="99"/>
      <c r="M135" s="98"/>
      <c r="N135" s="100"/>
      <c r="O135" s="100"/>
      <c r="P135" s="97"/>
      <c r="Q135" s="98"/>
      <c r="R135" s="98"/>
      <c r="S135" s="98"/>
      <c r="T135" s="98"/>
      <c r="U135" s="99"/>
      <c r="V135" s="98"/>
      <c r="W135" s="98"/>
      <c r="X135" s="99"/>
      <c r="Y135" s="98"/>
    </row>
    <row r="136" spans="2:25" s="90" customFormat="1" ht="21" customHeight="1">
      <c r="B136" s="101"/>
      <c r="C136" s="98"/>
      <c r="D136" s="102"/>
      <c r="E136" s="103"/>
      <c r="F136" s="103"/>
      <c r="G136" s="104"/>
      <c r="H136" s="104"/>
      <c r="I136" s="99"/>
      <c r="J136" s="99"/>
      <c r="K136" s="98"/>
      <c r="L136" s="99"/>
      <c r="M136" s="98"/>
      <c r="N136" s="100"/>
      <c r="O136" s="100"/>
      <c r="P136" s="97"/>
      <c r="Q136" s="98"/>
      <c r="R136" s="98"/>
      <c r="S136" s="98"/>
      <c r="T136" s="98"/>
      <c r="U136" s="99"/>
      <c r="V136" s="98"/>
      <c r="W136" s="98"/>
      <c r="X136" s="99"/>
      <c r="Y136" s="98"/>
    </row>
    <row r="137" spans="2:25" s="90" customFormat="1" ht="21" customHeight="1">
      <c r="B137" s="101"/>
      <c r="C137" s="98"/>
      <c r="D137" s="102"/>
      <c r="E137" s="103"/>
      <c r="F137" s="103"/>
      <c r="G137" s="104"/>
      <c r="H137" s="104"/>
      <c r="I137" s="99"/>
      <c r="J137" s="99"/>
      <c r="K137" s="98"/>
      <c r="L137" s="99"/>
      <c r="M137" s="98"/>
      <c r="N137" s="100"/>
      <c r="O137" s="100"/>
      <c r="P137" s="97"/>
      <c r="Q137" s="98"/>
      <c r="R137" s="98"/>
      <c r="S137" s="98"/>
      <c r="T137" s="98"/>
      <c r="U137" s="99"/>
      <c r="V137" s="98"/>
      <c r="W137" s="98"/>
      <c r="X137" s="99"/>
      <c r="Y137" s="98"/>
    </row>
    <row r="138" spans="2:25" s="90" customFormat="1" ht="21" customHeight="1">
      <c r="B138" s="101"/>
      <c r="C138" s="98"/>
      <c r="D138" s="102"/>
      <c r="E138" s="103"/>
      <c r="F138" s="103"/>
      <c r="G138" s="104"/>
      <c r="H138" s="104"/>
      <c r="I138" s="99"/>
      <c r="J138" s="99"/>
      <c r="K138" s="98"/>
      <c r="L138" s="99"/>
      <c r="M138" s="98"/>
      <c r="N138" s="100"/>
      <c r="O138" s="100"/>
      <c r="P138" s="97"/>
      <c r="Q138" s="98"/>
      <c r="R138" s="98"/>
      <c r="S138" s="98"/>
      <c r="T138" s="98"/>
      <c r="U138" s="99"/>
      <c r="V138" s="98"/>
      <c r="W138" s="98"/>
      <c r="X138" s="99"/>
      <c r="Y138" s="98"/>
    </row>
    <row r="139" spans="2:25" s="90" customFormat="1" ht="21" customHeight="1">
      <c r="B139" s="101"/>
      <c r="C139" s="98"/>
      <c r="D139" s="102"/>
      <c r="E139" s="103"/>
      <c r="F139" s="103"/>
      <c r="G139" s="104"/>
      <c r="H139" s="104"/>
      <c r="I139" s="99"/>
      <c r="J139" s="99"/>
      <c r="K139" s="98"/>
      <c r="L139" s="99"/>
      <c r="M139" s="98"/>
      <c r="N139" s="100"/>
      <c r="O139" s="100"/>
      <c r="P139" s="97"/>
      <c r="Q139" s="98"/>
      <c r="R139" s="98"/>
      <c r="S139" s="98"/>
      <c r="T139" s="98"/>
      <c r="U139" s="99"/>
      <c r="V139" s="98"/>
      <c r="W139" s="98"/>
      <c r="X139" s="99"/>
      <c r="Y139" s="98"/>
    </row>
    <row r="140" spans="2:25" s="90" customFormat="1" ht="21" customHeight="1">
      <c r="B140" s="101"/>
      <c r="C140" s="98"/>
      <c r="D140" s="102"/>
      <c r="E140" s="103"/>
      <c r="F140" s="103"/>
      <c r="G140" s="104"/>
      <c r="H140" s="104"/>
      <c r="I140" s="99"/>
      <c r="J140" s="99"/>
      <c r="K140" s="98"/>
      <c r="L140" s="99"/>
      <c r="M140" s="98"/>
      <c r="N140" s="100"/>
      <c r="O140" s="100"/>
      <c r="P140" s="97"/>
      <c r="Q140" s="98"/>
      <c r="R140" s="98"/>
      <c r="S140" s="98"/>
      <c r="T140" s="98"/>
      <c r="U140" s="99"/>
      <c r="V140" s="98"/>
      <c r="W140" s="98"/>
      <c r="X140" s="99"/>
      <c r="Y140" s="98"/>
    </row>
    <row r="141" spans="2:25" s="90" customFormat="1" ht="21" customHeight="1">
      <c r="B141" s="101"/>
      <c r="C141" s="98"/>
      <c r="D141" s="102"/>
      <c r="E141" s="103"/>
      <c r="F141" s="103"/>
      <c r="G141" s="104"/>
      <c r="H141" s="104"/>
      <c r="I141" s="99"/>
      <c r="J141" s="99"/>
      <c r="K141" s="98"/>
      <c r="L141" s="99"/>
      <c r="M141" s="98"/>
      <c r="N141" s="100"/>
      <c r="O141" s="100"/>
      <c r="P141" s="97"/>
      <c r="Q141" s="98"/>
      <c r="R141" s="98"/>
      <c r="S141" s="98"/>
      <c r="T141" s="98"/>
      <c r="U141" s="99"/>
      <c r="V141" s="98"/>
      <c r="W141" s="98"/>
      <c r="X141" s="99"/>
      <c r="Y141" s="98"/>
    </row>
    <row r="142" spans="2:25" s="90" customFormat="1" ht="21" customHeight="1">
      <c r="B142" s="101"/>
      <c r="C142" s="98"/>
      <c r="D142" s="102"/>
      <c r="E142" s="103"/>
      <c r="F142" s="103"/>
      <c r="G142" s="104"/>
      <c r="H142" s="104"/>
      <c r="I142" s="99"/>
      <c r="J142" s="99"/>
      <c r="K142" s="98"/>
      <c r="L142" s="99"/>
      <c r="M142" s="98"/>
      <c r="N142" s="100"/>
      <c r="O142" s="100"/>
      <c r="P142" s="97"/>
      <c r="Q142" s="98"/>
      <c r="R142" s="98"/>
      <c r="S142" s="98"/>
      <c r="T142" s="98"/>
      <c r="U142" s="99"/>
      <c r="V142" s="98"/>
      <c r="W142" s="98"/>
      <c r="X142" s="99"/>
      <c r="Y142" s="98"/>
    </row>
    <row r="143" spans="2:25" s="90" customFormat="1" ht="21" customHeight="1">
      <c r="B143" s="101"/>
      <c r="C143" s="98"/>
      <c r="D143" s="102"/>
      <c r="E143" s="103"/>
      <c r="F143" s="103"/>
      <c r="G143" s="104"/>
      <c r="H143" s="104"/>
      <c r="I143" s="99"/>
      <c r="J143" s="99"/>
      <c r="K143" s="98"/>
      <c r="L143" s="99"/>
      <c r="M143" s="98"/>
      <c r="N143" s="100"/>
      <c r="O143" s="100"/>
      <c r="P143" s="97"/>
      <c r="Q143" s="98"/>
      <c r="R143" s="98"/>
      <c r="S143" s="98"/>
      <c r="T143" s="98"/>
      <c r="U143" s="99"/>
      <c r="V143" s="98"/>
      <c r="W143" s="98"/>
      <c r="X143" s="99"/>
      <c r="Y143" s="98"/>
    </row>
    <row r="144" spans="2:25" s="90" customFormat="1" ht="21" customHeight="1">
      <c r="B144" s="101"/>
      <c r="C144" s="98"/>
      <c r="D144" s="102"/>
      <c r="E144" s="103"/>
      <c r="F144" s="103"/>
      <c r="G144" s="104"/>
      <c r="H144" s="104"/>
      <c r="I144" s="99"/>
      <c r="J144" s="99"/>
      <c r="K144" s="98"/>
      <c r="L144" s="99"/>
      <c r="M144" s="98"/>
      <c r="N144" s="100"/>
      <c r="O144" s="100"/>
      <c r="P144" s="97"/>
      <c r="Q144" s="98"/>
      <c r="R144" s="98"/>
      <c r="S144" s="98"/>
      <c r="T144" s="98"/>
      <c r="U144" s="99"/>
      <c r="V144" s="98"/>
      <c r="W144" s="98"/>
      <c r="X144" s="99"/>
      <c r="Y144" s="98"/>
    </row>
    <row r="145" spans="2:25" s="90" customFormat="1" ht="21" customHeight="1">
      <c r="B145" s="101"/>
      <c r="C145" s="98"/>
      <c r="D145" s="102"/>
      <c r="E145" s="103"/>
      <c r="F145" s="103"/>
      <c r="G145" s="104"/>
      <c r="H145" s="104"/>
      <c r="I145" s="99"/>
      <c r="J145" s="99"/>
      <c r="K145" s="98"/>
      <c r="L145" s="99"/>
      <c r="M145" s="98"/>
      <c r="N145" s="100"/>
      <c r="O145" s="100"/>
      <c r="P145" s="97"/>
      <c r="Q145" s="98"/>
      <c r="R145" s="98"/>
      <c r="S145" s="98"/>
      <c r="T145" s="98"/>
      <c r="U145" s="99"/>
      <c r="V145" s="98"/>
      <c r="W145" s="98"/>
      <c r="X145" s="99"/>
      <c r="Y145" s="98"/>
    </row>
    <row r="146" spans="2:25" s="90" customFormat="1" ht="21" customHeight="1">
      <c r="B146" s="101"/>
      <c r="C146" s="98"/>
      <c r="D146" s="102"/>
      <c r="E146" s="103"/>
      <c r="F146" s="103"/>
      <c r="G146" s="104"/>
      <c r="H146" s="104"/>
      <c r="I146" s="99"/>
      <c r="J146" s="99"/>
      <c r="K146" s="98"/>
      <c r="L146" s="99"/>
      <c r="M146" s="98"/>
      <c r="N146" s="100"/>
      <c r="O146" s="100"/>
      <c r="P146" s="97"/>
      <c r="Q146" s="98"/>
      <c r="R146" s="98"/>
      <c r="S146" s="98"/>
      <c r="T146" s="98"/>
      <c r="U146" s="99"/>
      <c r="V146" s="98"/>
      <c r="W146" s="98"/>
      <c r="X146" s="99"/>
      <c r="Y146" s="98"/>
    </row>
    <row r="147" spans="2:25" s="90" customFormat="1" ht="21" customHeight="1">
      <c r="B147" s="101"/>
      <c r="C147" s="98"/>
      <c r="D147" s="102"/>
      <c r="E147" s="103"/>
      <c r="F147" s="103"/>
      <c r="G147" s="104"/>
      <c r="H147" s="104"/>
      <c r="I147" s="99"/>
      <c r="J147" s="99"/>
      <c r="K147" s="98"/>
      <c r="L147" s="99"/>
      <c r="M147" s="98"/>
      <c r="N147" s="100"/>
      <c r="O147" s="100"/>
      <c r="P147" s="97"/>
      <c r="Q147" s="98"/>
      <c r="R147" s="98"/>
      <c r="S147" s="98"/>
      <c r="T147" s="98"/>
      <c r="U147" s="99"/>
      <c r="V147" s="98"/>
      <c r="W147" s="98"/>
      <c r="X147" s="99"/>
      <c r="Y147" s="98"/>
    </row>
    <row r="148" spans="2:25" s="90" customFormat="1" ht="21" customHeight="1">
      <c r="B148" s="101"/>
      <c r="C148" s="98"/>
      <c r="D148" s="102"/>
      <c r="E148" s="103"/>
      <c r="F148" s="103"/>
      <c r="G148" s="104"/>
      <c r="H148" s="104"/>
      <c r="I148" s="99"/>
      <c r="J148" s="99"/>
      <c r="K148" s="98"/>
      <c r="L148" s="99"/>
      <c r="M148" s="98"/>
      <c r="N148" s="100"/>
      <c r="O148" s="100"/>
      <c r="P148" s="97"/>
      <c r="Q148" s="98"/>
      <c r="R148" s="98"/>
      <c r="S148" s="98"/>
      <c r="T148" s="98"/>
      <c r="U148" s="99"/>
      <c r="V148" s="98"/>
      <c r="W148" s="98"/>
      <c r="X148" s="99"/>
      <c r="Y148" s="98"/>
    </row>
    <row r="149" spans="2:25" s="90" customFormat="1" ht="21" customHeight="1">
      <c r="B149" s="101"/>
      <c r="C149" s="98"/>
      <c r="D149" s="102"/>
      <c r="E149" s="103"/>
      <c r="F149" s="103"/>
      <c r="G149" s="104"/>
      <c r="H149" s="104"/>
      <c r="I149" s="99"/>
      <c r="J149" s="99"/>
      <c r="K149" s="98"/>
      <c r="L149" s="99"/>
      <c r="M149" s="98"/>
      <c r="N149" s="100"/>
      <c r="O149" s="100"/>
      <c r="P149" s="97"/>
      <c r="Q149" s="98"/>
      <c r="R149" s="98"/>
      <c r="S149" s="98"/>
      <c r="T149" s="98"/>
      <c r="U149" s="99"/>
      <c r="V149" s="98"/>
      <c r="W149" s="98"/>
      <c r="X149" s="99"/>
      <c r="Y149" s="98"/>
    </row>
    <row r="150" spans="2:25" s="90" customFormat="1" ht="21" customHeight="1">
      <c r="B150" s="101"/>
      <c r="C150" s="98"/>
      <c r="D150" s="102"/>
      <c r="E150" s="103"/>
      <c r="F150" s="103"/>
      <c r="G150" s="104"/>
      <c r="H150" s="104"/>
      <c r="I150" s="99"/>
      <c r="J150" s="99"/>
      <c r="K150" s="98"/>
      <c r="L150" s="99"/>
      <c r="M150" s="98"/>
      <c r="N150" s="100"/>
      <c r="O150" s="100"/>
      <c r="P150" s="97"/>
      <c r="Q150" s="98"/>
      <c r="R150" s="98"/>
      <c r="S150" s="98"/>
      <c r="T150" s="98"/>
      <c r="U150" s="99"/>
      <c r="V150" s="98"/>
      <c r="W150" s="98"/>
      <c r="X150" s="99"/>
      <c r="Y150" s="98"/>
    </row>
    <row r="151" spans="2:25" s="90" customFormat="1" ht="21" customHeight="1">
      <c r="B151" s="101"/>
      <c r="C151" s="98"/>
      <c r="D151" s="102"/>
      <c r="E151" s="103"/>
      <c r="F151" s="103"/>
      <c r="G151" s="104"/>
      <c r="H151" s="104"/>
      <c r="I151" s="99"/>
      <c r="J151" s="99"/>
      <c r="K151" s="98"/>
      <c r="L151" s="99"/>
      <c r="M151" s="98"/>
      <c r="N151" s="100"/>
      <c r="O151" s="100"/>
      <c r="P151" s="97"/>
      <c r="Q151" s="98"/>
      <c r="R151" s="98"/>
      <c r="S151" s="98"/>
      <c r="T151" s="98"/>
      <c r="U151" s="99"/>
      <c r="V151" s="98"/>
      <c r="W151" s="98"/>
      <c r="X151" s="99"/>
      <c r="Y151" s="98"/>
    </row>
    <row r="152" spans="2:25" s="90" customFormat="1" ht="21" customHeight="1">
      <c r="B152" s="101"/>
      <c r="C152" s="98"/>
      <c r="D152" s="102"/>
      <c r="E152" s="103"/>
      <c r="F152" s="103"/>
      <c r="G152" s="104"/>
      <c r="H152" s="104"/>
      <c r="I152" s="99"/>
      <c r="J152" s="99"/>
      <c r="K152" s="98"/>
      <c r="L152" s="99"/>
      <c r="M152" s="98"/>
      <c r="N152" s="100"/>
      <c r="O152" s="100"/>
      <c r="P152" s="97"/>
      <c r="Q152" s="98"/>
      <c r="R152" s="98"/>
      <c r="S152" s="98"/>
      <c r="T152" s="98"/>
      <c r="U152" s="99"/>
      <c r="V152" s="98"/>
      <c r="W152" s="98"/>
      <c r="X152" s="99"/>
      <c r="Y152" s="98"/>
    </row>
    <row r="153" spans="2:25" s="90" customFormat="1" ht="21" customHeight="1">
      <c r="B153" s="101"/>
      <c r="C153" s="98"/>
      <c r="D153" s="102"/>
      <c r="E153" s="103"/>
      <c r="F153" s="103"/>
      <c r="G153" s="104"/>
      <c r="H153" s="104"/>
      <c r="I153" s="99"/>
      <c r="J153" s="99"/>
      <c r="K153" s="98"/>
      <c r="L153" s="99"/>
      <c r="M153" s="98"/>
      <c r="N153" s="100"/>
      <c r="O153" s="100"/>
      <c r="P153" s="97"/>
      <c r="Q153" s="98"/>
      <c r="R153" s="98"/>
      <c r="S153" s="98"/>
      <c r="T153" s="98"/>
      <c r="U153" s="99"/>
      <c r="V153" s="98"/>
      <c r="W153" s="98"/>
      <c r="X153" s="99"/>
      <c r="Y153" s="98"/>
    </row>
    <row r="154" spans="2:25" s="90" customFormat="1" ht="21" customHeight="1">
      <c r="B154" s="101"/>
      <c r="C154" s="98"/>
      <c r="D154" s="102"/>
      <c r="E154" s="103"/>
      <c r="F154" s="103"/>
      <c r="G154" s="104"/>
      <c r="H154" s="104"/>
      <c r="I154" s="99"/>
      <c r="J154" s="99"/>
      <c r="K154" s="98"/>
      <c r="L154" s="99"/>
      <c r="M154" s="98"/>
      <c r="N154" s="100"/>
      <c r="O154" s="100"/>
      <c r="P154" s="97"/>
      <c r="Q154" s="98"/>
      <c r="R154" s="98"/>
      <c r="S154" s="98"/>
      <c r="T154" s="98"/>
      <c r="U154" s="99"/>
      <c r="V154" s="98"/>
      <c r="W154" s="98"/>
      <c r="X154" s="99"/>
      <c r="Y154" s="98"/>
    </row>
    <row r="155" spans="2:25" s="90" customFormat="1" ht="21" customHeight="1">
      <c r="B155" s="101"/>
      <c r="C155" s="98"/>
      <c r="D155" s="102"/>
      <c r="E155" s="103"/>
      <c r="F155" s="103"/>
      <c r="G155" s="104"/>
      <c r="H155" s="104"/>
      <c r="I155" s="99"/>
      <c r="J155" s="99"/>
      <c r="K155" s="98"/>
      <c r="L155" s="99"/>
      <c r="M155" s="98"/>
      <c r="N155" s="100"/>
      <c r="O155" s="100"/>
      <c r="P155" s="97"/>
      <c r="Q155" s="98"/>
      <c r="R155" s="98"/>
      <c r="S155" s="98"/>
      <c r="T155" s="98"/>
      <c r="U155" s="99"/>
      <c r="V155" s="98"/>
      <c r="W155" s="98"/>
      <c r="X155" s="99"/>
      <c r="Y155" s="98"/>
    </row>
    <row r="156" spans="2:25" s="90" customFormat="1" ht="21" customHeight="1">
      <c r="B156" s="101"/>
      <c r="C156" s="98"/>
      <c r="D156" s="102"/>
      <c r="E156" s="103"/>
      <c r="F156" s="103"/>
      <c r="G156" s="104"/>
      <c r="H156" s="104"/>
      <c r="I156" s="99"/>
      <c r="J156" s="99"/>
      <c r="K156" s="98"/>
      <c r="L156" s="99"/>
      <c r="M156" s="98"/>
      <c r="N156" s="100"/>
      <c r="O156" s="100"/>
      <c r="P156" s="97"/>
      <c r="Q156" s="98"/>
      <c r="R156" s="98"/>
      <c r="S156" s="98"/>
      <c r="T156" s="98"/>
      <c r="U156" s="99"/>
      <c r="V156" s="98"/>
      <c r="W156" s="98"/>
      <c r="X156" s="99"/>
      <c r="Y156" s="98"/>
    </row>
    <row r="157" spans="2:25" s="90" customFormat="1" ht="21" customHeight="1">
      <c r="B157" s="101"/>
      <c r="C157" s="98"/>
      <c r="D157" s="102"/>
      <c r="E157" s="103"/>
      <c r="F157" s="103"/>
      <c r="G157" s="104"/>
      <c r="H157" s="104"/>
      <c r="I157" s="99"/>
      <c r="J157" s="99"/>
      <c r="K157" s="98"/>
      <c r="L157" s="99"/>
      <c r="M157" s="98"/>
      <c r="N157" s="100"/>
      <c r="O157" s="100"/>
      <c r="P157" s="97"/>
      <c r="Q157" s="98"/>
      <c r="R157" s="98"/>
      <c r="S157" s="98"/>
      <c r="T157" s="98"/>
      <c r="U157" s="99"/>
      <c r="V157" s="98"/>
      <c r="W157" s="98"/>
      <c r="X157" s="99"/>
      <c r="Y157" s="98"/>
    </row>
    <row r="158" spans="2:25" s="90" customFormat="1" ht="21" customHeight="1">
      <c r="B158" s="101"/>
      <c r="C158" s="98"/>
      <c r="D158" s="102"/>
      <c r="E158" s="103"/>
      <c r="F158" s="103"/>
      <c r="G158" s="104"/>
      <c r="H158" s="104"/>
      <c r="I158" s="99"/>
      <c r="J158" s="99"/>
      <c r="K158" s="98"/>
      <c r="L158" s="99"/>
      <c r="M158" s="98"/>
      <c r="N158" s="100"/>
      <c r="O158" s="100"/>
      <c r="P158" s="97"/>
      <c r="Q158" s="98"/>
      <c r="R158" s="98"/>
      <c r="S158" s="98"/>
      <c r="T158" s="98"/>
      <c r="U158" s="99"/>
      <c r="V158" s="98"/>
      <c r="W158" s="98"/>
      <c r="X158" s="99"/>
      <c r="Y158" s="98"/>
    </row>
    <row r="159" spans="2:25" s="90" customFormat="1" ht="21" customHeight="1">
      <c r="B159" s="101"/>
      <c r="C159" s="98"/>
      <c r="D159" s="102"/>
      <c r="E159" s="103"/>
      <c r="F159" s="103"/>
      <c r="G159" s="104"/>
      <c r="H159" s="104"/>
      <c r="I159" s="99"/>
      <c r="J159" s="99"/>
      <c r="K159" s="98"/>
      <c r="L159" s="99"/>
      <c r="M159" s="98"/>
      <c r="N159" s="100"/>
      <c r="O159" s="100"/>
      <c r="P159" s="97"/>
      <c r="Q159" s="98"/>
      <c r="R159" s="98"/>
      <c r="S159" s="98"/>
      <c r="T159" s="98"/>
      <c r="U159" s="99"/>
      <c r="V159" s="98"/>
      <c r="W159" s="98"/>
      <c r="X159" s="99"/>
      <c r="Y159" s="98"/>
    </row>
    <row r="160" spans="2:25" s="90" customFormat="1" ht="21" customHeight="1">
      <c r="B160" s="101"/>
      <c r="C160" s="98"/>
      <c r="D160" s="102"/>
      <c r="E160" s="103"/>
      <c r="F160" s="103"/>
      <c r="G160" s="104"/>
      <c r="H160" s="104"/>
      <c r="I160" s="99"/>
      <c r="J160" s="99"/>
      <c r="K160" s="98"/>
      <c r="L160" s="99"/>
      <c r="M160" s="98"/>
      <c r="N160" s="100"/>
      <c r="O160" s="100"/>
      <c r="P160" s="97"/>
      <c r="Q160" s="98"/>
      <c r="R160" s="98"/>
      <c r="S160" s="98"/>
      <c r="T160" s="98"/>
      <c r="U160" s="99"/>
      <c r="V160" s="98"/>
      <c r="W160" s="98"/>
      <c r="X160" s="99"/>
      <c r="Y160" s="98"/>
    </row>
    <row r="161" spans="2:25" s="90" customFormat="1" ht="21" customHeight="1">
      <c r="B161" s="101"/>
      <c r="C161" s="98"/>
      <c r="D161" s="102"/>
      <c r="E161" s="103"/>
      <c r="F161" s="103"/>
      <c r="G161" s="104"/>
      <c r="H161" s="104"/>
      <c r="I161" s="99"/>
      <c r="J161" s="99"/>
      <c r="K161" s="98"/>
      <c r="L161" s="99"/>
      <c r="M161" s="98"/>
      <c r="N161" s="100"/>
      <c r="O161" s="100"/>
      <c r="P161" s="97"/>
      <c r="Q161" s="98"/>
      <c r="R161" s="98"/>
      <c r="S161" s="98"/>
      <c r="T161" s="98"/>
      <c r="U161" s="99"/>
      <c r="V161" s="98"/>
      <c r="W161" s="98"/>
      <c r="X161" s="99"/>
      <c r="Y161" s="98"/>
    </row>
    <row r="162" spans="2:25" s="90" customFormat="1" ht="21" customHeight="1">
      <c r="B162" s="101"/>
      <c r="C162" s="98"/>
      <c r="D162" s="102"/>
      <c r="E162" s="103"/>
      <c r="F162" s="103"/>
      <c r="G162" s="104"/>
      <c r="H162" s="104"/>
      <c r="I162" s="99"/>
      <c r="J162" s="99"/>
      <c r="K162" s="98"/>
      <c r="L162" s="99"/>
      <c r="M162" s="98"/>
      <c r="N162" s="100"/>
      <c r="O162" s="100"/>
      <c r="P162" s="97"/>
      <c r="Q162" s="98"/>
      <c r="R162" s="98"/>
      <c r="S162" s="98"/>
      <c r="T162" s="98"/>
      <c r="U162" s="99"/>
      <c r="V162" s="98"/>
      <c r="W162" s="98"/>
      <c r="X162" s="99"/>
      <c r="Y162" s="98"/>
    </row>
    <row r="163" spans="2:25" s="90" customFormat="1" ht="21" customHeight="1">
      <c r="B163" s="101"/>
      <c r="C163" s="98"/>
      <c r="D163" s="102"/>
      <c r="E163" s="103"/>
      <c r="F163" s="103"/>
      <c r="G163" s="104"/>
      <c r="H163" s="104"/>
      <c r="I163" s="99"/>
      <c r="J163" s="99"/>
      <c r="K163" s="98"/>
      <c r="L163" s="99"/>
      <c r="M163" s="98"/>
      <c r="N163" s="100"/>
      <c r="O163" s="100"/>
      <c r="P163" s="97"/>
      <c r="Q163" s="98"/>
      <c r="R163" s="98"/>
      <c r="S163" s="98"/>
      <c r="T163" s="98"/>
      <c r="U163" s="99"/>
      <c r="V163" s="98"/>
      <c r="W163" s="98"/>
      <c r="X163" s="99"/>
      <c r="Y163" s="98"/>
    </row>
    <row r="164" spans="2:25" s="90" customFormat="1" ht="21" customHeight="1">
      <c r="B164" s="101"/>
      <c r="C164" s="98"/>
      <c r="D164" s="102"/>
      <c r="E164" s="103"/>
      <c r="F164" s="103"/>
      <c r="G164" s="104"/>
      <c r="H164" s="104"/>
      <c r="I164" s="99"/>
      <c r="J164" s="99"/>
      <c r="K164" s="98"/>
      <c r="L164" s="99"/>
      <c r="M164" s="98"/>
      <c r="N164" s="100"/>
      <c r="O164" s="100"/>
      <c r="P164" s="97"/>
      <c r="Q164" s="98"/>
      <c r="R164" s="98"/>
      <c r="S164" s="98"/>
      <c r="T164" s="98"/>
      <c r="U164" s="99"/>
      <c r="V164" s="98"/>
      <c r="W164" s="98"/>
      <c r="X164" s="99"/>
      <c r="Y164" s="98"/>
    </row>
    <row r="165" spans="2:25" s="90" customFormat="1" ht="21" customHeight="1">
      <c r="B165" s="101"/>
      <c r="C165" s="98"/>
      <c r="D165" s="102"/>
      <c r="E165" s="103"/>
      <c r="F165" s="103"/>
      <c r="G165" s="104"/>
      <c r="H165" s="104"/>
      <c r="I165" s="99"/>
      <c r="J165" s="99"/>
      <c r="K165" s="98"/>
      <c r="L165" s="99"/>
      <c r="M165" s="98"/>
      <c r="N165" s="100"/>
      <c r="O165" s="100"/>
      <c r="P165" s="97"/>
      <c r="Q165" s="98"/>
      <c r="R165" s="98"/>
      <c r="S165" s="98"/>
      <c r="T165" s="98"/>
      <c r="U165" s="99"/>
      <c r="V165" s="98"/>
      <c r="W165" s="98"/>
      <c r="X165" s="99"/>
      <c r="Y165" s="98"/>
    </row>
    <row r="166" spans="2:25" s="90" customFormat="1" ht="21" customHeight="1">
      <c r="B166" s="101"/>
      <c r="C166" s="98"/>
      <c r="D166" s="102"/>
      <c r="E166" s="103"/>
      <c r="F166" s="103"/>
      <c r="G166" s="104"/>
      <c r="H166" s="104"/>
      <c r="I166" s="99"/>
      <c r="J166" s="99"/>
      <c r="K166" s="98"/>
      <c r="L166" s="99"/>
      <c r="M166" s="98"/>
      <c r="N166" s="100"/>
      <c r="O166" s="100"/>
      <c r="P166" s="97"/>
      <c r="Q166" s="98"/>
      <c r="R166" s="98"/>
      <c r="S166" s="98"/>
      <c r="T166" s="98"/>
      <c r="U166" s="99"/>
      <c r="V166" s="98"/>
      <c r="W166" s="98"/>
      <c r="X166" s="99"/>
      <c r="Y166" s="98"/>
    </row>
    <row r="167" spans="2:25" s="90" customFormat="1" ht="21" customHeight="1">
      <c r="B167" s="101"/>
      <c r="C167" s="98"/>
      <c r="D167" s="102"/>
      <c r="E167" s="103"/>
      <c r="F167" s="103"/>
      <c r="G167" s="104"/>
      <c r="H167" s="104"/>
      <c r="I167" s="99"/>
      <c r="J167" s="99"/>
      <c r="K167" s="98"/>
      <c r="L167" s="99"/>
      <c r="M167" s="98"/>
      <c r="N167" s="100"/>
      <c r="O167" s="100"/>
      <c r="P167" s="97"/>
      <c r="Q167" s="98"/>
      <c r="R167" s="98"/>
      <c r="S167" s="98"/>
      <c r="T167" s="98"/>
      <c r="U167" s="99"/>
      <c r="V167" s="98"/>
      <c r="W167" s="98"/>
      <c r="X167" s="99"/>
      <c r="Y167" s="98"/>
    </row>
    <row r="168" spans="2:25" s="90" customFormat="1" ht="21" customHeight="1">
      <c r="B168" s="101"/>
      <c r="C168" s="98"/>
      <c r="D168" s="102"/>
      <c r="E168" s="103"/>
      <c r="F168" s="103"/>
      <c r="G168" s="104"/>
      <c r="H168" s="104"/>
      <c r="I168" s="99"/>
      <c r="J168" s="99"/>
      <c r="K168" s="98"/>
      <c r="L168" s="99"/>
      <c r="M168" s="98"/>
      <c r="N168" s="100"/>
      <c r="O168" s="100"/>
      <c r="P168" s="97"/>
      <c r="Q168" s="98"/>
      <c r="R168" s="98"/>
      <c r="S168" s="98"/>
      <c r="T168" s="98"/>
      <c r="U168" s="99"/>
      <c r="V168" s="98"/>
      <c r="W168" s="98"/>
      <c r="X168" s="99"/>
      <c r="Y168" s="98"/>
    </row>
    <row r="169" spans="2:25" s="90" customFormat="1" ht="21" customHeight="1">
      <c r="B169" s="101"/>
      <c r="C169" s="98"/>
      <c r="D169" s="102"/>
      <c r="E169" s="103"/>
      <c r="F169" s="103"/>
      <c r="G169" s="104"/>
      <c r="H169" s="104"/>
      <c r="I169" s="99"/>
      <c r="J169" s="99"/>
      <c r="K169" s="98"/>
      <c r="L169" s="99"/>
      <c r="M169" s="98"/>
      <c r="N169" s="100"/>
      <c r="O169" s="100"/>
      <c r="P169" s="97"/>
      <c r="Q169" s="98"/>
      <c r="R169" s="98"/>
      <c r="S169" s="98"/>
      <c r="T169" s="98"/>
      <c r="U169" s="99"/>
      <c r="V169" s="98"/>
      <c r="W169" s="98"/>
      <c r="X169" s="99"/>
      <c r="Y169" s="98"/>
    </row>
    <row r="170" spans="2:25" s="90" customFormat="1" ht="21" customHeight="1">
      <c r="B170" s="101"/>
      <c r="C170" s="98"/>
      <c r="D170" s="102"/>
      <c r="E170" s="103"/>
      <c r="F170" s="103"/>
      <c r="G170" s="104"/>
      <c r="H170" s="104"/>
      <c r="I170" s="99"/>
      <c r="J170" s="99"/>
      <c r="K170" s="98"/>
      <c r="L170" s="99"/>
      <c r="M170" s="98"/>
      <c r="N170" s="100"/>
      <c r="O170" s="100"/>
      <c r="P170" s="97"/>
      <c r="Q170" s="98"/>
      <c r="R170" s="98"/>
      <c r="S170" s="98"/>
      <c r="T170" s="98"/>
      <c r="U170" s="99"/>
      <c r="V170" s="98"/>
      <c r="W170" s="98"/>
      <c r="X170" s="99"/>
      <c r="Y170" s="98"/>
    </row>
    <row r="171" spans="2:25" s="90" customFormat="1" ht="21" customHeight="1">
      <c r="B171" s="101"/>
      <c r="C171" s="98"/>
      <c r="D171" s="102"/>
      <c r="E171" s="103"/>
      <c r="F171" s="103"/>
      <c r="G171" s="104"/>
      <c r="H171" s="104"/>
      <c r="I171" s="99"/>
      <c r="J171" s="99"/>
      <c r="K171" s="98"/>
      <c r="L171" s="99"/>
      <c r="M171" s="98"/>
      <c r="N171" s="100"/>
      <c r="O171" s="100"/>
      <c r="P171" s="97"/>
      <c r="Q171" s="98"/>
      <c r="R171" s="98"/>
      <c r="S171" s="98"/>
      <c r="T171" s="98"/>
      <c r="U171" s="99"/>
      <c r="V171" s="98"/>
      <c r="W171" s="98"/>
      <c r="X171" s="99"/>
      <c r="Y171" s="98"/>
    </row>
    <row r="172" spans="2:25" s="90" customFormat="1" ht="21" customHeight="1">
      <c r="B172" s="101"/>
      <c r="C172" s="98"/>
      <c r="D172" s="102"/>
      <c r="E172" s="103"/>
      <c r="F172" s="103"/>
      <c r="G172" s="104"/>
      <c r="H172" s="104"/>
      <c r="I172" s="99"/>
      <c r="J172" s="99"/>
      <c r="K172" s="98"/>
      <c r="L172" s="99"/>
      <c r="M172" s="98"/>
      <c r="N172" s="100"/>
      <c r="O172" s="100"/>
      <c r="P172" s="97"/>
      <c r="Q172" s="98"/>
      <c r="R172" s="98"/>
      <c r="S172" s="98"/>
      <c r="T172" s="98"/>
      <c r="U172" s="99"/>
      <c r="V172" s="98"/>
      <c r="W172" s="98"/>
      <c r="X172" s="99"/>
      <c r="Y172" s="98"/>
    </row>
    <row r="173" spans="2:25" s="90" customFormat="1" ht="21" customHeight="1">
      <c r="B173" s="101"/>
      <c r="C173" s="98"/>
      <c r="D173" s="102"/>
      <c r="E173" s="103"/>
      <c r="F173" s="103"/>
      <c r="G173" s="104"/>
      <c r="H173" s="104"/>
      <c r="I173" s="99"/>
      <c r="J173" s="99"/>
      <c r="K173" s="98"/>
      <c r="L173" s="99"/>
      <c r="M173" s="98"/>
      <c r="N173" s="100"/>
      <c r="O173" s="100"/>
      <c r="P173" s="97"/>
      <c r="Q173" s="98"/>
      <c r="R173" s="98"/>
      <c r="S173" s="98"/>
      <c r="T173" s="98"/>
      <c r="U173" s="99"/>
      <c r="V173" s="98"/>
      <c r="W173" s="98"/>
      <c r="X173" s="99"/>
      <c r="Y173" s="98"/>
    </row>
    <row r="174" spans="2:25" s="90" customFormat="1" ht="21" customHeight="1">
      <c r="B174" s="101"/>
      <c r="C174" s="98"/>
      <c r="D174" s="102"/>
      <c r="E174" s="103"/>
      <c r="F174" s="103"/>
      <c r="G174" s="104"/>
      <c r="H174" s="104"/>
      <c r="I174" s="99"/>
      <c r="J174" s="99"/>
      <c r="K174" s="98"/>
      <c r="L174" s="99"/>
      <c r="M174" s="98"/>
      <c r="N174" s="100"/>
      <c r="O174" s="100"/>
      <c r="P174" s="97"/>
      <c r="Q174" s="98"/>
      <c r="R174" s="98"/>
      <c r="S174" s="98"/>
      <c r="T174" s="98"/>
      <c r="U174" s="99"/>
      <c r="V174" s="98"/>
      <c r="W174" s="98"/>
      <c r="X174" s="99"/>
      <c r="Y174" s="98"/>
    </row>
    <row r="175" spans="2:25" s="90" customFormat="1" ht="21" customHeight="1">
      <c r="B175" s="101"/>
      <c r="C175" s="98"/>
      <c r="D175" s="102"/>
      <c r="E175" s="103"/>
      <c r="F175" s="103"/>
      <c r="G175" s="104"/>
      <c r="H175" s="104"/>
      <c r="I175" s="99"/>
      <c r="J175" s="99"/>
      <c r="K175" s="98"/>
      <c r="L175" s="99"/>
      <c r="M175" s="98"/>
      <c r="N175" s="100"/>
      <c r="O175" s="100"/>
      <c r="P175" s="97"/>
      <c r="Q175" s="98"/>
      <c r="R175" s="98"/>
      <c r="S175" s="98"/>
      <c r="T175" s="98"/>
      <c r="U175" s="99"/>
      <c r="V175" s="98"/>
      <c r="W175" s="98"/>
      <c r="X175" s="99"/>
      <c r="Y175" s="98"/>
    </row>
    <row r="176" spans="2:25" s="90" customFormat="1" ht="21" customHeight="1">
      <c r="B176" s="101"/>
      <c r="C176" s="98"/>
      <c r="D176" s="102"/>
      <c r="E176" s="103"/>
      <c r="F176" s="103"/>
      <c r="G176" s="104"/>
      <c r="H176" s="104"/>
      <c r="I176" s="99"/>
      <c r="J176" s="99"/>
      <c r="K176" s="98"/>
      <c r="L176" s="99"/>
      <c r="M176" s="98"/>
      <c r="N176" s="100"/>
      <c r="O176" s="100"/>
      <c r="P176" s="97"/>
      <c r="Q176" s="98"/>
      <c r="R176" s="98"/>
      <c r="S176" s="98"/>
      <c r="T176" s="98"/>
      <c r="U176" s="99"/>
      <c r="V176" s="98"/>
      <c r="W176" s="98"/>
      <c r="X176" s="99"/>
      <c r="Y176" s="98"/>
    </row>
    <row r="177" spans="2:25" s="90" customFormat="1" ht="21" customHeight="1">
      <c r="B177" s="101"/>
      <c r="C177" s="98"/>
      <c r="D177" s="102"/>
      <c r="E177" s="103"/>
      <c r="F177" s="103"/>
      <c r="G177" s="104"/>
      <c r="H177" s="104"/>
      <c r="I177" s="99"/>
      <c r="J177" s="99"/>
      <c r="K177" s="98"/>
      <c r="L177" s="99"/>
      <c r="M177" s="98"/>
      <c r="N177" s="100"/>
      <c r="O177" s="100"/>
      <c r="P177" s="97"/>
      <c r="Q177" s="98"/>
      <c r="R177" s="98"/>
      <c r="S177" s="98"/>
      <c r="T177" s="98"/>
      <c r="U177" s="99"/>
      <c r="V177" s="98"/>
      <c r="W177" s="98"/>
      <c r="X177" s="99"/>
      <c r="Y177" s="98"/>
    </row>
    <row r="178" spans="2:25" s="90" customFormat="1" ht="21" customHeight="1">
      <c r="B178" s="101"/>
      <c r="C178" s="98"/>
      <c r="D178" s="102"/>
      <c r="E178" s="103"/>
      <c r="F178" s="103"/>
      <c r="G178" s="104"/>
      <c r="H178" s="104"/>
      <c r="I178" s="99"/>
      <c r="J178" s="99"/>
      <c r="K178" s="98"/>
      <c r="L178" s="99"/>
      <c r="M178" s="98"/>
      <c r="N178" s="100"/>
      <c r="O178" s="100"/>
      <c r="P178" s="97"/>
      <c r="Q178" s="98"/>
      <c r="R178" s="98"/>
      <c r="S178" s="98"/>
      <c r="T178" s="98"/>
      <c r="U178" s="99"/>
      <c r="V178" s="98"/>
      <c r="W178" s="98"/>
      <c r="X178" s="99"/>
      <c r="Y178" s="98"/>
    </row>
    <row r="179" spans="2:25" s="90" customFormat="1" ht="21" customHeight="1">
      <c r="B179" s="101"/>
      <c r="C179" s="98"/>
      <c r="D179" s="102"/>
      <c r="E179" s="103"/>
      <c r="F179" s="103"/>
      <c r="G179" s="104"/>
      <c r="H179" s="104"/>
      <c r="I179" s="99"/>
      <c r="J179" s="99"/>
      <c r="K179" s="98"/>
      <c r="L179" s="99"/>
      <c r="M179" s="98"/>
      <c r="N179" s="100"/>
      <c r="O179" s="100"/>
      <c r="P179" s="97"/>
      <c r="Q179" s="98"/>
      <c r="R179" s="98"/>
      <c r="S179" s="98"/>
      <c r="T179" s="98"/>
      <c r="U179" s="99"/>
      <c r="V179" s="98"/>
      <c r="W179" s="98"/>
      <c r="X179" s="99"/>
      <c r="Y179" s="98"/>
    </row>
    <row r="180" spans="2:25" s="90" customFormat="1" ht="21" customHeight="1">
      <c r="B180" s="101"/>
      <c r="C180" s="98"/>
      <c r="D180" s="102"/>
      <c r="E180" s="103"/>
      <c r="F180" s="103"/>
      <c r="G180" s="104"/>
      <c r="H180" s="104"/>
      <c r="I180" s="99"/>
      <c r="J180" s="99"/>
      <c r="K180" s="98"/>
      <c r="L180" s="99"/>
      <c r="M180" s="98"/>
      <c r="N180" s="100"/>
      <c r="O180" s="100"/>
      <c r="P180" s="97"/>
      <c r="Q180" s="98"/>
      <c r="R180" s="98"/>
      <c r="S180" s="98"/>
      <c r="T180" s="98"/>
      <c r="U180" s="99"/>
      <c r="V180" s="98"/>
      <c r="W180" s="98"/>
      <c r="X180" s="99"/>
      <c r="Y180" s="98"/>
    </row>
    <row r="181" spans="2:25" s="90" customFormat="1" ht="21" customHeight="1">
      <c r="B181" s="101"/>
      <c r="C181" s="98"/>
      <c r="D181" s="102"/>
      <c r="E181" s="103"/>
      <c r="F181" s="103"/>
      <c r="G181" s="104"/>
      <c r="H181" s="104"/>
      <c r="I181" s="99"/>
      <c r="J181" s="99"/>
      <c r="K181" s="98"/>
      <c r="L181" s="99"/>
      <c r="M181" s="98"/>
      <c r="N181" s="100"/>
      <c r="O181" s="100"/>
      <c r="P181" s="97"/>
      <c r="Q181" s="98"/>
      <c r="R181" s="98"/>
      <c r="S181" s="98"/>
      <c r="T181" s="98"/>
      <c r="U181" s="99"/>
      <c r="V181" s="98"/>
      <c r="W181" s="98"/>
      <c r="X181" s="99"/>
      <c r="Y181" s="98"/>
    </row>
    <row r="182" spans="2:25" s="90" customFormat="1" ht="21" customHeight="1">
      <c r="B182" s="101"/>
      <c r="C182" s="98"/>
      <c r="D182" s="102"/>
      <c r="E182" s="103"/>
      <c r="F182" s="103"/>
      <c r="G182" s="104"/>
      <c r="H182" s="104"/>
      <c r="I182" s="99"/>
      <c r="J182" s="99"/>
      <c r="K182" s="98"/>
      <c r="L182" s="99"/>
      <c r="M182" s="98"/>
      <c r="N182" s="100"/>
      <c r="O182" s="100"/>
      <c r="P182" s="97"/>
      <c r="Q182" s="98"/>
      <c r="R182" s="98"/>
      <c r="S182" s="98"/>
      <c r="T182" s="98"/>
      <c r="U182" s="99"/>
      <c r="V182" s="98"/>
      <c r="W182" s="98"/>
      <c r="X182" s="99"/>
      <c r="Y182" s="98"/>
    </row>
    <row r="183" spans="2:25" s="90" customFormat="1" ht="21" customHeight="1">
      <c r="B183" s="101"/>
      <c r="C183" s="98"/>
      <c r="D183" s="102"/>
      <c r="E183" s="103"/>
      <c r="F183" s="103"/>
      <c r="G183" s="104"/>
      <c r="H183" s="104"/>
      <c r="I183" s="99"/>
      <c r="J183" s="99"/>
      <c r="K183" s="98"/>
      <c r="L183" s="99"/>
      <c r="M183" s="98"/>
      <c r="N183" s="100"/>
      <c r="O183" s="100"/>
      <c r="P183" s="97"/>
      <c r="Q183" s="98"/>
      <c r="R183" s="98"/>
      <c r="S183" s="98"/>
      <c r="T183" s="98"/>
      <c r="U183" s="99"/>
      <c r="V183" s="98"/>
      <c r="W183" s="98"/>
      <c r="X183" s="99"/>
      <c r="Y183" s="98"/>
    </row>
    <row r="184" spans="2:25" s="90" customFormat="1" ht="21" customHeight="1">
      <c r="B184" s="101"/>
      <c r="C184" s="98"/>
      <c r="D184" s="102"/>
      <c r="E184" s="103"/>
      <c r="F184" s="103"/>
      <c r="G184" s="104"/>
      <c r="H184" s="104"/>
      <c r="I184" s="99"/>
      <c r="J184" s="99"/>
      <c r="K184" s="98"/>
      <c r="L184" s="99"/>
      <c r="M184" s="98"/>
      <c r="N184" s="100"/>
      <c r="O184" s="100"/>
      <c r="P184" s="97"/>
      <c r="Q184" s="98"/>
      <c r="R184" s="98"/>
      <c r="S184" s="98"/>
      <c r="T184" s="98"/>
      <c r="U184" s="99"/>
      <c r="V184" s="98"/>
      <c r="W184" s="98"/>
      <c r="X184" s="99"/>
      <c r="Y184" s="98"/>
    </row>
    <row r="185" spans="2:25" s="90" customFormat="1" ht="21" customHeight="1">
      <c r="B185" s="101"/>
      <c r="C185" s="98"/>
      <c r="D185" s="102"/>
      <c r="E185" s="103"/>
      <c r="F185" s="103"/>
      <c r="G185" s="104"/>
      <c r="H185" s="104"/>
      <c r="I185" s="99"/>
      <c r="J185" s="99"/>
      <c r="K185" s="98"/>
      <c r="L185" s="99"/>
      <c r="M185" s="98"/>
      <c r="N185" s="100"/>
      <c r="O185" s="100"/>
      <c r="P185" s="97"/>
      <c r="Q185" s="98"/>
      <c r="R185" s="98"/>
      <c r="S185" s="98"/>
      <c r="T185" s="98"/>
      <c r="U185" s="99"/>
      <c r="V185" s="98"/>
      <c r="W185" s="98"/>
      <c r="X185" s="99"/>
      <c r="Y185" s="98"/>
    </row>
    <row r="186" spans="2:25" s="90" customFormat="1" ht="21" customHeight="1">
      <c r="B186" s="101"/>
      <c r="C186" s="98"/>
      <c r="D186" s="102"/>
      <c r="E186" s="103"/>
      <c r="F186" s="103"/>
      <c r="G186" s="104"/>
      <c r="H186" s="104"/>
      <c r="I186" s="99"/>
      <c r="J186" s="99"/>
      <c r="K186" s="98"/>
      <c r="L186" s="99"/>
      <c r="M186" s="98"/>
      <c r="N186" s="100"/>
      <c r="O186" s="100"/>
      <c r="P186" s="97"/>
      <c r="Q186" s="98"/>
      <c r="R186" s="98"/>
      <c r="S186" s="98"/>
      <c r="T186" s="98"/>
      <c r="U186" s="99"/>
      <c r="V186" s="98"/>
      <c r="W186" s="98"/>
      <c r="X186" s="99"/>
      <c r="Y186" s="98"/>
    </row>
    <row r="187" spans="2:25" s="90" customFormat="1" ht="21" customHeight="1">
      <c r="B187" s="101"/>
      <c r="C187" s="98"/>
      <c r="D187" s="102"/>
      <c r="E187" s="103"/>
      <c r="F187" s="103"/>
      <c r="G187" s="104"/>
      <c r="H187" s="104"/>
      <c r="I187" s="99"/>
      <c r="J187" s="99"/>
      <c r="K187" s="98"/>
      <c r="L187" s="99"/>
      <c r="M187" s="98"/>
      <c r="N187" s="100"/>
      <c r="O187" s="100"/>
      <c r="P187" s="97"/>
      <c r="Q187" s="98"/>
      <c r="R187" s="98"/>
      <c r="S187" s="98"/>
      <c r="T187" s="98"/>
      <c r="U187" s="99"/>
      <c r="V187" s="98"/>
      <c r="W187" s="98"/>
      <c r="X187" s="99"/>
      <c r="Y187" s="98"/>
    </row>
    <row r="188" spans="2:25" s="90" customFormat="1" ht="21" customHeight="1">
      <c r="B188" s="101"/>
      <c r="C188" s="98"/>
      <c r="D188" s="102"/>
      <c r="E188" s="103"/>
      <c r="F188" s="103"/>
      <c r="G188" s="104"/>
      <c r="H188" s="104"/>
      <c r="I188" s="99"/>
      <c r="J188" s="99"/>
      <c r="K188" s="98"/>
      <c r="L188" s="99"/>
      <c r="M188" s="98"/>
      <c r="N188" s="100"/>
      <c r="O188" s="100"/>
      <c r="P188" s="97"/>
      <c r="Q188" s="98"/>
      <c r="R188" s="98"/>
      <c r="S188" s="98"/>
      <c r="T188" s="98"/>
      <c r="U188" s="99"/>
      <c r="V188" s="98"/>
      <c r="W188" s="98"/>
      <c r="X188" s="99"/>
      <c r="Y188" s="98"/>
    </row>
    <row r="189" spans="2:25" s="90" customFormat="1" ht="21" customHeight="1">
      <c r="B189" s="101"/>
      <c r="C189" s="98"/>
      <c r="D189" s="102"/>
      <c r="E189" s="103"/>
      <c r="F189" s="103"/>
      <c r="G189" s="104"/>
      <c r="H189" s="104"/>
      <c r="I189" s="99"/>
      <c r="J189" s="99"/>
      <c r="K189" s="98"/>
      <c r="L189" s="99"/>
      <c r="M189" s="98"/>
      <c r="N189" s="100"/>
      <c r="O189" s="100"/>
      <c r="P189" s="97"/>
      <c r="Q189" s="98"/>
      <c r="R189" s="98"/>
      <c r="S189" s="98"/>
      <c r="T189" s="98"/>
      <c r="U189" s="99"/>
      <c r="V189" s="98"/>
      <c r="W189" s="98"/>
      <c r="X189" s="99"/>
      <c r="Y189" s="98"/>
    </row>
    <row r="190" spans="2:25" s="90" customFormat="1" ht="21" customHeight="1">
      <c r="B190" s="101"/>
      <c r="C190" s="98"/>
      <c r="D190" s="102"/>
      <c r="E190" s="103"/>
      <c r="F190" s="103"/>
      <c r="G190" s="104"/>
      <c r="H190" s="104"/>
      <c r="I190" s="99"/>
      <c r="J190" s="99"/>
      <c r="K190" s="98"/>
      <c r="L190" s="99"/>
      <c r="M190" s="98"/>
      <c r="N190" s="100"/>
      <c r="O190" s="100"/>
      <c r="P190" s="97"/>
      <c r="Q190" s="98"/>
      <c r="R190" s="98"/>
      <c r="S190" s="98"/>
      <c r="T190" s="98"/>
      <c r="U190" s="99"/>
      <c r="V190" s="98"/>
      <c r="W190" s="98"/>
      <c r="X190" s="99"/>
      <c r="Y190" s="98"/>
    </row>
    <row r="191" spans="2:25" s="90" customFormat="1" ht="21" customHeight="1">
      <c r="B191" s="101"/>
      <c r="C191" s="98"/>
      <c r="D191" s="102"/>
      <c r="E191" s="103"/>
      <c r="F191" s="103"/>
      <c r="G191" s="104"/>
      <c r="H191" s="104"/>
      <c r="I191" s="99"/>
      <c r="J191" s="99"/>
      <c r="K191" s="98"/>
      <c r="L191" s="99"/>
      <c r="M191" s="98"/>
      <c r="N191" s="100"/>
      <c r="O191" s="100"/>
      <c r="P191" s="97"/>
      <c r="Q191" s="98"/>
      <c r="R191" s="98"/>
      <c r="S191" s="98"/>
      <c r="T191" s="98"/>
      <c r="U191" s="99"/>
      <c r="V191" s="98"/>
      <c r="W191" s="98"/>
      <c r="X191" s="99"/>
      <c r="Y191" s="98"/>
    </row>
    <row r="192" spans="2:25" s="90" customFormat="1" ht="21" customHeight="1">
      <c r="B192" s="101"/>
      <c r="C192" s="98"/>
      <c r="D192" s="102"/>
      <c r="E192" s="103"/>
      <c r="F192" s="103"/>
      <c r="G192" s="104"/>
      <c r="H192" s="104"/>
      <c r="I192" s="99"/>
      <c r="J192" s="99"/>
      <c r="K192" s="98"/>
      <c r="L192" s="99"/>
      <c r="M192" s="98"/>
      <c r="N192" s="100"/>
      <c r="O192" s="100"/>
      <c r="P192" s="97"/>
      <c r="Q192" s="98"/>
      <c r="R192" s="98"/>
      <c r="S192" s="98"/>
      <c r="T192" s="98"/>
      <c r="U192" s="99"/>
      <c r="V192" s="98"/>
      <c r="W192" s="98"/>
      <c r="X192" s="99"/>
      <c r="Y192" s="98"/>
    </row>
    <row r="193" spans="2:25" s="90" customFormat="1" ht="21" customHeight="1">
      <c r="B193" s="101"/>
      <c r="C193" s="98"/>
      <c r="D193" s="102"/>
      <c r="E193" s="103"/>
      <c r="F193" s="103"/>
      <c r="G193" s="104"/>
      <c r="H193" s="104"/>
      <c r="I193" s="99"/>
      <c r="J193" s="99"/>
      <c r="K193" s="98"/>
      <c r="L193" s="99"/>
      <c r="M193" s="98"/>
      <c r="N193" s="100"/>
      <c r="O193" s="100"/>
      <c r="P193" s="97"/>
      <c r="Q193" s="98"/>
      <c r="R193" s="98"/>
      <c r="S193" s="98"/>
      <c r="T193" s="98"/>
      <c r="U193" s="99"/>
      <c r="V193" s="98"/>
      <c r="W193" s="98"/>
      <c r="X193" s="99"/>
      <c r="Y193" s="98"/>
    </row>
    <row r="194" spans="2:25" s="90" customFormat="1" ht="21" customHeight="1">
      <c r="B194" s="101"/>
      <c r="C194" s="98"/>
      <c r="D194" s="102"/>
      <c r="E194" s="103"/>
      <c r="F194" s="103"/>
      <c r="G194" s="104"/>
      <c r="H194" s="104"/>
      <c r="I194" s="99"/>
      <c r="J194" s="99"/>
      <c r="K194" s="98"/>
      <c r="L194" s="99"/>
      <c r="M194" s="98"/>
      <c r="N194" s="100"/>
      <c r="O194" s="100"/>
      <c r="P194" s="97"/>
      <c r="Q194" s="98"/>
      <c r="R194" s="98"/>
      <c r="S194" s="98"/>
      <c r="T194" s="98"/>
      <c r="U194" s="99"/>
      <c r="V194" s="98"/>
      <c r="W194" s="98"/>
      <c r="X194" s="99"/>
      <c r="Y194" s="98"/>
    </row>
    <row r="195" spans="2:25" s="90" customFormat="1" ht="21" customHeight="1">
      <c r="B195" s="101"/>
      <c r="C195" s="98"/>
      <c r="D195" s="102"/>
      <c r="E195" s="103"/>
      <c r="F195" s="103"/>
      <c r="G195" s="104"/>
      <c r="H195" s="104"/>
      <c r="I195" s="99"/>
      <c r="J195" s="99"/>
      <c r="K195" s="98"/>
      <c r="L195" s="99"/>
      <c r="M195" s="98"/>
      <c r="N195" s="100"/>
      <c r="O195" s="100"/>
      <c r="P195" s="97"/>
      <c r="Q195" s="98"/>
      <c r="R195" s="98"/>
      <c r="S195" s="98"/>
      <c r="T195" s="98"/>
      <c r="U195" s="99"/>
      <c r="V195" s="98"/>
      <c r="W195" s="98"/>
      <c r="X195" s="99"/>
      <c r="Y195" s="98"/>
    </row>
    <row r="196" spans="2:25" s="90" customFormat="1" ht="21" customHeight="1">
      <c r="B196" s="101"/>
      <c r="C196" s="98"/>
      <c r="D196" s="102"/>
      <c r="E196" s="103"/>
      <c r="F196" s="103"/>
      <c r="G196" s="104"/>
      <c r="H196" s="104"/>
      <c r="I196" s="99"/>
      <c r="J196" s="99"/>
      <c r="K196" s="98"/>
      <c r="L196" s="99"/>
      <c r="M196" s="98"/>
      <c r="N196" s="100"/>
      <c r="O196" s="100"/>
      <c r="P196" s="97"/>
      <c r="Q196" s="98"/>
      <c r="R196" s="98"/>
      <c r="S196" s="98"/>
      <c r="T196" s="98"/>
      <c r="U196" s="99"/>
      <c r="V196" s="98"/>
      <c r="W196" s="98"/>
      <c r="X196" s="99"/>
      <c r="Y196" s="98"/>
    </row>
    <row r="197" spans="2:25" s="90" customFormat="1" ht="21" customHeight="1">
      <c r="B197" s="101"/>
      <c r="C197" s="98"/>
      <c r="D197" s="102"/>
      <c r="E197" s="103"/>
      <c r="F197" s="103"/>
      <c r="G197" s="104"/>
      <c r="H197" s="104"/>
      <c r="I197" s="99"/>
      <c r="J197" s="99"/>
      <c r="K197" s="98"/>
      <c r="L197" s="99"/>
      <c r="M197" s="98"/>
      <c r="N197" s="100"/>
      <c r="O197" s="100"/>
      <c r="P197" s="97"/>
      <c r="Q197" s="98"/>
      <c r="R197" s="98"/>
      <c r="S197" s="98"/>
      <c r="T197" s="98"/>
      <c r="U197" s="99"/>
      <c r="V197" s="98"/>
      <c r="W197" s="98"/>
      <c r="X197" s="99"/>
      <c r="Y197" s="98"/>
    </row>
    <row r="198" spans="2:25" s="90" customFormat="1" ht="21" customHeight="1">
      <c r="B198" s="101"/>
      <c r="C198" s="98"/>
      <c r="D198" s="102"/>
      <c r="E198" s="103"/>
      <c r="F198" s="103"/>
      <c r="G198" s="104"/>
      <c r="H198" s="104"/>
      <c r="I198" s="99"/>
      <c r="J198" s="99"/>
      <c r="K198" s="98"/>
      <c r="L198" s="99"/>
      <c r="M198" s="98"/>
      <c r="N198" s="100"/>
      <c r="O198" s="100"/>
      <c r="P198" s="97"/>
      <c r="Q198" s="98"/>
      <c r="R198" s="98"/>
      <c r="S198" s="98"/>
      <c r="T198" s="98"/>
      <c r="U198" s="99"/>
      <c r="V198" s="98"/>
      <c r="W198" s="98"/>
      <c r="X198" s="99"/>
      <c r="Y198" s="98"/>
    </row>
    <row r="199" spans="2:25" s="90" customFormat="1" ht="21" customHeight="1">
      <c r="B199" s="101"/>
      <c r="C199" s="98"/>
      <c r="D199" s="102"/>
      <c r="E199" s="103"/>
      <c r="F199" s="103"/>
      <c r="G199" s="104"/>
      <c r="H199" s="104"/>
      <c r="I199" s="99"/>
      <c r="J199" s="99"/>
      <c r="K199" s="98"/>
      <c r="L199" s="99"/>
      <c r="M199" s="98"/>
      <c r="N199" s="100"/>
      <c r="O199" s="100"/>
      <c r="P199" s="97"/>
      <c r="Q199" s="98"/>
      <c r="R199" s="98"/>
      <c r="S199" s="98"/>
      <c r="T199" s="98"/>
      <c r="U199" s="99"/>
      <c r="V199" s="98"/>
      <c r="W199" s="98"/>
      <c r="X199" s="99"/>
      <c r="Y199" s="98"/>
    </row>
    <row r="200" spans="2:25" s="90" customFormat="1" ht="21" customHeight="1">
      <c r="B200" s="101"/>
      <c r="C200" s="98"/>
      <c r="D200" s="102"/>
      <c r="E200" s="103"/>
      <c r="F200" s="103"/>
      <c r="G200" s="104"/>
      <c r="H200" s="104"/>
      <c r="I200" s="99"/>
      <c r="J200" s="99"/>
      <c r="K200" s="98"/>
      <c r="L200" s="99"/>
      <c r="M200" s="98"/>
      <c r="N200" s="100"/>
      <c r="O200" s="100"/>
      <c r="P200" s="97"/>
      <c r="Q200" s="98"/>
      <c r="R200" s="98"/>
      <c r="S200" s="98"/>
      <c r="T200" s="98"/>
      <c r="U200" s="99"/>
      <c r="V200" s="98"/>
      <c r="W200" s="98"/>
      <c r="X200" s="99"/>
      <c r="Y200" s="98"/>
    </row>
    <row r="201" spans="2:25" s="90" customFormat="1" ht="21" customHeight="1">
      <c r="B201" s="101"/>
      <c r="C201" s="98"/>
      <c r="D201" s="102"/>
      <c r="E201" s="103"/>
      <c r="F201" s="103"/>
      <c r="G201" s="104"/>
      <c r="H201" s="104"/>
      <c r="I201" s="99"/>
      <c r="J201" s="99"/>
      <c r="K201" s="98"/>
      <c r="L201" s="99"/>
      <c r="M201" s="98"/>
      <c r="N201" s="100"/>
      <c r="O201" s="100"/>
      <c r="P201" s="97"/>
      <c r="Q201" s="98"/>
      <c r="R201" s="98"/>
      <c r="S201" s="98"/>
      <c r="T201" s="98"/>
      <c r="U201" s="99"/>
      <c r="V201" s="98"/>
      <c r="W201" s="98"/>
      <c r="X201" s="99"/>
      <c r="Y201" s="98"/>
    </row>
    <row r="202" spans="2:25" s="90" customFormat="1" ht="21" customHeight="1">
      <c r="B202" s="101"/>
      <c r="C202" s="98"/>
      <c r="D202" s="102"/>
      <c r="E202" s="103"/>
      <c r="F202" s="103"/>
      <c r="G202" s="104"/>
      <c r="H202" s="104"/>
      <c r="I202" s="99"/>
      <c r="J202" s="99"/>
      <c r="K202" s="98"/>
      <c r="L202" s="99"/>
      <c r="M202" s="98"/>
      <c r="N202" s="100"/>
      <c r="O202" s="100"/>
      <c r="P202" s="97"/>
      <c r="Q202" s="98"/>
      <c r="R202" s="98"/>
      <c r="S202" s="98"/>
      <c r="T202" s="98"/>
      <c r="U202" s="99"/>
      <c r="V202" s="98"/>
      <c r="W202" s="98"/>
      <c r="X202" s="99"/>
      <c r="Y202" s="98"/>
    </row>
    <row r="203" spans="2:25" s="90" customFormat="1" ht="21" customHeight="1">
      <c r="B203" s="101"/>
      <c r="C203" s="98"/>
      <c r="D203" s="102"/>
      <c r="E203" s="103"/>
      <c r="F203" s="103"/>
      <c r="G203" s="104"/>
      <c r="H203" s="104"/>
      <c r="I203" s="99"/>
      <c r="J203" s="99"/>
      <c r="K203" s="98"/>
      <c r="L203" s="99"/>
      <c r="M203" s="98"/>
      <c r="N203" s="100"/>
      <c r="O203" s="100"/>
      <c r="P203" s="97"/>
      <c r="Q203" s="98"/>
      <c r="R203" s="98"/>
      <c r="S203" s="98"/>
      <c r="T203" s="98"/>
      <c r="U203" s="99"/>
      <c r="V203" s="98"/>
      <c r="W203" s="98"/>
      <c r="X203" s="99"/>
      <c r="Y203" s="98"/>
    </row>
    <row r="204" spans="2:25" s="90" customFormat="1" ht="21" customHeight="1">
      <c r="B204" s="101"/>
      <c r="C204" s="98"/>
      <c r="D204" s="102"/>
      <c r="E204" s="103"/>
      <c r="F204" s="103"/>
      <c r="G204" s="104"/>
      <c r="H204" s="104"/>
      <c r="I204" s="99"/>
      <c r="J204" s="99"/>
      <c r="K204" s="98"/>
      <c r="L204" s="99"/>
      <c r="M204" s="98"/>
      <c r="N204" s="100"/>
      <c r="O204" s="100"/>
      <c r="P204" s="97"/>
      <c r="Q204" s="98"/>
      <c r="R204" s="98"/>
      <c r="S204" s="98"/>
      <c r="T204" s="98"/>
      <c r="U204" s="99"/>
      <c r="V204" s="98"/>
      <c r="W204" s="98"/>
      <c r="X204" s="99"/>
      <c r="Y204" s="98"/>
    </row>
    <row r="205" spans="2:25" s="90" customFormat="1" ht="21" customHeight="1">
      <c r="B205" s="101"/>
      <c r="C205" s="98"/>
      <c r="D205" s="102"/>
      <c r="E205" s="103"/>
      <c r="F205" s="103"/>
      <c r="G205" s="104"/>
      <c r="H205" s="104"/>
      <c r="I205" s="99"/>
      <c r="J205" s="99"/>
      <c r="K205" s="98"/>
      <c r="L205" s="99"/>
      <c r="M205" s="98"/>
      <c r="N205" s="100"/>
      <c r="O205" s="100"/>
      <c r="P205" s="97"/>
      <c r="Q205" s="98"/>
      <c r="R205" s="98"/>
      <c r="S205" s="98"/>
      <c r="T205" s="98"/>
      <c r="U205" s="99"/>
      <c r="V205" s="98"/>
      <c r="W205" s="98"/>
      <c r="X205" s="99"/>
      <c r="Y205" s="98"/>
    </row>
    <row r="206" spans="2:25" s="90" customFormat="1" ht="21" customHeight="1">
      <c r="B206" s="101"/>
      <c r="C206" s="98"/>
      <c r="D206" s="102"/>
      <c r="E206" s="103"/>
      <c r="F206" s="103"/>
      <c r="G206" s="104"/>
      <c r="H206" s="104"/>
      <c r="I206" s="99"/>
      <c r="J206" s="99"/>
      <c r="K206" s="98"/>
      <c r="L206" s="99"/>
      <c r="M206" s="98"/>
      <c r="N206" s="100"/>
      <c r="O206" s="100"/>
      <c r="P206" s="97"/>
      <c r="Q206" s="98"/>
      <c r="R206" s="98"/>
      <c r="S206" s="98"/>
      <c r="T206" s="98"/>
      <c r="U206" s="99"/>
      <c r="V206" s="98"/>
      <c r="W206" s="98"/>
      <c r="X206" s="99"/>
      <c r="Y206" s="98"/>
    </row>
    <row r="207" spans="2:25" s="90" customFormat="1" ht="21" customHeight="1">
      <c r="B207" s="101"/>
      <c r="C207" s="98"/>
      <c r="D207" s="102"/>
      <c r="E207" s="103"/>
      <c r="F207" s="103"/>
      <c r="G207" s="104"/>
      <c r="H207" s="104"/>
      <c r="I207" s="99"/>
      <c r="J207" s="99"/>
      <c r="K207" s="98"/>
      <c r="L207" s="99"/>
      <c r="M207" s="98"/>
      <c r="N207" s="100"/>
      <c r="O207" s="100"/>
      <c r="P207" s="97"/>
      <c r="Q207" s="98"/>
      <c r="R207" s="98"/>
      <c r="S207" s="98"/>
      <c r="T207" s="98"/>
      <c r="U207" s="99"/>
      <c r="V207" s="98"/>
      <c r="W207" s="98"/>
      <c r="X207" s="99"/>
      <c r="Y207" s="98"/>
    </row>
    <row r="208" spans="2:25" s="90" customFormat="1" ht="21" customHeight="1">
      <c r="B208" s="101"/>
      <c r="C208" s="98"/>
      <c r="D208" s="102"/>
      <c r="E208" s="103"/>
      <c r="F208" s="103"/>
      <c r="G208" s="104"/>
      <c r="H208" s="104"/>
      <c r="I208" s="99"/>
      <c r="J208" s="99"/>
      <c r="K208" s="98"/>
      <c r="L208" s="99"/>
      <c r="M208" s="98"/>
      <c r="N208" s="100"/>
      <c r="O208" s="100"/>
      <c r="P208" s="97"/>
      <c r="Q208" s="98"/>
      <c r="R208" s="98"/>
      <c r="S208" s="98"/>
      <c r="T208" s="98"/>
      <c r="U208" s="99"/>
      <c r="V208" s="98"/>
      <c r="W208" s="98"/>
      <c r="X208" s="99"/>
      <c r="Y208" s="98"/>
    </row>
    <row r="209" spans="2:25" s="90" customFormat="1" ht="21" customHeight="1">
      <c r="B209" s="101"/>
      <c r="C209" s="98"/>
      <c r="D209" s="102"/>
      <c r="E209" s="103"/>
      <c r="F209" s="103"/>
      <c r="G209" s="104"/>
      <c r="H209" s="104"/>
      <c r="I209" s="99"/>
      <c r="J209" s="99"/>
      <c r="K209" s="98"/>
      <c r="L209" s="99"/>
      <c r="M209" s="98"/>
      <c r="N209" s="100"/>
      <c r="O209" s="100"/>
      <c r="P209" s="97"/>
      <c r="Q209" s="98"/>
      <c r="R209" s="98"/>
      <c r="S209" s="98"/>
      <c r="T209" s="98"/>
      <c r="U209" s="99"/>
      <c r="V209" s="98"/>
      <c r="W209" s="98"/>
      <c r="X209" s="99"/>
      <c r="Y209" s="98"/>
    </row>
    <row r="210" spans="2:25" s="90" customFormat="1" ht="21" customHeight="1">
      <c r="B210" s="101"/>
      <c r="C210" s="98"/>
      <c r="D210" s="102"/>
      <c r="E210" s="103"/>
      <c r="F210" s="103"/>
      <c r="G210" s="104"/>
      <c r="H210" s="104"/>
      <c r="I210" s="99"/>
      <c r="J210" s="99"/>
      <c r="K210" s="98"/>
      <c r="L210" s="99"/>
      <c r="M210" s="98"/>
      <c r="N210" s="100"/>
      <c r="O210" s="100"/>
      <c r="P210" s="97"/>
      <c r="Q210" s="98"/>
      <c r="R210" s="98"/>
      <c r="S210" s="98"/>
      <c r="T210" s="98"/>
      <c r="U210" s="99"/>
      <c r="V210" s="98"/>
      <c r="W210" s="98"/>
      <c r="X210" s="99"/>
      <c r="Y210" s="98"/>
    </row>
    <row r="211" spans="2:25" s="90" customFormat="1" ht="21" customHeight="1">
      <c r="B211" s="101"/>
      <c r="C211" s="98"/>
      <c r="D211" s="102"/>
      <c r="E211" s="103"/>
      <c r="F211" s="103"/>
      <c r="G211" s="104"/>
      <c r="H211" s="104"/>
      <c r="I211" s="99"/>
      <c r="J211" s="99"/>
      <c r="K211" s="98"/>
      <c r="L211" s="99"/>
      <c r="M211" s="98"/>
      <c r="N211" s="100"/>
      <c r="O211" s="100"/>
      <c r="P211" s="97"/>
      <c r="Q211" s="98"/>
      <c r="R211" s="98"/>
      <c r="S211" s="98"/>
      <c r="T211" s="98"/>
      <c r="U211" s="99"/>
      <c r="V211" s="98"/>
      <c r="W211" s="98"/>
      <c r="X211" s="99"/>
      <c r="Y211" s="98"/>
    </row>
    <row r="212" spans="2:25" s="90" customFormat="1" ht="21" customHeight="1">
      <c r="B212" s="101"/>
      <c r="C212" s="98"/>
      <c r="D212" s="102"/>
      <c r="E212" s="103"/>
      <c r="F212" s="103"/>
      <c r="G212" s="104"/>
      <c r="H212" s="104"/>
      <c r="I212" s="99"/>
      <c r="J212" s="99"/>
      <c r="K212" s="98"/>
      <c r="L212" s="99"/>
      <c r="M212" s="98"/>
      <c r="N212" s="100"/>
      <c r="O212" s="100"/>
      <c r="P212" s="97"/>
      <c r="Q212" s="98"/>
      <c r="R212" s="98"/>
      <c r="S212" s="98"/>
      <c r="T212" s="98"/>
      <c r="U212" s="99"/>
      <c r="V212" s="98"/>
      <c r="W212" s="98"/>
      <c r="X212" s="99"/>
      <c r="Y212" s="98"/>
    </row>
    <row r="213" spans="2:25" s="90" customFormat="1" ht="21" customHeight="1">
      <c r="B213" s="101"/>
      <c r="C213" s="98"/>
      <c r="D213" s="102"/>
      <c r="E213" s="103"/>
      <c r="F213" s="103"/>
      <c r="G213" s="104"/>
      <c r="H213" s="104"/>
      <c r="I213" s="99"/>
      <c r="J213" s="99"/>
      <c r="K213" s="98"/>
      <c r="L213" s="99"/>
      <c r="M213" s="98"/>
      <c r="N213" s="100"/>
      <c r="O213" s="100"/>
      <c r="P213" s="97"/>
      <c r="Q213" s="98"/>
      <c r="R213" s="98"/>
      <c r="S213" s="98"/>
      <c r="T213" s="98"/>
      <c r="U213" s="99"/>
      <c r="V213" s="98"/>
      <c r="W213" s="98"/>
      <c r="X213" s="99"/>
      <c r="Y213" s="98"/>
    </row>
    <row r="214" spans="2:25" s="90" customFormat="1" ht="21" customHeight="1">
      <c r="B214" s="101"/>
      <c r="C214" s="98"/>
      <c r="D214" s="102"/>
      <c r="E214" s="103"/>
      <c r="F214" s="103"/>
      <c r="G214" s="104"/>
      <c r="H214" s="104"/>
      <c r="I214" s="99"/>
      <c r="J214" s="99"/>
      <c r="K214" s="98"/>
      <c r="L214" s="99"/>
      <c r="M214" s="98"/>
      <c r="N214" s="100"/>
      <c r="O214" s="100"/>
      <c r="P214" s="97"/>
      <c r="Q214" s="98"/>
      <c r="R214" s="98"/>
      <c r="S214" s="98"/>
      <c r="T214" s="98"/>
      <c r="U214" s="99"/>
      <c r="V214" s="98"/>
      <c r="W214" s="98"/>
      <c r="X214" s="99"/>
      <c r="Y214" s="98"/>
    </row>
    <row r="215" spans="2:25" s="90" customFormat="1" ht="21" customHeight="1">
      <c r="B215" s="101"/>
      <c r="C215" s="98"/>
      <c r="D215" s="102"/>
      <c r="E215" s="103"/>
      <c r="F215" s="103"/>
      <c r="G215" s="104"/>
      <c r="H215" s="104"/>
      <c r="I215" s="99"/>
      <c r="J215" s="99"/>
      <c r="K215" s="98"/>
      <c r="L215" s="99"/>
      <c r="M215" s="98"/>
      <c r="N215" s="100"/>
      <c r="O215" s="100"/>
      <c r="P215" s="97"/>
      <c r="Q215" s="98"/>
      <c r="R215" s="98"/>
      <c r="S215" s="98"/>
      <c r="T215" s="98"/>
      <c r="U215" s="99"/>
      <c r="V215" s="98"/>
      <c r="W215" s="98"/>
      <c r="X215" s="99"/>
      <c r="Y215" s="98"/>
    </row>
    <row r="216" spans="2:25" s="90" customFormat="1" ht="21" customHeight="1">
      <c r="B216" s="101"/>
      <c r="C216" s="98"/>
      <c r="D216" s="102"/>
      <c r="E216" s="103"/>
      <c r="F216" s="103"/>
      <c r="G216" s="104"/>
      <c r="H216" s="104"/>
      <c r="I216" s="99"/>
      <c r="J216" s="99"/>
      <c r="K216" s="98"/>
      <c r="L216" s="99"/>
      <c r="M216" s="98"/>
      <c r="N216" s="100"/>
      <c r="O216" s="100"/>
      <c r="P216" s="97"/>
      <c r="Q216" s="98"/>
      <c r="R216" s="98"/>
      <c r="S216" s="98"/>
      <c r="T216" s="98"/>
      <c r="U216" s="99"/>
      <c r="V216" s="98"/>
      <c r="W216" s="98"/>
      <c r="X216" s="99"/>
      <c r="Y216" s="98"/>
    </row>
    <row r="217" spans="2:25" s="90" customFormat="1" ht="21" customHeight="1">
      <c r="B217" s="101"/>
      <c r="C217" s="98"/>
      <c r="D217" s="102"/>
      <c r="E217" s="103"/>
      <c r="F217" s="103"/>
      <c r="G217" s="104"/>
      <c r="H217" s="104"/>
      <c r="I217" s="99"/>
      <c r="J217" s="99"/>
      <c r="K217" s="98"/>
      <c r="L217" s="99"/>
      <c r="M217" s="98"/>
      <c r="N217" s="100"/>
      <c r="O217" s="100"/>
      <c r="P217" s="97"/>
      <c r="Q217" s="98"/>
      <c r="R217" s="98"/>
      <c r="S217" s="98"/>
      <c r="T217" s="98"/>
      <c r="U217" s="99"/>
      <c r="V217" s="98"/>
      <c r="W217" s="98"/>
      <c r="X217" s="99"/>
      <c r="Y217" s="98"/>
    </row>
    <row r="218" spans="2:25" s="90" customFormat="1" ht="21" customHeight="1">
      <c r="B218" s="101"/>
      <c r="C218" s="98"/>
      <c r="D218" s="102"/>
      <c r="E218" s="103"/>
      <c r="F218" s="103"/>
      <c r="G218" s="104"/>
      <c r="H218" s="104"/>
      <c r="I218" s="99"/>
      <c r="J218" s="99"/>
      <c r="K218" s="98"/>
      <c r="L218" s="99"/>
      <c r="M218" s="98"/>
      <c r="N218" s="100"/>
      <c r="O218" s="100"/>
      <c r="P218" s="97"/>
      <c r="Q218" s="98"/>
      <c r="R218" s="98"/>
      <c r="S218" s="98"/>
      <c r="T218" s="98"/>
      <c r="U218" s="99"/>
      <c r="V218" s="98"/>
      <c r="W218" s="98"/>
      <c r="X218" s="99"/>
      <c r="Y218" s="98"/>
    </row>
    <row r="219" spans="2:25" s="90" customFormat="1" ht="21" customHeight="1">
      <c r="B219" s="101"/>
      <c r="C219" s="98"/>
      <c r="D219" s="102"/>
      <c r="E219" s="103"/>
      <c r="F219" s="103"/>
      <c r="G219" s="104"/>
      <c r="H219" s="104"/>
      <c r="I219" s="99"/>
      <c r="J219" s="99"/>
      <c r="K219" s="98"/>
      <c r="L219" s="99"/>
      <c r="M219" s="98"/>
      <c r="N219" s="100"/>
      <c r="O219" s="100"/>
      <c r="P219" s="97"/>
      <c r="Q219" s="98"/>
      <c r="R219" s="98"/>
      <c r="S219" s="98"/>
      <c r="T219" s="98"/>
      <c r="U219" s="99"/>
      <c r="V219" s="98"/>
      <c r="W219" s="98"/>
      <c r="X219" s="99"/>
      <c r="Y219" s="98"/>
    </row>
    <row r="220" spans="2:25" s="90" customFormat="1" ht="21" customHeight="1">
      <c r="B220" s="101"/>
      <c r="C220" s="98"/>
      <c r="D220" s="102"/>
      <c r="E220" s="103"/>
      <c r="F220" s="103"/>
      <c r="G220" s="104"/>
      <c r="H220" s="104"/>
      <c r="I220" s="99"/>
      <c r="J220" s="99"/>
      <c r="K220" s="98"/>
      <c r="L220" s="99"/>
      <c r="M220" s="98"/>
      <c r="N220" s="100"/>
      <c r="O220" s="100"/>
      <c r="P220" s="97"/>
      <c r="Q220" s="98"/>
      <c r="R220" s="98"/>
      <c r="S220" s="98"/>
      <c r="T220" s="98"/>
      <c r="U220" s="99"/>
      <c r="V220" s="98"/>
      <c r="W220" s="98"/>
      <c r="X220" s="99"/>
      <c r="Y220" s="98"/>
    </row>
    <row r="221" spans="2:25" s="90" customFormat="1" ht="21" customHeight="1">
      <c r="B221" s="101"/>
      <c r="C221" s="98"/>
      <c r="D221" s="102"/>
      <c r="E221" s="103"/>
      <c r="F221" s="103"/>
      <c r="G221" s="104"/>
      <c r="H221" s="104"/>
      <c r="I221" s="99"/>
      <c r="J221" s="99"/>
      <c r="K221" s="98"/>
      <c r="L221" s="99"/>
      <c r="M221" s="98"/>
      <c r="N221" s="100"/>
      <c r="O221" s="100"/>
      <c r="P221" s="97"/>
      <c r="Q221" s="98"/>
      <c r="R221" s="98"/>
      <c r="S221" s="98"/>
      <c r="T221" s="98"/>
      <c r="U221" s="99"/>
      <c r="V221" s="98"/>
      <c r="W221" s="98"/>
      <c r="X221" s="99"/>
      <c r="Y221" s="98"/>
    </row>
    <row r="222" spans="2:25" s="90" customFormat="1" ht="21" customHeight="1">
      <c r="B222" s="101"/>
      <c r="C222" s="98"/>
      <c r="D222" s="102"/>
      <c r="E222" s="103"/>
      <c r="F222" s="103"/>
      <c r="G222" s="104"/>
      <c r="H222" s="104"/>
      <c r="I222" s="99"/>
      <c r="J222" s="99"/>
      <c r="K222" s="98"/>
      <c r="L222" s="99"/>
      <c r="M222" s="98"/>
      <c r="N222" s="100"/>
      <c r="O222" s="100"/>
      <c r="P222" s="97"/>
      <c r="Q222" s="98"/>
      <c r="R222" s="98"/>
      <c r="S222" s="98"/>
      <c r="T222" s="98"/>
      <c r="U222" s="99"/>
      <c r="V222" s="98"/>
      <c r="W222" s="98"/>
      <c r="X222" s="99"/>
      <c r="Y222" s="98"/>
    </row>
    <row r="223" spans="2:25" s="90" customFormat="1" ht="21" customHeight="1">
      <c r="B223" s="101"/>
      <c r="C223" s="98"/>
      <c r="D223" s="102"/>
      <c r="E223" s="103"/>
      <c r="F223" s="103"/>
      <c r="G223" s="104"/>
      <c r="H223" s="104"/>
      <c r="I223" s="99"/>
      <c r="J223" s="99"/>
      <c r="K223" s="98"/>
      <c r="L223" s="99"/>
      <c r="M223" s="98"/>
      <c r="N223" s="100"/>
      <c r="O223" s="100"/>
      <c r="P223" s="97"/>
      <c r="Q223" s="98"/>
      <c r="R223" s="98"/>
      <c r="S223" s="98"/>
      <c r="T223" s="98"/>
      <c r="U223" s="99"/>
      <c r="V223" s="98"/>
      <c r="W223" s="98"/>
      <c r="X223" s="99"/>
      <c r="Y223" s="98"/>
    </row>
    <row r="224" spans="2:25" s="90" customFormat="1" ht="21" customHeight="1">
      <c r="B224" s="101"/>
      <c r="C224" s="98"/>
      <c r="D224" s="102"/>
      <c r="E224" s="103"/>
      <c r="F224" s="103"/>
      <c r="G224" s="104"/>
      <c r="H224" s="104"/>
      <c r="I224" s="99"/>
      <c r="J224" s="99"/>
      <c r="K224" s="98"/>
      <c r="L224" s="99"/>
      <c r="M224" s="98"/>
      <c r="N224" s="100"/>
      <c r="O224" s="100"/>
      <c r="P224" s="97"/>
      <c r="Q224" s="98"/>
      <c r="R224" s="98"/>
      <c r="S224" s="98"/>
      <c r="T224" s="98"/>
      <c r="U224" s="99"/>
      <c r="V224" s="98"/>
      <c r="W224" s="98"/>
      <c r="X224" s="99"/>
      <c r="Y224" s="98"/>
    </row>
    <row r="225" spans="2:25" s="90" customFormat="1" ht="21" customHeight="1">
      <c r="B225" s="101"/>
      <c r="C225" s="98"/>
      <c r="D225" s="102"/>
      <c r="E225" s="103"/>
      <c r="F225" s="103"/>
      <c r="G225" s="104"/>
      <c r="H225" s="104"/>
      <c r="I225" s="99"/>
      <c r="J225" s="99"/>
      <c r="K225" s="98"/>
      <c r="L225" s="99"/>
      <c r="M225" s="98"/>
      <c r="N225" s="100"/>
      <c r="O225" s="100"/>
      <c r="P225" s="97"/>
      <c r="Q225" s="98"/>
      <c r="R225" s="98"/>
      <c r="S225" s="98"/>
      <c r="T225" s="98"/>
      <c r="U225" s="99"/>
      <c r="V225" s="98"/>
      <c r="W225" s="98"/>
      <c r="X225" s="99"/>
      <c r="Y225" s="98"/>
    </row>
    <row r="226" spans="2:25" s="90" customFormat="1" ht="21" customHeight="1">
      <c r="B226" s="101"/>
      <c r="C226" s="98"/>
      <c r="D226" s="102"/>
      <c r="E226" s="103"/>
      <c r="F226" s="103"/>
      <c r="G226" s="104"/>
      <c r="H226" s="104"/>
      <c r="I226" s="99"/>
      <c r="J226" s="99"/>
      <c r="K226" s="98"/>
      <c r="L226" s="99"/>
      <c r="M226" s="98"/>
      <c r="N226" s="100"/>
      <c r="O226" s="100"/>
      <c r="P226" s="97"/>
      <c r="Q226" s="98"/>
      <c r="R226" s="98"/>
      <c r="S226" s="98"/>
      <c r="T226" s="98"/>
      <c r="U226" s="99"/>
      <c r="V226" s="98"/>
      <c r="W226" s="98"/>
      <c r="X226" s="99"/>
      <c r="Y226" s="98"/>
    </row>
    <row r="227" spans="2:25" s="90" customFormat="1" ht="21" customHeight="1">
      <c r="B227" s="101"/>
      <c r="C227" s="98"/>
      <c r="D227" s="102"/>
      <c r="E227" s="103"/>
      <c r="F227" s="103"/>
      <c r="G227" s="104"/>
      <c r="H227" s="104"/>
      <c r="I227" s="99"/>
      <c r="J227" s="99"/>
      <c r="K227" s="98"/>
      <c r="L227" s="99"/>
      <c r="M227" s="98"/>
      <c r="N227" s="100"/>
      <c r="O227" s="100"/>
      <c r="P227" s="97"/>
      <c r="Q227" s="98"/>
      <c r="R227" s="98"/>
      <c r="S227" s="98"/>
      <c r="T227" s="98"/>
      <c r="U227" s="99"/>
      <c r="V227" s="98"/>
      <c r="W227" s="98"/>
      <c r="X227" s="99"/>
      <c r="Y227" s="98"/>
    </row>
    <row r="228" spans="2:25" s="90" customFormat="1" ht="21" customHeight="1">
      <c r="B228" s="101"/>
      <c r="C228" s="98"/>
      <c r="D228" s="102"/>
      <c r="E228" s="103"/>
      <c r="F228" s="103"/>
      <c r="G228" s="104"/>
      <c r="H228" s="104"/>
      <c r="I228" s="99"/>
      <c r="J228" s="99"/>
      <c r="K228" s="98"/>
      <c r="L228" s="99"/>
      <c r="M228" s="98"/>
      <c r="N228" s="100"/>
      <c r="O228" s="100"/>
      <c r="P228" s="97"/>
      <c r="Q228" s="98"/>
      <c r="R228" s="98"/>
      <c r="S228" s="98"/>
      <c r="T228" s="98"/>
      <c r="U228" s="99"/>
      <c r="V228" s="98"/>
      <c r="W228" s="98"/>
      <c r="X228" s="99"/>
      <c r="Y228" s="98"/>
    </row>
    <row r="229" spans="2:25" s="90" customFormat="1" ht="21" customHeight="1">
      <c r="B229" s="101"/>
      <c r="C229" s="98"/>
      <c r="D229" s="102"/>
      <c r="E229" s="103"/>
      <c r="F229" s="103"/>
      <c r="G229" s="104"/>
      <c r="H229" s="104"/>
      <c r="I229" s="99"/>
      <c r="J229" s="99"/>
      <c r="K229" s="98"/>
      <c r="L229" s="99"/>
      <c r="M229" s="98"/>
      <c r="N229" s="100"/>
      <c r="O229" s="100"/>
      <c r="P229" s="97"/>
      <c r="Q229" s="98"/>
      <c r="R229" s="98"/>
      <c r="S229" s="98"/>
      <c r="T229" s="98"/>
      <c r="U229" s="99"/>
      <c r="V229" s="98"/>
      <c r="W229" s="98"/>
      <c r="X229" s="99"/>
      <c r="Y229" s="98"/>
    </row>
    <row r="230" spans="2:25" s="90" customFormat="1" ht="21" customHeight="1">
      <c r="B230" s="101"/>
      <c r="C230" s="98"/>
      <c r="D230" s="102"/>
      <c r="E230" s="103"/>
      <c r="F230" s="103"/>
      <c r="G230" s="104"/>
      <c r="H230" s="104"/>
      <c r="I230" s="99"/>
      <c r="J230" s="99"/>
      <c r="K230" s="98"/>
      <c r="L230" s="99"/>
      <c r="M230" s="98"/>
      <c r="N230" s="100"/>
      <c r="O230" s="100"/>
      <c r="P230" s="97"/>
      <c r="Q230" s="98"/>
      <c r="R230" s="98"/>
      <c r="S230" s="98"/>
      <c r="T230" s="98"/>
      <c r="U230" s="99"/>
      <c r="V230" s="98"/>
      <c r="W230" s="98"/>
      <c r="X230" s="99"/>
      <c r="Y230" s="98"/>
    </row>
    <row r="231" spans="2:25" s="90" customFormat="1" ht="21" customHeight="1">
      <c r="B231" s="101"/>
      <c r="C231" s="98"/>
      <c r="D231" s="102"/>
      <c r="E231" s="103"/>
      <c r="F231" s="103"/>
      <c r="G231" s="104"/>
      <c r="H231" s="104"/>
      <c r="I231" s="99"/>
      <c r="J231" s="99"/>
      <c r="K231" s="98"/>
      <c r="L231" s="99"/>
      <c r="M231" s="98"/>
      <c r="N231" s="100"/>
      <c r="O231" s="100"/>
      <c r="P231" s="97"/>
      <c r="Q231" s="98"/>
      <c r="R231" s="98"/>
      <c r="S231" s="98"/>
      <c r="T231" s="98"/>
      <c r="U231" s="99"/>
      <c r="V231" s="98"/>
      <c r="W231" s="98"/>
      <c r="X231" s="99"/>
      <c r="Y231" s="98"/>
    </row>
    <row r="232" spans="2:25" s="90" customFormat="1" ht="21" customHeight="1">
      <c r="B232" s="101"/>
      <c r="C232" s="98"/>
      <c r="D232" s="102"/>
      <c r="E232" s="103"/>
      <c r="F232" s="103"/>
      <c r="G232" s="104"/>
      <c r="H232" s="104"/>
      <c r="I232" s="99"/>
      <c r="J232" s="99"/>
      <c r="K232" s="98"/>
      <c r="L232" s="99"/>
      <c r="M232" s="98"/>
      <c r="N232" s="100"/>
      <c r="O232" s="100"/>
      <c r="P232" s="97"/>
      <c r="Q232" s="98"/>
      <c r="R232" s="98"/>
      <c r="S232" s="98"/>
      <c r="T232" s="98"/>
      <c r="U232" s="99"/>
      <c r="V232" s="98"/>
      <c r="W232" s="98"/>
      <c r="X232" s="99"/>
      <c r="Y232" s="98"/>
    </row>
    <row r="233" spans="2:25" s="90" customFormat="1" ht="21" customHeight="1">
      <c r="B233" s="101"/>
      <c r="C233" s="98"/>
      <c r="D233" s="102"/>
      <c r="E233" s="103"/>
      <c r="F233" s="103"/>
      <c r="G233" s="104"/>
      <c r="H233" s="104"/>
      <c r="I233" s="99"/>
      <c r="J233" s="99"/>
      <c r="K233" s="98"/>
      <c r="L233" s="99"/>
      <c r="M233" s="98"/>
      <c r="N233" s="100"/>
      <c r="O233" s="100"/>
      <c r="P233" s="97"/>
      <c r="Q233" s="98"/>
      <c r="R233" s="98"/>
      <c r="S233" s="98"/>
      <c r="T233" s="98"/>
      <c r="U233" s="99"/>
      <c r="V233" s="98"/>
      <c r="W233" s="98"/>
      <c r="X233" s="99"/>
      <c r="Y233" s="98"/>
    </row>
    <row r="234" spans="2:25" s="90" customFormat="1" ht="21" customHeight="1">
      <c r="B234" s="101"/>
      <c r="C234" s="98"/>
      <c r="D234" s="102"/>
      <c r="E234" s="103"/>
      <c r="F234" s="103"/>
      <c r="G234" s="104"/>
      <c r="H234" s="104"/>
      <c r="I234" s="99"/>
      <c r="J234" s="99"/>
      <c r="K234" s="98"/>
      <c r="L234" s="99"/>
      <c r="M234" s="98"/>
      <c r="N234" s="100"/>
      <c r="O234" s="100"/>
      <c r="P234" s="97"/>
      <c r="Q234" s="98"/>
      <c r="R234" s="98"/>
      <c r="S234" s="98"/>
      <c r="T234" s="98"/>
      <c r="U234" s="99"/>
      <c r="V234" s="98"/>
      <c r="W234" s="98"/>
      <c r="X234" s="99"/>
      <c r="Y234" s="98"/>
    </row>
    <row r="235" spans="2:25" s="90" customFormat="1" ht="21" customHeight="1">
      <c r="B235" s="101"/>
      <c r="C235" s="98"/>
      <c r="D235" s="102"/>
      <c r="E235" s="103"/>
      <c r="F235" s="103"/>
      <c r="G235" s="104"/>
      <c r="H235" s="104"/>
      <c r="I235" s="99"/>
      <c r="J235" s="99"/>
      <c r="K235" s="98"/>
      <c r="L235" s="99"/>
      <c r="M235" s="98"/>
      <c r="N235" s="100"/>
      <c r="O235" s="100"/>
      <c r="P235" s="97"/>
      <c r="Q235" s="98"/>
      <c r="R235" s="98"/>
      <c r="S235" s="98"/>
      <c r="T235" s="98"/>
      <c r="U235" s="99"/>
      <c r="V235" s="98"/>
      <c r="W235" s="98"/>
      <c r="X235" s="99"/>
      <c r="Y235" s="98"/>
    </row>
    <row r="236" spans="2:25" s="90" customFormat="1" ht="21" customHeight="1">
      <c r="B236" s="101"/>
      <c r="C236" s="98"/>
      <c r="D236" s="102"/>
      <c r="E236" s="103"/>
      <c r="F236" s="103"/>
      <c r="G236" s="104"/>
      <c r="H236" s="104"/>
      <c r="I236" s="99"/>
      <c r="J236" s="99"/>
      <c r="K236" s="98"/>
      <c r="L236" s="99"/>
      <c r="M236" s="98"/>
      <c r="N236" s="100"/>
      <c r="O236" s="100"/>
      <c r="P236" s="97"/>
      <c r="Q236" s="98"/>
      <c r="R236" s="98"/>
      <c r="S236" s="98"/>
      <c r="T236" s="98"/>
      <c r="U236" s="99"/>
      <c r="V236" s="98"/>
      <c r="W236" s="98"/>
      <c r="X236" s="99"/>
      <c r="Y236" s="98"/>
    </row>
    <row r="237" spans="2:25" s="90" customFormat="1" ht="21" customHeight="1">
      <c r="B237" s="101"/>
      <c r="C237" s="98"/>
      <c r="D237" s="102"/>
      <c r="E237" s="103"/>
      <c r="F237" s="103"/>
      <c r="G237" s="104"/>
      <c r="H237" s="104"/>
      <c r="I237" s="99"/>
      <c r="J237" s="99"/>
      <c r="K237" s="98"/>
      <c r="L237" s="99"/>
      <c r="M237" s="98"/>
      <c r="N237" s="100"/>
      <c r="O237" s="100"/>
      <c r="P237" s="97"/>
      <c r="Q237" s="98"/>
      <c r="R237" s="98"/>
      <c r="S237" s="98"/>
      <c r="T237" s="98"/>
      <c r="U237" s="99"/>
      <c r="V237" s="98"/>
      <c r="W237" s="98"/>
      <c r="X237" s="99"/>
      <c r="Y237" s="98"/>
    </row>
    <row r="238" spans="2:25" s="90" customFormat="1" ht="21" customHeight="1">
      <c r="B238" s="101"/>
      <c r="C238" s="98"/>
      <c r="D238" s="102"/>
      <c r="E238" s="103"/>
      <c r="F238" s="103"/>
      <c r="G238" s="104"/>
      <c r="H238" s="104"/>
      <c r="I238" s="99"/>
      <c r="J238" s="99"/>
      <c r="K238" s="98"/>
      <c r="L238" s="99"/>
      <c r="M238" s="98"/>
      <c r="N238" s="100"/>
      <c r="O238" s="100"/>
      <c r="P238" s="97"/>
      <c r="Q238" s="98"/>
      <c r="R238" s="98"/>
      <c r="S238" s="98"/>
      <c r="T238" s="98"/>
      <c r="U238" s="99"/>
      <c r="V238" s="98"/>
      <c r="W238" s="98"/>
      <c r="X238" s="99"/>
      <c r="Y238" s="98"/>
    </row>
    <row r="239" spans="2:25" s="90" customFormat="1" ht="21" customHeight="1">
      <c r="B239" s="101"/>
      <c r="C239" s="98"/>
      <c r="D239" s="102"/>
      <c r="E239" s="103"/>
      <c r="F239" s="103"/>
      <c r="G239" s="104"/>
      <c r="H239" s="104"/>
      <c r="I239" s="99"/>
      <c r="J239" s="99"/>
      <c r="K239" s="98"/>
      <c r="L239" s="99"/>
      <c r="M239" s="98"/>
      <c r="N239" s="100"/>
      <c r="O239" s="100"/>
      <c r="P239" s="97"/>
      <c r="Q239" s="98"/>
      <c r="R239" s="98"/>
      <c r="S239" s="98"/>
      <c r="T239" s="98"/>
      <c r="U239" s="99"/>
      <c r="V239" s="98"/>
      <c r="W239" s="98"/>
      <c r="X239" s="99"/>
      <c r="Y239" s="98"/>
    </row>
    <row r="240" spans="2:25" s="90" customFormat="1" ht="21" customHeight="1">
      <c r="B240" s="101"/>
      <c r="C240" s="98"/>
      <c r="D240" s="102"/>
      <c r="E240" s="103"/>
      <c r="F240" s="103"/>
      <c r="G240" s="104"/>
      <c r="H240" s="104"/>
      <c r="I240" s="99"/>
      <c r="J240" s="99"/>
      <c r="K240" s="98"/>
      <c r="L240" s="99"/>
      <c r="M240" s="98"/>
      <c r="N240" s="100"/>
      <c r="O240" s="100"/>
      <c r="P240" s="97"/>
      <c r="Q240" s="98"/>
      <c r="R240" s="98"/>
      <c r="S240" s="98"/>
      <c r="T240" s="98"/>
      <c r="U240" s="99"/>
      <c r="V240" s="98"/>
      <c r="W240" s="98"/>
      <c r="X240" s="99"/>
      <c r="Y240" s="98"/>
    </row>
    <row r="241" spans="2:25" s="90" customFormat="1" ht="21" customHeight="1">
      <c r="B241" s="101"/>
      <c r="C241" s="98"/>
      <c r="D241" s="102"/>
      <c r="E241" s="103"/>
      <c r="F241" s="103"/>
      <c r="G241" s="104"/>
      <c r="H241" s="104"/>
      <c r="I241" s="99"/>
      <c r="J241" s="99"/>
      <c r="K241" s="98"/>
      <c r="L241" s="99"/>
      <c r="M241" s="98"/>
      <c r="N241" s="100"/>
      <c r="O241" s="100"/>
      <c r="P241" s="97"/>
      <c r="Q241" s="98"/>
      <c r="R241" s="98"/>
      <c r="S241" s="98"/>
      <c r="T241" s="98"/>
      <c r="U241" s="99"/>
      <c r="V241" s="98"/>
      <c r="W241" s="98"/>
      <c r="X241" s="99"/>
      <c r="Y241" s="98"/>
    </row>
    <row r="242" spans="2:25" s="90" customFormat="1" ht="21" customHeight="1">
      <c r="B242" s="101"/>
      <c r="C242" s="98"/>
      <c r="D242" s="102"/>
      <c r="E242" s="103"/>
      <c r="F242" s="103"/>
      <c r="G242" s="104"/>
      <c r="H242" s="104"/>
      <c r="I242" s="99"/>
      <c r="J242" s="99"/>
      <c r="K242" s="98"/>
      <c r="L242" s="99"/>
      <c r="M242" s="98"/>
      <c r="N242" s="100"/>
      <c r="O242" s="100"/>
      <c r="P242" s="97"/>
      <c r="Q242" s="98"/>
      <c r="R242" s="98"/>
      <c r="S242" s="98"/>
      <c r="T242" s="98"/>
      <c r="U242" s="99"/>
      <c r="V242" s="98"/>
      <c r="W242" s="98"/>
      <c r="X242" s="99"/>
      <c r="Y242" s="98"/>
    </row>
    <row r="243" spans="2:25" s="90" customFormat="1" ht="21" customHeight="1">
      <c r="B243" s="101"/>
      <c r="C243" s="98"/>
      <c r="D243" s="102"/>
      <c r="E243" s="103"/>
      <c r="F243" s="103"/>
      <c r="G243" s="104"/>
      <c r="H243" s="104"/>
      <c r="I243" s="99"/>
      <c r="J243" s="99"/>
      <c r="K243" s="98"/>
      <c r="L243" s="99"/>
      <c r="M243" s="98"/>
      <c r="N243" s="100"/>
      <c r="O243" s="100"/>
      <c r="P243" s="97"/>
      <c r="Q243" s="98"/>
      <c r="R243" s="98"/>
      <c r="S243" s="98"/>
      <c r="T243" s="98"/>
      <c r="U243" s="99"/>
      <c r="V243" s="98"/>
      <c r="W243" s="98"/>
      <c r="X243" s="99"/>
      <c r="Y243" s="98"/>
    </row>
    <row r="244" spans="2:25" s="90" customFormat="1" ht="21" customHeight="1">
      <c r="B244" s="101"/>
      <c r="C244" s="98"/>
      <c r="D244" s="102"/>
      <c r="E244" s="103"/>
      <c r="F244" s="103"/>
      <c r="G244" s="104"/>
      <c r="H244" s="104"/>
      <c r="I244" s="99"/>
      <c r="J244" s="99"/>
      <c r="K244" s="98"/>
      <c r="L244" s="99"/>
      <c r="M244" s="98"/>
      <c r="N244" s="100"/>
      <c r="O244" s="100"/>
      <c r="P244" s="97"/>
      <c r="Q244" s="98"/>
      <c r="R244" s="98"/>
      <c r="S244" s="98"/>
      <c r="T244" s="98"/>
      <c r="U244" s="99"/>
      <c r="V244" s="98"/>
      <c r="W244" s="98"/>
      <c r="X244" s="99"/>
      <c r="Y244" s="98"/>
    </row>
    <row r="245" spans="2:25" s="90" customFormat="1" ht="21" customHeight="1">
      <c r="B245" s="101"/>
      <c r="C245" s="98"/>
      <c r="D245" s="102"/>
      <c r="E245" s="103"/>
      <c r="F245" s="103"/>
      <c r="G245" s="104"/>
      <c r="H245" s="104"/>
      <c r="I245" s="99"/>
      <c r="J245" s="99"/>
      <c r="K245" s="98"/>
      <c r="L245" s="99"/>
      <c r="M245" s="98"/>
      <c r="N245" s="100"/>
      <c r="O245" s="100"/>
      <c r="P245" s="97"/>
      <c r="Q245" s="98"/>
      <c r="R245" s="98"/>
      <c r="S245" s="98"/>
      <c r="T245" s="98"/>
      <c r="U245" s="99"/>
      <c r="V245" s="98"/>
      <c r="W245" s="98"/>
      <c r="X245" s="99"/>
      <c r="Y245" s="98"/>
    </row>
    <row r="246" spans="2:25" s="90" customFormat="1" ht="21" customHeight="1">
      <c r="B246" s="101"/>
      <c r="C246" s="98"/>
      <c r="D246" s="102"/>
      <c r="E246" s="103"/>
      <c r="F246" s="103"/>
      <c r="G246" s="104"/>
      <c r="H246" s="104"/>
      <c r="I246" s="99"/>
      <c r="J246" s="99"/>
      <c r="K246" s="98"/>
      <c r="L246" s="99"/>
      <c r="M246" s="98"/>
      <c r="N246" s="100"/>
      <c r="O246" s="100"/>
      <c r="P246" s="97"/>
      <c r="Q246" s="98"/>
      <c r="R246" s="98"/>
      <c r="S246" s="98"/>
      <c r="T246" s="98"/>
      <c r="U246" s="99"/>
      <c r="V246" s="98"/>
      <c r="W246" s="98"/>
      <c r="X246" s="99"/>
      <c r="Y246" s="98"/>
    </row>
    <row r="247" spans="2:25" s="90" customFormat="1" ht="21" customHeight="1">
      <c r="B247" s="101"/>
      <c r="C247" s="98"/>
      <c r="D247" s="102"/>
      <c r="E247" s="103"/>
      <c r="F247" s="103"/>
      <c r="G247" s="104"/>
      <c r="H247" s="104"/>
      <c r="I247" s="99"/>
      <c r="J247" s="99"/>
      <c r="K247" s="98"/>
      <c r="L247" s="99"/>
      <c r="M247" s="98"/>
      <c r="N247" s="100"/>
      <c r="O247" s="100"/>
      <c r="P247" s="97"/>
      <c r="Q247" s="98"/>
      <c r="R247" s="98"/>
      <c r="S247" s="98"/>
      <c r="T247" s="98"/>
      <c r="U247" s="99"/>
      <c r="V247" s="98"/>
      <c r="W247" s="98"/>
      <c r="X247" s="99"/>
      <c r="Y247" s="98"/>
    </row>
    <row r="248" spans="2:25" s="90" customFormat="1" ht="21" customHeight="1">
      <c r="B248" s="101"/>
      <c r="C248" s="98"/>
      <c r="D248" s="102"/>
      <c r="E248" s="103"/>
      <c r="F248" s="103"/>
      <c r="G248" s="104"/>
      <c r="H248" s="104"/>
      <c r="I248" s="99"/>
      <c r="J248" s="99"/>
      <c r="K248" s="98"/>
      <c r="L248" s="99"/>
      <c r="M248" s="98"/>
      <c r="N248" s="100"/>
      <c r="O248" s="100"/>
      <c r="P248" s="97"/>
      <c r="Q248" s="98"/>
      <c r="R248" s="98"/>
      <c r="S248" s="98"/>
      <c r="T248" s="98"/>
      <c r="U248" s="99"/>
      <c r="V248" s="98"/>
      <c r="W248" s="98"/>
      <c r="X248" s="99"/>
      <c r="Y248" s="98"/>
    </row>
    <row r="249" spans="2:25" s="90" customFormat="1" ht="21" customHeight="1">
      <c r="B249" s="101"/>
      <c r="C249" s="98"/>
      <c r="D249" s="102"/>
      <c r="E249" s="103"/>
      <c r="F249" s="103"/>
      <c r="G249" s="104"/>
      <c r="H249" s="104"/>
      <c r="I249" s="99"/>
      <c r="J249" s="99"/>
      <c r="K249" s="98"/>
      <c r="L249" s="99"/>
      <c r="M249" s="98"/>
      <c r="N249" s="100"/>
      <c r="O249" s="100"/>
      <c r="P249" s="97"/>
      <c r="Q249" s="98"/>
      <c r="R249" s="98"/>
      <c r="S249" s="98"/>
      <c r="T249" s="98"/>
      <c r="U249" s="99"/>
      <c r="V249" s="98"/>
      <c r="W249" s="98"/>
      <c r="X249" s="99"/>
      <c r="Y249" s="98"/>
    </row>
    <row r="250" spans="2:25" s="90" customFormat="1" ht="21" customHeight="1">
      <c r="B250" s="101"/>
      <c r="C250" s="98"/>
      <c r="D250" s="102"/>
      <c r="E250" s="103"/>
      <c r="F250" s="103"/>
      <c r="G250" s="104"/>
      <c r="H250" s="104"/>
      <c r="I250" s="99"/>
      <c r="J250" s="99"/>
      <c r="K250" s="98"/>
      <c r="L250" s="99"/>
      <c r="M250" s="98"/>
      <c r="N250" s="100"/>
      <c r="O250" s="100"/>
      <c r="P250" s="97"/>
      <c r="Q250" s="98"/>
      <c r="R250" s="98"/>
      <c r="S250" s="98"/>
      <c r="T250" s="98"/>
      <c r="U250" s="99"/>
      <c r="V250" s="98"/>
      <c r="W250" s="98"/>
      <c r="X250" s="99"/>
      <c r="Y250" s="98"/>
    </row>
    <row r="251" spans="2:25" s="90" customFormat="1" ht="21" customHeight="1">
      <c r="B251" s="101"/>
      <c r="C251" s="98"/>
      <c r="D251" s="102"/>
      <c r="E251" s="103"/>
      <c r="F251" s="103"/>
      <c r="G251" s="104"/>
      <c r="H251" s="104"/>
      <c r="I251" s="99"/>
      <c r="J251" s="99"/>
      <c r="K251" s="98"/>
      <c r="L251" s="99"/>
      <c r="M251" s="98"/>
      <c r="N251" s="100"/>
      <c r="O251" s="100"/>
      <c r="P251" s="97"/>
      <c r="Q251" s="98"/>
      <c r="R251" s="98"/>
      <c r="S251" s="98"/>
      <c r="T251" s="98"/>
      <c r="U251" s="99"/>
      <c r="V251" s="98"/>
      <c r="W251" s="98"/>
      <c r="X251" s="99"/>
      <c r="Y251" s="98"/>
    </row>
    <row r="252" spans="2:25" s="90" customFormat="1" ht="21" customHeight="1">
      <c r="B252" s="101"/>
      <c r="C252" s="98"/>
      <c r="D252" s="102"/>
      <c r="E252" s="103"/>
      <c r="F252" s="103"/>
      <c r="G252" s="104"/>
      <c r="H252" s="104"/>
      <c r="I252" s="99"/>
      <c r="J252" s="99"/>
      <c r="K252" s="98"/>
      <c r="L252" s="99"/>
      <c r="M252" s="98"/>
      <c r="N252" s="100"/>
      <c r="O252" s="100"/>
      <c r="P252" s="97"/>
      <c r="Q252" s="98"/>
      <c r="R252" s="98"/>
      <c r="S252" s="98"/>
      <c r="T252" s="98"/>
      <c r="U252" s="99"/>
      <c r="V252" s="98"/>
      <c r="W252" s="98"/>
      <c r="X252" s="99"/>
      <c r="Y252" s="98"/>
    </row>
    <row r="253" spans="2:25" s="90" customFormat="1" ht="21" customHeight="1">
      <c r="B253" s="101"/>
      <c r="C253" s="98"/>
      <c r="D253" s="102"/>
      <c r="E253" s="103"/>
      <c r="F253" s="103"/>
      <c r="G253" s="104"/>
      <c r="H253" s="104"/>
      <c r="I253" s="99"/>
      <c r="J253" s="99"/>
      <c r="K253" s="98"/>
      <c r="L253" s="99"/>
      <c r="M253" s="98"/>
      <c r="N253" s="100"/>
      <c r="O253" s="100"/>
      <c r="P253" s="97"/>
      <c r="Q253" s="98"/>
      <c r="R253" s="98"/>
      <c r="S253" s="98"/>
      <c r="T253" s="98"/>
      <c r="U253" s="99"/>
      <c r="V253" s="98"/>
      <c r="W253" s="98"/>
      <c r="X253" s="99"/>
      <c r="Y253" s="98"/>
    </row>
    <row r="254" spans="2:25" s="90" customFormat="1" ht="21" customHeight="1">
      <c r="B254" s="101"/>
      <c r="C254" s="98"/>
      <c r="D254" s="102"/>
      <c r="E254" s="103"/>
      <c r="F254" s="103"/>
      <c r="G254" s="104"/>
      <c r="H254" s="104"/>
      <c r="I254" s="99"/>
      <c r="J254" s="99"/>
      <c r="K254" s="98"/>
      <c r="L254" s="99"/>
      <c r="M254" s="98"/>
      <c r="N254" s="100"/>
      <c r="O254" s="100"/>
      <c r="P254" s="97"/>
      <c r="Q254" s="98"/>
      <c r="R254" s="98"/>
      <c r="S254" s="98"/>
      <c r="T254" s="98"/>
      <c r="U254" s="99"/>
      <c r="V254" s="98"/>
      <c r="W254" s="98"/>
      <c r="X254" s="99"/>
      <c r="Y254" s="98"/>
    </row>
    <row r="255" spans="2:25" s="90" customFormat="1" ht="21" customHeight="1">
      <c r="B255" s="101"/>
      <c r="C255" s="98"/>
      <c r="D255" s="102"/>
      <c r="E255" s="103"/>
      <c r="F255" s="103"/>
      <c r="G255" s="104"/>
      <c r="H255" s="104"/>
      <c r="I255" s="99"/>
      <c r="J255" s="99"/>
      <c r="K255" s="98"/>
      <c r="L255" s="99"/>
      <c r="M255" s="98"/>
      <c r="N255" s="100"/>
      <c r="O255" s="100"/>
      <c r="P255" s="97"/>
      <c r="Q255" s="98"/>
      <c r="R255" s="98"/>
      <c r="S255" s="98"/>
      <c r="T255" s="98"/>
      <c r="U255" s="99"/>
      <c r="V255" s="98"/>
      <c r="W255" s="98"/>
      <c r="X255" s="99"/>
      <c r="Y255" s="98"/>
    </row>
    <row r="256" spans="2:25" s="90" customFormat="1" ht="21" customHeight="1">
      <c r="B256" s="101"/>
      <c r="C256" s="98"/>
      <c r="D256" s="102"/>
      <c r="E256" s="103"/>
      <c r="F256" s="103"/>
      <c r="G256" s="104"/>
      <c r="H256" s="104"/>
      <c r="I256" s="99"/>
      <c r="J256" s="99"/>
      <c r="K256" s="98"/>
      <c r="L256" s="99"/>
      <c r="M256" s="98"/>
      <c r="N256" s="100"/>
      <c r="O256" s="100"/>
      <c r="P256" s="97"/>
      <c r="Q256" s="98"/>
      <c r="R256" s="98"/>
      <c r="S256" s="98"/>
      <c r="T256" s="98"/>
      <c r="U256" s="99"/>
      <c r="V256" s="98"/>
      <c r="W256" s="98"/>
      <c r="X256" s="99"/>
      <c r="Y256" s="98"/>
    </row>
    <row r="257" spans="2:25" s="90" customFormat="1" ht="21" customHeight="1">
      <c r="B257" s="101"/>
      <c r="C257" s="98"/>
      <c r="D257" s="102"/>
      <c r="E257" s="103"/>
      <c r="F257" s="103"/>
      <c r="G257" s="104"/>
      <c r="H257" s="104"/>
      <c r="I257" s="99"/>
      <c r="J257" s="99"/>
      <c r="K257" s="98"/>
      <c r="L257" s="99"/>
      <c r="M257" s="98"/>
      <c r="N257" s="100"/>
      <c r="O257" s="100"/>
      <c r="P257" s="97"/>
      <c r="Q257" s="98"/>
      <c r="R257" s="98"/>
      <c r="S257" s="98"/>
      <c r="T257" s="98"/>
      <c r="U257" s="99"/>
      <c r="V257" s="98"/>
      <c r="W257" s="98"/>
      <c r="X257" s="99"/>
      <c r="Y257" s="98"/>
    </row>
    <row r="258" spans="2:25" s="90" customFormat="1" ht="21" customHeight="1">
      <c r="B258" s="101"/>
      <c r="C258" s="98"/>
      <c r="D258" s="102"/>
      <c r="E258" s="103"/>
      <c r="F258" s="103"/>
      <c r="G258" s="104"/>
      <c r="H258" s="104"/>
      <c r="I258" s="99"/>
      <c r="J258" s="99"/>
      <c r="K258" s="98"/>
      <c r="L258" s="99"/>
      <c r="M258" s="98"/>
      <c r="N258" s="100"/>
      <c r="O258" s="100"/>
      <c r="P258" s="97"/>
      <c r="Q258" s="98"/>
      <c r="R258" s="98"/>
      <c r="S258" s="98"/>
      <c r="T258" s="98"/>
      <c r="U258" s="99"/>
      <c r="V258" s="98"/>
      <c r="W258" s="98"/>
      <c r="X258" s="99"/>
      <c r="Y258" s="98"/>
    </row>
    <row r="259" spans="2:25" s="90" customFormat="1" ht="21" customHeight="1">
      <c r="B259" s="101"/>
      <c r="C259" s="98"/>
      <c r="D259" s="102"/>
      <c r="E259" s="103"/>
      <c r="F259" s="103"/>
      <c r="G259" s="104"/>
      <c r="H259" s="104"/>
      <c r="I259" s="99"/>
      <c r="J259" s="99"/>
      <c r="K259" s="98"/>
      <c r="L259" s="99"/>
      <c r="M259" s="98"/>
      <c r="N259" s="100"/>
      <c r="O259" s="100"/>
      <c r="P259" s="97"/>
      <c r="Q259" s="98"/>
      <c r="R259" s="98"/>
      <c r="S259" s="98"/>
      <c r="T259" s="98"/>
      <c r="U259" s="99"/>
      <c r="V259" s="98"/>
      <c r="W259" s="98"/>
      <c r="X259" s="99"/>
      <c r="Y259" s="98"/>
    </row>
    <row r="260" spans="2:25" s="90" customFormat="1" ht="21" customHeight="1">
      <c r="B260" s="101"/>
      <c r="C260" s="98"/>
      <c r="D260" s="102"/>
      <c r="E260" s="103"/>
      <c r="F260" s="103"/>
      <c r="G260" s="104"/>
      <c r="H260" s="104"/>
      <c r="I260" s="99"/>
      <c r="J260" s="99"/>
      <c r="K260" s="98"/>
      <c r="L260" s="99"/>
      <c r="M260" s="98"/>
      <c r="N260" s="100"/>
      <c r="O260" s="100"/>
      <c r="P260" s="97"/>
      <c r="Q260" s="98"/>
      <c r="R260" s="98"/>
      <c r="S260" s="98"/>
      <c r="T260" s="98"/>
      <c r="U260" s="99"/>
      <c r="V260" s="98"/>
      <c r="W260" s="98"/>
      <c r="X260" s="99"/>
      <c r="Y260" s="98"/>
    </row>
    <row r="261" spans="2:25" s="90" customFormat="1" ht="21" customHeight="1">
      <c r="B261" s="101"/>
      <c r="C261" s="98"/>
      <c r="D261" s="102"/>
      <c r="E261" s="103"/>
      <c r="F261" s="103"/>
      <c r="G261" s="104"/>
      <c r="H261" s="104"/>
      <c r="I261" s="99"/>
      <c r="J261" s="99"/>
      <c r="K261" s="98"/>
      <c r="L261" s="99"/>
      <c r="M261" s="98"/>
      <c r="N261" s="100"/>
      <c r="O261" s="100"/>
      <c r="P261" s="97"/>
      <c r="Q261" s="98"/>
      <c r="R261" s="98"/>
      <c r="S261" s="98"/>
      <c r="T261" s="98"/>
      <c r="U261" s="99"/>
      <c r="V261" s="98"/>
      <c r="W261" s="98"/>
      <c r="X261" s="99"/>
      <c r="Y261" s="98"/>
    </row>
    <row r="262" spans="2:25" s="90" customFormat="1" ht="21" customHeight="1">
      <c r="B262" s="101"/>
      <c r="C262" s="98"/>
      <c r="D262" s="102"/>
      <c r="E262" s="103"/>
      <c r="F262" s="103"/>
      <c r="G262" s="104"/>
      <c r="H262" s="104"/>
      <c r="I262" s="99"/>
      <c r="J262" s="99"/>
      <c r="K262" s="98"/>
      <c r="L262" s="99"/>
      <c r="M262" s="98"/>
      <c r="N262" s="100"/>
      <c r="O262" s="100"/>
      <c r="P262" s="97"/>
      <c r="Q262" s="98"/>
      <c r="R262" s="98"/>
      <c r="S262" s="98"/>
      <c r="T262" s="98"/>
      <c r="U262" s="99"/>
      <c r="V262" s="98"/>
      <c r="W262" s="98"/>
      <c r="X262" s="99"/>
      <c r="Y262" s="98"/>
    </row>
    <row r="263" spans="2:25" s="90" customFormat="1" ht="21" customHeight="1">
      <c r="B263" s="101"/>
      <c r="C263" s="98"/>
      <c r="D263" s="102"/>
      <c r="E263" s="103"/>
      <c r="F263" s="103"/>
      <c r="G263" s="104"/>
      <c r="H263" s="104"/>
      <c r="I263" s="99"/>
      <c r="J263" s="99"/>
      <c r="K263" s="98"/>
      <c r="L263" s="99"/>
      <c r="M263" s="98"/>
      <c r="N263" s="100"/>
      <c r="O263" s="100"/>
      <c r="P263" s="97"/>
      <c r="Q263" s="98"/>
      <c r="R263" s="98"/>
      <c r="S263" s="98"/>
      <c r="T263" s="98"/>
      <c r="U263" s="99"/>
      <c r="V263" s="98"/>
      <c r="W263" s="98"/>
      <c r="X263" s="99"/>
      <c r="Y263" s="98"/>
    </row>
    <row r="264" spans="2:25" s="90" customFormat="1" ht="21" customHeight="1">
      <c r="B264" s="101"/>
      <c r="C264" s="98"/>
      <c r="D264" s="102"/>
      <c r="E264" s="103"/>
      <c r="F264" s="103"/>
      <c r="G264" s="104"/>
      <c r="H264" s="104"/>
      <c r="I264" s="99"/>
      <c r="J264" s="99"/>
      <c r="K264" s="98"/>
      <c r="L264" s="99"/>
      <c r="M264" s="98"/>
      <c r="N264" s="100"/>
      <c r="O264" s="100"/>
      <c r="P264" s="97"/>
      <c r="Q264" s="98"/>
      <c r="R264" s="98"/>
      <c r="S264" s="98"/>
      <c r="T264" s="98"/>
      <c r="U264" s="99"/>
      <c r="V264" s="98"/>
      <c r="W264" s="98"/>
      <c r="X264" s="99"/>
      <c r="Y264" s="98"/>
    </row>
    <row r="265" spans="2:25" s="90" customFormat="1" ht="21" customHeight="1">
      <c r="B265" s="101"/>
      <c r="C265" s="98"/>
      <c r="D265" s="102"/>
      <c r="E265" s="103"/>
      <c r="F265" s="103"/>
      <c r="G265" s="104"/>
      <c r="H265" s="104"/>
      <c r="I265" s="99"/>
      <c r="J265" s="99"/>
      <c r="K265" s="98"/>
      <c r="L265" s="99"/>
      <c r="M265" s="98"/>
      <c r="N265" s="100"/>
      <c r="O265" s="100"/>
      <c r="P265" s="97"/>
      <c r="Q265" s="98"/>
      <c r="R265" s="98"/>
      <c r="S265" s="98"/>
      <c r="T265" s="98"/>
      <c r="U265" s="99"/>
      <c r="V265" s="98"/>
      <c r="W265" s="98"/>
      <c r="X265" s="99"/>
      <c r="Y265" s="98"/>
    </row>
    <row r="266" spans="2:25" s="90" customFormat="1" ht="21" customHeight="1">
      <c r="B266" s="101"/>
      <c r="C266" s="98"/>
      <c r="D266" s="102"/>
      <c r="E266" s="103"/>
      <c r="F266" s="103"/>
      <c r="G266" s="104"/>
      <c r="H266" s="104"/>
      <c r="I266" s="99"/>
      <c r="J266" s="99"/>
      <c r="K266" s="98"/>
      <c r="L266" s="99"/>
      <c r="M266" s="98"/>
      <c r="N266" s="100"/>
      <c r="O266" s="100"/>
      <c r="P266" s="97"/>
      <c r="Q266" s="98"/>
      <c r="R266" s="98"/>
      <c r="S266" s="98"/>
      <c r="T266" s="98"/>
      <c r="U266" s="99"/>
      <c r="V266" s="98"/>
      <c r="W266" s="98"/>
      <c r="X266" s="99"/>
      <c r="Y266" s="98"/>
    </row>
    <row r="267" spans="2:25" s="90" customFormat="1" ht="21" customHeight="1">
      <c r="B267" s="101"/>
      <c r="C267" s="98"/>
      <c r="D267" s="102"/>
      <c r="E267" s="103"/>
      <c r="F267" s="103"/>
      <c r="G267" s="104"/>
      <c r="H267" s="104"/>
      <c r="I267" s="99"/>
      <c r="J267" s="99"/>
      <c r="K267" s="98"/>
      <c r="L267" s="99"/>
      <c r="M267" s="98"/>
      <c r="N267" s="100"/>
      <c r="O267" s="100"/>
      <c r="P267" s="97"/>
      <c r="Q267" s="98"/>
      <c r="R267" s="98"/>
      <c r="S267" s="98"/>
      <c r="T267" s="98"/>
      <c r="U267" s="99"/>
      <c r="V267" s="98"/>
      <c r="W267" s="98"/>
      <c r="X267" s="99"/>
      <c r="Y267" s="98"/>
    </row>
    <row r="268" spans="2:25" s="90" customFormat="1" ht="21" customHeight="1">
      <c r="B268" s="101"/>
      <c r="C268" s="98"/>
      <c r="D268" s="102"/>
      <c r="E268" s="103"/>
      <c r="F268" s="103"/>
      <c r="G268" s="104"/>
      <c r="H268" s="104"/>
      <c r="I268" s="99"/>
      <c r="J268" s="99"/>
      <c r="K268" s="98"/>
      <c r="L268" s="99"/>
      <c r="M268" s="98"/>
      <c r="N268" s="100"/>
      <c r="O268" s="100"/>
      <c r="P268" s="97"/>
      <c r="Q268" s="98"/>
      <c r="R268" s="98"/>
      <c r="S268" s="98"/>
      <c r="T268" s="98"/>
      <c r="U268" s="99"/>
      <c r="V268" s="98"/>
      <c r="W268" s="98"/>
      <c r="X268" s="99"/>
      <c r="Y268" s="98"/>
    </row>
    <row r="269" spans="2:25" s="90" customFormat="1" ht="21" customHeight="1">
      <c r="B269" s="101"/>
      <c r="C269" s="98"/>
      <c r="D269" s="102"/>
      <c r="E269" s="103"/>
      <c r="F269" s="103"/>
      <c r="G269" s="104"/>
      <c r="H269" s="104"/>
      <c r="I269" s="99"/>
      <c r="J269" s="99"/>
      <c r="K269" s="98"/>
      <c r="L269" s="99"/>
      <c r="M269" s="98"/>
      <c r="N269" s="100"/>
      <c r="O269" s="100"/>
      <c r="P269" s="97"/>
      <c r="Q269" s="98"/>
      <c r="R269" s="98"/>
      <c r="S269" s="98"/>
      <c r="T269" s="98"/>
      <c r="U269" s="99"/>
      <c r="V269" s="98"/>
      <c r="W269" s="98"/>
      <c r="X269" s="99"/>
      <c r="Y269" s="98"/>
    </row>
    <row r="270" spans="2:25" s="90" customFormat="1" ht="21" customHeight="1">
      <c r="B270" s="101"/>
      <c r="C270" s="98"/>
      <c r="D270" s="102"/>
      <c r="E270" s="103"/>
      <c r="F270" s="103"/>
      <c r="G270" s="104"/>
      <c r="H270" s="104"/>
      <c r="I270" s="99"/>
      <c r="J270" s="99"/>
      <c r="K270" s="98"/>
      <c r="L270" s="99"/>
      <c r="M270" s="98"/>
      <c r="N270" s="100"/>
      <c r="O270" s="100"/>
      <c r="P270" s="97"/>
      <c r="Q270" s="98"/>
      <c r="R270" s="98"/>
      <c r="S270" s="98"/>
      <c r="T270" s="98"/>
      <c r="U270" s="99"/>
      <c r="V270" s="98"/>
      <c r="W270" s="98"/>
      <c r="X270" s="99"/>
      <c r="Y270" s="98"/>
    </row>
    <row r="271" spans="2:25" s="90" customFormat="1" ht="21" customHeight="1">
      <c r="B271" s="101"/>
      <c r="C271" s="98"/>
      <c r="D271" s="102"/>
      <c r="E271" s="103"/>
      <c r="F271" s="103"/>
      <c r="G271" s="104"/>
      <c r="H271" s="104"/>
      <c r="I271" s="99"/>
      <c r="J271" s="99"/>
      <c r="K271" s="98"/>
      <c r="L271" s="99"/>
      <c r="M271" s="98"/>
      <c r="N271" s="100"/>
      <c r="O271" s="100"/>
      <c r="P271" s="97"/>
      <c r="Q271" s="98"/>
      <c r="R271" s="98"/>
      <c r="S271" s="98"/>
      <c r="T271" s="98"/>
      <c r="U271" s="99"/>
      <c r="V271" s="98"/>
      <c r="W271" s="98"/>
      <c r="X271" s="99"/>
      <c r="Y271" s="98"/>
    </row>
    <row r="272" spans="2:25" s="90" customFormat="1" ht="21" customHeight="1">
      <c r="B272" s="101"/>
      <c r="C272" s="98"/>
      <c r="D272" s="102"/>
      <c r="E272" s="103"/>
      <c r="F272" s="103"/>
      <c r="G272" s="104"/>
      <c r="H272" s="104"/>
      <c r="I272" s="99"/>
      <c r="J272" s="99"/>
      <c r="K272" s="98"/>
      <c r="L272" s="99"/>
      <c r="M272" s="98"/>
      <c r="N272" s="100"/>
      <c r="O272" s="100"/>
      <c r="P272" s="97"/>
      <c r="Q272" s="98"/>
      <c r="R272" s="98"/>
      <c r="S272" s="98"/>
      <c r="T272" s="98"/>
      <c r="U272" s="99"/>
      <c r="V272" s="98"/>
      <c r="W272" s="98"/>
      <c r="X272" s="99"/>
      <c r="Y272" s="98"/>
    </row>
    <row r="273" spans="2:25" s="90" customFormat="1" ht="21" customHeight="1">
      <c r="B273" s="101"/>
      <c r="C273" s="98"/>
      <c r="D273" s="102"/>
      <c r="E273" s="103"/>
      <c r="F273" s="103"/>
      <c r="G273" s="104"/>
      <c r="H273" s="104"/>
      <c r="I273" s="99"/>
      <c r="J273" s="99"/>
      <c r="K273" s="98"/>
      <c r="L273" s="99"/>
      <c r="M273" s="98"/>
      <c r="N273" s="100"/>
      <c r="O273" s="100"/>
      <c r="P273" s="97"/>
      <c r="Q273" s="98"/>
      <c r="R273" s="98"/>
      <c r="S273" s="98"/>
      <c r="T273" s="98"/>
      <c r="U273" s="99"/>
      <c r="V273" s="98"/>
      <c r="W273" s="98"/>
      <c r="X273" s="99"/>
      <c r="Y273" s="98"/>
    </row>
    <row r="274" spans="2:25" s="90" customFormat="1" ht="21" customHeight="1">
      <c r="B274" s="101"/>
      <c r="C274" s="98"/>
      <c r="D274" s="102"/>
      <c r="E274" s="103"/>
      <c r="F274" s="103"/>
      <c r="G274" s="104"/>
      <c r="H274" s="104"/>
      <c r="I274" s="99"/>
      <c r="J274" s="99"/>
      <c r="K274" s="98"/>
      <c r="L274" s="99"/>
      <c r="M274" s="98"/>
      <c r="N274" s="100"/>
      <c r="O274" s="100"/>
      <c r="P274" s="97"/>
      <c r="Q274" s="98"/>
      <c r="R274" s="98"/>
      <c r="S274" s="98"/>
      <c r="T274" s="98"/>
      <c r="U274" s="99"/>
      <c r="V274" s="98"/>
      <c r="W274" s="98"/>
      <c r="X274" s="99"/>
      <c r="Y274" s="98"/>
    </row>
    <row r="275" spans="2:25" s="90" customFormat="1" ht="21" customHeight="1">
      <c r="B275" s="101"/>
      <c r="C275" s="98"/>
      <c r="D275" s="102"/>
      <c r="E275" s="103"/>
      <c r="F275" s="103"/>
      <c r="G275" s="104"/>
      <c r="H275" s="104"/>
      <c r="I275" s="99"/>
      <c r="J275" s="99"/>
      <c r="K275" s="98"/>
      <c r="L275" s="99"/>
      <c r="M275" s="98"/>
      <c r="N275" s="100"/>
      <c r="O275" s="100"/>
      <c r="P275" s="97"/>
      <c r="Q275" s="98"/>
      <c r="R275" s="98"/>
      <c r="S275" s="98"/>
      <c r="T275" s="98"/>
      <c r="U275" s="99"/>
      <c r="V275" s="98"/>
      <c r="W275" s="98"/>
      <c r="X275" s="99"/>
      <c r="Y275" s="98"/>
    </row>
    <row r="276" spans="2:25" s="90" customFormat="1" ht="21" customHeight="1">
      <c r="B276" s="101"/>
      <c r="C276" s="98"/>
      <c r="D276" s="102"/>
      <c r="E276" s="103"/>
      <c r="F276" s="103"/>
      <c r="G276" s="104"/>
      <c r="H276" s="104"/>
      <c r="I276" s="99"/>
      <c r="J276" s="99"/>
      <c r="K276" s="98"/>
      <c r="L276" s="99"/>
      <c r="M276" s="98"/>
      <c r="N276" s="100"/>
      <c r="O276" s="100"/>
      <c r="P276" s="97"/>
      <c r="Q276" s="98"/>
      <c r="R276" s="98"/>
      <c r="S276" s="98"/>
      <c r="T276" s="98"/>
      <c r="U276" s="99"/>
      <c r="V276" s="98"/>
      <c r="W276" s="98"/>
      <c r="X276" s="99"/>
      <c r="Y276" s="98"/>
    </row>
    <row r="277" spans="2:25" s="90" customFormat="1" ht="21" customHeight="1">
      <c r="B277" s="101"/>
      <c r="C277" s="98"/>
      <c r="D277" s="102"/>
      <c r="E277" s="103"/>
      <c r="F277" s="103"/>
      <c r="G277" s="104"/>
      <c r="H277" s="104"/>
      <c r="I277" s="99"/>
      <c r="J277" s="99"/>
      <c r="K277" s="98"/>
      <c r="L277" s="99"/>
      <c r="M277" s="98"/>
      <c r="N277" s="100"/>
      <c r="O277" s="100"/>
      <c r="P277" s="97"/>
      <c r="Q277" s="98"/>
      <c r="R277" s="98"/>
      <c r="S277" s="98"/>
      <c r="T277" s="98"/>
      <c r="U277" s="99"/>
      <c r="V277" s="98"/>
      <c r="W277" s="98"/>
      <c r="X277" s="99"/>
      <c r="Y277" s="98"/>
    </row>
    <row r="278" spans="2:25" s="90" customFormat="1" ht="21" customHeight="1">
      <c r="B278" s="101"/>
      <c r="C278" s="98"/>
      <c r="D278" s="102"/>
      <c r="E278" s="103"/>
      <c r="F278" s="103"/>
      <c r="G278" s="104"/>
      <c r="H278" s="104"/>
      <c r="I278" s="99"/>
      <c r="J278" s="99"/>
      <c r="K278" s="98"/>
      <c r="L278" s="99"/>
      <c r="M278" s="98"/>
      <c r="N278" s="100"/>
      <c r="O278" s="100"/>
      <c r="P278" s="97"/>
      <c r="Q278" s="98"/>
      <c r="R278" s="98"/>
      <c r="S278" s="98"/>
      <c r="T278" s="98"/>
      <c r="U278" s="99"/>
      <c r="V278" s="98"/>
      <c r="W278" s="98"/>
      <c r="X278" s="99"/>
      <c r="Y278" s="98"/>
    </row>
    <row r="279" spans="2:25" s="90" customFormat="1" ht="21" customHeight="1">
      <c r="B279" s="101"/>
      <c r="C279" s="98"/>
      <c r="D279" s="102"/>
      <c r="E279" s="103"/>
      <c r="F279" s="103"/>
      <c r="G279" s="104"/>
      <c r="H279" s="104"/>
      <c r="I279" s="99"/>
      <c r="J279" s="99"/>
      <c r="K279" s="98"/>
      <c r="L279" s="99"/>
      <c r="M279" s="98"/>
      <c r="N279" s="100"/>
      <c r="O279" s="100"/>
      <c r="P279" s="97"/>
      <c r="Q279" s="98"/>
      <c r="R279" s="98"/>
      <c r="S279" s="98"/>
      <c r="T279" s="98"/>
      <c r="U279" s="99"/>
      <c r="V279" s="98"/>
      <c r="W279" s="98"/>
      <c r="X279" s="99"/>
      <c r="Y279" s="98"/>
    </row>
    <row r="280" spans="2:25" s="90" customFormat="1" ht="21" customHeight="1">
      <c r="B280" s="101"/>
      <c r="C280" s="98"/>
      <c r="D280" s="102"/>
      <c r="E280" s="103"/>
      <c r="F280" s="103"/>
      <c r="G280" s="104"/>
      <c r="H280" s="104"/>
      <c r="I280" s="99"/>
      <c r="J280" s="99"/>
      <c r="K280" s="98"/>
      <c r="L280" s="99"/>
      <c r="M280" s="98"/>
      <c r="N280" s="100"/>
      <c r="O280" s="100"/>
      <c r="P280" s="97"/>
      <c r="Q280" s="98"/>
      <c r="R280" s="98"/>
      <c r="S280" s="98"/>
      <c r="T280" s="98"/>
      <c r="U280" s="99"/>
      <c r="V280" s="98"/>
      <c r="W280" s="98"/>
      <c r="X280" s="99"/>
      <c r="Y280" s="98"/>
    </row>
    <row r="281" spans="2:25" s="90" customFormat="1" ht="21" customHeight="1">
      <c r="B281" s="101"/>
      <c r="C281" s="98"/>
      <c r="D281" s="102"/>
      <c r="E281" s="103"/>
      <c r="F281" s="103"/>
      <c r="G281" s="104"/>
      <c r="H281" s="104"/>
      <c r="I281" s="99"/>
      <c r="J281" s="99"/>
      <c r="K281" s="98"/>
      <c r="L281" s="99"/>
      <c r="M281" s="98"/>
      <c r="N281" s="100"/>
      <c r="O281" s="100"/>
      <c r="P281" s="97"/>
      <c r="Q281" s="98"/>
      <c r="R281" s="98"/>
      <c r="S281" s="98"/>
      <c r="T281" s="98"/>
      <c r="U281" s="99"/>
      <c r="V281" s="98"/>
      <c r="W281" s="98"/>
      <c r="X281" s="99"/>
      <c r="Y281" s="98"/>
    </row>
    <row r="282" spans="2:25" s="90" customFormat="1" ht="21" customHeight="1">
      <c r="B282" s="101"/>
      <c r="C282" s="98"/>
      <c r="D282" s="102"/>
      <c r="E282" s="103"/>
      <c r="F282" s="103"/>
      <c r="G282" s="104"/>
      <c r="H282" s="104"/>
      <c r="I282" s="99"/>
      <c r="J282" s="99"/>
      <c r="K282" s="98"/>
      <c r="L282" s="99"/>
      <c r="M282" s="98"/>
      <c r="N282" s="100"/>
      <c r="O282" s="100"/>
      <c r="P282" s="97"/>
      <c r="Q282" s="98"/>
      <c r="R282" s="98"/>
      <c r="S282" s="98"/>
      <c r="T282" s="98"/>
      <c r="U282" s="99"/>
      <c r="V282" s="98"/>
      <c r="W282" s="98"/>
      <c r="X282" s="99"/>
      <c r="Y282" s="98"/>
    </row>
    <row r="283" spans="2:25" s="90" customFormat="1" ht="21" customHeight="1">
      <c r="B283" s="101"/>
      <c r="C283" s="98"/>
      <c r="D283" s="102"/>
      <c r="E283" s="103"/>
      <c r="F283" s="103"/>
      <c r="G283" s="104"/>
      <c r="H283" s="104"/>
      <c r="I283" s="99"/>
      <c r="J283" s="99"/>
      <c r="K283" s="98"/>
      <c r="L283" s="99"/>
      <c r="M283" s="98"/>
      <c r="N283" s="100"/>
      <c r="O283" s="100"/>
      <c r="P283" s="97"/>
      <c r="Q283" s="98"/>
      <c r="R283" s="98"/>
      <c r="S283" s="98"/>
      <c r="T283" s="98"/>
      <c r="U283" s="99"/>
      <c r="V283" s="98"/>
      <c r="W283" s="98"/>
      <c r="X283" s="99"/>
      <c r="Y283" s="98"/>
    </row>
    <row r="284" spans="2:25" s="90" customFormat="1" ht="21" customHeight="1">
      <c r="B284" s="101"/>
      <c r="C284" s="98"/>
      <c r="D284" s="102"/>
      <c r="E284" s="103"/>
      <c r="F284" s="103"/>
      <c r="G284" s="104"/>
      <c r="H284" s="104"/>
      <c r="I284" s="99"/>
      <c r="J284" s="99"/>
      <c r="K284" s="98"/>
      <c r="L284" s="99"/>
      <c r="M284" s="98"/>
      <c r="N284" s="100"/>
      <c r="O284" s="100"/>
      <c r="P284" s="97"/>
      <c r="Q284" s="98"/>
      <c r="R284" s="98"/>
      <c r="S284" s="98"/>
      <c r="T284" s="98"/>
      <c r="U284" s="99"/>
      <c r="V284" s="98"/>
      <c r="W284" s="98"/>
      <c r="X284" s="99"/>
      <c r="Y284" s="98"/>
    </row>
    <row r="285" spans="2:25" s="90" customFormat="1" ht="21" customHeight="1">
      <c r="B285" s="101"/>
      <c r="C285" s="98"/>
      <c r="D285" s="102"/>
      <c r="E285" s="103"/>
      <c r="F285" s="103"/>
      <c r="G285" s="104"/>
      <c r="H285" s="104"/>
      <c r="I285" s="99"/>
      <c r="J285" s="99"/>
      <c r="K285" s="98"/>
      <c r="L285" s="99"/>
      <c r="M285" s="98"/>
      <c r="N285" s="100"/>
      <c r="O285" s="100"/>
      <c r="P285" s="97"/>
      <c r="Q285" s="98"/>
      <c r="R285" s="98"/>
      <c r="S285" s="98"/>
      <c r="T285" s="98"/>
      <c r="U285" s="99"/>
      <c r="V285" s="98"/>
      <c r="W285" s="98"/>
      <c r="X285" s="99"/>
      <c r="Y285" s="98"/>
    </row>
    <row r="286" spans="2:25" s="90" customFormat="1" ht="21" customHeight="1">
      <c r="B286" s="101"/>
      <c r="C286" s="98"/>
      <c r="D286" s="102"/>
      <c r="E286" s="103"/>
      <c r="F286" s="103"/>
      <c r="G286" s="104"/>
      <c r="H286" s="104"/>
      <c r="I286" s="99"/>
      <c r="J286" s="99"/>
      <c r="K286" s="98"/>
      <c r="L286" s="99"/>
      <c r="M286" s="98"/>
      <c r="N286" s="100"/>
      <c r="O286" s="100"/>
      <c r="P286" s="97"/>
      <c r="Q286" s="98"/>
      <c r="R286" s="98"/>
      <c r="S286" s="98"/>
      <c r="T286" s="98"/>
      <c r="U286" s="99"/>
      <c r="V286" s="98"/>
      <c r="W286" s="98"/>
      <c r="X286" s="99"/>
      <c r="Y286" s="98"/>
    </row>
    <row r="287" spans="2:25" s="90" customFormat="1" ht="21" customHeight="1">
      <c r="B287" s="101"/>
      <c r="C287" s="98"/>
      <c r="D287" s="102"/>
      <c r="E287" s="103"/>
      <c r="F287" s="103"/>
      <c r="G287" s="104"/>
      <c r="H287" s="104"/>
      <c r="I287" s="99"/>
      <c r="J287" s="99"/>
      <c r="K287" s="98"/>
      <c r="L287" s="99"/>
      <c r="M287" s="98"/>
      <c r="N287" s="100"/>
      <c r="O287" s="100"/>
      <c r="P287" s="97"/>
      <c r="Q287" s="98"/>
      <c r="R287" s="98"/>
      <c r="S287" s="98"/>
      <c r="T287" s="98"/>
      <c r="U287" s="99"/>
      <c r="V287" s="98"/>
      <c r="W287" s="98"/>
      <c r="X287" s="99"/>
      <c r="Y287" s="98"/>
    </row>
    <row r="288" spans="2:25" s="90" customFormat="1" ht="21" customHeight="1">
      <c r="B288" s="101"/>
      <c r="C288" s="98"/>
      <c r="D288" s="102"/>
      <c r="E288" s="103"/>
      <c r="F288" s="103"/>
      <c r="G288" s="104"/>
      <c r="H288" s="104"/>
      <c r="I288" s="99"/>
      <c r="J288" s="99"/>
      <c r="K288" s="98"/>
      <c r="L288" s="99"/>
      <c r="M288" s="98"/>
      <c r="N288" s="100"/>
      <c r="O288" s="100"/>
      <c r="P288" s="97"/>
      <c r="Q288" s="98"/>
      <c r="R288" s="98"/>
      <c r="S288" s="98"/>
      <c r="T288" s="98"/>
      <c r="U288" s="99"/>
      <c r="V288" s="98"/>
      <c r="W288" s="98"/>
      <c r="X288" s="99"/>
      <c r="Y288" s="98"/>
    </row>
    <row r="289" spans="2:25" s="90" customFormat="1" ht="21" customHeight="1">
      <c r="B289" s="101"/>
      <c r="C289" s="98"/>
      <c r="D289" s="102"/>
      <c r="E289" s="103"/>
      <c r="F289" s="103"/>
      <c r="G289" s="104"/>
      <c r="H289" s="104"/>
      <c r="I289" s="99"/>
      <c r="J289" s="99"/>
      <c r="K289" s="98"/>
      <c r="L289" s="99"/>
      <c r="M289" s="98"/>
      <c r="N289" s="100"/>
      <c r="O289" s="100"/>
      <c r="P289" s="97"/>
      <c r="Q289" s="98"/>
      <c r="R289" s="98"/>
      <c r="S289" s="98"/>
      <c r="T289" s="98"/>
      <c r="U289" s="99"/>
      <c r="V289" s="98"/>
      <c r="W289" s="98"/>
      <c r="X289" s="99"/>
      <c r="Y289" s="98"/>
    </row>
    <row r="290" spans="2:25" s="90" customFormat="1" ht="21" customHeight="1">
      <c r="B290" s="101"/>
      <c r="C290" s="98"/>
      <c r="D290" s="102"/>
      <c r="E290" s="103"/>
      <c r="F290" s="103"/>
      <c r="G290" s="104"/>
      <c r="H290" s="104"/>
      <c r="I290" s="99"/>
      <c r="J290" s="99"/>
      <c r="K290" s="98"/>
      <c r="L290" s="99"/>
      <c r="M290" s="98"/>
      <c r="N290" s="100"/>
      <c r="O290" s="100"/>
      <c r="P290" s="97"/>
      <c r="Q290" s="98"/>
      <c r="R290" s="98"/>
      <c r="S290" s="98"/>
      <c r="T290" s="98"/>
      <c r="U290" s="99"/>
      <c r="V290" s="98"/>
      <c r="W290" s="98"/>
      <c r="X290" s="99"/>
      <c r="Y290" s="98"/>
    </row>
    <row r="291" spans="2:25" s="90" customFormat="1" ht="21" customHeight="1">
      <c r="B291" s="101"/>
      <c r="C291" s="98"/>
      <c r="D291" s="102"/>
      <c r="E291" s="103"/>
      <c r="F291" s="103"/>
      <c r="G291" s="104"/>
      <c r="H291" s="104"/>
      <c r="I291" s="99"/>
      <c r="J291" s="99"/>
      <c r="K291" s="98"/>
      <c r="L291" s="99"/>
      <c r="M291" s="98"/>
      <c r="N291" s="100"/>
      <c r="O291" s="100"/>
      <c r="P291" s="97"/>
      <c r="Q291" s="98"/>
      <c r="R291" s="98"/>
      <c r="S291" s="98"/>
      <c r="T291" s="98"/>
      <c r="U291" s="99"/>
      <c r="V291" s="98"/>
      <c r="W291" s="98"/>
      <c r="X291" s="99"/>
      <c r="Y291" s="98"/>
    </row>
    <row r="292" spans="2:25" s="90" customFormat="1" ht="21" customHeight="1">
      <c r="B292" s="101"/>
      <c r="C292" s="98"/>
      <c r="D292" s="102"/>
      <c r="E292" s="103"/>
      <c r="F292" s="103"/>
      <c r="G292" s="104"/>
      <c r="H292" s="104"/>
      <c r="I292" s="99"/>
      <c r="J292" s="99"/>
      <c r="K292" s="98"/>
      <c r="L292" s="99"/>
      <c r="M292" s="98"/>
      <c r="N292" s="100"/>
      <c r="O292" s="100"/>
      <c r="P292" s="97"/>
      <c r="Q292" s="98"/>
      <c r="R292" s="98"/>
      <c r="S292" s="98"/>
      <c r="T292" s="98"/>
      <c r="U292" s="99"/>
      <c r="V292" s="98"/>
      <c r="W292" s="98"/>
      <c r="X292" s="99"/>
      <c r="Y292" s="98"/>
    </row>
    <row r="293" spans="2:25" s="90" customFormat="1" ht="21" customHeight="1">
      <c r="B293" s="101"/>
      <c r="C293" s="98"/>
      <c r="D293" s="102"/>
      <c r="E293" s="103"/>
      <c r="F293" s="103"/>
      <c r="G293" s="104"/>
      <c r="H293" s="104"/>
      <c r="I293" s="99"/>
      <c r="J293" s="99"/>
      <c r="K293" s="98"/>
      <c r="L293" s="99"/>
      <c r="M293" s="98"/>
      <c r="N293" s="100"/>
      <c r="O293" s="100"/>
      <c r="P293" s="97"/>
      <c r="Q293" s="98"/>
      <c r="R293" s="98"/>
      <c r="S293" s="98"/>
      <c r="T293" s="98"/>
      <c r="U293" s="99"/>
      <c r="V293" s="98"/>
      <c r="W293" s="98"/>
      <c r="X293" s="99"/>
      <c r="Y293" s="98"/>
    </row>
    <row r="294" spans="2:25" s="90" customFormat="1" ht="21" customHeight="1">
      <c r="B294" s="101"/>
      <c r="C294" s="98"/>
      <c r="D294" s="102"/>
      <c r="E294" s="103"/>
      <c r="F294" s="103"/>
      <c r="G294" s="104"/>
      <c r="H294" s="104"/>
      <c r="I294" s="99"/>
      <c r="J294" s="99"/>
      <c r="K294" s="98"/>
      <c r="L294" s="99"/>
      <c r="M294" s="98"/>
      <c r="N294" s="100"/>
      <c r="O294" s="100"/>
      <c r="P294" s="97"/>
      <c r="Q294" s="98"/>
      <c r="R294" s="98"/>
      <c r="S294" s="98"/>
      <c r="T294" s="98"/>
      <c r="U294" s="99"/>
      <c r="V294" s="98"/>
      <c r="W294" s="98"/>
      <c r="X294" s="99"/>
      <c r="Y294" s="98"/>
    </row>
    <row r="295" spans="2:25" s="90" customFormat="1" ht="21" customHeight="1">
      <c r="B295" s="101"/>
      <c r="C295" s="98"/>
      <c r="D295" s="102"/>
      <c r="E295" s="103"/>
      <c r="F295" s="103"/>
      <c r="G295" s="104"/>
      <c r="H295" s="104"/>
      <c r="I295" s="99"/>
      <c r="J295" s="99"/>
      <c r="K295" s="98"/>
      <c r="L295" s="99"/>
      <c r="M295" s="98"/>
      <c r="N295" s="100"/>
      <c r="O295" s="100"/>
      <c r="P295" s="97"/>
      <c r="Q295" s="98"/>
      <c r="R295" s="98"/>
      <c r="S295" s="98"/>
      <c r="T295" s="98"/>
      <c r="U295" s="99"/>
      <c r="V295" s="98"/>
      <c r="W295" s="98"/>
      <c r="X295" s="99"/>
      <c r="Y295" s="98"/>
    </row>
    <row r="296" spans="2:25" s="90" customFormat="1" ht="21" customHeight="1">
      <c r="B296" s="101"/>
      <c r="C296" s="98"/>
      <c r="D296" s="102"/>
      <c r="E296" s="103"/>
      <c r="F296" s="103"/>
      <c r="G296" s="104"/>
      <c r="H296" s="104"/>
      <c r="I296" s="99"/>
      <c r="J296" s="99"/>
      <c r="K296" s="98"/>
      <c r="L296" s="99"/>
      <c r="M296" s="98"/>
      <c r="N296" s="100"/>
      <c r="O296" s="100"/>
      <c r="P296" s="97"/>
      <c r="Q296" s="98"/>
      <c r="R296" s="98"/>
      <c r="S296" s="98"/>
      <c r="T296" s="98"/>
      <c r="U296" s="99"/>
      <c r="V296" s="98"/>
      <c r="W296" s="98"/>
      <c r="X296" s="99"/>
      <c r="Y296" s="98"/>
    </row>
    <row r="297" spans="2:25" s="90" customFormat="1" ht="21" customHeight="1">
      <c r="B297" s="101"/>
      <c r="C297" s="98"/>
      <c r="D297" s="102"/>
      <c r="E297" s="103"/>
      <c r="F297" s="103"/>
      <c r="G297" s="104"/>
      <c r="H297" s="104"/>
      <c r="I297" s="99"/>
      <c r="J297" s="99"/>
      <c r="K297" s="98"/>
      <c r="L297" s="99"/>
      <c r="M297" s="98"/>
      <c r="N297" s="100"/>
      <c r="O297" s="100"/>
      <c r="P297" s="97"/>
      <c r="Q297" s="98"/>
      <c r="R297" s="98"/>
      <c r="S297" s="98"/>
      <c r="T297" s="98"/>
      <c r="U297" s="99"/>
      <c r="V297" s="98"/>
      <c r="W297" s="98"/>
      <c r="X297" s="99"/>
      <c r="Y297" s="98"/>
    </row>
    <row r="298" spans="2:25" s="90" customFormat="1" ht="21" customHeight="1">
      <c r="B298" s="101"/>
      <c r="C298" s="98"/>
      <c r="D298" s="102"/>
      <c r="E298" s="103"/>
      <c r="F298" s="103"/>
      <c r="G298" s="104"/>
      <c r="H298" s="104"/>
      <c r="I298" s="99"/>
      <c r="J298" s="99"/>
      <c r="K298" s="98"/>
      <c r="L298" s="99"/>
      <c r="M298" s="98"/>
      <c r="N298" s="100"/>
      <c r="O298" s="100"/>
      <c r="P298" s="97"/>
      <c r="Q298" s="98"/>
      <c r="R298" s="98"/>
      <c r="S298" s="98"/>
      <c r="T298" s="98"/>
      <c r="U298" s="99"/>
      <c r="V298" s="98"/>
      <c r="W298" s="98"/>
      <c r="X298" s="99"/>
      <c r="Y298" s="98"/>
    </row>
    <row r="299" spans="2:25" s="90" customFormat="1" ht="21" customHeight="1">
      <c r="B299" s="101"/>
      <c r="C299" s="98"/>
      <c r="D299" s="102"/>
      <c r="E299" s="103"/>
      <c r="F299" s="103"/>
      <c r="G299" s="104"/>
      <c r="H299" s="104"/>
      <c r="I299" s="99"/>
      <c r="J299" s="99"/>
      <c r="K299" s="98"/>
      <c r="L299" s="99"/>
      <c r="M299" s="98"/>
      <c r="N299" s="100"/>
      <c r="O299" s="100"/>
      <c r="P299" s="97"/>
      <c r="Q299" s="98"/>
      <c r="R299" s="98"/>
      <c r="S299" s="98"/>
      <c r="T299" s="98"/>
      <c r="U299" s="99"/>
      <c r="V299" s="98"/>
      <c r="W299" s="98"/>
      <c r="X299" s="99"/>
      <c r="Y299" s="98"/>
    </row>
    <row r="300" spans="2:25" s="90" customFormat="1" ht="21" customHeight="1">
      <c r="B300" s="101"/>
      <c r="C300" s="98"/>
      <c r="D300" s="102"/>
      <c r="E300" s="103"/>
      <c r="F300" s="103"/>
      <c r="G300" s="104"/>
      <c r="H300" s="104"/>
      <c r="I300" s="99"/>
      <c r="J300" s="99"/>
      <c r="K300" s="98"/>
      <c r="L300" s="99"/>
      <c r="M300" s="98"/>
      <c r="N300" s="100"/>
      <c r="O300" s="100"/>
      <c r="P300" s="97"/>
      <c r="Q300" s="98"/>
      <c r="R300" s="98"/>
      <c r="S300" s="98"/>
      <c r="T300" s="98"/>
      <c r="U300" s="99"/>
      <c r="V300" s="98"/>
      <c r="W300" s="98"/>
      <c r="X300" s="99"/>
      <c r="Y300" s="98"/>
    </row>
    <row r="301" spans="2:25" s="90" customFormat="1" ht="21" customHeight="1">
      <c r="B301" s="101"/>
      <c r="C301" s="98"/>
      <c r="D301" s="102"/>
      <c r="E301" s="103"/>
      <c r="F301" s="103"/>
      <c r="G301" s="104"/>
      <c r="H301" s="104"/>
      <c r="I301" s="99"/>
      <c r="J301" s="99"/>
      <c r="K301" s="98"/>
      <c r="L301" s="99"/>
      <c r="M301" s="98"/>
      <c r="N301" s="100"/>
      <c r="O301" s="100"/>
      <c r="P301" s="97"/>
      <c r="Q301" s="98"/>
      <c r="R301" s="98"/>
      <c r="S301" s="98"/>
      <c r="T301" s="98"/>
      <c r="U301" s="99"/>
      <c r="V301" s="98"/>
      <c r="W301" s="98"/>
      <c r="X301" s="99"/>
      <c r="Y301" s="98"/>
    </row>
    <row r="302" spans="2:25" s="90" customFormat="1" ht="21" customHeight="1">
      <c r="B302" s="101"/>
      <c r="C302" s="98"/>
      <c r="D302" s="102"/>
      <c r="E302" s="103"/>
      <c r="F302" s="103"/>
      <c r="G302" s="104"/>
      <c r="H302" s="104"/>
      <c r="I302" s="99"/>
      <c r="J302" s="99"/>
      <c r="K302" s="98"/>
      <c r="L302" s="99"/>
      <c r="M302" s="98"/>
      <c r="N302" s="100"/>
      <c r="O302" s="100"/>
      <c r="P302" s="97"/>
      <c r="Q302" s="98"/>
      <c r="R302" s="98"/>
      <c r="S302" s="98"/>
      <c r="T302" s="98"/>
      <c r="U302" s="99"/>
      <c r="V302" s="98"/>
      <c r="W302" s="98"/>
      <c r="X302" s="99"/>
      <c r="Y302" s="98"/>
    </row>
    <row r="303" spans="2:25" s="90" customFormat="1" ht="21" customHeight="1">
      <c r="B303" s="101"/>
      <c r="C303" s="98"/>
      <c r="D303" s="102"/>
      <c r="E303" s="103"/>
      <c r="F303" s="103"/>
      <c r="G303" s="104"/>
      <c r="H303" s="104"/>
      <c r="I303" s="99"/>
      <c r="J303" s="99"/>
      <c r="K303" s="98"/>
      <c r="L303" s="99"/>
      <c r="M303" s="98"/>
      <c r="N303" s="100"/>
      <c r="O303" s="100"/>
      <c r="P303" s="97"/>
      <c r="Q303" s="98"/>
      <c r="R303" s="98"/>
      <c r="S303" s="98"/>
      <c r="T303" s="98"/>
      <c r="U303" s="99"/>
      <c r="V303" s="98"/>
      <c r="W303" s="98"/>
      <c r="X303" s="99"/>
      <c r="Y303" s="98"/>
    </row>
    <row r="304" spans="2:25" s="90" customFormat="1" ht="21" customHeight="1">
      <c r="B304" s="101"/>
      <c r="C304" s="98"/>
      <c r="D304" s="102"/>
      <c r="E304" s="103"/>
      <c r="F304" s="103"/>
      <c r="G304" s="104"/>
      <c r="H304" s="104"/>
      <c r="I304" s="99"/>
      <c r="J304" s="99"/>
      <c r="K304" s="98"/>
      <c r="L304" s="99"/>
      <c r="M304" s="98"/>
      <c r="N304" s="100"/>
      <c r="O304" s="100"/>
      <c r="P304" s="97"/>
      <c r="Q304" s="98"/>
      <c r="R304" s="98"/>
      <c r="S304" s="98"/>
      <c r="T304" s="98"/>
      <c r="U304" s="99"/>
      <c r="V304" s="98"/>
      <c r="W304" s="98"/>
      <c r="X304" s="99"/>
      <c r="Y304" s="98"/>
    </row>
    <row r="305" spans="2:25" s="90" customFormat="1" ht="21" customHeight="1">
      <c r="B305" s="101"/>
      <c r="C305" s="98"/>
      <c r="D305" s="102"/>
      <c r="E305" s="103"/>
      <c r="F305" s="103"/>
      <c r="G305" s="104"/>
      <c r="H305" s="104"/>
      <c r="I305" s="99"/>
      <c r="J305" s="99"/>
      <c r="K305" s="98"/>
      <c r="L305" s="99"/>
      <c r="M305" s="98"/>
      <c r="N305" s="100"/>
      <c r="O305" s="100"/>
      <c r="P305" s="97"/>
      <c r="Q305" s="98"/>
      <c r="R305" s="98"/>
      <c r="S305" s="98"/>
      <c r="T305" s="98"/>
      <c r="U305" s="99"/>
      <c r="V305" s="98"/>
      <c r="W305" s="98"/>
      <c r="X305" s="99"/>
      <c r="Y305" s="98"/>
    </row>
    <row r="306" spans="2:25" s="90" customFormat="1" ht="21" customHeight="1">
      <c r="B306" s="101"/>
      <c r="C306" s="98"/>
      <c r="D306" s="102"/>
      <c r="E306" s="103"/>
      <c r="F306" s="103"/>
      <c r="G306" s="104"/>
      <c r="H306" s="104"/>
      <c r="I306" s="99"/>
      <c r="J306" s="99"/>
      <c r="K306" s="98"/>
      <c r="L306" s="99"/>
      <c r="M306" s="98"/>
      <c r="N306" s="100"/>
      <c r="O306" s="100"/>
      <c r="P306" s="97"/>
      <c r="Q306" s="98"/>
      <c r="R306" s="98"/>
      <c r="S306" s="98"/>
      <c r="T306" s="98"/>
      <c r="U306" s="99"/>
      <c r="V306" s="98"/>
      <c r="W306" s="98"/>
      <c r="X306" s="99"/>
      <c r="Y306" s="98"/>
    </row>
    <row r="307" spans="2:25" s="90" customFormat="1" ht="21" customHeight="1">
      <c r="B307" s="101"/>
      <c r="C307" s="98"/>
      <c r="D307" s="102"/>
      <c r="E307" s="103"/>
      <c r="F307" s="103"/>
      <c r="G307" s="104"/>
      <c r="H307" s="104"/>
      <c r="I307" s="99"/>
      <c r="J307" s="99"/>
      <c r="K307" s="98"/>
      <c r="L307" s="99"/>
      <c r="M307" s="98"/>
      <c r="N307" s="100"/>
      <c r="O307" s="100"/>
      <c r="P307" s="97"/>
      <c r="Q307" s="98"/>
      <c r="R307" s="98"/>
      <c r="S307" s="98"/>
      <c r="T307" s="98"/>
      <c r="U307" s="99"/>
      <c r="V307" s="98"/>
      <c r="W307" s="98"/>
      <c r="X307" s="99"/>
      <c r="Y307" s="98"/>
    </row>
    <row r="308" spans="2:25" s="90" customFormat="1" ht="21" customHeight="1">
      <c r="B308" s="101"/>
      <c r="C308" s="98"/>
      <c r="D308" s="102"/>
      <c r="E308" s="103"/>
      <c r="F308" s="103"/>
      <c r="G308" s="104"/>
      <c r="H308" s="104"/>
      <c r="I308" s="99"/>
      <c r="J308" s="99"/>
      <c r="K308" s="98"/>
      <c r="L308" s="99"/>
      <c r="M308" s="98"/>
      <c r="N308" s="100"/>
      <c r="O308" s="100"/>
      <c r="P308" s="97"/>
      <c r="Q308" s="98"/>
      <c r="R308" s="98"/>
      <c r="S308" s="98"/>
      <c r="T308" s="98"/>
      <c r="U308" s="99"/>
      <c r="V308" s="98"/>
      <c r="W308" s="98"/>
      <c r="X308" s="99"/>
      <c r="Y308" s="98"/>
    </row>
    <row r="309" spans="2:25" s="90" customFormat="1" ht="21" customHeight="1">
      <c r="B309" s="101"/>
      <c r="C309" s="98"/>
      <c r="D309" s="102"/>
      <c r="E309" s="103"/>
      <c r="F309" s="103"/>
      <c r="G309" s="104"/>
      <c r="H309" s="104"/>
      <c r="I309" s="99"/>
      <c r="J309" s="99"/>
      <c r="K309" s="98"/>
      <c r="L309" s="99"/>
      <c r="M309" s="98"/>
      <c r="N309" s="100"/>
      <c r="O309" s="100"/>
      <c r="P309" s="97"/>
      <c r="Q309" s="98"/>
      <c r="R309" s="98"/>
      <c r="S309" s="98"/>
      <c r="T309" s="98"/>
      <c r="U309" s="99"/>
      <c r="V309" s="98"/>
      <c r="W309" s="98"/>
      <c r="X309" s="99"/>
      <c r="Y309" s="98"/>
    </row>
    <row r="310" spans="2:25" s="90" customFormat="1" ht="21" customHeight="1">
      <c r="B310" s="101"/>
      <c r="C310" s="98"/>
      <c r="D310" s="102"/>
      <c r="E310" s="103"/>
      <c r="F310" s="103"/>
      <c r="G310" s="104"/>
      <c r="H310" s="104"/>
      <c r="I310" s="99"/>
      <c r="J310" s="99"/>
      <c r="K310" s="98"/>
      <c r="L310" s="99"/>
      <c r="M310" s="98"/>
      <c r="N310" s="100"/>
      <c r="O310" s="100"/>
      <c r="P310" s="97"/>
      <c r="Q310" s="98"/>
      <c r="R310" s="98"/>
      <c r="S310" s="98"/>
      <c r="T310" s="98"/>
      <c r="U310" s="99"/>
      <c r="V310" s="98"/>
      <c r="W310" s="98"/>
      <c r="X310" s="99"/>
      <c r="Y310" s="98"/>
    </row>
    <row r="311" spans="2:25" s="90" customFormat="1" ht="21" customHeight="1">
      <c r="B311" s="101"/>
      <c r="C311" s="98"/>
      <c r="D311" s="102"/>
      <c r="E311" s="103"/>
      <c r="F311" s="103"/>
      <c r="G311" s="104"/>
      <c r="H311" s="104"/>
      <c r="I311" s="99"/>
      <c r="J311" s="99"/>
      <c r="K311" s="98"/>
      <c r="L311" s="99"/>
      <c r="M311" s="98"/>
      <c r="N311" s="100"/>
      <c r="O311" s="100"/>
      <c r="P311" s="97"/>
      <c r="Q311" s="98"/>
      <c r="R311" s="98"/>
      <c r="S311" s="98"/>
      <c r="T311" s="98"/>
      <c r="U311" s="99"/>
      <c r="V311" s="98"/>
      <c r="W311" s="98"/>
      <c r="X311" s="99"/>
      <c r="Y311" s="98"/>
    </row>
    <row r="312" spans="2:25" s="90" customFormat="1" ht="21" customHeight="1">
      <c r="B312" s="101"/>
      <c r="C312" s="98"/>
      <c r="D312" s="102"/>
      <c r="E312" s="103"/>
      <c r="F312" s="103"/>
      <c r="G312" s="104"/>
      <c r="H312" s="104"/>
      <c r="I312" s="99"/>
      <c r="J312" s="99"/>
      <c r="K312" s="98"/>
      <c r="L312" s="99"/>
      <c r="M312" s="98"/>
      <c r="N312" s="100"/>
      <c r="O312" s="100"/>
      <c r="P312" s="97"/>
      <c r="Q312" s="98"/>
      <c r="R312" s="98"/>
      <c r="S312" s="98"/>
      <c r="T312" s="98"/>
      <c r="U312" s="99"/>
      <c r="V312" s="98"/>
      <c r="W312" s="98"/>
      <c r="X312" s="99"/>
      <c r="Y312" s="98"/>
    </row>
    <row r="313" spans="2:25" s="90" customFormat="1" ht="21" customHeight="1">
      <c r="B313" s="101"/>
      <c r="C313" s="98"/>
      <c r="D313" s="102"/>
      <c r="E313" s="103"/>
      <c r="F313" s="103"/>
      <c r="G313" s="104"/>
      <c r="H313" s="104"/>
      <c r="I313" s="99"/>
      <c r="J313" s="99"/>
      <c r="K313" s="98"/>
      <c r="L313" s="99"/>
      <c r="M313" s="98"/>
      <c r="N313" s="100"/>
      <c r="O313" s="100"/>
      <c r="P313" s="97"/>
      <c r="Q313" s="98"/>
      <c r="R313" s="98"/>
      <c r="S313" s="98"/>
      <c r="T313" s="98"/>
      <c r="U313" s="99"/>
      <c r="V313" s="98"/>
      <c r="W313" s="98"/>
      <c r="X313" s="99"/>
      <c r="Y313" s="98"/>
    </row>
    <row r="314" spans="2:25" s="90" customFormat="1" ht="21" customHeight="1">
      <c r="B314" s="101"/>
      <c r="C314" s="98"/>
      <c r="D314" s="102"/>
      <c r="E314" s="103"/>
      <c r="F314" s="103"/>
      <c r="G314" s="104"/>
      <c r="H314" s="104"/>
      <c r="I314" s="99"/>
      <c r="J314" s="99"/>
      <c r="K314" s="98"/>
      <c r="L314" s="99"/>
      <c r="M314" s="98"/>
      <c r="N314" s="100"/>
      <c r="O314" s="100"/>
      <c r="P314" s="97"/>
      <c r="Q314" s="98"/>
      <c r="R314" s="98"/>
      <c r="S314" s="98"/>
      <c r="T314" s="98"/>
      <c r="U314" s="99"/>
      <c r="V314" s="98"/>
      <c r="W314" s="98"/>
      <c r="X314" s="99"/>
      <c r="Y314" s="98"/>
    </row>
    <row r="315" spans="2:25" s="90" customFormat="1" ht="21" customHeight="1">
      <c r="B315" s="101"/>
      <c r="C315" s="98"/>
      <c r="D315" s="102"/>
      <c r="E315" s="103"/>
      <c r="F315" s="103"/>
      <c r="G315" s="104"/>
      <c r="H315" s="104"/>
      <c r="I315" s="99"/>
      <c r="J315" s="99"/>
      <c r="K315" s="98"/>
      <c r="L315" s="99"/>
      <c r="M315" s="98"/>
      <c r="N315" s="100"/>
      <c r="O315" s="100"/>
      <c r="P315" s="97"/>
      <c r="Q315" s="98"/>
      <c r="R315" s="98"/>
      <c r="S315" s="98"/>
      <c r="T315" s="98"/>
      <c r="U315" s="99"/>
      <c r="V315" s="98"/>
      <c r="W315" s="98"/>
      <c r="X315" s="99"/>
      <c r="Y315" s="98"/>
    </row>
    <row r="316" spans="2:25" s="90" customFormat="1" ht="21" customHeight="1">
      <c r="B316" s="101"/>
      <c r="C316" s="98"/>
      <c r="D316" s="102"/>
      <c r="E316" s="103"/>
      <c r="F316" s="103"/>
      <c r="G316" s="104"/>
      <c r="H316" s="104"/>
      <c r="I316" s="99"/>
      <c r="J316" s="99"/>
      <c r="K316" s="98"/>
      <c r="L316" s="99"/>
      <c r="M316" s="98"/>
      <c r="N316" s="100"/>
      <c r="O316" s="100"/>
      <c r="P316" s="97"/>
      <c r="Q316" s="98"/>
      <c r="R316" s="98"/>
      <c r="S316" s="98"/>
      <c r="T316" s="98"/>
      <c r="U316" s="99"/>
      <c r="V316" s="98"/>
      <c r="W316" s="98"/>
      <c r="X316" s="99"/>
      <c r="Y316" s="98"/>
    </row>
    <row r="317" spans="2:25" s="90" customFormat="1" ht="21" customHeight="1">
      <c r="B317" s="101"/>
      <c r="C317" s="98"/>
      <c r="D317" s="102"/>
      <c r="E317" s="103"/>
      <c r="F317" s="103"/>
      <c r="G317" s="104"/>
      <c r="H317" s="104"/>
      <c r="I317" s="99"/>
      <c r="J317" s="99"/>
      <c r="K317" s="98"/>
      <c r="L317" s="99"/>
      <c r="M317" s="98"/>
      <c r="N317" s="100"/>
      <c r="O317" s="100"/>
      <c r="P317" s="97"/>
      <c r="Q317" s="98"/>
      <c r="R317" s="98"/>
      <c r="S317" s="98"/>
      <c r="T317" s="98"/>
      <c r="U317" s="99"/>
      <c r="V317" s="98"/>
      <c r="W317" s="98"/>
      <c r="X317" s="99"/>
      <c r="Y317" s="98"/>
    </row>
    <row r="318" spans="2:25" s="90" customFormat="1" ht="21" customHeight="1">
      <c r="B318" s="101"/>
      <c r="C318" s="98"/>
      <c r="D318" s="102"/>
      <c r="E318" s="103"/>
      <c r="F318" s="103"/>
      <c r="G318" s="104"/>
      <c r="H318" s="104"/>
      <c r="I318" s="99"/>
      <c r="J318" s="99"/>
      <c r="K318" s="98"/>
      <c r="L318" s="99"/>
      <c r="M318" s="98"/>
      <c r="N318" s="100"/>
      <c r="O318" s="100"/>
      <c r="P318" s="97"/>
      <c r="Q318" s="98"/>
      <c r="R318" s="98"/>
      <c r="S318" s="98"/>
      <c r="T318" s="98"/>
      <c r="U318" s="99"/>
      <c r="V318" s="98"/>
      <c r="W318" s="98"/>
      <c r="X318" s="99"/>
      <c r="Y318" s="98"/>
    </row>
    <row r="319" spans="2:25" s="90" customFormat="1" ht="21" customHeight="1">
      <c r="B319" s="101"/>
      <c r="C319" s="98"/>
      <c r="D319" s="102"/>
      <c r="E319" s="103"/>
      <c r="F319" s="103"/>
      <c r="G319" s="104"/>
      <c r="H319" s="104"/>
      <c r="I319" s="99"/>
      <c r="J319" s="99"/>
      <c r="K319" s="98"/>
      <c r="L319" s="99"/>
      <c r="M319" s="98"/>
      <c r="N319" s="100"/>
      <c r="O319" s="100"/>
      <c r="P319" s="97"/>
      <c r="Q319" s="98"/>
      <c r="R319" s="98"/>
      <c r="S319" s="98"/>
      <c r="T319" s="98"/>
      <c r="U319" s="99"/>
      <c r="V319" s="98"/>
      <c r="W319" s="98"/>
      <c r="X319" s="99"/>
      <c r="Y319" s="98"/>
    </row>
    <row r="320" spans="2:25" s="90" customFormat="1" ht="21" customHeight="1">
      <c r="B320" s="101"/>
      <c r="C320" s="98"/>
      <c r="D320" s="102"/>
      <c r="E320" s="103"/>
      <c r="F320" s="103"/>
      <c r="G320" s="104"/>
      <c r="H320" s="104"/>
      <c r="I320" s="99"/>
      <c r="J320" s="99"/>
      <c r="K320" s="98"/>
      <c r="L320" s="99"/>
      <c r="M320" s="98"/>
      <c r="N320" s="100"/>
      <c r="O320" s="100"/>
      <c r="P320" s="97"/>
      <c r="Q320" s="98"/>
      <c r="R320" s="98"/>
      <c r="S320" s="98"/>
      <c r="T320" s="98"/>
      <c r="U320" s="99"/>
      <c r="V320" s="98"/>
      <c r="W320" s="98"/>
      <c r="X320" s="99"/>
      <c r="Y320" s="98"/>
    </row>
    <row r="321" spans="2:25" s="90" customFormat="1" ht="21" customHeight="1">
      <c r="B321" s="101"/>
      <c r="C321" s="98"/>
      <c r="D321" s="102"/>
      <c r="E321" s="103"/>
      <c r="F321" s="103"/>
      <c r="G321" s="104"/>
      <c r="H321" s="104"/>
      <c r="I321" s="99"/>
      <c r="J321" s="99"/>
      <c r="K321" s="98"/>
      <c r="L321" s="99"/>
      <c r="M321" s="98"/>
      <c r="N321" s="100"/>
      <c r="O321" s="100"/>
      <c r="P321" s="97"/>
      <c r="Q321" s="98"/>
      <c r="R321" s="98"/>
      <c r="S321" s="98"/>
      <c r="T321" s="98"/>
      <c r="U321" s="99"/>
      <c r="V321" s="98"/>
      <c r="W321" s="98"/>
      <c r="X321" s="99"/>
      <c r="Y321" s="98"/>
    </row>
    <row r="322" spans="2:25" s="90" customFormat="1" ht="21" customHeight="1">
      <c r="B322" s="101"/>
      <c r="C322" s="98"/>
      <c r="D322" s="102"/>
      <c r="E322" s="103"/>
      <c r="F322" s="103"/>
      <c r="G322" s="104"/>
      <c r="H322" s="104"/>
      <c r="I322" s="99"/>
      <c r="J322" s="99"/>
      <c r="K322" s="98"/>
      <c r="L322" s="99"/>
      <c r="M322" s="98"/>
      <c r="N322" s="100"/>
      <c r="O322" s="100"/>
      <c r="P322" s="97"/>
      <c r="Q322" s="98"/>
      <c r="R322" s="98"/>
      <c r="S322" s="98"/>
      <c r="T322" s="98"/>
      <c r="U322" s="99"/>
      <c r="V322" s="98"/>
      <c r="W322" s="98"/>
      <c r="X322" s="99"/>
      <c r="Y322" s="98"/>
    </row>
    <row r="323" spans="2:25" s="90" customFormat="1" ht="21" customHeight="1">
      <c r="B323" s="101"/>
      <c r="C323" s="98"/>
      <c r="D323" s="102"/>
      <c r="E323" s="103"/>
      <c r="F323" s="103"/>
      <c r="G323" s="104"/>
      <c r="H323" s="104"/>
      <c r="I323" s="99"/>
      <c r="J323" s="99"/>
      <c r="K323" s="98"/>
      <c r="L323" s="99"/>
      <c r="M323" s="98"/>
      <c r="N323" s="100"/>
      <c r="O323" s="100"/>
      <c r="P323" s="97"/>
      <c r="Q323" s="98"/>
      <c r="R323" s="98"/>
      <c r="S323" s="98"/>
      <c r="T323" s="98"/>
      <c r="U323" s="99"/>
      <c r="V323" s="98"/>
      <c r="W323" s="98"/>
      <c r="X323" s="99"/>
      <c r="Y323" s="98"/>
    </row>
    <row r="324" spans="2:25" s="90" customFormat="1" ht="21" customHeight="1">
      <c r="B324" s="101"/>
      <c r="C324" s="98"/>
      <c r="D324" s="102"/>
      <c r="E324" s="103"/>
      <c r="F324" s="103"/>
      <c r="G324" s="104"/>
      <c r="H324" s="104"/>
      <c r="I324" s="99"/>
      <c r="J324" s="99"/>
      <c r="K324" s="98"/>
      <c r="L324" s="99"/>
      <c r="M324" s="98"/>
      <c r="N324" s="100"/>
      <c r="O324" s="100"/>
      <c r="P324" s="97"/>
      <c r="Q324" s="98"/>
      <c r="R324" s="98"/>
      <c r="S324" s="98"/>
      <c r="T324" s="98"/>
      <c r="U324" s="99"/>
      <c r="V324" s="98"/>
      <c r="W324" s="98"/>
      <c r="X324" s="99"/>
      <c r="Y324" s="98"/>
    </row>
    <row r="325" spans="2:25" s="90" customFormat="1" ht="21" customHeight="1">
      <c r="B325" s="101"/>
      <c r="C325" s="98"/>
      <c r="D325" s="102"/>
      <c r="E325" s="103"/>
      <c r="F325" s="103"/>
      <c r="G325" s="104"/>
      <c r="H325" s="104"/>
      <c r="I325" s="99"/>
      <c r="J325" s="99"/>
      <c r="K325" s="98"/>
      <c r="L325" s="99"/>
      <c r="M325" s="98"/>
      <c r="N325" s="100"/>
      <c r="O325" s="100"/>
      <c r="P325" s="97"/>
      <c r="Q325" s="98"/>
      <c r="R325" s="98"/>
      <c r="S325" s="98"/>
      <c r="T325" s="98"/>
      <c r="U325" s="99"/>
      <c r="V325" s="98"/>
      <c r="W325" s="98"/>
      <c r="X325" s="99"/>
      <c r="Y325" s="98"/>
    </row>
    <row r="326" spans="2:25" s="90" customFormat="1" ht="21" customHeight="1">
      <c r="B326" s="101"/>
      <c r="C326" s="98"/>
      <c r="D326" s="102"/>
      <c r="E326" s="103"/>
      <c r="F326" s="103"/>
      <c r="G326" s="104"/>
      <c r="H326" s="104"/>
      <c r="I326" s="99"/>
      <c r="J326" s="99"/>
      <c r="K326" s="98"/>
      <c r="L326" s="99"/>
      <c r="M326" s="98"/>
      <c r="N326" s="100"/>
      <c r="O326" s="100"/>
      <c r="P326" s="97"/>
      <c r="Q326" s="98"/>
      <c r="R326" s="98"/>
      <c r="S326" s="98"/>
      <c r="T326" s="98"/>
      <c r="U326" s="99"/>
      <c r="V326" s="98"/>
      <c r="W326" s="98"/>
      <c r="X326" s="99"/>
      <c r="Y326" s="98"/>
    </row>
    <row r="327" spans="2:25" s="90" customFormat="1" ht="21" customHeight="1">
      <c r="B327" s="101"/>
      <c r="C327" s="98"/>
      <c r="D327" s="102"/>
      <c r="E327" s="103"/>
      <c r="F327" s="103"/>
      <c r="G327" s="104"/>
      <c r="H327" s="104"/>
      <c r="I327" s="99"/>
      <c r="J327" s="99"/>
      <c r="K327" s="98"/>
      <c r="L327" s="99"/>
      <c r="M327" s="98"/>
      <c r="N327" s="100"/>
      <c r="O327" s="100"/>
      <c r="P327" s="97"/>
      <c r="Q327" s="98"/>
      <c r="R327" s="98"/>
      <c r="S327" s="98"/>
      <c r="T327" s="98"/>
      <c r="U327" s="99"/>
      <c r="V327" s="98"/>
      <c r="W327" s="98"/>
      <c r="X327" s="99"/>
      <c r="Y327" s="98"/>
    </row>
    <row r="328" spans="2:25" s="90" customFormat="1" ht="21" customHeight="1">
      <c r="B328" s="101"/>
      <c r="C328" s="98"/>
      <c r="D328" s="102"/>
      <c r="E328" s="103"/>
      <c r="F328" s="103"/>
      <c r="G328" s="104"/>
      <c r="H328" s="104"/>
      <c r="I328" s="99"/>
      <c r="J328" s="99"/>
      <c r="K328" s="98"/>
      <c r="L328" s="99"/>
      <c r="M328" s="98"/>
      <c r="N328" s="100"/>
      <c r="O328" s="100"/>
      <c r="P328" s="97"/>
      <c r="Q328" s="98"/>
      <c r="R328" s="98"/>
      <c r="S328" s="98"/>
      <c r="T328" s="98"/>
      <c r="U328" s="99"/>
      <c r="V328" s="98"/>
      <c r="W328" s="98"/>
      <c r="X328" s="99"/>
      <c r="Y328" s="98"/>
    </row>
    <row r="329" spans="2:25" s="90" customFormat="1" ht="21" customHeight="1">
      <c r="B329" s="101"/>
      <c r="C329" s="98"/>
      <c r="D329" s="102"/>
      <c r="E329" s="103"/>
      <c r="F329" s="103"/>
      <c r="G329" s="104"/>
      <c r="H329" s="104"/>
      <c r="I329" s="99"/>
      <c r="J329" s="99"/>
      <c r="K329" s="98"/>
      <c r="L329" s="99"/>
      <c r="M329" s="98"/>
      <c r="N329" s="100"/>
      <c r="O329" s="100"/>
      <c r="P329" s="97"/>
      <c r="Q329" s="98"/>
      <c r="R329" s="98"/>
      <c r="S329" s="98"/>
      <c r="T329" s="98"/>
      <c r="U329" s="99"/>
      <c r="V329" s="98"/>
      <c r="W329" s="98"/>
      <c r="X329" s="99"/>
      <c r="Y329" s="98"/>
    </row>
    <row r="330" spans="2:25" s="90" customFormat="1" ht="21" customHeight="1">
      <c r="B330" s="101"/>
      <c r="C330" s="98"/>
      <c r="D330" s="102"/>
      <c r="E330" s="103"/>
      <c r="F330" s="103"/>
      <c r="G330" s="104"/>
      <c r="H330" s="104"/>
      <c r="I330" s="99"/>
      <c r="J330" s="99"/>
      <c r="K330" s="98"/>
      <c r="L330" s="99"/>
      <c r="M330" s="98"/>
      <c r="N330" s="100"/>
      <c r="O330" s="100"/>
      <c r="P330" s="97"/>
      <c r="Q330" s="98"/>
      <c r="R330" s="98"/>
      <c r="S330" s="98"/>
      <c r="T330" s="98"/>
      <c r="U330" s="99"/>
      <c r="V330" s="98"/>
      <c r="W330" s="98"/>
      <c r="X330" s="99"/>
      <c r="Y330" s="98"/>
    </row>
    <row r="331" spans="2:25" s="90" customFormat="1" ht="21" customHeight="1">
      <c r="B331" s="101"/>
      <c r="C331" s="98"/>
      <c r="D331" s="102"/>
      <c r="E331" s="103"/>
      <c r="F331" s="103"/>
      <c r="G331" s="104"/>
      <c r="H331" s="104"/>
      <c r="I331" s="99"/>
      <c r="J331" s="99"/>
      <c r="K331" s="98"/>
      <c r="L331" s="99"/>
      <c r="M331" s="98"/>
      <c r="N331" s="100"/>
      <c r="O331" s="100"/>
      <c r="P331" s="97"/>
      <c r="Q331" s="98"/>
      <c r="R331" s="98"/>
      <c r="S331" s="98"/>
      <c r="T331" s="98"/>
      <c r="U331" s="99"/>
      <c r="V331" s="98"/>
      <c r="W331" s="98"/>
      <c r="X331" s="99"/>
      <c r="Y331" s="98"/>
    </row>
    <row r="332" spans="2:25" s="90" customFormat="1" ht="21" customHeight="1">
      <c r="B332" s="101"/>
      <c r="C332" s="98"/>
      <c r="D332" s="102"/>
      <c r="E332" s="103"/>
      <c r="F332" s="103"/>
      <c r="G332" s="104"/>
      <c r="H332" s="104"/>
      <c r="I332" s="99"/>
      <c r="J332" s="99"/>
      <c r="K332" s="98"/>
      <c r="L332" s="99"/>
      <c r="M332" s="98"/>
      <c r="N332" s="100"/>
      <c r="O332" s="100"/>
      <c r="P332" s="97"/>
      <c r="Q332" s="98"/>
      <c r="R332" s="98"/>
      <c r="S332" s="98"/>
      <c r="T332" s="98"/>
      <c r="U332" s="99"/>
      <c r="V332" s="98"/>
      <c r="W332" s="98"/>
      <c r="X332" s="99"/>
      <c r="Y332" s="98"/>
    </row>
    <row r="333" spans="2:25" s="90" customFormat="1" ht="21" customHeight="1">
      <c r="B333" s="101"/>
      <c r="C333" s="98"/>
      <c r="D333" s="102"/>
      <c r="E333" s="103"/>
      <c r="F333" s="103"/>
      <c r="G333" s="104"/>
      <c r="H333" s="104"/>
      <c r="I333" s="99"/>
      <c r="J333" s="99"/>
      <c r="K333" s="98"/>
      <c r="L333" s="99"/>
      <c r="M333" s="98"/>
      <c r="N333" s="100"/>
      <c r="O333" s="100"/>
      <c r="P333" s="97"/>
      <c r="Q333" s="98"/>
      <c r="R333" s="98"/>
      <c r="S333" s="98"/>
      <c r="T333" s="98"/>
      <c r="U333" s="99"/>
      <c r="V333" s="98"/>
      <c r="W333" s="98"/>
      <c r="X333" s="99"/>
      <c r="Y333" s="98"/>
    </row>
    <row r="334" spans="2:25" s="90" customFormat="1" ht="21" customHeight="1">
      <c r="B334" s="101"/>
      <c r="C334" s="98"/>
      <c r="D334" s="102"/>
      <c r="E334" s="103"/>
      <c r="F334" s="103"/>
      <c r="G334" s="104"/>
      <c r="H334" s="104"/>
      <c r="I334" s="99"/>
      <c r="J334" s="99"/>
      <c r="K334" s="98"/>
      <c r="L334" s="99"/>
      <c r="M334" s="98"/>
      <c r="N334" s="100"/>
      <c r="O334" s="100"/>
      <c r="P334" s="97"/>
      <c r="Q334" s="98"/>
      <c r="R334" s="98"/>
      <c r="S334" s="98"/>
      <c r="T334" s="98"/>
      <c r="U334" s="99"/>
      <c r="V334" s="98"/>
      <c r="W334" s="98"/>
      <c r="X334" s="99"/>
      <c r="Y334" s="98"/>
    </row>
    <row r="335" spans="2:25" s="90" customFormat="1" ht="21" customHeight="1">
      <c r="B335" s="101"/>
      <c r="C335" s="98"/>
      <c r="D335" s="102"/>
      <c r="E335" s="103"/>
      <c r="F335" s="103"/>
      <c r="G335" s="104"/>
      <c r="H335" s="104"/>
      <c r="I335" s="99"/>
      <c r="J335" s="99"/>
      <c r="K335" s="98"/>
      <c r="L335" s="99"/>
      <c r="M335" s="98"/>
      <c r="N335" s="100"/>
      <c r="O335" s="100"/>
      <c r="P335" s="97"/>
      <c r="Q335" s="98"/>
      <c r="R335" s="98"/>
      <c r="S335" s="98"/>
      <c r="T335" s="98"/>
      <c r="U335" s="99"/>
      <c r="V335" s="98"/>
      <c r="W335" s="98"/>
      <c r="X335" s="99"/>
      <c r="Y335" s="98"/>
    </row>
    <row r="336" spans="2:25" s="90" customFormat="1" ht="21" customHeight="1">
      <c r="B336" s="101"/>
      <c r="C336" s="98"/>
      <c r="D336" s="102"/>
      <c r="E336" s="103"/>
      <c r="F336" s="103"/>
      <c r="G336" s="104"/>
      <c r="H336" s="104"/>
      <c r="I336" s="99"/>
      <c r="J336" s="99"/>
      <c r="K336" s="98"/>
      <c r="L336" s="99"/>
      <c r="M336" s="98"/>
      <c r="N336" s="100"/>
      <c r="O336" s="100"/>
      <c r="P336" s="97"/>
      <c r="Q336" s="98"/>
      <c r="R336" s="98"/>
      <c r="S336" s="98"/>
      <c r="T336" s="98"/>
      <c r="U336" s="99"/>
      <c r="V336" s="98"/>
      <c r="W336" s="98"/>
      <c r="X336" s="99"/>
      <c r="Y336" s="98"/>
    </row>
    <row r="337" spans="2:25" s="90" customFormat="1" ht="21" customHeight="1">
      <c r="B337" s="101"/>
      <c r="C337" s="98"/>
      <c r="D337" s="102"/>
      <c r="E337" s="103"/>
      <c r="F337" s="103"/>
      <c r="G337" s="104"/>
      <c r="H337" s="104"/>
      <c r="I337" s="99"/>
      <c r="J337" s="99"/>
      <c r="K337" s="98"/>
      <c r="L337" s="99"/>
      <c r="M337" s="98"/>
      <c r="N337" s="100"/>
      <c r="O337" s="100"/>
      <c r="P337" s="97"/>
      <c r="Q337" s="98"/>
      <c r="R337" s="98"/>
      <c r="S337" s="98"/>
      <c r="T337" s="98"/>
      <c r="U337" s="99"/>
      <c r="V337" s="98"/>
      <c r="W337" s="98"/>
      <c r="X337" s="99"/>
      <c r="Y337" s="98"/>
    </row>
    <row r="338" spans="2:25" s="90" customFormat="1" ht="21" customHeight="1">
      <c r="B338" s="101"/>
      <c r="C338" s="98"/>
      <c r="D338" s="102"/>
      <c r="E338" s="103"/>
      <c r="F338" s="103"/>
      <c r="G338" s="104"/>
      <c r="H338" s="104"/>
      <c r="I338" s="99"/>
      <c r="J338" s="99"/>
      <c r="K338" s="98"/>
      <c r="L338" s="99"/>
      <c r="M338" s="98"/>
      <c r="N338" s="100"/>
      <c r="O338" s="100"/>
      <c r="P338" s="97"/>
      <c r="Q338" s="98"/>
      <c r="R338" s="98"/>
      <c r="S338" s="98"/>
      <c r="T338" s="98"/>
      <c r="U338" s="99"/>
      <c r="V338" s="98"/>
      <c r="W338" s="98"/>
      <c r="X338" s="99"/>
      <c r="Y338" s="98"/>
    </row>
    <row r="339" spans="2:25" s="90" customFormat="1" ht="21" customHeight="1">
      <c r="B339" s="101"/>
      <c r="C339" s="98"/>
      <c r="D339" s="102"/>
      <c r="E339" s="103"/>
      <c r="F339" s="103"/>
      <c r="G339" s="104"/>
      <c r="H339" s="104"/>
      <c r="I339" s="99"/>
      <c r="J339" s="99"/>
      <c r="K339" s="98"/>
      <c r="L339" s="99"/>
      <c r="M339" s="98"/>
      <c r="N339" s="100"/>
      <c r="O339" s="100"/>
      <c r="P339" s="97"/>
      <c r="Q339" s="98"/>
      <c r="R339" s="98"/>
      <c r="S339" s="98"/>
      <c r="T339" s="98"/>
      <c r="U339" s="99"/>
      <c r="V339" s="98"/>
      <c r="W339" s="98"/>
      <c r="X339" s="99"/>
      <c r="Y339" s="98"/>
    </row>
    <row r="340" spans="2:25" s="90" customFormat="1" ht="21" customHeight="1">
      <c r="B340" s="101"/>
      <c r="C340" s="98"/>
      <c r="D340" s="102"/>
      <c r="E340" s="103"/>
      <c r="F340" s="103"/>
      <c r="G340" s="104"/>
      <c r="H340" s="104"/>
      <c r="I340" s="99"/>
      <c r="J340" s="99"/>
      <c r="K340" s="98"/>
      <c r="L340" s="99"/>
      <c r="M340" s="98"/>
      <c r="N340" s="100"/>
      <c r="O340" s="100"/>
      <c r="P340" s="97"/>
      <c r="Q340" s="98"/>
      <c r="R340" s="98"/>
      <c r="S340" s="98"/>
      <c r="T340" s="98"/>
      <c r="U340" s="99"/>
      <c r="V340" s="98"/>
      <c r="W340" s="98"/>
      <c r="X340" s="99"/>
      <c r="Y340" s="98"/>
    </row>
    <row r="341" spans="2:25" s="90" customFormat="1" ht="21" customHeight="1">
      <c r="B341" s="101"/>
      <c r="C341" s="98"/>
      <c r="D341" s="102"/>
      <c r="E341" s="103"/>
      <c r="F341" s="103"/>
      <c r="G341" s="104"/>
      <c r="H341" s="104"/>
      <c r="I341" s="99"/>
      <c r="J341" s="99"/>
      <c r="K341" s="98"/>
      <c r="L341" s="99"/>
      <c r="M341" s="98"/>
      <c r="N341" s="100"/>
      <c r="O341" s="100"/>
      <c r="P341" s="97"/>
      <c r="Q341" s="98"/>
      <c r="R341" s="98"/>
      <c r="S341" s="98"/>
      <c r="T341" s="98"/>
      <c r="U341" s="99"/>
      <c r="V341" s="98"/>
      <c r="W341" s="98"/>
      <c r="X341" s="99"/>
      <c r="Y341" s="98"/>
    </row>
    <row r="342" spans="2:25" s="90" customFormat="1" ht="21" customHeight="1">
      <c r="B342" s="101"/>
      <c r="C342" s="98"/>
      <c r="D342" s="102"/>
      <c r="E342" s="103"/>
      <c r="F342" s="103"/>
      <c r="G342" s="104"/>
      <c r="H342" s="104"/>
      <c r="I342" s="99"/>
      <c r="J342" s="99"/>
      <c r="K342" s="98"/>
      <c r="L342" s="99"/>
      <c r="M342" s="98"/>
      <c r="N342" s="100"/>
      <c r="O342" s="100"/>
      <c r="P342" s="97"/>
      <c r="Q342" s="98"/>
      <c r="R342" s="98"/>
      <c r="S342" s="98"/>
      <c r="T342" s="98"/>
      <c r="U342" s="99"/>
      <c r="V342" s="98"/>
      <c r="W342" s="98"/>
      <c r="X342" s="99"/>
      <c r="Y342" s="98"/>
    </row>
    <row r="343" spans="2:25" s="90" customFormat="1" ht="21" customHeight="1">
      <c r="B343" s="101"/>
      <c r="C343" s="98"/>
      <c r="D343" s="102"/>
      <c r="E343" s="103"/>
      <c r="F343" s="103"/>
      <c r="G343" s="104"/>
      <c r="H343" s="104"/>
      <c r="I343" s="99"/>
      <c r="J343" s="99"/>
      <c r="K343" s="98"/>
      <c r="L343" s="99"/>
      <c r="M343" s="98"/>
      <c r="N343" s="100"/>
      <c r="O343" s="100"/>
      <c r="P343" s="97"/>
      <c r="Q343" s="98"/>
      <c r="R343" s="98"/>
      <c r="S343" s="98"/>
      <c r="T343" s="98"/>
      <c r="U343" s="99"/>
      <c r="V343" s="98"/>
      <c r="W343" s="98"/>
      <c r="X343" s="99"/>
      <c r="Y343" s="98"/>
    </row>
    <row r="344" spans="2:25" s="90" customFormat="1" ht="21" customHeight="1">
      <c r="B344" s="101"/>
      <c r="C344" s="98"/>
      <c r="D344" s="102"/>
      <c r="E344" s="103"/>
      <c r="F344" s="103"/>
      <c r="G344" s="104"/>
      <c r="H344" s="104"/>
      <c r="I344" s="99"/>
      <c r="J344" s="99"/>
      <c r="K344" s="98"/>
      <c r="L344" s="99"/>
      <c r="M344" s="98"/>
      <c r="N344" s="100"/>
      <c r="O344" s="100"/>
      <c r="P344" s="97"/>
      <c r="Q344" s="98"/>
      <c r="R344" s="98"/>
      <c r="S344" s="98"/>
      <c r="T344" s="98"/>
      <c r="U344" s="99"/>
      <c r="V344" s="98"/>
      <c r="W344" s="98"/>
      <c r="X344" s="99"/>
      <c r="Y344" s="98"/>
    </row>
    <row r="345" spans="2:25" s="90" customFormat="1" ht="21" customHeight="1">
      <c r="B345" s="101"/>
      <c r="C345" s="98"/>
      <c r="D345" s="102"/>
      <c r="E345" s="103"/>
      <c r="F345" s="103"/>
      <c r="G345" s="104"/>
      <c r="H345" s="104"/>
      <c r="I345" s="99"/>
      <c r="J345" s="99"/>
      <c r="K345" s="98"/>
      <c r="L345" s="99"/>
      <c r="M345" s="98"/>
      <c r="N345" s="100"/>
      <c r="O345" s="100"/>
      <c r="P345" s="97"/>
      <c r="Q345" s="98"/>
      <c r="R345" s="98"/>
      <c r="S345" s="98"/>
      <c r="T345" s="98"/>
      <c r="U345" s="99"/>
      <c r="V345" s="98"/>
      <c r="W345" s="98"/>
      <c r="X345" s="99"/>
      <c r="Y345" s="98"/>
    </row>
    <row r="346" spans="2:25" s="90" customFormat="1" ht="21" customHeight="1">
      <c r="B346" s="101"/>
      <c r="C346" s="98"/>
      <c r="D346" s="102"/>
      <c r="E346" s="103"/>
      <c r="F346" s="103"/>
      <c r="G346" s="104"/>
      <c r="H346" s="104"/>
      <c r="I346" s="99"/>
      <c r="J346" s="99"/>
      <c r="K346" s="98"/>
      <c r="L346" s="99"/>
      <c r="M346" s="98"/>
      <c r="N346" s="100"/>
      <c r="O346" s="100"/>
      <c r="P346" s="97"/>
      <c r="Q346" s="98"/>
      <c r="R346" s="98"/>
      <c r="S346" s="98"/>
      <c r="T346" s="98"/>
      <c r="U346" s="99"/>
      <c r="V346" s="98"/>
      <c r="W346" s="98"/>
      <c r="X346" s="99"/>
      <c r="Y346" s="98"/>
    </row>
    <row r="347" spans="2:25" s="90" customFormat="1" ht="21" customHeight="1">
      <c r="B347" s="101"/>
      <c r="C347" s="98"/>
      <c r="D347" s="102"/>
      <c r="E347" s="103"/>
      <c r="F347" s="103"/>
      <c r="G347" s="104"/>
      <c r="H347" s="104"/>
      <c r="I347" s="99"/>
      <c r="J347" s="99"/>
      <c r="K347" s="98"/>
      <c r="L347" s="99"/>
      <c r="M347" s="98"/>
      <c r="N347" s="100"/>
      <c r="O347" s="100"/>
      <c r="P347" s="97"/>
      <c r="Q347" s="98"/>
      <c r="R347" s="98"/>
      <c r="S347" s="98"/>
      <c r="T347" s="98"/>
      <c r="U347" s="99"/>
      <c r="V347" s="98"/>
      <c r="W347" s="98"/>
      <c r="X347" s="99"/>
      <c r="Y347" s="98"/>
    </row>
    <row r="348" spans="2:25" s="90" customFormat="1" ht="21" customHeight="1">
      <c r="B348" s="101"/>
      <c r="C348" s="98"/>
      <c r="D348" s="102"/>
      <c r="E348" s="103"/>
      <c r="F348" s="103"/>
      <c r="G348" s="104"/>
      <c r="H348" s="104"/>
      <c r="I348" s="99"/>
      <c r="J348" s="99"/>
      <c r="K348" s="98"/>
      <c r="L348" s="99"/>
      <c r="M348" s="98"/>
      <c r="N348" s="100"/>
      <c r="O348" s="100"/>
      <c r="P348" s="97"/>
      <c r="Q348" s="98"/>
      <c r="R348" s="98"/>
      <c r="S348" s="98"/>
      <c r="T348" s="98"/>
      <c r="U348" s="99"/>
      <c r="V348" s="98"/>
      <c r="W348" s="98"/>
      <c r="X348" s="99"/>
      <c r="Y348" s="98"/>
    </row>
    <row r="349" spans="2:25" s="90" customFormat="1" ht="21" customHeight="1">
      <c r="B349" s="101"/>
      <c r="C349" s="98"/>
      <c r="D349" s="102"/>
      <c r="E349" s="103"/>
      <c r="F349" s="103"/>
      <c r="G349" s="104"/>
      <c r="H349" s="104"/>
      <c r="I349" s="99"/>
      <c r="J349" s="99"/>
      <c r="K349" s="98"/>
      <c r="L349" s="99"/>
      <c r="M349" s="98"/>
      <c r="N349" s="100"/>
      <c r="O349" s="100"/>
      <c r="P349" s="97"/>
      <c r="Q349" s="98"/>
      <c r="R349" s="98"/>
      <c r="S349" s="98"/>
      <c r="T349" s="98"/>
      <c r="U349" s="99"/>
      <c r="V349" s="98"/>
      <c r="W349" s="98"/>
      <c r="X349" s="99"/>
      <c r="Y349" s="98"/>
    </row>
    <row r="350" spans="2:25" s="90" customFormat="1" ht="21" customHeight="1">
      <c r="B350" s="101"/>
      <c r="C350" s="98"/>
      <c r="D350" s="102"/>
      <c r="E350" s="103"/>
      <c r="F350" s="103"/>
      <c r="G350" s="104"/>
      <c r="H350" s="104"/>
      <c r="I350" s="99"/>
      <c r="J350" s="99"/>
      <c r="K350" s="98"/>
      <c r="L350" s="99"/>
      <c r="M350" s="98"/>
      <c r="N350" s="100"/>
      <c r="O350" s="100"/>
      <c r="P350" s="97"/>
      <c r="Q350" s="98"/>
      <c r="R350" s="98"/>
      <c r="S350" s="98"/>
      <c r="T350" s="98"/>
      <c r="U350" s="99"/>
      <c r="V350" s="98"/>
      <c r="W350" s="98"/>
      <c r="X350" s="99"/>
      <c r="Y350" s="98"/>
    </row>
    <row r="351" spans="2:25" s="90" customFormat="1" ht="21" customHeight="1">
      <c r="B351" s="101"/>
      <c r="C351" s="98"/>
      <c r="D351" s="102"/>
      <c r="E351" s="103"/>
      <c r="F351" s="103"/>
      <c r="G351" s="104"/>
      <c r="H351" s="104"/>
      <c r="I351" s="99"/>
      <c r="J351" s="99"/>
      <c r="K351" s="98"/>
      <c r="L351" s="99"/>
      <c r="M351" s="98"/>
      <c r="N351" s="100"/>
      <c r="O351" s="100"/>
      <c r="P351" s="97"/>
      <c r="Q351" s="98"/>
      <c r="R351" s="98"/>
      <c r="S351" s="98"/>
      <c r="T351" s="98"/>
      <c r="U351" s="99"/>
      <c r="V351" s="98"/>
      <c r="W351" s="98"/>
      <c r="X351" s="99"/>
      <c r="Y351" s="98"/>
    </row>
    <row r="352" spans="2:25" s="90" customFormat="1" ht="21" customHeight="1">
      <c r="B352" s="101"/>
      <c r="C352" s="98"/>
      <c r="D352" s="102"/>
      <c r="E352" s="103"/>
      <c r="F352" s="103"/>
      <c r="G352" s="104"/>
      <c r="H352" s="104"/>
      <c r="I352" s="99"/>
      <c r="J352" s="99"/>
      <c r="K352" s="98"/>
      <c r="L352" s="99"/>
      <c r="M352" s="98"/>
      <c r="N352" s="100"/>
      <c r="O352" s="100"/>
      <c r="P352" s="97"/>
      <c r="Q352" s="98"/>
      <c r="R352" s="98"/>
      <c r="S352" s="98"/>
      <c r="T352" s="98"/>
      <c r="U352" s="99"/>
      <c r="V352" s="98"/>
      <c r="W352" s="98"/>
      <c r="X352" s="99"/>
      <c r="Y352" s="98"/>
    </row>
    <row r="353" spans="2:25" s="90" customFormat="1" ht="21" customHeight="1">
      <c r="B353" s="101"/>
      <c r="C353" s="98"/>
      <c r="D353" s="102"/>
      <c r="E353" s="103"/>
      <c r="F353" s="103"/>
      <c r="G353" s="104"/>
      <c r="H353" s="104"/>
      <c r="I353" s="99"/>
      <c r="J353" s="99"/>
      <c r="K353" s="98"/>
      <c r="L353" s="99"/>
      <c r="M353" s="98"/>
      <c r="N353" s="100"/>
      <c r="O353" s="100"/>
      <c r="P353" s="97"/>
      <c r="Q353" s="98"/>
      <c r="R353" s="98"/>
      <c r="S353" s="98"/>
      <c r="T353" s="98"/>
      <c r="U353" s="99"/>
      <c r="V353" s="98"/>
      <c r="W353" s="98"/>
      <c r="X353" s="99"/>
      <c r="Y353" s="98"/>
    </row>
    <row r="354" spans="2:25" s="90" customFormat="1" ht="21" customHeight="1">
      <c r="B354" s="101"/>
      <c r="C354" s="98"/>
      <c r="D354" s="102"/>
      <c r="E354" s="103"/>
      <c r="F354" s="103"/>
      <c r="G354" s="104"/>
      <c r="H354" s="104"/>
      <c r="I354" s="99"/>
      <c r="J354" s="99"/>
      <c r="K354" s="98"/>
      <c r="L354" s="99"/>
      <c r="M354" s="98"/>
      <c r="N354" s="100"/>
      <c r="O354" s="100"/>
      <c r="P354" s="97"/>
      <c r="Q354" s="98"/>
      <c r="R354" s="98"/>
      <c r="S354" s="98"/>
      <c r="T354" s="98"/>
      <c r="U354" s="99"/>
      <c r="V354" s="98"/>
      <c r="W354" s="98"/>
      <c r="X354" s="99"/>
      <c r="Y354" s="98"/>
    </row>
    <row r="355" spans="2:25" s="90" customFormat="1" ht="21" customHeight="1">
      <c r="B355" s="101"/>
      <c r="C355" s="98"/>
      <c r="D355" s="102"/>
      <c r="E355" s="103"/>
      <c r="F355" s="103"/>
      <c r="G355" s="104"/>
      <c r="H355" s="104"/>
      <c r="I355" s="99"/>
      <c r="J355" s="99"/>
      <c r="K355" s="98"/>
      <c r="L355" s="99"/>
      <c r="M355" s="98"/>
      <c r="N355" s="100"/>
      <c r="O355" s="100"/>
      <c r="P355" s="97"/>
      <c r="Q355" s="98"/>
      <c r="R355" s="98"/>
      <c r="S355" s="98"/>
      <c r="T355" s="98"/>
      <c r="U355" s="99"/>
      <c r="V355" s="98"/>
      <c r="W355" s="98"/>
      <c r="X355" s="99"/>
      <c r="Y355" s="98"/>
    </row>
    <row r="356" spans="2:25" s="90" customFormat="1" ht="21" customHeight="1">
      <c r="B356" s="101"/>
      <c r="C356" s="98"/>
      <c r="D356" s="102"/>
      <c r="E356" s="103"/>
      <c r="F356" s="103"/>
      <c r="G356" s="104"/>
      <c r="H356" s="104"/>
      <c r="I356" s="99"/>
      <c r="J356" s="99"/>
      <c r="K356" s="98"/>
      <c r="L356" s="99"/>
      <c r="M356" s="98"/>
      <c r="N356" s="100"/>
      <c r="O356" s="100"/>
      <c r="P356" s="97"/>
      <c r="Q356" s="98"/>
      <c r="R356" s="98"/>
      <c r="S356" s="98"/>
      <c r="T356" s="98"/>
      <c r="U356" s="99"/>
      <c r="V356" s="98"/>
      <c r="W356" s="98"/>
      <c r="X356" s="99"/>
      <c r="Y356" s="98"/>
    </row>
    <row r="357" spans="2:25" s="90" customFormat="1" ht="21" customHeight="1">
      <c r="B357" s="101"/>
      <c r="C357" s="98"/>
      <c r="D357" s="102"/>
      <c r="E357" s="103"/>
      <c r="F357" s="103"/>
      <c r="G357" s="104"/>
      <c r="H357" s="104"/>
      <c r="I357" s="99"/>
      <c r="J357" s="99"/>
      <c r="K357" s="98"/>
      <c r="L357" s="99"/>
      <c r="M357" s="98"/>
      <c r="N357" s="100"/>
      <c r="O357" s="100"/>
      <c r="P357" s="97"/>
      <c r="Q357" s="98"/>
      <c r="R357" s="98"/>
      <c r="S357" s="98"/>
      <c r="T357" s="98"/>
      <c r="U357" s="99"/>
      <c r="V357" s="98"/>
      <c r="W357" s="98"/>
      <c r="X357" s="99"/>
      <c r="Y357" s="98"/>
    </row>
    <row r="358" spans="2:25" s="90" customFormat="1" ht="21" customHeight="1">
      <c r="B358" s="101"/>
      <c r="C358" s="98"/>
      <c r="D358" s="102"/>
      <c r="E358" s="103"/>
      <c r="F358" s="103"/>
      <c r="G358" s="104"/>
      <c r="H358" s="104"/>
      <c r="I358" s="99"/>
      <c r="J358" s="99"/>
      <c r="K358" s="98"/>
      <c r="L358" s="99"/>
      <c r="M358" s="98"/>
      <c r="N358" s="100"/>
      <c r="O358" s="100"/>
      <c r="P358" s="97"/>
      <c r="Q358" s="98"/>
      <c r="R358" s="98"/>
      <c r="S358" s="98"/>
      <c r="T358" s="98"/>
      <c r="U358" s="99"/>
      <c r="V358" s="98"/>
      <c r="W358" s="98"/>
      <c r="X358" s="99"/>
      <c r="Y358" s="98"/>
    </row>
    <row r="359" spans="2:25" s="90" customFormat="1" ht="21" customHeight="1">
      <c r="B359" s="101"/>
      <c r="C359" s="98"/>
      <c r="D359" s="102"/>
      <c r="E359" s="103"/>
      <c r="F359" s="103"/>
      <c r="G359" s="104"/>
      <c r="H359" s="104"/>
      <c r="I359" s="99"/>
      <c r="J359" s="99"/>
      <c r="K359" s="98"/>
      <c r="L359" s="99"/>
      <c r="M359" s="98"/>
      <c r="N359" s="100"/>
      <c r="O359" s="100"/>
      <c r="P359" s="97"/>
      <c r="Q359" s="98"/>
      <c r="R359" s="98"/>
      <c r="S359" s="98"/>
      <c r="T359" s="98"/>
      <c r="U359" s="99"/>
      <c r="V359" s="98"/>
      <c r="W359" s="98"/>
      <c r="X359" s="99"/>
      <c r="Y359" s="98"/>
    </row>
    <row r="360" spans="2:25" s="90" customFormat="1" ht="21" customHeight="1">
      <c r="B360" s="101"/>
      <c r="C360" s="98"/>
      <c r="D360" s="102"/>
      <c r="E360" s="103"/>
      <c r="F360" s="103"/>
      <c r="G360" s="104"/>
      <c r="H360" s="104"/>
      <c r="I360" s="99"/>
      <c r="J360" s="99"/>
      <c r="K360" s="98"/>
      <c r="L360" s="99"/>
      <c r="M360" s="98"/>
      <c r="N360" s="100"/>
      <c r="O360" s="100"/>
      <c r="P360" s="97"/>
      <c r="Q360" s="98"/>
      <c r="R360" s="98"/>
      <c r="S360" s="98"/>
      <c r="T360" s="98"/>
      <c r="U360" s="99"/>
      <c r="V360" s="98"/>
      <c r="W360" s="98"/>
      <c r="X360" s="99"/>
      <c r="Y360" s="98"/>
    </row>
    <row r="361" spans="2:25" s="90" customFormat="1" ht="21" customHeight="1">
      <c r="B361" s="101"/>
      <c r="C361" s="98"/>
      <c r="D361" s="102"/>
      <c r="E361" s="103"/>
      <c r="F361" s="103"/>
      <c r="G361" s="104"/>
      <c r="H361" s="104"/>
      <c r="I361" s="99"/>
      <c r="J361" s="99"/>
      <c r="K361" s="98"/>
      <c r="L361" s="99"/>
      <c r="M361" s="98"/>
      <c r="N361" s="100"/>
      <c r="O361" s="100"/>
      <c r="P361" s="97"/>
      <c r="Q361" s="98"/>
      <c r="R361" s="98"/>
      <c r="S361" s="98"/>
      <c r="T361" s="98"/>
      <c r="U361" s="99"/>
      <c r="V361" s="98"/>
      <c r="W361" s="98"/>
      <c r="X361" s="99"/>
      <c r="Y361" s="98"/>
    </row>
    <row r="362" spans="2:25" s="90" customFormat="1" ht="21" customHeight="1">
      <c r="B362" s="101"/>
      <c r="C362" s="98"/>
      <c r="D362" s="102"/>
      <c r="E362" s="103"/>
      <c r="F362" s="103"/>
      <c r="G362" s="104"/>
      <c r="H362" s="104"/>
      <c r="I362" s="99"/>
      <c r="J362" s="99"/>
      <c r="K362" s="98"/>
      <c r="L362" s="99"/>
      <c r="M362" s="98"/>
      <c r="N362" s="100"/>
      <c r="O362" s="100"/>
      <c r="P362" s="97"/>
      <c r="Q362" s="98"/>
      <c r="R362" s="98"/>
      <c r="S362" s="98"/>
      <c r="T362" s="98"/>
      <c r="U362" s="99"/>
      <c r="V362" s="98"/>
      <c r="W362" s="98"/>
      <c r="X362" s="99"/>
      <c r="Y362" s="98"/>
    </row>
    <row r="363" spans="2:25" s="90" customFormat="1" ht="21" customHeight="1">
      <c r="B363" s="101"/>
      <c r="C363" s="98"/>
      <c r="D363" s="102"/>
      <c r="E363" s="103"/>
      <c r="F363" s="103"/>
      <c r="G363" s="104"/>
      <c r="H363" s="104"/>
      <c r="I363" s="99"/>
      <c r="J363" s="99"/>
      <c r="K363" s="98"/>
      <c r="L363" s="99"/>
      <c r="M363" s="98"/>
      <c r="N363" s="100"/>
      <c r="O363" s="100"/>
      <c r="P363" s="97"/>
      <c r="Q363" s="98"/>
      <c r="R363" s="98"/>
      <c r="S363" s="98"/>
      <c r="T363" s="98"/>
      <c r="U363" s="99"/>
      <c r="V363" s="98"/>
      <c r="W363" s="98"/>
      <c r="X363" s="99"/>
      <c r="Y363" s="98"/>
    </row>
    <row r="364" spans="2:25" s="90" customFormat="1" ht="21" customHeight="1">
      <c r="B364" s="101"/>
      <c r="C364" s="98"/>
      <c r="D364" s="102"/>
      <c r="E364" s="103"/>
      <c r="F364" s="103"/>
      <c r="G364" s="104"/>
      <c r="H364" s="104"/>
      <c r="I364" s="99"/>
      <c r="J364" s="99"/>
      <c r="K364" s="98"/>
      <c r="L364" s="99"/>
      <c r="M364" s="98"/>
      <c r="N364" s="100"/>
      <c r="O364" s="100"/>
      <c r="P364" s="97"/>
      <c r="Q364" s="98"/>
      <c r="R364" s="98"/>
      <c r="S364" s="98"/>
      <c r="T364" s="98"/>
      <c r="U364" s="99"/>
      <c r="V364" s="98"/>
      <c r="W364" s="98"/>
      <c r="X364" s="99"/>
      <c r="Y364" s="98"/>
    </row>
    <row r="365" spans="2:25" s="90" customFormat="1" ht="21" customHeight="1">
      <c r="B365" s="101"/>
      <c r="C365" s="98"/>
      <c r="D365" s="102"/>
      <c r="E365" s="103"/>
      <c r="F365" s="103"/>
      <c r="G365" s="104"/>
      <c r="H365" s="104"/>
      <c r="I365" s="99"/>
      <c r="J365" s="99"/>
      <c r="K365" s="98"/>
      <c r="L365" s="99"/>
      <c r="M365" s="98"/>
      <c r="N365" s="100"/>
      <c r="O365" s="100"/>
      <c r="P365" s="97"/>
      <c r="Q365" s="98"/>
      <c r="R365" s="98"/>
      <c r="S365" s="98"/>
      <c r="T365" s="98"/>
      <c r="U365" s="99"/>
      <c r="V365" s="98"/>
      <c r="W365" s="98"/>
      <c r="X365" s="99"/>
      <c r="Y365" s="98"/>
    </row>
    <row r="366" spans="2:25" s="90" customFormat="1" ht="21" customHeight="1">
      <c r="B366" s="101"/>
      <c r="C366" s="98"/>
      <c r="D366" s="102"/>
      <c r="E366" s="103"/>
      <c r="F366" s="103"/>
      <c r="G366" s="104"/>
      <c r="H366" s="104"/>
      <c r="I366" s="99"/>
      <c r="J366" s="99"/>
      <c r="K366" s="98"/>
      <c r="L366" s="99"/>
      <c r="M366" s="98"/>
      <c r="N366" s="100"/>
      <c r="O366" s="100"/>
      <c r="P366" s="97"/>
      <c r="Q366" s="98"/>
      <c r="R366" s="98"/>
      <c r="S366" s="98"/>
      <c r="T366" s="98"/>
      <c r="U366" s="99"/>
      <c r="V366" s="98"/>
      <c r="W366" s="98"/>
      <c r="X366" s="99"/>
      <c r="Y366" s="98"/>
    </row>
    <row r="367" spans="2:25" s="90" customFormat="1" ht="21" customHeight="1">
      <c r="B367" s="101"/>
      <c r="C367" s="98"/>
      <c r="D367" s="102"/>
      <c r="E367" s="103"/>
      <c r="F367" s="103"/>
      <c r="G367" s="104"/>
      <c r="H367" s="104"/>
      <c r="I367" s="99"/>
      <c r="J367" s="99"/>
      <c r="K367" s="98"/>
      <c r="L367" s="99"/>
      <c r="M367" s="98"/>
      <c r="N367" s="100"/>
      <c r="O367" s="100"/>
      <c r="P367" s="97"/>
      <c r="Q367" s="98"/>
      <c r="R367" s="98"/>
      <c r="S367" s="98"/>
      <c r="T367" s="98"/>
      <c r="U367" s="99"/>
      <c r="V367" s="98"/>
      <c r="W367" s="98"/>
      <c r="X367" s="99"/>
      <c r="Y367" s="98"/>
    </row>
    <row r="368" spans="2:25" s="90" customFormat="1" ht="21" customHeight="1">
      <c r="B368" s="101"/>
      <c r="C368" s="98"/>
      <c r="D368" s="102"/>
      <c r="E368" s="103"/>
      <c r="F368" s="103"/>
      <c r="G368" s="104"/>
      <c r="H368" s="104"/>
      <c r="I368" s="99"/>
      <c r="J368" s="99"/>
      <c r="K368" s="98"/>
      <c r="L368" s="99"/>
      <c r="M368" s="98"/>
      <c r="N368" s="100"/>
      <c r="O368" s="100"/>
      <c r="P368" s="97"/>
      <c r="Q368" s="98"/>
      <c r="R368" s="98"/>
      <c r="S368" s="98"/>
      <c r="T368" s="98"/>
      <c r="U368" s="99"/>
      <c r="V368" s="98"/>
      <c r="W368" s="98"/>
      <c r="X368" s="99"/>
      <c r="Y368" s="98"/>
    </row>
    <row r="369" spans="2:25" s="90" customFormat="1" ht="21" customHeight="1">
      <c r="B369" s="101"/>
      <c r="C369" s="98"/>
      <c r="D369" s="102"/>
      <c r="E369" s="103"/>
      <c r="F369" s="103"/>
      <c r="G369" s="104"/>
      <c r="H369" s="104"/>
      <c r="I369" s="99"/>
      <c r="J369" s="99"/>
      <c r="K369" s="98"/>
      <c r="L369" s="99"/>
      <c r="M369" s="98"/>
      <c r="N369" s="100"/>
      <c r="O369" s="100"/>
      <c r="P369" s="97"/>
      <c r="Q369" s="98"/>
      <c r="R369" s="98"/>
      <c r="S369" s="98"/>
      <c r="T369" s="98"/>
      <c r="U369" s="99"/>
      <c r="V369" s="98"/>
      <c r="W369" s="98"/>
      <c r="X369" s="99"/>
      <c r="Y369" s="98"/>
    </row>
    <row r="370" spans="2:25" s="90" customFormat="1" ht="21" customHeight="1">
      <c r="B370" s="101"/>
      <c r="C370" s="98"/>
      <c r="D370" s="102"/>
      <c r="E370" s="103"/>
      <c r="F370" s="103"/>
      <c r="G370" s="104"/>
      <c r="H370" s="104"/>
      <c r="I370" s="99"/>
      <c r="J370" s="99"/>
      <c r="K370" s="98"/>
      <c r="L370" s="99"/>
      <c r="M370" s="98"/>
      <c r="N370" s="100"/>
      <c r="O370" s="100"/>
      <c r="P370" s="97"/>
      <c r="Q370" s="98"/>
      <c r="R370" s="98"/>
      <c r="S370" s="98"/>
      <c r="T370" s="98"/>
      <c r="U370" s="99"/>
      <c r="V370" s="98"/>
      <c r="W370" s="98"/>
      <c r="X370" s="99"/>
      <c r="Y370" s="98"/>
    </row>
    <row r="371" spans="2:25" s="90" customFormat="1" ht="21" customHeight="1">
      <c r="B371" s="101"/>
      <c r="C371" s="98"/>
      <c r="D371" s="102"/>
      <c r="E371" s="103"/>
      <c r="F371" s="103"/>
      <c r="G371" s="104"/>
      <c r="H371" s="104"/>
      <c r="I371" s="99"/>
      <c r="J371" s="99"/>
      <c r="K371" s="98"/>
      <c r="L371" s="99"/>
      <c r="M371" s="98"/>
      <c r="N371" s="100"/>
      <c r="O371" s="100"/>
      <c r="P371" s="97"/>
      <c r="Q371" s="98"/>
      <c r="R371" s="98"/>
      <c r="S371" s="98"/>
      <c r="T371" s="98"/>
      <c r="U371" s="99"/>
      <c r="V371" s="98"/>
      <c r="W371" s="98"/>
      <c r="X371" s="99"/>
      <c r="Y371" s="98"/>
    </row>
    <row r="372" spans="2:25" s="90" customFormat="1" ht="21" customHeight="1">
      <c r="B372" s="101"/>
      <c r="C372" s="98"/>
      <c r="D372" s="102"/>
      <c r="E372" s="103"/>
      <c r="F372" s="103"/>
      <c r="G372" s="104"/>
      <c r="H372" s="104"/>
      <c r="I372" s="99"/>
      <c r="J372" s="99"/>
      <c r="K372" s="98"/>
      <c r="L372" s="99"/>
      <c r="M372" s="98"/>
      <c r="N372" s="100"/>
      <c r="O372" s="100"/>
      <c r="P372" s="97"/>
      <c r="Q372" s="98"/>
      <c r="R372" s="98"/>
      <c r="S372" s="98"/>
      <c r="T372" s="98"/>
      <c r="U372" s="99"/>
      <c r="V372" s="98"/>
      <c r="W372" s="98"/>
      <c r="X372" s="99"/>
      <c r="Y372" s="98"/>
    </row>
    <row r="373" spans="2:25" s="90" customFormat="1" ht="21" customHeight="1">
      <c r="B373" s="101"/>
      <c r="C373" s="98"/>
      <c r="D373" s="102"/>
      <c r="E373" s="103"/>
      <c r="F373" s="103"/>
      <c r="G373" s="104"/>
      <c r="H373" s="104"/>
      <c r="I373" s="99"/>
      <c r="J373" s="99"/>
      <c r="K373" s="98"/>
      <c r="L373" s="99"/>
      <c r="M373" s="98"/>
      <c r="N373" s="100"/>
      <c r="O373" s="100"/>
      <c r="P373" s="97"/>
      <c r="Q373" s="98"/>
      <c r="R373" s="98"/>
      <c r="S373" s="98"/>
      <c r="T373" s="98"/>
      <c r="U373" s="99"/>
      <c r="V373" s="98"/>
      <c r="W373" s="98"/>
      <c r="X373" s="99"/>
      <c r="Y373" s="98"/>
    </row>
    <row r="374" spans="2:25" s="90" customFormat="1" ht="21" customHeight="1">
      <c r="B374" s="101"/>
      <c r="C374" s="98"/>
      <c r="D374" s="102"/>
      <c r="E374" s="103"/>
      <c r="F374" s="103"/>
      <c r="G374" s="104"/>
      <c r="H374" s="104"/>
      <c r="I374" s="99"/>
      <c r="J374" s="99"/>
      <c r="K374" s="98"/>
      <c r="L374" s="99"/>
      <c r="M374" s="98"/>
      <c r="N374" s="100"/>
      <c r="O374" s="100"/>
      <c r="P374" s="97"/>
      <c r="Q374" s="98"/>
      <c r="R374" s="98"/>
      <c r="S374" s="98"/>
      <c r="T374" s="98"/>
      <c r="U374" s="99"/>
      <c r="V374" s="98"/>
      <c r="W374" s="98"/>
      <c r="X374" s="99"/>
      <c r="Y374" s="98"/>
    </row>
    <row r="375" spans="2:25" s="90" customFormat="1" ht="21" customHeight="1">
      <c r="B375" s="101"/>
      <c r="C375" s="98"/>
      <c r="D375" s="102"/>
      <c r="E375" s="103"/>
      <c r="F375" s="103"/>
      <c r="G375" s="104"/>
      <c r="H375" s="104"/>
      <c r="I375" s="99"/>
      <c r="J375" s="99"/>
      <c r="K375" s="98"/>
      <c r="L375" s="99"/>
      <c r="M375" s="98"/>
      <c r="N375" s="100"/>
      <c r="O375" s="100"/>
      <c r="P375" s="97"/>
      <c r="Q375" s="98"/>
      <c r="R375" s="98"/>
      <c r="S375" s="98"/>
      <c r="T375" s="98"/>
      <c r="U375" s="99"/>
      <c r="V375" s="98"/>
      <c r="W375" s="98"/>
      <c r="X375" s="99"/>
      <c r="Y375" s="98"/>
    </row>
    <row r="376" spans="2:25" s="90" customFormat="1" ht="21" customHeight="1">
      <c r="B376" s="101"/>
      <c r="C376" s="98"/>
      <c r="D376" s="102"/>
      <c r="E376" s="103"/>
      <c r="F376" s="103"/>
      <c r="G376" s="104"/>
      <c r="H376" s="104"/>
      <c r="I376" s="99"/>
      <c r="J376" s="99"/>
      <c r="K376" s="98"/>
      <c r="L376" s="99"/>
      <c r="M376" s="98"/>
      <c r="N376" s="100"/>
      <c r="O376" s="100"/>
      <c r="P376" s="97"/>
      <c r="Q376" s="98"/>
      <c r="R376" s="98"/>
      <c r="S376" s="98"/>
      <c r="T376" s="98"/>
      <c r="U376" s="99"/>
      <c r="V376" s="98"/>
      <c r="W376" s="98"/>
      <c r="X376" s="99"/>
      <c r="Y376" s="98"/>
    </row>
    <row r="377" spans="2:25" s="90" customFormat="1" ht="21" customHeight="1">
      <c r="B377" s="101"/>
      <c r="C377" s="98"/>
      <c r="D377" s="102"/>
      <c r="E377" s="103"/>
      <c r="F377" s="103"/>
      <c r="G377" s="104"/>
      <c r="H377" s="104"/>
      <c r="I377" s="99"/>
      <c r="J377" s="99"/>
      <c r="K377" s="98"/>
      <c r="L377" s="99"/>
      <c r="M377" s="98"/>
      <c r="N377" s="100"/>
      <c r="O377" s="100"/>
      <c r="P377" s="97"/>
      <c r="Q377" s="98"/>
      <c r="R377" s="98"/>
      <c r="S377" s="98"/>
      <c r="T377" s="98"/>
      <c r="U377" s="99"/>
      <c r="V377" s="98"/>
      <c r="W377" s="98"/>
      <c r="X377" s="99"/>
      <c r="Y377" s="98"/>
    </row>
    <row r="378" spans="2:25" s="90" customFormat="1" ht="21" customHeight="1">
      <c r="B378" s="101"/>
      <c r="C378" s="98"/>
      <c r="D378" s="102"/>
      <c r="E378" s="103"/>
      <c r="F378" s="103"/>
      <c r="G378" s="104"/>
      <c r="H378" s="104"/>
      <c r="I378" s="99"/>
      <c r="J378" s="99"/>
      <c r="K378" s="98"/>
      <c r="L378" s="99"/>
      <c r="M378" s="98"/>
      <c r="N378" s="100"/>
      <c r="O378" s="100"/>
      <c r="P378" s="97"/>
      <c r="Q378" s="98"/>
      <c r="R378" s="98"/>
      <c r="S378" s="98"/>
      <c r="T378" s="98"/>
      <c r="U378" s="99"/>
      <c r="V378" s="98"/>
      <c r="W378" s="98"/>
      <c r="X378" s="99"/>
      <c r="Y378" s="98"/>
    </row>
    <row r="379" spans="2:25" s="90" customFormat="1" ht="21" customHeight="1">
      <c r="B379" s="101"/>
      <c r="C379" s="98"/>
      <c r="D379" s="102"/>
      <c r="E379" s="103"/>
      <c r="F379" s="103"/>
      <c r="G379" s="104"/>
      <c r="H379" s="104"/>
      <c r="I379" s="99"/>
      <c r="J379" s="99"/>
      <c r="K379" s="98"/>
      <c r="L379" s="99"/>
      <c r="M379" s="98"/>
      <c r="N379" s="100"/>
      <c r="O379" s="100"/>
      <c r="P379" s="97"/>
      <c r="Q379" s="98"/>
      <c r="R379" s="98"/>
      <c r="S379" s="98"/>
      <c r="T379" s="98"/>
      <c r="U379" s="99"/>
      <c r="V379" s="98"/>
      <c r="W379" s="98"/>
      <c r="X379" s="99"/>
      <c r="Y379" s="98"/>
    </row>
    <row r="380" spans="2:25" s="90" customFormat="1" ht="21" customHeight="1">
      <c r="B380" s="101"/>
      <c r="C380" s="98"/>
      <c r="D380" s="102"/>
      <c r="E380" s="103"/>
      <c r="F380" s="103"/>
      <c r="G380" s="104"/>
      <c r="H380" s="104"/>
      <c r="I380" s="99"/>
      <c r="J380" s="99"/>
      <c r="K380" s="98"/>
      <c r="L380" s="99"/>
      <c r="M380" s="98"/>
      <c r="N380" s="100"/>
      <c r="O380" s="100"/>
      <c r="P380" s="97"/>
      <c r="Q380" s="98"/>
      <c r="R380" s="98"/>
      <c r="S380" s="98"/>
      <c r="T380" s="98"/>
      <c r="U380" s="99"/>
      <c r="V380" s="98"/>
      <c r="W380" s="98"/>
      <c r="X380" s="99"/>
      <c r="Y380" s="98"/>
    </row>
    <row r="381" spans="2:25" s="90" customFormat="1" ht="21" customHeight="1">
      <c r="B381" s="101"/>
      <c r="C381" s="98"/>
      <c r="D381" s="102"/>
      <c r="E381" s="103"/>
      <c r="F381" s="103"/>
      <c r="G381" s="104"/>
      <c r="H381" s="104"/>
      <c r="I381" s="99"/>
      <c r="J381" s="99"/>
      <c r="K381" s="98"/>
      <c r="L381" s="99"/>
      <c r="M381" s="98"/>
      <c r="N381" s="100"/>
      <c r="O381" s="100"/>
      <c r="P381" s="97"/>
      <c r="Q381" s="98"/>
      <c r="R381" s="98"/>
      <c r="S381" s="98"/>
      <c r="T381" s="98"/>
      <c r="U381" s="99"/>
      <c r="V381" s="98"/>
      <c r="W381" s="98"/>
      <c r="X381" s="99"/>
      <c r="Y381" s="98"/>
    </row>
    <row r="382" spans="2:25" s="90" customFormat="1" ht="21" customHeight="1">
      <c r="B382" s="101"/>
      <c r="C382" s="98"/>
      <c r="D382" s="102"/>
      <c r="E382" s="103"/>
      <c r="F382" s="103"/>
      <c r="G382" s="104"/>
      <c r="H382" s="104"/>
      <c r="I382" s="99"/>
      <c r="J382" s="99"/>
      <c r="K382" s="98"/>
      <c r="L382" s="99"/>
      <c r="M382" s="98"/>
      <c r="N382" s="100"/>
      <c r="O382" s="100"/>
      <c r="P382" s="97"/>
      <c r="Q382" s="98"/>
      <c r="R382" s="98"/>
      <c r="S382" s="98"/>
      <c r="T382" s="98"/>
      <c r="U382" s="99"/>
      <c r="V382" s="98"/>
      <c r="W382" s="98"/>
      <c r="X382" s="99"/>
      <c r="Y382" s="98"/>
    </row>
    <row r="383" spans="2:25" s="90" customFormat="1" ht="21" customHeight="1">
      <c r="B383" s="101"/>
      <c r="C383" s="98"/>
      <c r="D383" s="102"/>
      <c r="E383" s="103"/>
      <c r="F383" s="103"/>
      <c r="G383" s="104"/>
      <c r="H383" s="104"/>
      <c r="I383" s="99"/>
      <c r="J383" s="99"/>
      <c r="K383" s="98"/>
      <c r="L383" s="99"/>
      <c r="M383" s="98"/>
      <c r="N383" s="100"/>
      <c r="O383" s="100"/>
      <c r="P383" s="97"/>
      <c r="Q383" s="98"/>
      <c r="R383" s="98"/>
      <c r="S383" s="98"/>
      <c r="T383" s="98"/>
      <c r="U383" s="99"/>
      <c r="V383" s="98"/>
      <c r="W383" s="98"/>
      <c r="X383" s="99"/>
      <c r="Y383" s="98"/>
    </row>
    <row r="384" spans="2:25" s="90" customFormat="1" ht="21" customHeight="1">
      <c r="B384" s="101"/>
      <c r="C384" s="98"/>
      <c r="D384" s="102"/>
      <c r="E384" s="103"/>
      <c r="F384" s="103"/>
      <c r="G384" s="104"/>
      <c r="H384" s="104"/>
      <c r="I384" s="99"/>
      <c r="J384" s="99"/>
      <c r="K384" s="98"/>
      <c r="L384" s="99"/>
      <c r="M384" s="98"/>
      <c r="N384" s="100"/>
      <c r="O384" s="100"/>
      <c r="P384" s="97"/>
      <c r="Q384" s="98"/>
      <c r="R384" s="98"/>
      <c r="S384" s="98"/>
      <c r="T384" s="98"/>
      <c r="U384" s="99"/>
      <c r="V384" s="98"/>
      <c r="W384" s="98"/>
      <c r="X384" s="99"/>
      <c r="Y384" s="98"/>
    </row>
    <row r="385" spans="2:25" s="90" customFormat="1" ht="21" customHeight="1">
      <c r="B385" s="101"/>
      <c r="C385" s="98"/>
      <c r="D385" s="102"/>
      <c r="E385" s="103"/>
      <c r="F385" s="103"/>
      <c r="G385" s="104"/>
      <c r="H385" s="104"/>
      <c r="I385" s="99"/>
      <c r="J385" s="99"/>
      <c r="K385" s="98"/>
      <c r="L385" s="99"/>
      <c r="M385" s="98"/>
      <c r="N385" s="100"/>
      <c r="O385" s="100"/>
      <c r="P385" s="97"/>
      <c r="Q385" s="98"/>
      <c r="R385" s="98"/>
      <c r="S385" s="98"/>
      <c r="T385" s="98"/>
      <c r="U385" s="99"/>
      <c r="V385" s="98"/>
      <c r="W385" s="98"/>
      <c r="X385" s="99"/>
      <c r="Y385" s="98"/>
    </row>
    <row r="386" spans="2:25" s="90" customFormat="1" ht="21" customHeight="1">
      <c r="B386" s="101"/>
      <c r="C386" s="98"/>
      <c r="D386" s="102"/>
      <c r="E386" s="103"/>
      <c r="F386" s="103"/>
      <c r="G386" s="104"/>
      <c r="H386" s="104"/>
      <c r="I386" s="99"/>
      <c r="J386" s="99"/>
      <c r="K386" s="98"/>
      <c r="L386" s="99"/>
      <c r="M386" s="98"/>
      <c r="N386" s="100"/>
      <c r="O386" s="100"/>
      <c r="P386" s="97"/>
      <c r="Q386" s="98"/>
      <c r="R386" s="98"/>
      <c r="S386" s="98"/>
      <c r="T386" s="98"/>
      <c r="U386" s="99"/>
      <c r="V386" s="98"/>
      <c r="W386" s="98"/>
      <c r="X386" s="99"/>
      <c r="Y386" s="98"/>
    </row>
    <row r="387" spans="2:25" s="90" customFormat="1" ht="21" customHeight="1">
      <c r="B387" s="101"/>
      <c r="C387" s="98"/>
      <c r="D387" s="102"/>
      <c r="E387" s="103"/>
      <c r="F387" s="103"/>
      <c r="G387" s="104"/>
      <c r="H387" s="104"/>
      <c r="I387" s="99"/>
      <c r="J387" s="99"/>
      <c r="K387" s="98"/>
      <c r="L387" s="99"/>
      <c r="M387" s="98"/>
      <c r="N387" s="100"/>
      <c r="O387" s="100"/>
      <c r="P387" s="97"/>
      <c r="Q387" s="98"/>
      <c r="R387" s="98"/>
      <c r="S387" s="98"/>
      <c r="T387" s="98"/>
      <c r="U387" s="99"/>
      <c r="V387" s="98"/>
      <c r="W387" s="98"/>
      <c r="X387" s="99"/>
      <c r="Y387" s="98"/>
    </row>
    <row r="388" spans="2:25" s="90" customFormat="1" ht="21" customHeight="1">
      <c r="B388" s="101"/>
      <c r="C388" s="98"/>
      <c r="D388" s="102"/>
      <c r="E388" s="103"/>
      <c r="F388" s="103"/>
      <c r="G388" s="104"/>
      <c r="H388" s="104"/>
      <c r="I388" s="99"/>
      <c r="J388" s="99"/>
      <c r="K388" s="98"/>
      <c r="L388" s="99"/>
      <c r="M388" s="98"/>
      <c r="N388" s="100"/>
      <c r="O388" s="100"/>
      <c r="P388" s="97"/>
      <c r="Q388" s="98"/>
      <c r="R388" s="98"/>
      <c r="S388" s="98"/>
      <c r="T388" s="98"/>
      <c r="U388" s="99"/>
      <c r="V388" s="98"/>
      <c r="W388" s="98"/>
      <c r="X388" s="99"/>
      <c r="Y388" s="98"/>
    </row>
    <row r="389" spans="2:25" s="90" customFormat="1" ht="21" customHeight="1">
      <c r="B389" s="101"/>
      <c r="C389" s="98"/>
      <c r="D389" s="102"/>
      <c r="E389" s="103"/>
      <c r="F389" s="103"/>
      <c r="G389" s="104"/>
      <c r="H389" s="104"/>
      <c r="I389" s="99"/>
      <c r="J389" s="99"/>
      <c r="K389" s="98"/>
      <c r="L389" s="99"/>
      <c r="M389" s="98"/>
      <c r="N389" s="100"/>
      <c r="O389" s="100"/>
      <c r="P389" s="97"/>
      <c r="Q389" s="98"/>
      <c r="R389" s="98"/>
      <c r="S389" s="98"/>
      <c r="T389" s="98"/>
      <c r="U389" s="99"/>
      <c r="V389" s="98"/>
      <c r="W389" s="98"/>
      <c r="X389" s="99"/>
      <c r="Y389" s="98"/>
    </row>
    <row r="390" spans="2:25" s="90" customFormat="1" ht="21" customHeight="1">
      <c r="B390" s="101"/>
      <c r="C390" s="98"/>
      <c r="D390" s="102"/>
      <c r="E390" s="103"/>
      <c r="F390" s="103"/>
      <c r="G390" s="104"/>
      <c r="H390" s="104"/>
      <c r="I390" s="99"/>
      <c r="J390" s="99"/>
      <c r="K390" s="98"/>
      <c r="L390" s="99"/>
      <c r="M390" s="98"/>
      <c r="N390" s="100"/>
      <c r="O390" s="100"/>
      <c r="P390" s="97"/>
      <c r="Q390" s="98"/>
      <c r="R390" s="98"/>
      <c r="S390" s="98"/>
      <c r="T390" s="98"/>
      <c r="U390" s="99"/>
      <c r="V390" s="98"/>
      <c r="W390" s="98"/>
      <c r="X390" s="99"/>
      <c r="Y390" s="98"/>
    </row>
    <row r="391" spans="2:25" s="90" customFormat="1" ht="21" customHeight="1">
      <c r="B391" s="101"/>
      <c r="C391" s="98"/>
      <c r="D391" s="102"/>
      <c r="E391" s="103"/>
      <c r="F391" s="103"/>
      <c r="G391" s="104"/>
      <c r="H391" s="104"/>
      <c r="I391" s="99"/>
      <c r="J391" s="99"/>
      <c r="K391" s="98"/>
      <c r="L391" s="99"/>
      <c r="M391" s="98"/>
      <c r="N391" s="100"/>
      <c r="O391" s="100"/>
      <c r="P391" s="97"/>
      <c r="Q391" s="98"/>
      <c r="R391" s="98"/>
      <c r="S391" s="98"/>
      <c r="T391" s="98"/>
      <c r="U391" s="99"/>
      <c r="V391" s="98"/>
      <c r="W391" s="98"/>
      <c r="X391" s="99"/>
      <c r="Y391" s="98"/>
    </row>
    <row r="392" spans="2:25" s="90" customFormat="1" ht="21" customHeight="1">
      <c r="B392" s="101"/>
      <c r="C392" s="98"/>
      <c r="D392" s="102"/>
      <c r="E392" s="103"/>
      <c r="F392" s="103"/>
      <c r="G392" s="104"/>
      <c r="H392" s="104"/>
      <c r="I392" s="99"/>
      <c r="J392" s="99"/>
      <c r="K392" s="98"/>
      <c r="L392" s="99"/>
      <c r="M392" s="98"/>
      <c r="N392" s="100"/>
      <c r="O392" s="100"/>
      <c r="P392" s="97"/>
      <c r="Q392" s="98"/>
      <c r="R392" s="98"/>
      <c r="S392" s="98"/>
      <c r="T392" s="98"/>
      <c r="U392" s="99"/>
      <c r="V392" s="98"/>
      <c r="W392" s="98"/>
      <c r="X392" s="99"/>
      <c r="Y392" s="98"/>
    </row>
    <row r="393" spans="2:25" s="90" customFormat="1" ht="21" customHeight="1">
      <c r="B393" s="101"/>
      <c r="C393" s="98"/>
      <c r="D393" s="102"/>
      <c r="E393" s="103"/>
      <c r="F393" s="103"/>
      <c r="G393" s="104"/>
      <c r="H393" s="104"/>
      <c r="I393" s="99"/>
      <c r="J393" s="99"/>
      <c r="K393" s="98"/>
      <c r="L393" s="99"/>
      <c r="M393" s="98"/>
      <c r="N393" s="100"/>
      <c r="O393" s="100"/>
      <c r="P393" s="97"/>
      <c r="Q393" s="98"/>
      <c r="R393" s="98"/>
      <c r="S393" s="98"/>
      <c r="T393" s="98"/>
      <c r="U393" s="99"/>
      <c r="V393" s="98"/>
      <c r="W393" s="98"/>
      <c r="X393" s="99"/>
      <c r="Y393" s="98"/>
    </row>
    <row r="394" spans="2:25" s="90" customFormat="1" ht="21" customHeight="1">
      <c r="B394" s="101"/>
      <c r="C394" s="98"/>
      <c r="D394" s="102"/>
      <c r="E394" s="103"/>
      <c r="F394" s="103"/>
      <c r="G394" s="104"/>
      <c r="H394" s="104"/>
      <c r="I394" s="99"/>
      <c r="J394" s="99"/>
      <c r="K394" s="98"/>
      <c r="L394" s="99"/>
      <c r="M394" s="98"/>
      <c r="N394" s="100"/>
      <c r="O394" s="100"/>
      <c r="P394" s="97"/>
      <c r="Q394" s="98"/>
      <c r="R394" s="98"/>
      <c r="S394" s="98"/>
      <c r="T394" s="98"/>
      <c r="U394" s="99"/>
      <c r="V394" s="98"/>
      <c r="W394" s="98"/>
      <c r="X394" s="99"/>
      <c r="Y394" s="98"/>
    </row>
    <row r="395" spans="2:25" s="90" customFormat="1" ht="21" customHeight="1">
      <c r="B395" s="101"/>
      <c r="C395" s="98"/>
      <c r="D395" s="102"/>
      <c r="E395" s="103"/>
      <c r="F395" s="103"/>
      <c r="G395" s="104"/>
      <c r="H395" s="104"/>
      <c r="I395" s="99"/>
      <c r="J395" s="99"/>
      <c r="K395" s="98"/>
      <c r="L395" s="99"/>
      <c r="M395" s="98"/>
      <c r="N395" s="100"/>
      <c r="O395" s="100"/>
      <c r="P395" s="97"/>
      <c r="Q395" s="98"/>
      <c r="R395" s="98"/>
      <c r="S395" s="98"/>
      <c r="T395" s="98"/>
      <c r="U395" s="99"/>
      <c r="V395" s="98"/>
      <c r="W395" s="98"/>
      <c r="X395" s="99"/>
      <c r="Y395" s="98"/>
    </row>
    <row r="396" spans="2:25" s="90" customFormat="1" ht="21" customHeight="1">
      <c r="B396" s="101"/>
      <c r="C396" s="98"/>
      <c r="D396" s="102"/>
      <c r="E396" s="103"/>
      <c r="F396" s="103"/>
      <c r="G396" s="104"/>
      <c r="H396" s="104"/>
      <c r="I396" s="99"/>
      <c r="J396" s="99"/>
      <c r="K396" s="98"/>
      <c r="L396" s="99"/>
      <c r="M396" s="98"/>
      <c r="N396" s="100"/>
      <c r="O396" s="100"/>
      <c r="P396" s="97"/>
      <c r="Q396" s="98"/>
      <c r="R396" s="98"/>
      <c r="S396" s="98"/>
      <c r="T396" s="98"/>
      <c r="U396" s="99"/>
      <c r="V396" s="98"/>
      <c r="W396" s="98"/>
      <c r="X396" s="99"/>
      <c r="Y396" s="98"/>
    </row>
    <row r="397" spans="2:25" s="90" customFormat="1" ht="21" customHeight="1">
      <c r="B397" s="101"/>
      <c r="C397" s="98"/>
      <c r="D397" s="102"/>
      <c r="E397" s="103"/>
      <c r="F397" s="103"/>
      <c r="G397" s="104"/>
      <c r="H397" s="104"/>
      <c r="I397" s="99"/>
      <c r="J397" s="99"/>
      <c r="K397" s="98"/>
      <c r="L397" s="99"/>
      <c r="M397" s="98"/>
      <c r="N397" s="100"/>
      <c r="O397" s="100"/>
      <c r="P397" s="97"/>
      <c r="Q397" s="98"/>
      <c r="R397" s="98"/>
      <c r="S397" s="98"/>
      <c r="T397" s="98"/>
      <c r="U397" s="99"/>
      <c r="V397" s="98"/>
      <c r="W397" s="98"/>
      <c r="X397" s="99"/>
      <c r="Y397" s="98"/>
    </row>
    <row r="398" spans="2:25" s="90" customFormat="1" ht="21" customHeight="1">
      <c r="B398" s="101"/>
      <c r="C398" s="98"/>
      <c r="D398" s="102"/>
      <c r="E398" s="103"/>
      <c r="F398" s="103"/>
      <c r="G398" s="104"/>
      <c r="H398" s="104"/>
      <c r="I398" s="99"/>
      <c r="J398" s="99"/>
      <c r="K398" s="98"/>
      <c r="L398" s="99"/>
      <c r="M398" s="98"/>
      <c r="N398" s="100"/>
      <c r="O398" s="100"/>
      <c r="P398" s="97"/>
      <c r="Q398" s="98"/>
      <c r="R398" s="98"/>
      <c r="S398" s="98"/>
      <c r="T398" s="98"/>
      <c r="U398" s="99"/>
      <c r="V398" s="98"/>
      <c r="W398" s="98"/>
      <c r="X398" s="99"/>
      <c r="Y398" s="98"/>
    </row>
    <row r="399" spans="2:25" s="90" customFormat="1" ht="21" customHeight="1">
      <c r="B399" s="101"/>
      <c r="C399" s="98"/>
      <c r="D399" s="102"/>
      <c r="E399" s="103"/>
      <c r="F399" s="103"/>
      <c r="G399" s="104"/>
      <c r="H399" s="104"/>
      <c r="I399" s="99"/>
      <c r="J399" s="99"/>
      <c r="K399" s="98"/>
      <c r="L399" s="99"/>
      <c r="M399" s="98"/>
      <c r="N399" s="100"/>
      <c r="O399" s="100"/>
      <c r="P399" s="97"/>
      <c r="Q399" s="98"/>
      <c r="R399" s="98"/>
      <c r="S399" s="98"/>
      <c r="T399" s="98"/>
      <c r="U399" s="99"/>
      <c r="V399" s="98"/>
      <c r="W399" s="98"/>
      <c r="X399" s="99"/>
      <c r="Y399" s="98"/>
    </row>
    <row r="400" spans="2:25" s="90" customFormat="1" ht="21" customHeight="1">
      <c r="B400" s="101"/>
      <c r="C400" s="98"/>
      <c r="D400" s="102"/>
      <c r="E400" s="103"/>
      <c r="F400" s="103"/>
      <c r="G400" s="104"/>
      <c r="H400" s="104"/>
      <c r="I400" s="99"/>
      <c r="J400" s="99"/>
      <c r="K400" s="98"/>
      <c r="L400" s="99"/>
      <c r="M400" s="98"/>
      <c r="N400" s="100"/>
      <c r="O400" s="100"/>
      <c r="P400" s="97"/>
      <c r="Q400" s="98"/>
      <c r="R400" s="98"/>
      <c r="S400" s="98"/>
      <c r="T400" s="98"/>
      <c r="U400" s="99"/>
      <c r="V400" s="98"/>
      <c r="W400" s="98"/>
      <c r="X400" s="99"/>
      <c r="Y400" s="98"/>
    </row>
    <row r="401" spans="2:25" s="90" customFormat="1" ht="21" customHeight="1">
      <c r="B401" s="101"/>
      <c r="C401" s="98"/>
      <c r="D401" s="102"/>
      <c r="E401" s="103"/>
      <c r="F401" s="103"/>
      <c r="G401" s="104"/>
      <c r="H401" s="104"/>
      <c r="I401" s="99"/>
      <c r="J401" s="99"/>
      <c r="K401" s="98"/>
      <c r="L401" s="99"/>
      <c r="M401" s="98"/>
      <c r="N401" s="100"/>
      <c r="O401" s="100"/>
      <c r="P401" s="97"/>
      <c r="Q401" s="98"/>
      <c r="R401" s="98"/>
      <c r="S401" s="98"/>
      <c r="T401" s="98"/>
      <c r="U401" s="99"/>
      <c r="V401" s="98"/>
      <c r="W401" s="98"/>
      <c r="X401" s="99"/>
      <c r="Y401" s="98"/>
    </row>
    <row r="402" spans="2:25" s="90" customFormat="1" ht="21" customHeight="1">
      <c r="B402" s="101"/>
      <c r="C402" s="98"/>
      <c r="D402" s="102"/>
      <c r="E402" s="103"/>
      <c r="F402" s="103"/>
      <c r="G402" s="104"/>
      <c r="H402" s="104"/>
      <c r="I402" s="99"/>
      <c r="J402" s="99"/>
      <c r="K402" s="98"/>
      <c r="L402" s="99"/>
      <c r="M402" s="98"/>
      <c r="N402" s="100"/>
      <c r="O402" s="100"/>
      <c r="P402" s="97"/>
      <c r="Q402" s="98"/>
      <c r="R402" s="98"/>
      <c r="S402" s="98"/>
      <c r="T402" s="98"/>
      <c r="U402" s="99"/>
      <c r="V402" s="98"/>
      <c r="W402" s="98"/>
      <c r="X402" s="99"/>
      <c r="Y402" s="98"/>
    </row>
    <row r="403" spans="2:25" s="90" customFormat="1" ht="21" customHeight="1">
      <c r="B403" s="101"/>
      <c r="C403" s="98"/>
      <c r="D403" s="102"/>
      <c r="E403" s="103"/>
      <c r="F403" s="103"/>
      <c r="G403" s="104"/>
      <c r="H403" s="104"/>
      <c r="I403" s="99"/>
      <c r="J403" s="99"/>
      <c r="K403" s="98"/>
      <c r="L403" s="99"/>
      <c r="M403" s="98"/>
      <c r="N403" s="100"/>
      <c r="O403" s="100"/>
      <c r="P403" s="97"/>
      <c r="Q403" s="98"/>
      <c r="R403" s="98"/>
      <c r="S403" s="98"/>
      <c r="T403" s="98"/>
      <c r="U403" s="99"/>
      <c r="V403" s="98"/>
      <c r="W403" s="98"/>
      <c r="X403" s="99"/>
      <c r="Y403" s="98"/>
    </row>
    <row r="404" spans="2:25" s="90" customFormat="1" ht="21" customHeight="1">
      <c r="B404" s="101"/>
      <c r="C404" s="98"/>
      <c r="D404" s="102"/>
      <c r="E404" s="103"/>
      <c r="F404" s="103"/>
      <c r="G404" s="104"/>
      <c r="H404" s="104"/>
      <c r="I404" s="99"/>
      <c r="J404" s="99"/>
      <c r="K404" s="98"/>
      <c r="L404" s="99"/>
      <c r="M404" s="98"/>
      <c r="N404" s="100"/>
      <c r="O404" s="100"/>
      <c r="P404" s="97"/>
      <c r="Q404" s="98"/>
      <c r="R404" s="98"/>
      <c r="S404" s="98"/>
      <c r="T404" s="98"/>
      <c r="U404" s="99"/>
      <c r="V404" s="98"/>
      <c r="W404" s="98"/>
      <c r="X404" s="99"/>
      <c r="Y404" s="98"/>
    </row>
    <row r="405" spans="2:25" s="90" customFormat="1" ht="21" customHeight="1">
      <c r="B405" s="101"/>
      <c r="C405" s="98"/>
      <c r="D405" s="102"/>
      <c r="E405" s="103"/>
      <c r="F405" s="103"/>
      <c r="G405" s="104"/>
      <c r="H405" s="104"/>
      <c r="I405" s="99"/>
      <c r="J405" s="99"/>
      <c r="K405" s="98"/>
      <c r="L405" s="99"/>
      <c r="M405" s="98"/>
      <c r="N405" s="100"/>
      <c r="O405" s="100"/>
      <c r="P405" s="97"/>
      <c r="Q405" s="98"/>
      <c r="R405" s="98"/>
      <c r="S405" s="98"/>
      <c r="T405" s="98"/>
      <c r="U405" s="99"/>
      <c r="V405" s="98"/>
      <c r="W405" s="98"/>
      <c r="X405" s="99"/>
      <c r="Y405" s="98"/>
    </row>
    <row r="406" spans="2:25" s="90" customFormat="1" ht="21" customHeight="1">
      <c r="B406" s="101"/>
      <c r="C406" s="98"/>
      <c r="D406" s="102"/>
      <c r="E406" s="103"/>
      <c r="F406" s="103"/>
      <c r="G406" s="104"/>
      <c r="H406" s="104"/>
      <c r="I406" s="99"/>
      <c r="J406" s="99"/>
      <c r="K406" s="98"/>
      <c r="L406" s="99"/>
      <c r="M406" s="98"/>
      <c r="N406" s="100"/>
      <c r="O406" s="100"/>
      <c r="P406" s="97"/>
      <c r="Q406" s="98"/>
      <c r="R406" s="98"/>
      <c r="S406" s="98"/>
      <c r="T406" s="98"/>
      <c r="U406" s="99"/>
      <c r="V406" s="98"/>
      <c r="W406" s="98"/>
      <c r="X406" s="99"/>
      <c r="Y406" s="98"/>
    </row>
    <row r="407" spans="2:25" s="90" customFormat="1" ht="21" customHeight="1">
      <c r="B407" s="101"/>
      <c r="C407" s="98"/>
      <c r="D407" s="102"/>
      <c r="E407" s="103"/>
      <c r="F407" s="103"/>
      <c r="G407" s="104"/>
      <c r="H407" s="104"/>
      <c r="I407" s="99"/>
      <c r="J407" s="99"/>
      <c r="K407" s="98"/>
      <c r="L407" s="99"/>
      <c r="M407" s="98"/>
      <c r="N407" s="100"/>
      <c r="O407" s="100"/>
      <c r="P407" s="97"/>
      <c r="Q407" s="98"/>
      <c r="R407" s="98"/>
      <c r="S407" s="98"/>
      <c r="T407" s="98"/>
      <c r="U407" s="99"/>
      <c r="V407" s="98"/>
      <c r="W407" s="98"/>
      <c r="X407" s="99"/>
      <c r="Y407" s="98"/>
    </row>
    <row r="408" spans="2:25" s="90" customFormat="1" ht="21" customHeight="1">
      <c r="B408" s="101"/>
      <c r="C408" s="98"/>
      <c r="D408" s="102"/>
      <c r="E408" s="103"/>
      <c r="F408" s="103"/>
      <c r="G408" s="104"/>
      <c r="H408" s="104"/>
      <c r="I408" s="99"/>
      <c r="J408" s="99"/>
      <c r="K408" s="98"/>
      <c r="L408" s="99"/>
      <c r="M408" s="98"/>
      <c r="N408" s="100"/>
      <c r="O408" s="100"/>
      <c r="P408" s="97"/>
      <c r="Q408" s="98"/>
      <c r="R408" s="98"/>
      <c r="S408" s="98"/>
      <c r="T408" s="98"/>
      <c r="U408" s="99"/>
      <c r="V408" s="98"/>
      <c r="W408" s="98"/>
      <c r="X408" s="99"/>
      <c r="Y408" s="98"/>
    </row>
    <row r="409" spans="2:25" s="90" customFormat="1" ht="21" customHeight="1">
      <c r="B409" s="101"/>
      <c r="C409" s="98"/>
      <c r="D409" s="102"/>
      <c r="E409" s="103"/>
      <c r="F409" s="103"/>
      <c r="G409" s="104"/>
      <c r="H409" s="104"/>
      <c r="I409" s="99"/>
      <c r="J409" s="99"/>
      <c r="K409" s="98"/>
      <c r="L409" s="99"/>
      <c r="M409" s="98"/>
      <c r="N409" s="100"/>
      <c r="O409" s="100"/>
      <c r="P409" s="97"/>
      <c r="Q409" s="98"/>
      <c r="R409" s="98"/>
      <c r="S409" s="98"/>
      <c r="T409" s="98"/>
      <c r="U409" s="99"/>
      <c r="V409" s="98"/>
      <c r="W409" s="98"/>
      <c r="X409" s="99"/>
      <c r="Y409" s="98"/>
    </row>
    <row r="410" spans="2:25" s="90" customFormat="1" ht="21" customHeight="1">
      <c r="B410" s="101"/>
      <c r="C410" s="98"/>
      <c r="D410" s="102"/>
      <c r="E410" s="103"/>
      <c r="F410" s="103"/>
      <c r="G410" s="104"/>
      <c r="H410" s="104"/>
      <c r="I410" s="99"/>
      <c r="J410" s="99"/>
      <c r="K410" s="98"/>
      <c r="L410" s="99"/>
      <c r="M410" s="98"/>
      <c r="N410" s="100"/>
      <c r="O410" s="100"/>
      <c r="P410" s="97"/>
      <c r="Q410" s="98"/>
      <c r="R410" s="98"/>
      <c r="S410" s="98"/>
      <c r="T410" s="98"/>
      <c r="U410" s="99"/>
      <c r="V410" s="98"/>
      <c r="W410" s="98"/>
      <c r="X410" s="99"/>
      <c r="Y410" s="98"/>
    </row>
    <row r="411" spans="2:25" s="90" customFormat="1" ht="21" customHeight="1">
      <c r="B411" s="101"/>
      <c r="C411" s="98"/>
      <c r="D411" s="102"/>
      <c r="E411" s="103"/>
      <c r="F411" s="103"/>
      <c r="G411" s="104"/>
      <c r="H411" s="104"/>
      <c r="I411" s="99"/>
      <c r="J411" s="99"/>
      <c r="K411" s="98"/>
      <c r="L411" s="99"/>
      <c r="M411" s="98"/>
      <c r="N411" s="100"/>
      <c r="O411" s="100"/>
      <c r="P411" s="97"/>
      <c r="Q411" s="98"/>
      <c r="R411" s="98"/>
      <c r="S411" s="98"/>
      <c r="T411" s="98"/>
      <c r="U411" s="99"/>
      <c r="V411" s="98"/>
      <c r="W411" s="98"/>
      <c r="X411" s="99"/>
      <c r="Y411" s="98"/>
    </row>
    <row r="412" spans="2:25" s="90" customFormat="1" ht="21" customHeight="1">
      <c r="B412" s="101"/>
      <c r="C412" s="98"/>
      <c r="D412" s="102"/>
      <c r="E412" s="103"/>
      <c r="F412" s="103"/>
      <c r="G412" s="104"/>
      <c r="H412" s="104"/>
      <c r="I412" s="99"/>
      <c r="J412" s="99"/>
      <c r="K412" s="98"/>
      <c r="L412" s="99"/>
      <c r="M412" s="98"/>
      <c r="N412" s="100"/>
      <c r="O412" s="100"/>
      <c r="P412" s="97"/>
      <c r="Q412" s="98"/>
      <c r="R412" s="98"/>
      <c r="S412" s="98"/>
      <c r="T412" s="98"/>
      <c r="U412" s="99"/>
      <c r="V412" s="98"/>
      <c r="W412" s="98"/>
      <c r="X412" s="99"/>
      <c r="Y412" s="98"/>
    </row>
    <row r="413" spans="2:25" s="90" customFormat="1" ht="21" customHeight="1">
      <c r="B413" s="101"/>
      <c r="C413" s="98"/>
      <c r="D413" s="102"/>
      <c r="E413" s="103"/>
      <c r="F413" s="103"/>
      <c r="G413" s="104"/>
      <c r="H413" s="104"/>
      <c r="I413" s="99"/>
      <c r="J413" s="99"/>
      <c r="K413" s="98"/>
      <c r="L413" s="99"/>
      <c r="M413" s="98"/>
      <c r="N413" s="100"/>
      <c r="O413" s="100"/>
      <c r="P413" s="97"/>
      <c r="Q413" s="98"/>
      <c r="R413" s="98"/>
      <c r="S413" s="98"/>
      <c r="T413" s="98"/>
      <c r="U413" s="99"/>
      <c r="V413" s="98"/>
      <c r="W413" s="98"/>
      <c r="X413" s="99"/>
      <c r="Y413" s="98"/>
    </row>
    <row r="414" spans="2:25" s="90" customFormat="1" ht="21" customHeight="1">
      <c r="B414" s="101"/>
      <c r="C414" s="98"/>
      <c r="D414" s="102"/>
      <c r="E414" s="103"/>
      <c r="F414" s="103"/>
      <c r="G414" s="104"/>
      <c r="H414" s="104"/>
      <c r="I414" s="99"/>
      <c r="J414" s="99"/>
      <c r="K414" s="98"/>
      <c r="L414" s="99"/>
      <c r="M414" s="98"/>
      <c r="N414" s="100"/>
      <c r="O414" s="100"/>
      <c r="P414" s="97"/>
      <c r="Q414" s="98"/>
      <c r="R414" s="98"/>
      <c r="S414" s="98"/>
      <c r="T414" s="98"/>
      <c r="U414" s="99"/>
      <c r="V414" s="98"/>
      <c r="W414" s="98"/>
      <c r="X414" s="99"/>
      <c r="Y414" s="98"/>
    </row>
    <row r="415" spans="2:25" s="90" customFormat="1" ht="21" customHeight="1">
      <c r="B415" s="101"/>
      <c r="C415" s="98"/>
      <c r="D415" s="102"/>
      <c r="E415" s="103"/>
      <c r="F415" s="103"/>
      <c r="G415" s="104"/>
      <c r="H415" s="104"/>
      <c r="I415" s="99"/>
      <c r="J415" s="99"/>
      <c r="K415" s="98"/>
      <c r="L415" s="99"/>
      <c r="M415" s="98"/>
      <c r="N415" s="100"/>
      <c r="O415" s="100"/>
      <c r="P415" s="97"/>
      <c r="Q415" s="98"/>
      <c r="R415" s="98"/>
      <c r="S415" s="98"/>
      <c r="T415" s="98"/>
      <c r="U415" s="99"/>
      <c r="V415" s="98"/>
      <c r="W415" s="98"/>
      <c r="X415" s="99"/>
      <c r="Y415" s="98"/>
    </row>
    <row r="416" spans="2:25" s="90" customFormat="1" ht="21" customHeight="1">
      <c r="B416" s="101"/>
      <c r="C416" s="98"/>
      <c r="D416" s="102"/>
      <c r="E416" s="103"/>
      <c r="F416" s="103"/>
      <c r="G416" s="104"/>
      <c r="H416" s="104"/>
      <c r="I416" s="99"/>
      <c r="J416" s="99"/>
      <c r="K416" s="98"/>
      <c r="L416" s="99"/>
      <c r="M416" s="98"/>
      <c r="N416" s="100"/>
      <c r="O416" s="100"/>
      <c r="P416" s="97"/>
      <c r="Q416" s="98"/>
      <c r="R416" s="98"/>
      <c r="S416" s="98"/>
      <c r="T416" s="98"/>
      <c r="U416" s="99"/>
      <c r="V416" s="98"/>
      <c r="W416" s="98"/>
      <c r="X416" s="99"/>
      <c r="Y416" s="98"/>
    </row>
    <row r="417" spans="2:25" s="90" customFormat="1" ht="21" customHeight="1">
      <c r="B417" s="101"/>
      <c r="C417" s="98"/>
      <c r="D417" s="102"/>
      <c r="E417" s="103"/>
      <c r="F417" s="103"/>
      <c r="G417" s="104"/>
      <c r="H417" s="104"/>
      <c r="I417" s="99"/>
      <c r="J417" s="99"/>
      <c r="K417" s="98"/>
      <c r="L417" s="99"/>
      <c r="M417" s="98"/>
      <c r="N417" s="100"/>
      <c r="O417" s="100"/>
      <c r="P417" s="97"/>
      <c r="Q417" s="98"/>
      <c r="R417" s="98"/>
      <c r="S417" s="98"/>
      <c r="T417" s="98"/>
      <c r="U417" s="99"/>
      <c r="V417" s="98"/>
      <c r="W417" s="98"/>
      <c r="X417" s="99"/>
      <c r="Y417" s="98"/>
    </row>
    <row r="418" spans="2:25" s="90" customFormat="1" ht="21" customHeight="1">
      <c r="B418" s="101"/>
      <c r="C418" s="98"/>
      <c r="D418" s="102"/>
      <c r="E418" s="103"/>
      <c r="F418" s="103"/>
      <c r="G418" s="104"/>
      <c r="H418" s="104"/>
      <c r="I418" s="99"/>
      <c r="J418" s="99"/>
      <c r="K418" s="98"/>
      <c r="L418" s="99"/>
      <c r="M418" s="98"/>
      <c r="N418" s="100"/>
      <c r="O418" s="100"/>
      <c r="P418" s="97"/>
      <c r="Q418" s="98"/>
      <c r="R418" s="98"/>
      <c r="S418" s="98"/>
      <c r="T418" s="98"/>
      <c r="U418" s="99"/>
      <c r="V418" s="98"/>
      <c r="W418" s="98"/>
      <c r="X418" s="99"/>
      <c r="Y418" s="98"/>
    </row>
    <row r="419" spans="2:25" s="90" customFormat="1" ht="21" customHeight="1">
      <c r="B419" s="101"/>
      <c r="C419" s="98"/>
      <c r="D419" s="102"/>
      <c r="E419" s="103"/>
      <c r="F419" s="103"/>
      <c r="G419" s="104"/>
      <c r="H419" s="104"/>
      <c r="I419" s="99"/>
      <c r="J419" s="99"/>
      <c r="K419" s="98"/>
      <c r="L419" s="99"/>
      <c r="M419" s="98"/>
      <c r="N419" s="100"/>
      <c r="O419" s="100"/>
      <c r="P419" s="97"/>
      <c r="Q419" s="98"/>
      <c r="R419" s="98"/>
      <c r="S419" s="98"/>
      <c r="T419" s="98"/>
      <c r="U419" s="99"/>
      <c r="V419" s="98"/>
      <c r="W419" s="98"/>
      <c r="X419" s="99"/>
      <c r="Y419" s="98"/>
    </row>
    <row r="420" spans="2:25" s="90" customFormat="1" ht="21" customHeight="1">
      <c r="B420" s="101"/>
      <c r="C420" s="98"/>
      <c r="D420" s="102"/>
      <c r="E420" s="103"/>
      <c r="F420" s="103"/>
      <c r="G420" s="104"/>
      <c r="H420" s="104"/>
      <c r="I420" s="99"/>
      <c r="J420" s="99"/>
      <c r="K420" s="98"/>
      <c r="L420" s="99"/>
      <c r="M420" s="98"/>
      <c r="N420" s="100"/>
      <c r="O420" s="100"/>
      <c r="P420" s="97"/>
      <c r="Q420" s="98"/>
      <c r="R420" s="98"/>
      <c r="S420" s="98"/>
      <c r="T420" s="98"/>
      <c r="U420" s="99"/>
      <c r="V420" s="98"/>
      <c r="W420" s="98"/>
      <c r="X420" s="99"/>
      <c r="Y420" s="98"/>
    </row>
    <row r="421" spans="2:25" s="90" customFormat="1" ht="21" customHeight="1">
      <c r="B421" s="101"/>
      <c r="C421" s="98"/>
      <c r="D421" s="102"/>
      <c r="E421" s="103"/>
      <c r="F421" s="103"/>
      <c r="G421" s="104"/>
      <c r="H421" s="104"/>
      <c r="I421" s="99"/>
      <c r="J421" s="99"/>
      <c r="K421" s="98"/>
      <c r="L421" s="99"/>
      <c r="M421" s="98"/>
      <c r="N421" s="100"/>
      <c r="O421" s="100"/>
      <c r="P421" s="97"/>
      <c r="Q421" s="98"/>
      <c r="R421" s="98"/>
      <c r="S421" s="98"/>
      <c r="T421" s="98"/>
      <c r="U421" s="99"/>
      <c r="V421" s="98"/>
      <c r="W421" s="98"/>
      <c r="X421" s="99"/>
      <c r="Y421" s="98"/>
    </row>
    <row r="422" spans="2:25" s="90" customFormat="1" ht="21" customHeight="1">
      <c r="B422" s="101"/>
      <c r="C422" s="98"/>
      <c r="D422" s="102"/>
      <c r="E422" s="103"/>
      <c r="F422" s="103"/>
      <c r="G422" s="104"/>
      <c r="H422" s="104"/>
      <c r="I422" s="99"/>
      <c r="J422" s="99"/>
      <c r="K422" s="98"/>
      <c r="L422" s="99"/>
      <c r="M422" s="98"/>
      <c r="N422" s="100"/>
      <c r="O422" s="100"/>
      <c r="P422" s="97"/>
      <c r="Q422" s="98"/>
      <c r="R422" s="98"/>
      <c r="S422" s="98"/>
      <c r="T422" s="98"/>
      <c r="U422" s="99"/>
      <c r="V422" s="98"/>
      <c r="W422" s="98"/>
      <c r="X422" s="99"/>
      <c r="Y422" s="98"/>
    </row>
    <row r="423" spans="2:25" s="90" customFormat="1" ht="21" customHeight="1">
      <c r="B423" s="101"/>
      <c r="C423" s="98"/>
      <c r="D423" s="102"/>
      <c r="E423" s="103"/>
      <c r="F423" s="103"/>
      <c r="G423" s="104"/>
      <c r="H423" s="104"/>
      <c r="I423" s="99"/>
      <c r="J423" s="99"/>
      <c r="K423" s="98"/>
      <c r="L423" s="99"/>
      <c r="M423" s="98"/>
      <c r="N423" s="100"/>
      <c r="O423" s="100"/>
      <c r="P423" s="97"/>
      <c r="Q423" s="98"/>
      <c r="R423" s="98"/>
      <c r="S423" s="98"/>
      <c r="T423" s="98"/>
      <c r="U423" s="99"/>
      <c r="V423" s="98"/>
      <c r="W423" s="98"/>
      <c r="X423" s="99"/>
      <c r="Y423" s="98"/>
    </row>
    <row r="424" spans="2:25" s="90" customFormat="1" ht="21" customHeight="1">
      <c r="B424" s="101"/>
      <c r="C424" s="98"/>
      <c r="D424" s="102"/>
      <c r="E424" s="103"/>
      <c r="F424" s="103"/>
      <c r="G424" s="104"/>
      <c r="H424" s="104"/>
      <c r="I424" s="99"/>
      <c r="J424" s="99"/>
      <c r="K424" s="98"/>
      <c r="L424" s="99"/>
      <c r="M424" s="98"/>
      <c r="N424" s="100"/>
      <c r="O424" s="100"/>
      <c r="P424" s="97"/>
      <c r="Q424" s="98"/>
      <c r="R424" s="98"/>
      <c r="S424" s="98"/>
      <c r="T424" s="98"/>
      <c r="U424" s="99"/>
      <c r="V424" s="98"/>
      <c r="W424" s="98"/>
      <c r="X424" s="99"/>
      <c r="Y424" s="98"/>
    </row>
    <row r="425" spans="2:25" s="90" customFormat="1" ht="21" customHeight="1">
      <c r="B425" s="101"/>
      <c r="C425" s="98"/>
      <c r="D425" s="102"/>
      <c r="E425" s="103"/>
      <c r="F425" s="103"/>
      <c r="G425" s="104"/>
      <c r="H425" s="104"/>
      <c r="I425" s="99"/>
      <c r="J425" s="99"/>
      <c r="K425" s="98"/>
      <c r="L425" s="99"/>
      <c r="M425" s="98"/>
      <c r="N425" s="100"/>
      <c r="O425" s="100"/>
      <c r="P425" s="97"/>
      <c r="Q425" s="98"/>
      <c r="R425" s="98"/>
      <c r="S425" s="98"/>
      <c r="T425" s="98"/>
      <c r="U425" s="99"/>
      <c r="V425" s="98"/>
      <c r="W425" s="98"/>
      <c r="X425" s="99"/>
      <c r="Y425" s="98"/>
    </row>
    <row r="426" spans="2:25" s="90" customFormat="1" ht="21" customHeight="1">
      <c r="B426" s="101"/>
      <c r="C426" s="98"/>
      <c r="D426" s="102"/>
      <c r="E426" s="103"/>
      <c r="F426" s="103"/>
      <c r="G426" s="104"/>
      <c r="H426" s="104"/>
      <c r="I426" s="99"/>
      <c r="J426" s="99"/>
      <c r="K426" s="98"/>
      <c r="L426" s="99"/>
      <c r="M426" s="98"/>
      <c r="N426" s="100"/>
      <c r="O426" s="100"/>
      <c r="P426" s="97"/>
      <c r="Q426" s="98"/>
      <c r="R426" s="98"/>
      <c r="S426" s="98"/>
      <c r="T426" s="98"/>
      <c r="U426" s="99"/>
      <c r="V426" s="98"/>
      <c r="W426" s="98"/>
      <c r="X426" s="99"/>
      <c r="Y426" s="98"/>
    </row>
    <row r="427" spans="2:25" s="90" customFormat="1" ht="21" customHeight="1">
      <c r="B427" s="101"/>
      <c r="C427" s="98"/>
      <c r="D427" s="102"/>
      <c r="E427" s="103"/>
      <c r="F427" s="103"/>
      <c r="G427" s="104"/>
      <c r="H427" s="104"/>
      <c r="I427" s="99"/>
      <c r="J427" s="99"/>
      <c r="K427" s="98"/>
      <c r="L427" s="99"/>
      <c r="M427" s="98"/>
      <c r="N427" s="100"/>
      <c r="O427" s="100"/>
      <c r="P427" s="97"/>
      <c r="Q427" s="98"/>
      <c r="R427" s="98"/>
      <c r="S427" s="98"/>
      <c r="T427" s="98"/>
      <c r="U427" s="99"/>
      <c r="V427" s="98"/>
      <c r="W427" s="98"/>
      <c r="X427" s="99"/>
      <c r="Y427" s="98"/>
    </row>
    <row r="428" spans="2:25" s="90" customFormat="1" ht="21" customHeight="1">
      <c r="B428" s="101"/>
      <c r="C428" s="98"/>
      <c r="D428" s="102"/>
      <c r="E428" s="103"/>
      <c r="F428" s="103"/>
      <c r="G428" s="104"/>
      <c r="H428" s="104"/>
      <c r="I428" s="99"/>
      <c r="J428" s="99"/>
      <c r="K428" s="98"/>
      <c r="L428" s="99"/>
      <c r="M428" s="98"/>
      <c r="N428" s="100"/>
      <c r="O428" s="100"/>
      <c r="P428" s="97"/>
      <c r="Q428" s="98"/>
      <c r="R428" s="98"/>
      <c r="S428" s="98"/>
      <c r="T428" s="98"/>
      <c r="U428" s="99"/>
      <c r="V428" s="98"/>
      <c r="W428" s="98"/>
      <c r="X428" s="99"/>
      <c r="Y428" s="98"/>
    </row>
    <row r="429" spans="2:25" s="90" customFormat="1" ht="21" customHeight="1">
      <c r="B429" s="101"/>
      <c r="C429" s="98"/>
      <c r="D429" s="102"/>
      <c r="E429" s="103"/>
      <c r="F429" s="103"/>
      <c r="G429" s="104"/>
      <c r="H429" s="104"/>
      <c r="I429" s="99"/>
      <c r="J429" s="99"/>
      <c r="K429" s="98"/>
      <c r="L429" s="99"/>
      <c r="M429" s="98"/>
      <c r="N429" s="100"/>
      <c r="O429" s="100"/>
      <c r="P429" s="97"/>
      <c r="Q429" s="98"/>
      <c r="R429" s="98"/>
      <c r="S429" s="98"/>
      <c r="T429" s="98"/>
      <c r="U429" s="99"/>
      <c r="V429" s="98"/>
      <c r="W429" s="98"/>
      <c r="X429" s="99"/>
      <c r="Y429" s="98"/>
    </row>
    <row r="430" spans="2:25" s="90" customFormat="1" ht="21" customHeight="1">
      <c r="B430" s="101"/>
      <c r="C430" s="98"/>
      <c r="D430" s="102"/>
      <c r="E430" s="103"/>
      <c r="F430" s="103"/>
      <c r="G430" s="104"/>
      <c r="H430" s="104"/>
      <c r="I430" s="99"/>
      <c r="J430" s="99"/>
      <c r="K430" s="98"/>
      <c r="L430" s="99"/>
      <c r="M430" s="98"/>
      <c r="N430" s="100"/>
      <c r="O430" s="100"/>
      <c r="P430" s="97"/>
      <c r="Q430" s="98"/>
      <c r="R430" s="98"/>
      <c r="S430" s="98"/>
      <c r="T430" s="98"/>
      <c r="U430" s="99"/>
      <c r="V430" s="98"/>
      <c r="W430" s="98"/>
      <c r="X430" s="99"/>
      <c r="Y430" s="98"/>
    </row>
    <row r="431" spans="2:25" s="90" customFormat="1" ht="21" customHeight="1">
      <c r="B431" s="101"/>
      <c r="C431" s="98"/>
      <c r="D431" s="102"/>
      <c r="E431" s="103"/>
      <c r="F431" s="103"/>
      <c r="G431" s="104"/>
      <c r="H431" s="104"/>
      <c r="I431" s="99"/>
      <c r="J431" s="99"/>
      <c r="K431" s="98"/>
      <c r="L431" s="99"/>
      <c r="M431" s="98"/>
      <c r="N431" s="100"/>
      <c r="O431" s="100"/>
      <c r="P431" s="97"/>
      <c r="Q431" s="98"/>
      <c r="R431" s="98"/>
      <c r="S431" s="98"/>
      <c r="T431" s="98"/>
      <c r="U431" s="99"/>
      <c r="V431" s="98"/>
      <c r="W431" s="98"/>
      <c r="X431" s="99"/>
      <c r="Y431" s="98"/>
    </row>
    <row r="432" spans="2:25" s="90" customFormat="1" ht="21" customHeight="1">
      <c r="B432" s="101"/>
      <c r="C432" s="98"/>
      <c r="D432" s="102"/>
      <c r="E432" s="103"/>
      <c r="F432" s="103"/>
      <c r="G432" s="104"/>
      <c r="H432" s="104"/>
      <c r="I432" s="99"/>
      <c r="J432" s="99"/>
      <c r="K432" s="98"/>
      <c r="L432" s="99"/>
      <c r="M432" s="98"/>
      <c r="N432" s="100"/>
      <c r="O432" s="100"/>
      <c r="P432" s="97"/>
      <c r="Q432" s="98"/>
      <c r="R432" s="98"/>
      <c r="S432" s="98"/>
      <c r="T432" s="98"/>
      <c r="U432" s="99"/>
      <c r="V432" s="98"/>
      <c r="W432" s="98"/>
      <c r="X432" s="99"/>
      <c r="Y432" s="98"/>
    </row>
    <row r="433" spans="2:25" s="90" customFormat="1" ht="21" customHeight="1">
      <c r="B433" s="101"/>
      <c r="C433" s="98"/>
      <c r="D433" s="102"/>
      <c r="E433" s="103"/>
      <c r="F433" s="103"/>
      <c r="G433" s="104"/>
      <c r="H433" s="104"/>
      <c r="I433" s="99"/>
      <c r="J433" s="99"/>
      <c r="K433" s="98"/>
      <c r="L433" s="99"/>
      <c r="M433" s="98"/>
      <c r="N433" s="100"/>
      <c r="O433" s="100"/>
      <c r="P433" s="97"/>
      <c r="Q433" s="98"/>
      <c r="R433" s="98"/>
      <c r="S433" s="98"/>
      <c r="T433" s="98"/>
      <c r="U433" s="99"/>
      <c r="V433" s="98"/>
      <c r="W433" s="98"/>
      <c r="X433" s="99"/>
      <c r="Y433" s="98"/>
    </row>
    <row r="434" spans="2:25" s="90" customFormat="1" ht="21" customHeight="1">
      <c r="B434" s="101"/>
      <c r="C434" s="98"/>
      <c r="D434" s="102"/>
      <c r="E434" s="103"/>
      <c r="F434" s="103"/>
      <c r="G434" s="104"/>
      <c r="H434" s="104"/>
      <c r="I434" s="99"/>
      <c r="J434" s="99"/>
      <c r="K434" s="98"/>
      <c r="L434" s="99"/>
      <c r="M434" s="98"/>
      <c r="N434" s="100"/>
      <c r="O434" s="100"/>
      <c r="P434" s="97"/>
      <c r="Q434" s="98"/>
      <c r="R434" s="98"/>
      <c r="S434" s="98"/>
      <c r="T434" s="98"/>
      <c r="U434" s="99"/>
      <c r="V434" s="98"/>
      <c r="W434" s="98"/>
      <c r="X434" s="99"/>
      <c r="Y434" s="98"/>
    </row>
    <row r="435" spans="2:25" s="90" customFormat="1" ht="21" customHeight="1">
      <c r="B435" s="101"/>
      <c r="C435" s="98"/>
      <c r="D435" s="102"/>
      <c r="E435" s="103"/>
      <c r="F435" s="103"/>
      <c r="G435" s="104"/>
      <c r="H435" s="104"/>
      <c r="I435" s="99"/>
      <c r="J435" s="99"/>
      <c r="K435" s="98"/>
      <c r="L435" s="99"/>
      <c r="M435" s="98"/>
      <c r="N435" s="100"/>
      <c r="O435" s="100"/>
      <c r="P435" s="97"/>
      <c r="Q435" s="98"/>
      <c r="R435" s="98"/>
      <c r="S435" s="98"/>
      <c r="T435" s="98"/>
      <c r="U435" s="99"/>
      <c r="V435" s="98"/>
      <c r="W435" s="98"/>
      <c r="X435" s="99"/>
      <c r="Y435" s="98"/>
    </row>
    <row r="436" spans="2:25" s="90" customFormat="1" ht="21" customHeight="1">
      <c r="B436" s="101"/>
      <c r="C436" s="98"/>
      <c r="D436" s="102"/>
      <c r="E436" s="103"/>
      <c r="F436" s="103"/>
      <c r="G436" s="104"/>
      <c r="H436" s="104"/>
      <c r="I436" s="99"/>
      <c r="J436" s="99"/>
      <c r="K436" s="98"/>
      <c r="L436" s="99"/>
      <c r="M436" s="98"/>
      <c r="N436" s="100"/>
      <c r="O436" s="100"/>
      <c r="P436" s="97"/>
      <c r="Q436" s="98"/>
      <c r="R436" s="98"/>
      <c r="S436" s="98"/>
      <c r="T436" s="98"/>
      <c r="U436" s="99"/>
      <c r="V436" s="98"/>
      <c r="W436" s="98"/>
      <c r="X436" s="99"/>
      <c r="Y436" s="98"/>
    </row>
    <row r="437" spans="2:25" s="90" customFormat="1" ht="21" customHeight="1">
      <c r="B437" s="101"/>
      <c r="C437" s="98"/>
      <c r="D437" s="102"/>
      <c r="E437" s="103"/>
      <c r="F437" s="103"/>
      <c r="G437" s="104"/>
      <c r="H437" s="104"/>
      <c r="I437" s="99"/>
      <c r="J437" s="99"/>
      <c r="K437" s="98"/>
      <c r="L437" s="99"/>
      <c r="M437" s="98"/>
      <c r="N437" s="100"/>
      <c r="O437" s="100"/>
      <c r="P437" s="97"/>
      <c r="Q437" s="98"/>
      <c r="R437" s="98"/>
      <c r="S437" s="98"/>
      <c r="T437" s="98"/>
      <c r="U437" s="99"/>
      <c r="V437" s="98"/>
      <c r="W437" s="98"/>
      <c r="X437" s="99"/>
      <c r="Y437" s="98"/>
    </row>
    <row r="438" spans="2:25" s="90" customFormat="1" ht="21" customHeight="1">
      <c r="B438" s="101"/>
      <c r="C438" s="98"/>
      <c r="D438" s="102"/>
      <c r="E438" s="103"/>
      <c r="F438" s="103"/>
      <c r="G438" s="104"/>
      <c r="H438" s="104"/>
      <c r="I438" s="99"/>
      <c r="J438" s="99"/>
      <c r="K438" s="98"/>
      <c r="L438" s="99"/>
      <c r="M438" s="98"/>
      <c r="N438" s="100"/>
      <c r="O438" s="100"/>
      <c r="P438" s="97"/>
      <c r="Q438" s="98"/>
      <c r="R438" s="98"/>
      <c r="S438" s="98"/>
      <c r="T438" s="98"/>
      <c r="U438" s="99"/>
      <c r="V438" s="98"/>
      <c r="W438" s="98"/>
      <c r="X438" s="99"/>
      <c r="Y438" s="98"/>
    </row>
    <row r="439" spans="2:25" s="90" customFormat="1" ht="21" customHeight="1">
      <c r="B439" s="101"/>
      <c r="C439" s="98"/>
      <c r="D439" s="102"/>
      <c r="E439" s="103"/>
      <c r="F439" s="103"/>
      <c r="G439" s="104"/>
      <c r="H439" s="104"/>
      <c r="I439" s="99"/>
      <c r="J439" s="99"/>
      <c r="K439" s="98"/>
      <c r="L439" s="99"/>
      <c r="M439" s="98"/>
      <c r="N439" s="100"/>
      <c r="O439" s="100"/>
      <c r="P439" s="97"/>
      <c r="Q439" s="98"/>
      <c r="R439" s="98"/>
      <c r="S439" s="98"/>
      <c r="T439" s="98"/>
      <c r="U439" s="99"/>
      <c r="V439" s="98"/>
      <c r="W439" s="98"/>
      <c r="X439" s="99"/>
      <c r="Y439" s="98"/>
    </row>
    <row r="440" spans="2:25" s="90" customFormat="1" ht="21" customHeight="1">
      <c r="B440" s="101"/>
      <c r="C440" s="98"/>
      <c r="D440" s="102"/>
      <c r="E440" s="103"/>
      <c r="F440" s="103"/>
      <c r="G440" s="104"/>
      <c r="H440" s="104"/>
      <c r="I440" s="99"/>
      <c r="J440" s="99"/>
      <c r="K440" s="98"/>
      <c r="L440" s="99"/>
      <c r="M440" s="98"/>
      <c r="N440" s="100"/>
      <c r="O440" s="100"/>
      <c r="P440" s="97"/>
      <c r="Q440" s="98"/>
      <c r="R440" s="98"/>
      <c r="S440" s="98"/>
      <c r="T440" s="98"/>
      <c r="U440" s="99"/>
      <c r="V440" s="98"/>
      <c r="W440" s="98"/>
      <c r="X440" s="99"/>
      <c r="Y440" s="98"/>
    </row>
    <row r="441" spans="2:25" s="90" customFormat="1" ht="21" customHeight="1">
      <c r="B441" s="101"/>
      <c r="C441" s="98"/>
      <c r="D441" s="102"/>
      <c r="E441" s="103"/>
      <c r="F441" s="103"/>
      <c r="G441" s="104"/>
      <c r="H441" s="104"/>
      <c r="I441" s="99"/>
      <c r="J441" s="99"/>
      <c r="K441" s="98"/>
      <c r="L441" s="99"/>
      <c r="M441" s="98"/>
      <c r="N441" s="100"/>
      <c r="O441" s="100"/>
      <c r="P441" s="97"/>
      <c r="Q441" s="98"/>
      <c r="R441" s="98"/>
      <c r="S441" s="98"/>
      <c r="T441" s="98"/>
      <c r="U441" s="99"/>
      <c r="V441" s="98"/>
      <c r="W441" s="98"/>
      <c r="X441" s="99"/>
      <c r="Y441" s="98"/>
    </row>
    <row r="442" spans="2:25" s="90" customFormat="1" ht="21" customHeight="1">
      <c r="B442" s="101"/>
      <c r="C442" s="98"/>
      <c r="D442" s="102"/>
      <c r="E442" s="103"/>
      <c r="F442" s="103"/>
      <c r="G442" s="104"/>
      <c r="H442" s="104"/>
      <c r="I442" s="99"/>
      <c r="J442" s="99"/>
      <c r="K442" s="98"/>
      <c r="L442" s="99"/>
      <c r="M442" s="98"/>
      <c r="N442" s="100"/>
      <c r="O442" s="100"/>
      <c r="P442" s="97"/>
      <c r="Q442" s="98"/>
      <c r="R442" s="98"/>
      <c r="S442" s="98"/>
      <c r="T442" s="98"/>
      <c r="U442" s="99"/>
      <c r="V442" s="98"/>
      <c r="W442" s="98"/>
      <c r="X442" s="99"/>
      <c r="Y442" s="98"/>
    </row>
    <row r="443" spans="2:25" s="90" customFormat="1" ht="21" customHeight="1">
      <c r="B443" s="101"/>
      <c r="C443" s="98"/>
      <c r="D443" s="102"/>
      <c r="E443" s="103"/>
      <c r="F443" s="103"/>
      <c r="G443" s="104"/>
      <c r="H443" s="104"/>
      <c r="I443" s="99"/>
      <c r="J443" s="99"/>
      <c r="K443" s="98"/>
      <c r="L443" s="99"/>
      <c r="M443" s="98"/>
      <c r="N443" s="100"/>
      <c r="O443" s="100"/>
      <c r="P443" s="97"/>
      <c r="Q443" s="98"/>
      <c r="R443" s="98"/>
      <c r="S443" s="98"/>
      <c r="T443" s="98"/>
      <c r="U443" s="99"/>
      <c r="V443" s="98"/>
      <c r="W443" s="98"/>
      <c r="X443" s="99"/>
      <c r="Y443" s="98"/>
    </row>
    <row r="444" spans="2:25" s="90" customFormat="1" ht="21" customHeight="1">
      <c r="B444" s="101"/>
      <c r="C444" s="98"/>
      <c r="D444" s="102"/>
      <c r="E444" s="103"/>
      <c r="F444" s="103"/>
      <c r="G444" s="104"/>
      <c r="H444" s="104"/>
      <c r="I444" s="99"/>
      <c r="J444" s="99"/>
      <c r="K444" s="98"/>
      <c r="L444" s="99"/>
      <c r="M444" s="98"/>
      <c r="N444" s="100"/>
      <c r="O444" s="100"/>
      <c r="P444" s="97"/>
      <c r="Q444" s="98"/>
      <c r="R444" s="98"/>
      <c r="S444" s="98"/>
      <c r="T444" s="98"/>
      <c r="U444" s="99"/>
      <c r="V444" s="98"/>
      <c r="W444" s="98"/>
      <c r="X444" s="99"/>
      <c r="Y444" s="98"/>
    </row>
    <row r="445" spans="2:25" s="90" customFormat="1" ht="21" customHeight="1">
      <c r="B445" s="101"/>
      <c r="C445" s="98"/>
      <c r="D445" s="102"/>
      <c r="E445" s="103"/>
      <c r="F445" s="103"/>
      <c r="G445" s="104"/>
      <c r="H445" s="104"/>
      <c r="I445" s="99"/>
      <c r="J445" s="99"/>
      <c r="K445" s="98"/>
      <c r="L445" s="99"/>
      <c r="M445" s="98"/>
      <c r="N445" s="100"/>
      <c r="O445" s="100"/>
      <c r="P445" s="97"/>
      <c r="Q445" s="98"/>
      <c r="R445" s="98"/>
      <c r="S445" s="98"/>
      <c r="T445" s="98"/>
      <c r="U445" s="99"/>
      <c r="V445" s="98"/>
      <c r="W445" s="98"/>
      <c r="X445" s="99"/>
      <c r="Y445" s="98"/>
    </row>
    <row r="446" spans="2:25" s="90" customFormat="1" ht="21" customHeight="1">
      <c r="B446" s="101"/>
      <c r="C446" s="98"/>
      <c r="D446" s="102"/>
      <c r="E446" s="103"/>
      <c r="F446" s="103"/>
      <c r="G446" s="104"/>
      <c r="H446" s="104"/>
      <c r="I446" s="99"/>
      <c r="J446" s="99"/>
      <c r="K446" s="98"/>
      <c r="L446" s="99"/>
      <c r="M446" s="98"/>
      <c r="N446" s="100"/>
      <c r="O446" s="100"/>
      <c r="P446" s="97"/>
      <c r="Q446" s="98"/>
      <c r="R446" s="98"/>
      <c r="S446" s="98"/>
      <c r="T446" s="98"/>
      <c r="U446" s="99"/>
      <c r="V446" s="98"/>
      <c r="W446" s="98"/>
      <c r="X446" s="99"/>
      <c r="Y446" s="98"/>
    </row>
    <row r="447" spans="2:25" s="90" customFormat="1" ht="21" customHeight="1">
      <c r="B447" s="101"/>
      <c r="C447" s="98"/>
      <c r="D447" s="102"/>
      <c r="E447" s="103"/>
      <c r="F447" s="103"/>
      <c r="G447" s="104"/>
      <c r="H447" s="104"/>
      <c r="I447" s="99"/>
      <c r="J447" s="99"/>
      <c r="K447" s="98"/>
      <c r="L447" s="99"/>
      <c r="M447" s="98"/>
      <c r="N447" s="100"/>
      <c r="O447" s="100"/>
      <c r="P447" s="97"/>
      <c r="Q447" s="98"/>
      <c r="R447" s="98"/>
      <c r="S447" s="98"/>
      <c r="T447" s="98"/>
      <c r="U447" s="99"/>
      <c r="V447" s="98"/>
      <c r="W447" s="98"/>
      <c r="X447" s="99"/>
      <c r="Y447" s="98"/>
    </row>
    <row r="448" spans="2:25" s="90" customFormat="1" ht="21" customHeight="1">
      <c r="B448" s="101"/>
      <c r="C448" s="98"/>
      <c r="D448" s="102"/>
      <c r="E448" s="103"/>
      <c r="F448" s="103"/>
      <c r="G448" s="104"/>
      <c r="H448" s="104"/>
      <c r="I448" s="99"/>
      <c r="J448" s="99"/>
      <c r="K448" s="98"/>
      <c r="L448" s="99"/>
      <c r="M448" s="98"/>
      <c r="N448" s="100"/>
      <c r="O448" s="100"/>
      <c r="P448" s="97"/>
      <c r="Q448" s="98"/>
      <c r="R448" s="98"/>
      <c r="S448" s="98"/>
      <c r="T448" s="98"/>
      <c r="U448" s="99"/>
      <c r="V448" s="98"/>
      <c r="W448" s="98"/>
      <c r="X448" s="99"/>
      <c r="Y448" s="98"/>
    </row>
    <row r="449" spans="2:25" s="90" customFormat="1" ht="21" customHeight="1">
      <c r="B449" s="101"/>
      <c r="C449" s="98"/>
      <c r="D449" s="102"/>
      <c r="E449" s="103"/>
      <c r="F449" s="103"/>
      <c r="G449" s="104"/>
      <c r="H449" s="104"/>
      <c r="I449" s="99"/>
      <c r="J449" s="99"/>
      <c r="K449" s="98"/>
      <c r="L449" s="99"/>
      <c r="M449" s="98"/>
      <c r="N449" s="100"/>
      <c r="O449" s="100"/>
      <c r="P449" s="97"/>
      <c r="Q449" s="98"/>
      <c r="R449" s="98"/>
      <c r="S449" s="98"/>
      <c r="T449" s="98"/>
      <c r="U449" s="99"/>
      <c r="V449" s="98"/>
      <c r="W449" s="98"/>
      <c r="X449" s="99"/>
      <c r="Y449" s="98"/>
    </row>
    <row r="450" spans="2:25" s="90" customFormat="1" ht="21" customHeight="1">
      <c r="B450" s="101"/>
      <c r="C450" s="98"/>
      <c r="D450" s="102"/>
      <c r="E450" s="103"/>
      <c r="F450" s="103"/>
      <c r="G450" s="104"/>
      <c r="H450" s="104"/>
      <c r="I450" s="99"/>
      <c r="J450" s="99"/>
      <c r="K450" s="98"/>
      <c r="L450" s="99"/>
      <c r="M450" s="98"/>
      <c r="N450" s="100"/>
      <c r="O450" s="100"/>
      <c r="P450" s="97"/>
      <c r="Q450" s="98"/>
      <c r="R450" s="98"/>
      <c r="S450" s="98"/>
      <c r="T450" s="98"/>
      <c r="U450" s="99"/>
      <c r="V450" s="98"/>
      <c r="W450" s="98"/>
      <c r="X450" s="99"/>
      <c r="Y450" s="98"/>
    </row>
    <row r="451" spans="2:25" s="90" customFormat="1" ht="21" customHeight="1">
      <c r="B451" s="101"/>
      <c r="C451" s="98"/>
      <c r="D451" s="102"/>
      <c r="E451" s="103"/>
      <c r="F451" s="103"/>
      <c r="G451" s="104"/>
      <c r="H451" s="104"/>
      <c r="I451" s="99"/>
      <c r="J451" s="99"/>
      <c r="K451" s="98"/>
      <c r="L451" s="99"/>
      <c r="M451" s="98"/>
      <c r="N451" s="100"/>
      <c r="O451" s="100"/>
      <c r="P451" s="97"/>
      <c r="Q451" s="98"/>
      <c r="R451" s="98"/>
      <c r="S451" s="98"/>
      <c r="T451" s="98"/>
      <c r="U451" s="99"/>
      <c r="V451" s="98"/>
      <c r="W451" s="98"/>
      <c r="X451" s="99"/>
      <c r="Y451" s="98"/>
    </row>
    <row r="452" spans="2:25" s="90" customFormat="1" ht="21" customHeight="1">
      <c r="B452" s="101"/>
      <c r="C452" s="98"/>
      <c r="D452" s="102"/>
      <c r="E452" s="103"/>
      <c r="F452" s="103"/>
      <c r="G452" s="104"/>
      <c r="H452" s="104"/>
      <c r="I452" s="99"/>
      <c r="J452" s="99"/>
      <c r="K452" s="98"/>
      <c r="L452" s="99"/>
      <c r="M452" s="98"/>
      <c r="N452" s="100"/>
      <c r="O452" s="100"/>
      <c r="P452" s="97"/>
      <c r="Q452" s="98"/>
      <c r="R452" s="98"/>
      <c r="S452" s="98"/>
      <c r="T452" s="98"/>
      <c r="U452" s="99"/>
      <c r="V452" s="98"/>
      <c r="W452" s="98"/>
      <c r="X452" s="99"/>
      <c r="Y452" s="98"/>
    </row>
    <row r="453" spans="2:25" s="90" customFormat="1" ht="21" customHeight="1">
      <c r="B453" s="101"/>
      <c r="C453" s="98"/>
      <c r="D453" s="102"/>
      <c r="E453" s="103"/>
      <c r="F453" s="103"/>
      <c r="G453" s="104"/>
      <c r="H453" s="104"/>
      <c r="I453" s="99"/>
      <c r="J453" s="99"/>
      <c r="K453" s="98"/>
      <c r="L453" s="99"/>
      <c r="M453" s="98"/>
      <c r="N453" s="100"/>
      <c r="O453" s="100"/>
      <c r="P453" s="97"/>
      <c r="Q453" s="98"/>
      <c r="R453" s="98"/>
      <c r="S453" s="98"/>
      <c r="T453" s="98"/>
      <c r="U453" s="99"/>
      <c r="V453" s="98"/>
      <c r="W453" s="98"/>
      <c r="X453" s="99"/>
      <c r="Y453" s="98"/>
    </row>
    <row r="454" spans="2:25" s="90" customFormat="1" ht="21" customHeight="1">
      <c r="B454" s="101"/>
      <c r="C454" s="98"/>
      <c r="D454" s="102"/>
      <c r="E454" s="103"/>
      <c r="F454" s="103"/>
      <c r="G454" s="104"/>
      <c r="H454" s="104"/>
      <c r="I454" s="99"/>
      <c r="J454" s="99"/>
      <c r="K454" s="98"/>
      <c r="L454" s="99"/>
      <c r="M454" s="98"/>
      <c r="N454" s="100"/>
      <c r="O454" s="100"/>
      <c r="P454" s="97"/>
      <c r="Q454" s="98"/>
      <c r="R454" s="98"/>
      <c r="S454" s="98"/>
      <c r="T454" s="98"/>
      <c r="U454" s="99"/>
      <c r="V454" s="98"/>
      <c r="W454" s="98"/>
      <c r="X454" s="99"/>
      <c r="Y454" s="98"/>
    </row>
    <row r="455" spans="2:25" s="90" customFormat="1" ht="21" customHeight="1">
      <c r="B455" s="101"/>
      <c r="C455" s="98"/>
      <c r="D455" s="102"/>
      <c r="E455" s="103"/>
      <c r="F455" s="103"/>
      <c r="G455" s="104"/>
      <c r="H455" s="104"/>
      <c r="I455" s="99"/>
      <c r="J455" s="99"/>
      <c r="K455" s="98"/>
      <c r="L455" s="99"/>
      <c r="M455" s="98"/>
      <c r="N455" s="100"/>
      <c r="O455" s="100"/>
      <c r="P455" s="97"/>
      <c r="Q455" s="98"/>
      <c r="R455" s="98"/>
      <c r="S455" s="98"/>
      <c r="T455" s="98"/>
      <c r="U455" s="99"/>
      <c r="V455" s="98"/>
      <c r="W455" s="98"/>
      <c r="X455" s="99"/>
      <c r="Y455" s="98"/>
    </row>
    <row r="456" spans="2:25" s="90" customFormat="1" ht="21" customHeight="1">
      <c r="B456" s="101"/>
      <c r="C456" s="98"/>
      <c r="D456" s="102"/>
      <c r="E456" s="103"/>
      <c r="F456" s="103"/>
      <c r="G456" s="104"/>
      <c r="H456" s="104"/>
      <c r="I456" s="99"/>
      <c r="J456" s="99"/>
      <c r="K456" s="98"/>
      <c r="L456" s="99"/>
      <c r="M456" s="98"/>
      <c r="N456" s="100"/>
      <c r="O456" s="100"/>
      <c r="P456" s="97"/>
      <c r="Q456" s="98"/>
      <c r="R456" s="98"/>
      <c r="S456" s="98"/>
      <c r="T456" s="98"/>
      <c r="U456" s="99"/>
      <c r="V456" s="98"/>
      <c r="W456" s="98"/>
      <c r="X456" s="99"/>
      <c r="Y456" s="98"/>
    </row>
    <row r="457" spans="2:25" s="90" customFormat="1" ht="21" customHeight="1">
      <c r="B457" s="101"/>
      <c r="C457" s="98"/>
      <c r="D457" s="102"/>
      <c r="E457" s="103"/>
      <c r="F457" s="103"/>
      <c r="G457" s="104"/>
      <c r="H457" s="104"/>
      <c r="I457" s="99"/>
      <c r="J457" s="99"/>
      <c r="K457" s="98"/>
      <c r="L457" s="99"/>
      <c r="M457" s="98"/>
      <c r="N457" s="100"/>
      <c r="O457" s="100"/>
      <c r="P457" s="97"/>
      <c r="Q457" s="98"/>
      <c r="R457" s="98"/>
      <c r="S457" s="98"/>
      <c r="T457" s="98"/>
      <c r="U457" s="99"/>
      <c r="V457" s="98"/>
      <c r="W457" s="98"/>
      <c r="X457" s="99"/>
      <c r="Y457" s="98"/>
    </row>
    <row r="458" spans="2:25" s="90" customFormat="1" ht="21" customHeight="1">
      <c r="B458" s="101"/>
      <c r="C458" s="98"/>
      <c r="D458" s="102"/>
      <c r="E458" s="103"/>
      <c r="F458" s="103"/>
      <c r="G458" s="104"/>
      <c r="H458" s="104"/>
      <c r="I458" s="99"/>
      <c r="J458" s="99"/>
      <c r="K458" s="98"/>
      <c r="L458" s="99"/>
      <c r="M458" s="98"/>
      <c r="N458" s="100"/>
      <c r="O458" s="100"/>
      <c r="P458" s="97"/>
      <c r="Q458" s="98"/>
      <c r="R458" s="98"/>
      <c r="S458" s="98"/>
      <c r="T458" s="98"/>
      <c r="U458" s="99"/>
      <c r="V458" s="98"/>
      <c r="W458" s="98"/>
      <c r="X458" s="99"/>
      <c r="Y458" s="98"/>
    </row>
    <row r="459" spans="2:25" s="90" customFormat="1" ht="21" customHeight="1">
      <c r="B459" s="101"/>
      <c r="C459" s="98"/>
      <c r="D459" s="102"/>
      <c r="E459" s="103"/>
      <c r="F459" s="103"/>
      <c r="G459" s="104"/>
      <c r="H459" s="104"/>
      <c r="I459" s="99"/>
      <c r="J459" s="99"/>
      <c r="K459" s="98"/>
      <c r="L459" s="99"/>
      <c r="M459" s="98"/>
      <c r="N459" s="100"/>
      <c r="O459" s="100"/>
      <c r="P459" s="97"/>
      <c r="Q459" s="98"/>
      <c r="R459" s="98"/>
      <c r="S459" s="98"/>
      <c r="T459" s="98"/>
      <c r="U459" s="99"/>
      <c r="V459" s="98"/>
      <c r="W459" s="98"/>
      <c r="X459" s="99"/>
      <c r="Y459" s="98"/>
    </row>
    <row r="460" spans="2:25" s="90" customFormat="1" ht="21" customHeight="1">
      <c r="B460" s="101"/>
      <c r="C460" s="98"/>
      <c r="D460" s="102"/>
      <c r="E460" s="103"/>
      <c r="F460" s="103"/>
      <c r="G460" s="104"/>
      <c r="H460" s="104"/>
      <c r="I460" s="99"/>
      <c r="J460" s="99"/>
      <c r="K460" s="98"/>
      <c r="L460" s="99"/>
      <c r="M460" s="98"/>
      <c r="N460" s="100"/>
      <c r="O460" s="100"/>
      <c r="P460" s="97"/>
      <c r="Q460" s="98"/>
      <c r="R460" s="98"/>
      <c r="S460" s="98"/>
      <c r="T460" s="98"/>
      <c r="U460" s="99"/>
      <c r="V460" s="98"/>
      <c r="W460" s="98"/>
      <c r="X460" s="99"/>
      <c r="Y460" s="98"/>
    </row>
    <row r="461" spans="2:25" s="90" customFormat="1" ht="21" customHeight="1">
      <c r="B461" s="101"/>
      <c r="C461" s="98"/>
      <c r="D461" s="102"/>
      <c r="E461" s="103"/>
      <c r="F461" s="103"/>
      <c r="G461" s="104"/>
      <c r="H461" s="104"/>
      <c r="I461" s="99"/>
      <c r="J461" s="99"/>
      <c r="K461" s="98"/>
      <c r="L461" s="99"/>
      <c r="M461" s="98"/>
      <c r="N461" s="100"/>
      <c r="O461" s="100"/>
      <c r="P461" s="97"/>
      <c r="Q461" s="98"/>
      <c r="R461" s="98"/>
      <c r="S461" s="98"/>
      <c r="T461" s="98"/>
      <c r="U461" s="99"/>
      <c r="V461" s="98"/>
      <c r="W461" s="98"/>
      <c r="X461" s="99"/>
      <c r="Y461" s="98"/>
    </row>
    <row r="462" spans="2:25" s="90" customFormat="1" ht="21" customHeight="1">
      <c r="B462" s="101"/>
      <c r="C462" s="98"/>
      <c r="D462" s="102"/>
      <c r="E462" s="103"/>
      <c r="F462" s="103"/>
      <c r="G462" s="104"/>
      <c r="H462" s="104"/>
      <c r="I462" s="99"/>
      <c r="J462" s="99"/>
      <c r="K462" s="98"/>
      <c r="L462" s="99"/>
      <c r="M462" s="98"/>
      <c r="N462" s="100"/>
      <c r="O462" s="100"/>
      <c r="P462" s="97"/>
      <c r="Q462" s="98"/>
      <c r="R462" s="98"/>
      <c r="S462" s="98"/>
      <c r="T462" s="98"/>
      <c r="U462" s="99"/>
      <c r="V462" s="98"/>
      <c r="W462" s="98"/>
      <c r="X462" s="99"/>
      <c r="Y462" s="98"/>
    </row>
    <row r="463" spans="2:25" s="90" customFormat="1" ht="21" customHeight="1">
      <c r="B463" s="101"/>
      <c r="C463" s="98"/>
      <c r="D463" s="102"/>
      <c r="E463" s="103"/>
      <c r="F463" s="103"/>
      <c r="G463" s="104"/>
      <c r="H463" s="104"/>
      <c r="I463" s="99"/>
      <c r="J463" s="99"/>
      <c r="K463" s="98"/>
      <c r="L463" s="99"/>
      <c r="M463" s="98"/>
      <c r="N463" s="100"/>
      <c r="O463" s="100"/>
      <c r="P463" s="97"/>
      <c r="Q463" s="98"/>
      <c r="R463" s="98"/>
      <c r="S463" s="98"/>
      <c r="T463" s="98"/>
      <c r="U463" s="99"/>
      <c r="V463" s="98"/>
      <c r="W463" s="98"/>
      <c r="X463" s="99"/>
      <c r="Y463" s="98"/>
    </row>
    <row r="464" spans="2:25" s="90" customFormat="1" ht="21" customHeight="1">
      <c r="B464" s="101"/>
      <c r="C464" s="98"/>
      <c r="D464" s="102"/>
      <c r="E464" s="103"/>
      <c r="F464" s="103"/>
      <c r="G464" s="104"/>
      <c r="H464" s="104"/>
      <c r="I464" s="99"/>
      <c r="J464" s="99"/>
      <c r="K464" s="98"/>
      <c r="L464" s="99"/>
      <c r="M464" s="98"/>
      <c r="N464" s="100"/>
      <c r="O464" s="100"/>
      <c r="P464" s="97"/>
      <c r="Q464" s="98"/>
      <c r="R464" s="98"/>
      <c r="S464" s="98"/>
      <c r="T464" s="98"/>
      <c r="U464" s="99"/>
      <c r="V464" s="98"/>
      <c r="W464" s="98"/>
      <c r="X464" s="99"/>
      <c r="Y464" s="98"/>
    </row>
    <row r="465" spans="2:25" s="90" customFormat="1" ht="21" customHeight="1">
      <c r="B465" s="101"/>
      <c r="C465" s="98"/>
      <c r="D465" s="102"/>
      <c r="E465" s="103"/>
      <c r="F465" s="103"/>
      <c r="G465" s="104"/>
      <c r="H465" s="104"/>
      <c r="I465" s="99"/>
      <c r="J465" s="99"/>
      <c r="K465" s="98"/>
      <c r="L465" s="99"/>
      <c r="M465" s="98"/>
      <c r="N465" s="100"/>
      <c r="O465" s="100"/>
      <c r="P465" s="97"/>
      <c r="Q465" s="98"/>
      <c r="R465" s="98"/>
      <c r="S465" s="98"/>
      <c r="T465" s="98"/>
      <c r="U465" s="99"/>
      <c r="V465" s="98"/>
      <c r="W465" s="98"/>
      <c r="X465" s="99"/>
      <c r="Y465" s="98"/>
    </row>
    <row r="466" spans="2:25" s="90" customFormat="1" ht="21" customHeight="1">
      <c r="B466" s="101"/>
      <c r="C466" s="98"/>
      <c r="D466" s="102"/>
      <c r="E466" s="103"/>
      <c r="F466" s="103"/>
      <c r="G466" s="104"/>
      <c r="H466" s="104"/>
      <c r="I466" s="99"/>
      <c r="J466" s="99"/>
      <c r="K466" s="98"/>
      <c r="L466" s="99"/>
      <c r="M466" s="98"/>
      <c r="N466" s="100"/>
      <c r="O466" s="100"/>
      <c r="P466" s="97"/>
      <c r="Q466" s="98"/>
      <c r="R466" s="98"/>
      <c r="S466" s="98"/>
      <c r="T466" s="98"/>
      <c r="U466" s="99"/>
      <c r="V466" s="98"/>
      <c r="W466" s="98"/>
      <c r="X466" s="99"/>
      <c r="Y466" s="98"/>
    </row>
    <row r="467" spans="2:25" s="90" customFormat="1" ht="21" customHeight="1">
      <c r="B467" s="101"/>
      <c r="C467" s="98"/>
      <c r="D467" s="102"/>
      <c r="E467" s="103"/>
      <c r="F467" s="103"/>
      <c r="G467" s="104"/>
      <c r="H467" s="104"/>
      <c r="I467" s="99"/>
      <c r="J467" s="99"/>
      <c r="K467" s="98"/>
      <c r="L467" s="99"/>
      <c r="M467" s="98"/>
      <c r="N467" s="100"/>
      <c r="O467" s="100"/>
      <c r="P467" s="97"/>
      <c r="Q467" s="98"/>
      <c r="R467" s="98"/>
      <c r="S467" s="98"/>
      <c r="T467" s="98"/>
      <c r="U467" s="99"/>
      <c r="V467" s="98"/>
      <c r="W467" s="98"/>
      <c r="X467" s="99"/>
      <c r="Y467" s="98"/>
    </row>
    <row r="468" spans="2:25" s="90" customFormat="1" ht="21" customHeight="1">
      <c r="B468" s="101"/>
      <c r="C468" s="98"/>
      <c r="D468" s="102"/>
      <c r="E468" s="103"/>
      <c r="F468" s="103"/>
      <c r="G468" s="104"/>
      <c r="H468" s="104"/>
      <c r="I468" s="99"/>
      <c r="J468" s="99"/>
      <c r="K468" s="98"/>
      <c r="L468" s="99"/>
      <c r="M468" s="98"/>
      <c r="N468" s="100"/>
      <c r="O468" s="100"/>
      <c r="P468" s="97"/>
      <c r="Q468" s="98"/>
      <c r="R468" s="98"/>
      <c r="S468" s="98"/>
      <c r="T468" s="98"/>
      <c r="U468" s="99"/>
      <c r="V468" s="98"/>
      <c r="W468" s="98"/>
      <c r="X468" s="99"/>
      <c r="Y468" s="98"/>
    </row>
    <row r="469" spans="2:25" s="90" customFormat="1" ht="21" customHeight="1">
      <c r="B469" s="101"/>
      <c r="C469" s="98"/>
      <c r="D469" s="102"/>
      <c r="E469" s="103"/>
      <c r="F469" s="103"/>
      <c r="G469" s="104"/>
      <c r="H469" s="104"/>
      <c r="I469" s="99"/>
      <c r="J469" s="99"/>
      <c r="K469" s="98"/>
      <c r="L469" s="99"/>
      <c r="M469" s="98"/>
      <c r="N469" s="100"/>
      <c r="O469" s="100"/>
      <c r="P469" s="97"/>
      <c r="Q469" s="98"/>
      <c r="R469" s="98"/>
      <c r="S469" s="98"/>
      <c r="T469" s="98"/>
      <c r="U469" s="99"/>
      <c r="V469" s="98"/>
      <c r="W469" s="98"/>
      <c r="X469" s="99"/>
      <c r="Y469" s="98"/>
    </row>
    <row r="470" spans="2:25" s="90" customFormat="1" ht="21" customHeight="1">
      <c r="B470" s="101"/>
      <c r="C470" s="98"/>
      <c r="D470" s="102"/>
      <c r="E470" s="103"/>
      <c r="F470" s="103"/>
      <c r="G470" s="104"/>
      <c r="H470" s="104"/>
      <c r="I470" s="99"/>
      <c r="J470" s="99"/>
      <c r="K470" s="98"/>
      <c r="L470" s="99"/>
      <c r="M470" s="98"/>
      <c r="N470" s="100"/>
      <c r="O470" s="100"/>
      <c r="P470" s="97"/>
      <c r="Q470" s="98"/>
      <c r="R470" s="98"/>
      <c r="S470" s="98"/>
      <c r="T470" s="98"/>
      <c r="U470" s="99"/>
      <c r="V470" s="98"/>
      <c r="W470" s="98"/>
      <c r="X470" s="99"/>
      <c r="Y470" s="98"/>
    </row>
    <row r="471" spans="2:25" s="90" customFormat="1" ht="21" customHeight="1">
      <c r="B471" s="101"/>
      <c r="C471" s="98"/>
      <c r="D471" s="102"/>
      <c r="E471" s="103"/>
      <c r="F471" s="103"/>
      <c r="G471" s="104"/>
      <c r="H471" s="104"/>
      <c r="I471" s="99"/>
      <c r="J471" s="99"/>
      <c r="K471" s="98"/>
      <c r="L471" s="99"/>
      <c r="M471" s="98"/>
      <c r="N471" s="100"/>
      <c r="O471" s="100"/>
      <c r="P471" s="97"/>
      <c r="Q471" s="98"/>
      <c r="R471" s="98"/>
      <c r="S471" s="98"/>
      <c r="T471" s="98"/>
      <c r="U471" s="99"/>
      <c r="V471" s="98"/>
      <c r="W471" s="98"/>
      <c r="X471" s="99"/>
      <c r="Y471" s="98"/>
    </row>
    <row r="472" spans="2:25" s="90" customFormat="1" ht="21" customHeight="1">
      <c r="B472" s="101"/>
      <c r="C472" s="98"/>
      <c r="D472" s="102"/>
      <c r="E472" s="103"/>
      <c r="F472" s="103"/>
      <c r="G472" s="104"/>
      <c r="H472" s="104"/>
      <c r="I472" s="99"/>
      <c r="J472" s="99"/>
      <c r="K472" s="98"/>
      <c r="L472" s="99"/>
      <c r="M472" s="98"/>
      <c r="N472" s="100"/>
      <c r="O472" s="100"/>
      <c r="P472" s="97"/>
      <c r="Q472" s="98"/>
      <c r="R472" s="98"/>
      <c r="S472" s="98"/>
      <c r="T472" s="98"/>
      <c r="U472" s="99"/>
      <c r="V472" s="98"/>
      <c r="W472" s="98"/>
      <c r="X472" s="99"/>
      <c r="Y472" s="98"/>
    </row>
    <row r="473" spans="2:25" s="90" customFormat="1" ht="21" customHeight="1">
      <c r="B473" s="101"/>
      <c r="C473" s="98"/>
      <c r="D473" s="102"/>
      <c r="E473" s="103"/>
      <c r="F473" s="103"/>
      <c r="G473" s="104"/>
      <c r="H473" s="104"/>
      <c r="I473" s="99"/>
      <c r="J473" s="99"/>
      <c r="K473" s="98"/>
      <c r="L473" s="99"/>
      <c r="M473" s="98"/>
      <c r="N473" s="100"/>
      <c r="O473" s="100"/>
      <c r="P473" s="97"/>
      <c r="Q473" s="98"/>
      <c r="R473" s="98"/>
      <c r="S473" s="98"/>
      <c r="T473" s="98"/>
      <c r="U473" s="99"/>
      <c r="V473" s="98"/>
      <c r="W473" s="98"/>
      <c r="X473" s="99"/>
      <c r="Y473" s="98"/>
    </row>
    <row r="474" spans="2:25" s="90" customFormat="1" ht="21" customHeight="1">
      <c r="B474" s="101"/>
      <c r="C474" s="98"/>
      <c r="D474" s="102"/>
      <c r="E474" s="103"/>
      <c r="F474" s="103"/>
      <c r="G474" s="104"/>
      <c r="H474" s="104"/>
      <c r="I474" s="99"/>
      <c r="J474" s="99"/>
      <c r="K474" s="98"/>
      <c r="L474" s="99"/>
      <c r="M474" s="98"/>
      <c r="N474" s="100"/>
      <c r="O474" s="100"/>
      <c r="P474" s="97"/>
      <c r="Q474" s="98"/>
      <c r="R474" s="98"/>
      <c r="S474" s="98"/>
      <c r="T474" s="98"/>
      <c r="U474" s="99"/>
      <c r="V474" s="98"/>
      <c r="W474" s="98"/>
      <c r="X474" s="99"/>
      <c r="Y474" s="98"/>
    </row>
    <row r="475" spans="2:25" s="90" customFormat="1" ht="21" customHeight="1">
      <c r="B475" s="101"/>
      <c r="C475" s="98"/>
      <c r="D475" s="102"/>
      <c r="E475" s="103"/>
      <c r="F475" s="103"/>
      <c r="G475" s="104"/>
      <c r="H475" s="104"/>
      <c r="I475" s="99"/>
      <c r="J475" s="99"/>
      <c r="K475" s="98"/>
      <c r="L475" s="99"/>
      <c r="M475" s="98"/>
      <c r="N475" s="100"/>
      <c r="O475" s="100"/>
      <c r="P475" s="97"/>
      <c r="Q475" s="98"/>
      <c r="R475" s="98"/>
      <c r="S475" s="98"/>
      <c r="T475" s="98"/>
      <c r="U475" s="99"/>
      <c r="V475" s="98"/>
      <c r="W475" s="98"/>
      <c r="X475" s="99"/>
      <c r="Y475" s="98"/>
    </row>
    <row r="476" spans="2:25" s="90" customFormat="1" ht="21" customHeight="1">
      <c r="B476" s="101"/>
      <c r="C476" s="98"/>
      <c r="D476" s="102"/>
      <c r="E476" s="103"/>
      <c r="F476" s="103"/>
      <c r="G476" s="104"/>
      <c r="H476" s="104"/>
      <c r="I476" s="99"/>
      <c r="J476" s="99"/>
      <c r="K476" s="98"/>
      <c r="L476" s="99"/>
      <c r="M476" s="98"/>
      <c r="N476" s="100"/>
      <c r="O476" s="100"/>
      <c r="P476" s="97"/>
      <c r="Q476" s="98"/>
      <c r="R476" s="98"/>
      <c r="S476" s="98"/>
      <c r="T476" s="98"/>
      <c r="U476" s="99"/>
      <c r="V476" s="98"/>
      <c r="W476" s="98"/>
      <c r="X476" s="99"/>
      <c r="Y476" s="98"/>
    </row>
    <row r="477" spans="2:25" s="90" customFormat="1" ht="21" customHeight="1">
      <c r="B477" s="101"/>
      <c r="C477" s="98"/>
      <c r="D477" s="102"/>
      <c r="E477" s="103"/>
      <c r="F477" s="103"/>
      <c r="G477" s="104"/>
      <c r="H477" s="104"/>
      <c r="I477" s="99"/>
      <c r="J477" s="99"/>
      <c r="K477" s="98"/>
      <c r="L477" s="99"/>
      <c r="M477" s="98"/>
      <c r="N477" s="100"/>
      <c r="O477" s="100"/>
      <c r="P477" s="97"/>
      <c r="Q477" s="98"/>
      <c r="R477" s="98"/>
      <c r="S477" s="98"/>
      <c r="T477" s="98"/>
      <c r="U477" s="99"/>
      <c r="V477" s="98"/>
      <c r="W477" s="98"/>
      <c r="X477" s="99"/>
      <c r="Y477" s="98"/>
    </row>
    <row r="478" spans="2:25" s="90" customFormat="1" ht="21" customHeight="1">
      <c r="B478" s="101"/>
      <c r="C478" s="98"/>
      <c r="D478" s="102"/>
      <c r="E478" s="103"/>
      <c r="F478" s="103"/>
      <c r="G478" s="104"/>
      <c r="H478" s="104"/>
      <c r="I478" s="99"/>
      <c r="J478" s="99"/>
      <c r="K478" s="98"/>
      <c r="L478" s="99"/>
      <c r="M478" s="98"/>
      <c r="N478" s="100"/>
      <c r="O478" s="100"/>
      <c r="P478" s="97"/>
      <c r="Q478" s="98"/>
      <c r="R478" s="98"/>
      <c r="S478" s="98"/>
      <c r="T478" s="98"/>
      <c r="U478" s="99"/>
      <c r="V478" s="98"/>
      <c r="W478" s="98"/>
      <c r="X478" s="99"/>
      <c r="Y478" s="98"/>
    </row>
    <row r="479" spans="2:25" s="90" customFormat="1" ht="21" customHeight="1">
      <c r="B479" s="101"/>
      <c r="C479" s="98"/>
      <c r="D479" s="102"/>
      <c r="E479" s="103"/>
      <c r="F479" s="103"/>
      <c r="G479" s="104"/>
      <c r="H479" s="104"/>
      <c r="I479" s="99"/>
      <c r="J479" s="99"/>
      <c r="K479" s="98"/>
      <c r="L479" s="99"/>
      <c r="M479" s="98"/>
      <c r="N479" s="100"/>
      <c r="O479" s="100"/>
      <c r="P479" s="97"/>
      <c r="Q479" s="98"/>
      <c r="R479" s="98"/>
      <c r="S479" s="98"/>
      <c r="T479" s="98"/>
      <c r="U479" s="99"/>
      <c r="V479" s="98"/>
      <c r="W479" s="98"/>
      <c r="X479" s="99"/>
      <c r="Y479" s="98"/>
    </row>
    <row r="480" spans="2:25" s="90" customFormat="1" ht="21" customHeight="1">
      <c r="B480" s="101"/>
      <c r="C480" s="98"/>
      <c r="D480" s="102"/>
      <c r="E480" s="103"/>
      <c r="F480" s="103"/>
      <c r="G480" s="104"/>
      <c r="H480" s="104"/>
      <c r="I480" s="99"/>
      <c r="J480" s="99"/>
      <c r="K480" s="98"/>
      <c r="L480" s="99"/>
      <c r="M480" s="98"/>
      <c r="N480" s="100"/>
      <c r="O480" s="100"/>
      <c r="P480" s="97"/>
      <c r="Q480" s="98"/>
      <c r="R480" s="98"/>
      <c r="S480" s="98"/>
      <c r="T480" s="98"/>
      <c r="U480" s="99"/>
      <c r="V480" s="98"/>
      <c r="W480" s="98"/>
      <c r="X480" s="99"/>
      <c r="Y480" s="98"/>
    </row>
    <row r="481" spans="2:25" s="90" customFormat="1" ht="21" customHeight="1">
      <c r="B481" s="101"/>
      <c r="C481" s="98"/>
      <c r="D481" s="102"/>
      <c r="E481" s="103"/>
      <c r="F481" s="103"/>
      <c r="G481" s="104"/>
      <c r="H481" s="104"/>
      <c r="I481" s="99"/>
      <c r="J481" s="99"/>
      <c r="K481" s="98"/>
      <c r="L481" s="99"/>
      <c r="M481" s="98"/>
      <c r="N481" s="100"/>
      <c r="O481" s="100"/>
      <c r="P481" s="97"/>
      <c r="Q481" s="98"/>
      <c r="R481" s="98"/>
      <c r="S481" s="98"/>
      <c r="T481" s="98"/>
      <c r="U481" s="99"/>
      <c r="V481" s="98"/>
      <c r="W481" s="98"/>
      <c r="X481" s="99"/>
      <c r="Y481" s="98"/>
    </row>
    <row r="482" spans="2:25" s="90" customFormat="1" ht="21" customHeight="1">
      <c r="B482" s="101"/>
      <c r="C482" s="98"/>
      <c r="D482" s="102"/>
      <c r="E482" s="103"/>
      <c r="F482" s="103"/>
      <c r="G482" s="104"/>
      <c r="H482" s="104"/>
      <c r="I482" s="99"/>
      <c r="J482" s="99"/>
      <c r="K482" s="98"/>
      <c r="L482" s="99"/>
      <c r="M482" s="98"/>
      <c r="N482" s="100"/>
      <c r="O482" s="100"/>
      <c r="P482" s="97"/>
      <c r="Q482" s="98"/>
      <c r="R482" s="98"/>
      <c r="S482" s="98"/>
      <c r="T482" s="98"/>
      <c r="U482" s="99"/>
      <c r="V482" s="98"/>
      <c r="W482" s="98"/>
      <c r="X482" s="99"/>
      <c r="Y482" s="98"/>
    </row>
    <row r="483" spans="2:25" s="90" customFormat="1" ht="21" customHeight="1">
      <c r="B483" s="101"/>
      <c r="C483" s="98"/>
      <c r="D483" s="102"/>
      <c r="E483" s="103"/>
      <c r="F483" s="103"/>
      <c r="G483" s="104"/>
      <c r="H483" s="104"/>
      <c r="I483" s="99"/>
      <c r="J483" s="99"/>
      <c r="K483" s="98"/>
      <c r="L483" s="99"/>
      <c r="M483" s="98"/>
      <c r="N483" s="100"/>
      <c r="O483" s="100"/>
      <c r="P483" s="97"/>
      <c r="Q483" s="98"/>
      <c r="R483" s="98"/>
      <c r="S483" s="98"/>
      <c r="T483" s="98"/>
      <c r="U483" s="99"/>
      <c r="V483" s="98"/>
      <c r="W483" s="98"/>
      <c r="X483" s="99"/>
      <c r="Y483" s="98"/>
    </row>
    <row r="484" spans="2:25" s="90" customFormat="1" ht="21" customHeight="1">
      <c r="B484" s="101"/>
      <c r="C484" s="98"/>
      <c r="D484" s="102"/>
      <c r="E484" s="103"/>
      <c r="F484" s="103"/>
      <c r="G484" s="104"/>
      <c r="H484" s="104"/>
      <c r="I484" s="99"/>
      <c r="J484" s="99"/>
      <c r="K484" s="98"/>
      <c r="L484" s="99"/>
      <c r="M484" s="98"/>
      <c r="N484" s="100"/>
      <c r="O484" s="100"/>
      <c r="P484" s="97"/>
      <c r="Q484" s="98"/>
      <c r="R484" s="98"/>
      <c r="S484" s="98"/>
      <c r="T484" s="98"/>
      <c r="U484" s="99"/>
      <c r="V484" s="98"/>
      <c r="W484" s="98"/>
      <c r="X484" s="99"/>
      <c r="Y484" s="98"/>
    </row>
    <row r="485" spans="2:25" s="90" customFormat="1" ht="21" customHeight="1">
      <c r="B485" s="101"/>
      <c r="C485" s="98"/>
      <c r="D485" s="102"/>
      <c r="E485" s="103"/>
      <c r="F485" s="103"/>
      <c r="G485" s="104"/>
      <c r="H485" s="104"/>
      <c r="I485" s="99"/>
      <c r="J485" s="99"/>
      <c r="K485" s="98"/>
      <c r="L485" s="99"/>
      <c r="M485" s="98"/>
      <c r="N485" s="100"/>
      <c r="O485" s="100"/>
      <c r="P485" s="97"/>
      <c r="Q485" s="98"/>
      <c r="R485" s="98"/>
      <c r="S485" s="98"/>
      <c r="T485" s="98"/>
      <c r="U485" s="99"/>
      <c r="V485" s="98"/>
      <c r="W485" s="98"/>
      <c r="X485" s="99"/>
      <c r="Y485" s="98"/>
    </row>
    <row r="486" spans="2:25" s="90" customFormat="1" ht="21" customHeight="1">
      <c r="B486" s="101"/>
      <c r="C486" s="98"/>
      <c r="D486" s="102"/>
      <c r="E486" s="103"/>
      <c r="F486" s="103"/>
      <c r="G486" s="104"/>
      <c r="H486" s="104"/>
      <c r="I486" s="99"/>
      <c r="J486" s="99"/>
      <c r="K486" s="98"/>
      <c r="L486" s="99"/>
      <c r="M486" s="98"/>
      <c r="N486" s="100"/>
      <c r="O486" s="100"/>
      <c r="P486" s="97"/>
      <c r="Q486" s="98"/>
      <c r="R486" s="98"/>
      <c r="S486" s="98"/>
      <c r="T486" s="98"/>
      <c r="U486" s="99"/>
      <c r="V486" s="98"/>
      <c r="W486" s="98"/>
      <c r="X486" s="99"/>
      <c r="Y486" s="98"/>
    </row>
    <row r="487" spans="2:25" s="90" customFormat="1" ht="21" customHeight="1">
      <c r="B487" s="101"/>
      <c r="C487" s="98"/>
      <c r="D487" s="102"/>
      <c r="E487" s="103"/>
      <c r="F487" s="103"/>
      <c r="G487" s="104"/>
      <c r="H487" s="104"/>
      <c r="I487" s="99"/>
      <c r="J487" s="99"/>
      <c r="K487" s="98"/>
      <c r="L487" s="99"/>
      <c r="M487" s="98"/>
      <c r="N487" s="100"/>
      <c r="O487" s="100"/>
      <c r="P487" s="97"/>
      <c r="Q487" s="98"/>
      <c r="R487" s="98"/>
      <c r="S487" s="98"/>
      <c r="T487" s="98"/>
      <c r="U487" s="99"/>
      <c r="V487" s="98"/>
      <c r="W487" s="98"/>
      <c r="X487" s="99"/>
      <c r="Y487" s="98"/>
    </row>
    <row r="488" spans="2:25" s="90" customFormat="1" ht="21" customHeight="1">
      <c r="B488" s="101"/>
      <c r="C488" s="98"/>
      <c r="D488" s="102"/>
      <c r="E488" s="103"/>
      <c r="F488" s="103"/>
      <c r="G488" s="104"/>
      <c r="H488" s="104"/>
      <c r="I488" s="99"/>
      <c r="J488" s="99"/>
      <c r="K488" s="98"/>
      <c r="L488" s="99"/>
      <c r="M488" s="98"/>
      <c r="N488" s="100"/>
      <c r="O488" s="100"/>
      <c r="P488" s="97"/>
      <c r="Q488" s="98"/>
      <c r="R488" s="98"/>
      <c r="S488" s="98"/>
      <c r="T488" s="98"/>
      <c r="U488" s="99"/>
      <c r="V488" s="98"/>
      <c r="W488" s="98"/>
      <c r="X488" s="99"/>
      <c r="Y488" s="98"/>
    </row>
    <row r="489" spans="2:25" s="90" customFormat="1" ht="21" customHeight="1">
      <c r="B489" s="101"/>
      <c r="C489" s="98"/>
      <c r="D489" s="102"/>
      <c r="E489" s="103"/>
      <c r="F489" s="103"/>
      <c r="G489" s="104"/>
      <c r="H489" s="104"/>
      <c r="I489" s="99"/>
      <c r="J489" s="99"/>
      <c r="K489" s="98"/>
      <c r="L489" s="99"/>
      <c r="M489" s="98"/>
      <c r="N489" s="100"/>
      <c r="O489" s="100"/>
      <c r="P489" s="97"/>
      <c r="Q489" s="98"/>
      <c r="R489" s="98"/>
      <c r="S489" s="98"/>
      <c r="T489" s="98"/>
      <c r="U489" s="99"/>
      <c r="V489" s="98"/>
      <c r="W489" s="98"/>
      <c r="X489" s="99"/>
      <c r="Y489" s="98"/>
    </row>
    <row r="490" spans="2:25" s="90" customFormat="1" ht="21" customHeight="1">
      <c r="B490" s="101"/>
      <c r="C490" s="98"/>
      <c r="D490" s="102"/>
      <c r="E490" s="103"/>
      <c r="F490" s="103"/>
      <c r="G490" s="104"/>
      <c r="H490" s="104"/>
      <c r="I490" s="99"/>
      <c r="J490" s="99"/>
      <c r="K490" s="98"/>
      <c r="L490" s="99"/>
      <c r="M490" s="98"/>
      <c r="N490" s="100"/>
      <c r="O490" s="100"/>
      <c r="P490" s="97"/>
      <c r="Q490" s="98"/>
      <c r="R490" s="98"/>
      <c r="S490" s="98"/>
      <c r="T490" s="98"/>
      <c r="U490" s="99"/>
      <c r="V490" s="98"/>
      <c r="W490" s="98"/>
      <c r="X490" s="99"/>
      <c r="Y490" s="98"/>
    </row>
    <row r="491" spans="2:25" s="90" customFormat="1" ht="21" customHeight="1">
      <c r="B491" s="101"/>
      <c r="C491" s="98"/>
      <c r="D491" s="102"/>
      <c r="E491" s="103"/>
      <c r="F491" s="103"/>
      <c r="G491" s="104"/>
      <c r="H491" s="104"/>
      <c r="I491" s="99"/>
      <c r="J491" s="99"/>
      <c r="K491" s="98"/>
      <c r="L491" s="99"/>
      <c r="M491" s="98"/>
      <c r="N491" s="100"/>
      <c r="O491" s="100"/>
      <c r="P491" s="97"/>
      <c r="Q491" s="98"/>
      <c r="R491" s="98"/>
      <c r="S491" s="98"/>
      <c r="T491" s="98"/>
      <c r="U491" s="99"/>
      <c r="V491" s="98"/>
      <c r="W491" s="98"/>
      <c r="X491" s="99"/>
      <c r="Y491" s="98"/>
    </row>
    <row r="492" spans="2:25" s="90" customFormat="1" ht="21" customHeight="1">
      <c r="B492" s="101"/>
      <c r="C492" s="98"/>
      <c r="D492" s="102"/>
      <c r="E492" s="103"/>
      <c r="F492" s="103"/>
      <c r="G492" s="104"/>
      <c r="H492" s="104"/>
      <c r="I492" s="99"/>
      <c r="J492" s="99"/>
      <c r="K492" s="98"/>
      <c r="L492" s="99"/>
      <c r="M492" s="98"/>
      <c r="N492" s="100"/>
      <c r="O492" s="100"/>
      <c r="P492" s="97"/>
      <c r="Q492" s="98"/>
      <c r="R492" s="98"/>
      <c r="S492" s="98"/>
      <c r="T492" s="98"/>
      <c r="U492" s="99"/>
      <c r="V492" s="98"/>
      <c r="W492" s="98"/>
      <c r="X492" s="99"/>
      <c r="Y492" s="98"/>
    </row>
    <row r="493" spans="2:25" s="90" customFormat="1" ht="21" customHeight="1">
      <c r="B493" s="101"/>
      <c r="C493" s="98"/>
      <c r="D493" s="102"/>
      <c r="E493" s="103"/>
      <c r="F493" s="103"/>
      <c r="G493" s="104"/>
      <c r="H493" s="104"/>
      <c r="I493" s="99"/>
      <c r="J493" s="99"/>
      <c r="K493" s="98"/>
      <c r="L493" s="99"/>
      <c r="M493" s="98"/>
      <c r="N493" s="100"/>
      <c r="O493" s="100"/>
      <c r="P493" s="97"/>
      <c r="Q493" s="98"/>
      <c r="R493" s="98"/>
      <c r="S493" s="98"/>
      <c r="T493" s="98"/>
      <c r="U493" s="99"/>
      <c r="V493" s="98"/>
      <c r="W493" s="98"/>
      <c r="X493" s="99"/>
      <c r="Y493" s="98"/>
    </row>
    <row r="494" spans="2:25" s="90" customFormat="1" ht="21" customHeight="1">
      <c r="B494" s="101"/>
      <c r="C494" s="98"/>
      <c r="D494" s="102"/>
      <c r="E494" s="103"/>
      <c r="F494" s="103"/>
      <c r="G494" s="104"/>
      <c r="H494" s="104"/>
      <c r="I494" s="99"/>
      <c r="J494" s="99"/>
      <c r="K494" s="98"/>
      <c r="L494" s="99"/>
      <c r="M494" s="98"/>
      <c r="N494" s="100"/>
      <c r="O494" s="100"/>
      <c r="P494" s="97"/>
      <c r="Q494" s="98"/>
      <c r="R494" s="98"/>
      <c r="S494" s="98"/>
      <c r="T494" s="98"/>
      <c r="U494" s="99"/>
      <c r="V494" s="98"/>
      <c r="W494" s="98"/>
      <c r="X494" s="99"/>
      <c r="Y494" s="98"/>
    </row>
    <row r="495" spans="2:25" s="90" customFormat="1" ht="21" customHeight="1">
      <c r="B495" s="101"/>
      <c r="C495" s="98"/>
      <c r="D495" s="102"/>
      <c r="E495" s="103"/>
      <c r="F495" s="103"/>
      <c r="G495" s="104"/>
      <c r="H495" s="104"/>
      <c r="I495" s="99"/>
      <c r="J495" s="99"/>
      <c r="K495" s="98"/>
      <c r="L495" s="99"/>
      <c r="M495" s="98"/>
      <c r="N495" s="100"/>
      <c r="O495" s="100"/>
      <c r="P495" s="97"/>
      <c r="Q495" s="98"/>
      <c r="R495" s="98"/>
      <c r="S495" s="98"/>
      <c r="T495" s="98"/>
      <c r="U495" s="99"/>
      <c r="V495" s="98"/>
      <c r="W495" s="98"/>
      <c r="X495" s="99"/>
      <c r="Y495" s="98"/>
    </row>
    <row r="496" spans="2:25" s="90" customFormat="1" ht="21" customHeight="1">
      <c r="B496" s="101"/>
      <c r="C496" s="98"/>
      <c r="D496" s="102"/>
      <c r="E496" s="103"/>
      <c r="F496" s="103"/>
      <c r="G496" s="104"/>
      <c r="H496" s="104"/>
      <c r="I496" s="99"/>
      <c r="J496" s="99"/>
      <c r="K496" s="98"/>
      <c r="L496" s="99"/>
      <c r="M496" s="98"/>
      <c r="N496" s="100"/>
      <c r="O496" s="100"/>
      <c r="P496" s="97"/>
      <c r="Q496" s="98"/>
      <c r="R496" s="98"/>
      <c r="S496" s="98"/>
      <c r="T496" s="98"/>
      <c r="U496" s="99"/>
      <c r="V496" s="98"/>
      <c r="W496" s="98"/>
      <c r="X496" s="99"/>
      <c r="Y496" s="98"/>
    </row>
    <row r="497" spans="2:25" s="90" customFormat="1" ht="21" customHeight="1">
      <c r="B497" s="101"/>
      <c r="C497" s="98"/>
      <c r="D497" s="102"/>
      <c r="E497" s="103"/>
      <c r="F497" s="103"/>
      <c r="G497" s="104"/>
      <c r="H497" s="104"/>
      <c r="I497" s="99"/>
      <c r="J497" s="99"/>
      <c r="K497" s="98"/>
      <c r="L497" s="99"/>
      <c r="M497" s="98"/>
      <c r="N497" s="100"/>
      <c r="O497" s="100"/>
      <c r="P497" s="97"/>
      <c r="Q497" s="98"/>
      <c r="R497" s="98"/>
      <c r="S497" s="98"/>
      <c r="T497" s="98"/>
      <c r="U497" s="99"/>
      <c r="V497" s="98"/>
      <c r="W497" s="98"/>
      <c r="X497" s="99"/>
      <c r="Y497" s="98"/>
    </row>
    <row r="498" spans="2:25" s="90" customFormat="1" ht="21" customHeight="1">
      <c r="B498" s="101"/>
      <c r="C498" s="98"/>
      <c r="D498" s="102"/>
      <c r="E498" s="103"/>
      <c r="F498" s="103"/>
      <c r="G498" s="104"/>
      <c r="H498" s="104"/>
      <c r="I498" s="99"/>
      <c r="J498" s="99"/>
      <c r="K498" s="98"/>
      <c r="L498" s="99"/>
      <c r="M498" s="98"/>
      <c r="N498" s="100"/>
      <c r="O498" s="100"/>
      <c r="P498" s="97"/>
      <c r="Q498" s="98"/>
      <c r="R498" s="98"/>
      <c r="S498" s="98"/>
      <c r="T498" s="98"/>
      <c r="U498" s="99"/>
      <c r="V498" s="98"/>
      <c r="W498" s="98"/>
      <c r="X498" s="99"/>
      <c r="Y498" s="98"/>
    </row>
    <row r="499" spans="2:25" s="90" customFormat="1" ht="21" customHeight="1">
      <c r="B499" s="101"/>
      <c r="C499" s="98"/>
      <c r="D499" s="102"/>
      <c r="E499" s="103"/>
      <c r="F499" s="103"/>
      <c r="G499" s="104"/>
      <c r="H499" s="104"/>
      <c r="I499" s="99"/>
      <c r="J499" s="99"/>
      <c r="K499" s="98"/>
      <c r="L499" s="99"/>
      <c r="M499" s="98"/>
      <c r="N499" s="100"/>
      <c r="O499" s="100"/>
      <c r="P499" s="97"/>
      <c r="Q499" s="98"/>
      <c r="R499" s="98"/>
      <c r="S499" s="98"/>
      <c r="T499" s="98"/>
      <c r="U499" s="99"/>
      <c r="V499" s="98"/>
      <c r="W499" s="98"/>
      <c r="X499" s="99"/>
      <c r="Y499" s="98"/>
    </row>
    <row r="500" spans="2:25" s="90" customFormat="1" ht="21" customHeight="1">
      <c r="B500" s="101"/>
      <c r="C500" s="98"/>
      <c r="D500" s="102"/>
      <c r="E500" s="103"/>
      <c r="F500" s="103"/>
      <c r="G500" s="104"/>
      <c r="H500" s="104"/>
      <c r="I500" s="99"/>
      <c r="J500" s="99"/>
      <c r="K500" s="98"/>
      <c r="L500" s="99"/>
      <c r="M500" s="98"/>
      <c r="N500" s="100"/>
      <c r="O500" s="100"/>
      <c r="P500" s="97"/>
      <c r="Q500" s="98"/>
      <c r="R500" s="98"/>
      <c r="S500" s="98"/>
      <c r="T500" s="98"/>
      <c r="U500" s="99"/>
      <c r="V500" s="98"/>
      <c r="W500" s="98"/>
      <c r="X500" s="99"/>
      <c r="Y500" s="98"/>
    </row>
    <row r="501" spans="2:25" s="90" customFormat="1" ht="21" customHeight="1">
      <c r="B501" s="101"/>
      <c r="C501" s="98"/>
      <c r="D501" s="102"/>
      <c r="E501" s="103"/>
      <c r="F501" s="103"/>
      <c r="G501" s="104"/>
      <c r="H501" s="104"/>
      <c r="I501" s="99"/>
      <c r="J501" s="99"/>
      <c r="K501" s="98"/>
      <c r="L501" s="99"/>
      <c r="M501" s="98"/>
      <c r="N501" s="100"/>
      <c r="O501" s="100"/>
      <c r="P501" s="97"/>
      <c r="Q501" s="98"/>
      <c r="R501" s="98"/>
      <c r="S501" s="98"/>
      <c r="T501" s="98"/>
      <c r="U501" s="99"/>
      <c r="V501" s="98"/>
      <c r="W501" s="98"/>
      <c r="X501" s="99"/>
      <c r="Y501" s="98"/>
    </row>
    <row r="502" spans="2:25" s="90" customFormat="1" ht="21" customHeight="1">
      <c r="B502" s="101"/>
      <c r="C502" s="98"/>
      <c r="D502" s="102"/>
      <c r="E502" s="103"/>
      <c r="F502" s="103"/>
      <c r="G502" s="104"/>
      <c r="H502" s="104"/>
      <c r="I502" s="99"/>
      <c r="J502" s="99"/>
      <c r="K502" s="98"/>
      <c r="L502" s="99"/>
      <c r="M502" s="98"/>
      <c r="N502" s="100"/>
      <c r="O502" s="100"/>
      <c r="P502" s="97"/>
      <c r="Q502" s="98"/>
      <c r="R502" s="98"/>
      <c r="S502" s="98"/>
      <c r="T502" s="98"/>
      <c r="U502" s="99"/>
      <c r="V502" s="98"/>
      <c r="W502" s="98"/>
      <c r="X502" s="99"/>
      <c r="Y502" s="98"/>
    </row>
    <row r="503" spans="2:25" s="90" customFormat="1" ht="21" customHeight="1">
      <c r="B503" s="101"/>
      <c r="C503" s="98"/>
      <c r="D503" s="102"/>
      <c r="E503" s="103"/>
      <c r="F503" s="103"/>
      <c r="G503" s="104"/>
      <c r="H503" s="104"/>
      <c r="I503" s="99"/>
      <c r="J503" s="99"/>
      <c r="K503" s="98"/>
      <c r="L503" s="99"/>
      <c r="M503" s="98"/>
      <c r="N503" s="100"/>
      <c r="O503" s="100"/>
      <c r="P503" s="97"/>
      <c r="Q503" s="98"/>
      <c r="R503" s="98"/>
      <c r="S503" s="98"/>
      <c r="T503" s="98"/>
      <c r="U503" s="99"/>
      <c r="V503" s="98"/>
      <c r="W503" s="98"/>
      <c r="X503" s="99"/>
      <c r="Y503" s="98"/>
    </row>
    <row r="504" spans="2:25" s="90" customFormat="1" ht="21" customHeight="1">
      <c r="B504" s="101"/>
      <c r="C504" s="98"/>
      <c r="D504" s="102"/>
      <c r="E504" s="103"/>
      <c r="F504" s="103"/>
      <c r="G504" s="104"/>
      <c r="H504" s="104"/>
      <c r="I504" s="99"/>
      <c r="J504" s="99"/>
      <c r="K504" s="98"/>
      <c r="L504" s="99"/>
      <c r="M504" s="98"/>
      <c r="N504" s="100"/>
      <c r="O504" s="100"/>
      <c r="P504" s="97"/>
      <c r="Q504" s="98"/>
      <c r="R504" s="98"/>
      <c r="S504" s="98"/>
      <c r="T504" s="98"/>
      <c r="U504" s="99"/>
      <c r="V504" s="98"/>
      <c r="W504" s="98"/>
      <c r="X504" s="99"/>
      <c r="Y504" s="98"/>
    </row>
    <row r="505" spans="2:25" s="90" customFormat="1" ht="21" customHeight="1">
      <c r="B505" s="101"/>
      <c r="C505" s="98"/>
      <c r="D505" s="102"/>
      <c r="E505" s="103"/>
      <c r="F505" s="103"/>
      <c r="G505" s="104"/>
      <c r="H505" s="104"/>
      <c r="I505" s="99"/>
      <c r="J505" s="99"/>
      <c r="K505" s="98"/>
      <c r="L505" s="99"/>
      <c r="M505" s="98"/>
      <c r="N505" s="100"/>
      <c r="O505" s="100"/>
      <c r="P505" s="97"/>
      <c r="Q505" s="98"/>
      <c r="R505" s="98"/>
      <c r="S505" s="98"/>
      <c r="T505" s="98"/>
      <c r="U505" s="99"/>
      <c r="V505" s="98"/>
      <c r="W505" s="98"/>
      <c r="X505" s="99"/>
      <c r="Y505" s="98"/>
    </row>
    <row r="506" spans="2:25" s="90" customFormat="1" ht="21" customHeight="1">
      <c r="B506" s="101"/>
      <c r="C506" s="98"/>
      <c r="D506" s="102"/>
      <c r="E506" s="103"/>
      <c r="F506" s="103"/>
      <c r="G506" s="104"/>
      <c r="H506" s="104"/>
      <c r="I506" s="99"/>
      <c r="J506" s="99"/>
      <c r="K506" s="98"/>
      <c r="L506" s="99"/>
      <c r="M506" s="98"/>
      <c r="N506" s="100"/>
      <c r="O506" s="100"/>
      <c r="P506" s="97"/>
      <c r="Q506" s="98"/>
      <c r="R506" s="98"/>
      <c r="S506" s="98"/>
      <c r="T506" s="98"/>
      <c r="U506" s="99"/>
      <c r="V506" s="98"/>
      <c r="W506" s="98"/>
      <c r="X506" s="99"/>
      <c r="Y506" s="98"/>
    </row>
    <row r="507" spans="2:25" s="90" customFormat="1" ht="21" customHeight="1">
      <c r="B507" s="101"/>
      <c r="C507" s="98"/>
      <c r="D507" s="102"/>
      <c r="E507" s="103"/>
      <c r="F507" s="103"/>
      <c r="G507" s="104"/>
      <c r="H507" s="104"/>
      <c r="I507" s="99"/>
      <c r="J507" s="99"/>
      <c r="K507" s="98"/>
      <c r="L507" s="99"/>
      <c r="M507" s="98"/>
      <c r="N507" s="100"/>
      <c r="O507" s="100"/>
      <c r="P507" s="97"/>
      <c r="Q507" s="98"/>
      <c r="R507" s="98"/>
      <c r="S507" s="98"/>
      <c r="T507" s="98"/>
      <c r="U507" s="99"/>
      <c r="V507" s="98"/>
      <c r="W507" s="98"/>
      <c r="X507" s="99"/>
      <c r="Y507" s="98"/>
    </row>
    <row r="508" spans="2:25" s="90" customFormat="1" ht="21" customHeight="1">
      <c r="B508" s="101"/>
      <c r="C508" s="98"/>
      <c r="D508" s="102"/>
      <c r="E508" s="103"/>
      <c r="F508" s="103"/>
      <c r="G508" s="104"/>
      <c r="H508" s="104"/>
      <c r="I508" s="99"/>
      <c r="J508" s="99"/>
      <c r="K508" s="98"/>
      <c r="L508" s="99"/>
      <c r="M508" s="98"/>
      <c r="N508" s="100"/>
      <c r="O508" s="100"/>
      <c r="P508" s="97"/>
      <c r="Q508" s="98"/>
      <c r="R508" s="98"/>
      <c r="S508" s="98"/>
      <c r="T508" s="98"/>
      <c r="U508" s="99"/>
      <c r="V508" s="98"/>
      <c r="W508" s="98"/>
      <c r="X508" s="99"/>
      <c r="Y508" s="98"/>
    </row>
    <row r="509" spans="2:25" s="90" customFormat="1" ht="21" customHeight="1">
      <c r="B509" s="101"/>
      <c r="C509" s="98"/>
      <c r="D509" s="102"/>
      <c r="E509" s="103"/>
      <c r="F509" s="103"/>
      <c r="G509" s="104"/>
      <c r="H509" s="104"/>
      <c r="I509" s="99"/>
      <c r="J509" s="99"/>
      <c r="K509" s="98"/>
      <c r="L509" s="99"/>
      <c r="M509" s="98"/>
      <c r="N509" s="100"/>
      <c r="O509" s="100"/>
      <c r="P509" s="97"/>
      <c r="Q509" s="98"/>
      <c r="R509" s="98"/>
      <c r="S509" s="98"/>
      <c r="T509" s="98"/>
      <c r="U509" s="99"/>
      <c r="V509" s="98"/>
      <c r="W509" s="98"/>
      <c r="X509" s="99"/>
      <c r="Y509" s="98"/>
    </row>
    <row r="510" spans="2:25" s="90" customFormat="1" ht="21" customHeight="1">
      <c r="B510" s="101"/>
      <c r="C510" s="98"/>
      <c r="D510" s="102"/>
      <c r="E510" s="103"/>
      <c r="F510" s="103"/>
      <c r="G510" s="104"/>
      <c r="H510" s="104"/>
      <c r="I510" s="99"/>
      <c r="J510" s="99"/>
      <c r="K510" s="98"/>
      <c r="L510" s="99"/>
      <c r="M510" s="98"/>
      <c r="N510" s="100"/>
      <c r="O510" s="100"/>
      <c r="P510" s="97"/>
      <c r="Q510" s="98"/>
      <c r="R510" s="98"/>
      <c r="S510" s="98"/>
      <c r="T510" s="98"/>
      <c r="U510" s="99"/>
      <c r="V510" s="98"/>
      <c r="W510" s="98"/>
      <c r="X510" s="99"/>
      <c r="Y510" s="98"/>
    </row>
    <row r="511" spans="2:25" s="90" customFormat="1" ht="21" customHeight="1">
      <c r="B511" s="101"/>
      <c r="C511" s="98"/>
      <c r="D511" s="102"/>
      <c r="E511" s="103"/>
      <c r="F511" s="103"/>
      <c r="G511" s="104"/>
      <c r="H511" s="104"/>
      <c r="I511" s="99"/>
      <c r="J511" s="99"/>
      <c r="K511" s="98"/>
      <c r="L511" s="99"/>
      <c r="M511" s="98"/>
      <c r="N511" s="100"/>
      <c r="O511" s="100"/>
      <c r="P511" s="97"/>
      <c r="Q511" s="98"/>
      <c r="R511" s="98"/>
      <c r="S511" s="98"/>
      <c r="T511" s="98"/>
      <c r="U511" s="99"/>
      <c r="V511" s="98"/>
      <c r="W511" s="98"/>
      <c r="X511" s="99"/>
      <c r="Y511" s="98"/>
    </row>
    <row r="512" spans="2:25" s="90" customFormat="1" ht="21" customHeight="1">
      <c r="B512" s="101"/>
      <c r="C512" s="98"/>
      <c r="D512" s="102"/>
      <c r="E512" s="103"/>
      <c r="F512" s="103"/>
      <c r="G512" s="104"/>
      <c r="H512" s="104"/>
      <c r="I512" s="99"/>
      <c r="J512" s="99"/>
      <c r="K512" s="98"/>
      <c r="L512" s="99"/>
      <c r="M512" s="98"/>
      <c r="N512" s="100"/>
      <c r="O512" s="100"/>
      <c r="P512" s="97"/>
      <c r="Q512" s="98"/>
      <c r="R512" s="98"/>
      <c r="S512" s="98"/>
      <c r="T512" s="98"/>
      <c r="U512" s="99"/>
      <c r="V512" s="98"/>
      <c r="W512" s="98"/>
      <c r="X512" s="99"/>
      <c r="Y512" s="98"/>
    </row>
    <row r="513" spans="2:25" s="90" customFormat="1" ht="21" customHeight="1">
      <c r="B513" s="101"/>
      <c r="C513" s="98"/>
      <c r="D513" s="102"/>
      <c r="E513" s="103"/>
      <c r="F513" s="103"/>
      <c r="G513" s="104"/>
      <c r="H513" s="104"/>
      <c r="I513" s="99"/>
      <c r="J513" s="99"/>
      <c r="K513" s="98"/>
      <c r="L513" s="99"/>
      <c r="M513" s="98"/>
      <c r="N513" s="100"/>
      <c r="O513" s="100"/>
      <c r="P513" s="97"/>
      <c r="Q513" s="98"/>
      <c r="R513" s="98"/>
      <c r="S513" s="98"/>
      <c r="T513" s="98"/>
      <c r="U513" s="99"/>
      <c r="V513" s="98"/>
      <c r="W513" s="98"/>
      <c r="X513" s="99"/>
      <c r="Y513" s="98"/>
    </row>
    <row r="514" spans="2:25" s="90" customFormat="1" ht="21" customHeight="1">
      <c r="B514" s="101"/>
      <c r="C514" s="98"/>
      <c r="D514" s="102"/>
      <c r="E514" s="103"/>
      <c r="F514" s="103"/>
      <c r="G514" s="104"/>
      <c r="H514" s="104"/>
      <c r="I514" s="99"/>
      <c r="J514" s="99"/>
      <c r="K514" s="98"/>
      <c r="L514" s="99"/>
      <c r="M514" s="98"/>
      <c r="N514" s="100"/>
      <c r="O514" s="100"/>
      <c r="P514" s="97"/>
      <c r="Q514" s="98"/>
      <c r="R514" s="98"/>
      <c r="S514" s="98"/>
      <c r="T514" s="98"/>
      <c r="U514" s="99"/>
      <c r="V514" s="98"/>
      <c r="W514" s="98"/>
      <c r="X514" s="99"/>
      <c r="Y514" s="98"/>
    </row>
    <row r="515" spans="2:25" s="90" customFormat="1" ht="21" customHeight="1">
      <c r="B515" s="101"/>
      <c r="C515" s="98"/>
      <c r="D515" s="102"/>
      <c r="E515" s="103"/>
      <c r="F515" s="103"/>
      <c r="G515" s="104"/>
      <c r="H515" s="104"/>
      <c r="I515" s="99"/>
      <c r="J515" s="99"/>
      <c r="K515" s="98"/>
      <c r="L515" s="99"/>
      <c r="M515" s="98"/>
      <c r="N515" s="100"/>
      <c r="O515" s="100"/>
      <c r="P515" s="97"/>
      <c r="Q515" s="98"/>
      <c r="R515" s="98"/>
      <c r="S515" s="98"/>
      <c r="T515" s="98"/>
      <c r="U515" s="99"/>
      <c r="V515" s="98"/>
      <c r="W515" s="98"/>
      <c r="X515" s="99"/>
      <c r="Y515" s="98"/>
    </row>
    <row r="516" spans="2:25" s="90" customFormat="1" ht="21" customHeight="1">
      <c r="B516" s="101"/>
      <c r="C516" s="98"/>
      <c r="D516" s="102"/>
      <c r="E516" s="103"/>
      <c r="F516" s="103"/>
      <c r="G516" s="104"/>
      <c r="H516" s="104"/>
      <c r="I516" s="99"/>
      <c r="J516" s="99"/>
      <c r="K516" s="98"/>
      <c r="L516" s="99"/>
      <c r="M516" s="98"/>
      <c r="N516" s="100"/>
      <c r="O516" s="100"/>
      <c r="P516" s="97"/>
      <c r="Q516" s="98"/>
      <c r="R516" s="98"/>
      <c r="S516" s="98"/>
      <c r="T516" s="98"/>
      <c r="U516" s="99"/>
      <c r="V516" s="98"/>
      <c r="W516" s="98"/>
      <c r="X516" s="99"/>
      <c r="Y516" s="98"/>
    </row>
    <row r="517" spans="2:25" s="90" customFormat="1" ht="21" customHeight="1">
      <c r="B517" s="101"/>
      <c r="C517" s="98"/>
      <c r="D517" s="102"/>
      <c r="E517" s="103"/>
      <c r="F517" s="103"/>
      <c r="G517" s="104"/>
      <c r="H517" s="104"/>
      <c r="I517" s="99"/>
      <c r="J517" s="99"/>
      <c r="K517" s="98"/>
      <c r="L517" s="99"/>
      <c r="M517" s="98"/>
      <c r="N517" s="100"/>
      <c r="O517" s="100"/>
      <c r="P517" s="97"/>
      <c r="Q517" s="98"/>
      <c r="R517" s="98"/>
      <c r="S517" s="98"/>
      <c r="T517" s="98"/>
      <c r="U517" s="99"/>
      <c r="V517" s="98"/>
      <c r="W517" s="98"/>
      <c r="X517" s="99"/>
      <c r="Y517" s="98"/>
    </row>
    <row r="518" spans="2:25" s="90" customFormat="1" ht="21" customHeight="1">
      <c r="B518" s="101"/>
      <c r="C518" s="98"/>
      <c r="D518" s="102"/>
      <c r="E518" s="103"/>
      <c r="F518" s="103"/>
      <c r="G518" s="104"/>
      <c r="H518" s="104"/>
      <c r="I518" s="99"/>
      <c r="J518" s="99"/>
      <c r="K518" s="98"/>
      <c r="L518" s="99"/>
      <c r="M518" s="98"/>
      <c r="N518" s="100"/>
      <c r="O518" s="100"/>
      <c r="P518" s="97"/>
      <c r="Q518" s="98"/>
      <c r="R518" s="98"/>
      <c r="S518" s="98"/>
      <c r="T518" s="98"/>
      <c r="U518" s="99"/>
      <c r="V518" s="98"/>
      <c r="W518" s="98"/>
      <c r="X518" s="99"/>
      <c r="Y518" s="98"/>
    </row>
    <row r="519" spans="2:25" s="90" customFormat="1" ht="21" customHeight="1">
      <c r="B519" s="101"/>
      <c r="C519" s="98"/>
      <c r="D519" s="102"/>
      <c r="E519" s="103"/>
      <c r="F519" s="103"/>
      <c r="G519" s="104"/>
      <c r="H519" s="104"/>
      <c r="I519" s="99"/>
      <c r="J519" s="99"/>
      <c r="K519" s="98"/>
      <c r="L519" s="99"/>
      <c r="M519" s="98"/>
      <c r="N519" s="100"/>
      <c r="O519" s="100"/>
      <c r="P519" s="97"/>
      <c r="Q519" s="98"/>
      <c r="R519" s="98"/>
      <c r="S519" s="98"/>
      <c r="T519" s="98"/>
      <c r="U519" s="99"/>
      <c r="V519" s="98"/>
      <c r="W519" s="98"/>
      <c r="X519" s="99"/>
      <c r="Y519" s="98"/>
    </row>
    <row r="520" spans="2:25" s="90" customFormat="1" ht="21" customHeight="1">
      <c r="B520" s="101"/>
      <c r="C520" s="98"/>
      <c r="D520" s="102"/>
      <c r="E520" s="103"/>
      <c r="F520" s="103"/>
      <c r="G520" s="104"/>
      <c r="H520" s="104"/>
      <c r="I520" s="99"/>
      <c r="J520" s="99"/>
      <c r="K520" s="98"/>
      <c r="L520" s="99"/>
      <c r="M520" s="98"/>
      <c r="N520" s="100"/>
      <c r="O520" s="100"/>
      <c r="P520" s="97"/>
      <c r="Q520" s="98"/>
      <c r="R520" s="98"/>
      <c r="S520" s="98"/>
      <c r="T520" s="98"/>
      <c r="U520" s="99"/>
      <c r="V520" s="98"/>
      <c r="W520" s="98"/>
      <c r="X520" s="99"/>
      <c r="Y520" s="98"/>
    </row>
    <row r="521" spans="2:25" s="90" customFormat="1" ht="21" customHeight="1">
      <c r="B521" s="101"/>
      <c r="C521" s="98"/>
      <c r="D521" s="102"/>
      <c r="E521" s="103"/>
      <c r="F521" s="103"/>
      <c r="G521" s="104"/>
      <c r="H521" s="104"/>
      <c r="I521" s="99"/>
      <c r="J521" s="99"/>
      <c r="K521" s="98"/>
      <c r="L521" s="99"/>
      <c r="M521" s="98"/>
      <c r="N521" s="100"/>
      <c r="O521" s="100"/>
      <c r="P521" s="97"/>
      <c r="Q521" s="98"/>
      <c r="R521" s="98"/>
      <c r="S521" s="98"/>
      <c r="T521" s="98"/>
      <c r="U521" s="99"/>
      <c r="V521" s="98"/>
      <c r="W521" s="98"/>
      <c r="X521" s="99"/>
      <c r="Y521" s="98"/>
    </row>
    <row r="522" spans="2:25" s="90" customFormat="1" ht="21" customHeight="1">
      <c r="B522" s="101"/>
      <c r="C522" s="98"/>
      <c r="D522" s="102"/>
      <c r="E522" s="103"/>
      <c r="F522" s="103"/>
      <c r="G522" s="104"/>
      <c r="H522" s="104"/>
      <c r="I522" s="99"/>
      <c r="J522" s="99"/>
      <c r="K522" s="98"/>
      <c r="L522" s="99"/>
      <c r="M522" s="98"/>
      <c r="N522" s="100"/>
      <c r="O522" s="100"/>
      <c r="P522" s="97"/>
      <c r="Q522" s="98"/>
      <c r="R522" s="98"/>
      <c r="S522" s="98"/>
      <c r="T522" s="98"/>
      <c r="U522" s="99"/>
      <c r="V522" s="98"/>
      <c r="W522" s="98"/>
      <c r="X522" s="99"/>
      <c r="Y522" s="98"/>
    </row>
    <row r="523" spans="2:25" s="90" customFormat="1" ht="21" customHeight="1">
      <c r="B523" s="101"/>
      <c r="C523" s="98"/>
      <c r="D523" s="102"/>
      <c r="E523" s="103"/>
      <c r="F523" s="103"/>
      <c r="G523" s="104"/>
      <c r="H523" s="104"/>
      <c r="I523" s="99"/>
      <c r="J523" s="99"/>
      <c r="K523" s="98"/>
      <c r="L523" s="99"/>
      <c r="M523" s="98"/>
      <c r="N523" s="100"/>
      <c r="O523" s="100"/>
      <c r="P523" s="97"/>
      <c r="Q523" s="98"/>
      <c r="R523" s="98"/>
      <c r="S523" s="98"/>
      <c r="T523" s="98"/>
      <c r="U523" s="99"/>
      <c r="V523" s="98"/>
      <c r="W523" s="98"/>
      <c r="X523" s="99"/>
      <c r="Y523" s="98"/>
    </row>
    <row r="524" spans="2:25" s="90" customFormat="1" ht="21" customHeight="1">
      <c r="B524" s="101"/>
      <c r="C524" s="98"/>
      <c r="D524" s="102"/>
      <c r="E524" s="103"/>
      <c r="F524" s="103"/>
      <c r="G524" s="104"/>
      <c r="H524" s="104"/>
      <c r="I524" s="99"/>
      <c r="J524" s="99"/>
      <c r="K524" s="98"/>
      <c r="L524" s="99"/>
      <c r="M524" s="98"/>
      <c r="N524" s="100"/>
      <c r="O524" s="100"/>
      <c r="P524" s="97"/>
      <c r="Q524" s="98"/>
      <c r="R524" s="98"/>
      <c r="S524" s="98"/>
      <c r="T524" s="98"/>
      <c r="U524" s="99"/>
      <c r="V524" s="98"/>
      <c r="W524" s="98"/>
      <c r="X524" s="99"/>
      <c r="Y524" s="98"/>
    </row>
    <row r="525" spans="2:25" s="90" customFormat="1" ht="21" customHeight="1">
      <c r="B525" s="101"/>
      <c r="C525" s="98"/>
      <c r="D525" s="102"/>
      <c r="E525" s="103"/>
      <c r="F525" s="103"/>
      <c r="G525" s="104"/>
      <c r="H525" s="104"/>
      <c r="I525" s="99"/>
      <c r="J525" s="99"/>
      <c r="K525" s="98"/>
      <c r="L525" s="99"/>
      <c r="M525" s="98"/>
      <c r="N525" s="100"/>
      <c r="O525" s="100"/>
      <c r="P525" s="97"/>
      <c r="Q525" s="98"/>
      <c r="R525" s="98"/>
      <c r="S525" s="98"/>
      <c r="T525" s="98"/>
      <c r="U525" s="99"/>
      <c r="V525" s="98"/>
      <c r="W525" s="98"/>
      <c r="X525" s="99"/>
      <c r="Y525" s="98"/>
    </row>
    <row r="526" spans="2:25" s="90" customFormat="1" ht="21" customHeight="1">
      <c r="B526" s="101"/>
      <c r="C526" s="98"/>
      <c r="D526" s="102"/>
      <c r="E526" s="103"/>
      <c r="F526" s="103"/>
      <c r="G526" s="104"/>
      <c r="H526" s="104"/>
      <c r="I526" s="99"/>
      <c r="J526" s="99"/>
      <c r="K526" s="98"/>
      <c r="L526" s="99"/>
      <c r="M526" s="98"/>
      <c r="N526" s="100"/>
      <c r="O526" s="100"/>
      <c r="P526" s="97"/>
      <c r="Q526" s="98"/>
      <c r="R526" s="98"/>
      <c r="S526" s="98"/>
      <c r="T526" s="98"/>
      <c r="U526" s="99"/>
      <c r="V526" s="98"/>
      <c r="W526" s="98"/>
      <c r="X526" s="99"/>
      <c r="Y526" s="98"/>
    </row>
    <row r="527" spans="2:25" s="90" customFormat="1" ht="21" customHeight="1">
      <c r="B527" s="101"/>
      <c r="C527" s="98"/>
      <c r="D527" s="102"/>
      <c r="E527" s="103"/>
      <c r="F527" s="103"/>
      <c r="G527" s="104"/>
      <c r="H527" s="104"/>
      <c r="I527" s="99"/>
      <c r="J527" s="99"/>
      <c r="K527" s="98"/>
      <c r="L527" s="99"/>
      <c r="M527" s="98"/>
      <c r="N527" s="100"/>
      <c r="O527" s="100"/>
      <c r="P527" s="97"/>
      <c r="Q527" s="98"/>
      <c r="R527" s="98"/>
      <c r="S527" s="98"/>
      <c r="T527" s="98"/>
      <c r="U527" s="99"/>
      <c r="V527" s="98"/>
      <c r="W527" s="98"/>
      <c r="X527" s="99"/>
      <c r="Y527" s="98"/>
    </row>
    <row r="528" spans="2:25" s="90" customFormat="1" ht="21" customHeight="1">
      <c r="B528" s="101"/>
      <c r="C528" s="98"/>
      <c r="D528" s="102"/>
      <c r="E528" s="103"/>
      <c r="F528" s="103"/>
      <c r="G528" s="104"/>
      <c r="H528" s="104"/>
      <c r="I528" s="99"/>
      <c r="J528" s="99"/>
      <c r="K528" s="98"/>
      <c r="L528" s="99"/>
      <c r="M528" s="98"/>
      <c r="N528" s="100"/>
      <c r="O528" s="100"/>
      <c r="P528" s="97"/>
      <c r="Q528" s="98"/>
      <c r="R528" s="98"/>
      <c r="S528" s="98"/>
      <c r="T528" s="98"/>
      <c r="U528" s="99"/>
      <c r="V528" s="98"/>
      <c r="W528" s="98"/>
      <c r="X528" s="99"/>
      <c r="Y528" s="98"/>
    </row>
    <row r="529" spans="2:25" s="90" customFormat="1" ht="21" customHeight="1">
      <c r="B529" s="101"/>
      <c r="C529" s="98"/>
      <c r="D529" s="102"/>
      <c r="E529" s="103"/>
      <c r="F529" s="103"/>
      <c r="G529" s="104"/>
      <c r="H529" s="104"/>
      <c r="I529" s="99"/>
      <c r="J529" s="99"/>
      <c r="K529" s="98"/>
      <c r="L529" s="99"/>
      <c r="M529" s="98"/>
      <c r="N529" s="100"/>
      <c r="O529" s="100"/>
      <c r="P529" s="97"/>
      <c r="Q529" s="98"/>
      <c r="R529" s="98"/>
      <c r="S529" s="98"/>
      <c r="T529" s="98"/>
      <c r="U529" s="99"/>
      <c r="V529" s="98"/>
      <c r="W529" s="98"/>
      <c r="X529" s="99"/>
      <c r="Y529" s="98"/>
    </row>
    <row r="530" spans="2:25" s="90" customFormat="1" ht="21" customHeight="1">
      <c r="B530" s="101"/>
      <c r="C530" s="98"/>
      <c r="D530" s="102"/>
      <c r="E530" s="103"/>
      <c r="F530" s="103"/>
      <c r="G530" s="104"/>
      <c r="H530" s="104"/>
      <c r="I530" s="99"/>
      <c r="J530" s="99"/>
      <c r="K530" s="98"/>
      <c r="L530" s="99"/>
      <c r="M530" s="98"/>
      <c r="N530" s="100"/>
      <c r="O530" s="100"/>
      <c r="P530" s="97"/>
      <c r="Q530" s="98"/>
      <c r="R530" s="98"/>
      <c r="S530" s="98"/>
      <c r="T530" s="98"/>
      <c r="U530" s="99"/>
      <c r="V530" s="98"/>
      <c r="W530" s="98"/>
      <c r="X530" s="99"/>
      <c r="Y530" s="98"/>
    </row>
    <row r="531" spans="2:25" s="90" customFormat="1" ht="21" customHeight="1">
      <c r="B531" s="101"/>
      <c r="C531" s="98"/>
      <c r="D531" s="102"/>
      <c r="E531" s="103"/>
      <c r="F531" s="103"/>
      <c r="G531" s="104"/>
      <c r="H531" s="104"/>
      <c r="I531" s="99"/>
      <c r="J531" s="99"/>
      <c r="K531" s="98"/>
      <c r="L531" s="99"/>
      <c r="M531" s="98"/>
      <c r="N531" s="100"/>
      <c r="O531" s="100"/>
      <c r="P531" s="97"/>
      <c r="Q531" s="98"/>
      <c r="R531" s="98"/>
      <c r="S531" s="98"/>
      <c r="T531" s="98"/>
      <c r="U531" s="99"/>
      <c r="V531" s="98"/>
      <c r="W531" s="98"/>
      <c r="X531" s="99"/>
      <c r="Y531" s="98"/>
    </row>
    <row r="532" spans="2:25" s="90" customFormat="1" ht="21" customHeight="1">
      <c r="B532" s="101"/>
      <c r="C532" s="98"/>
      <c r="D532" s="102"/>
      <c r="E532" s="103"/>
      <c r="F532" s="103"/>
      <c r="G532" s="104"/>
      <c r="H532" s="104"/>
      <c r="I532" s="99"/>
      <c r="J532" s="99"/>
      <c r="K532" s="98"/>
      <c r="L532" s="99"/>
      <c r="M532" s="98"/>
      <c r="N532" s="100"/>
      <c r="O532" s="100"/>
      <c r="P532" s="97"/>
      <c r="Q532" s="98"/>
      <c r="R532" s="98"/>
      <c r="S532" s="98"/>
      <c r="T532" s="98"/>
      <c r="U532" s="99"/>
      <c r="V532" s="98"/>
      <c r="W532" s="98"/>
      <c r="X532" s="99"/>
      <c r="Y532" s="98"/>
    </row>
    <row r="533" spans="2:25" s="90" customFormat="1" ht="21" customHeight="1">
      <c r="B533" s="101"/>
      <c r="C533" s="98"/>
      <c r="D533" s="102"/>
      <c r="E533" s="103"/>
      <c r="F533" s="103"/>
      <c r="G533" s="104"/>
      <c r="H533" s="104"/>
      <c r="I533" s="99"/>
      <c r="J533" s="99"/>
      <c r="K533" s="98"/>
      <c r="L533" s="99"/>
      <c r="M533" s="98"/>
      <c r="N533" s="100"/>
      <c r="O533" s="100"/>
      <c r="P533" s="97"/>
      <c r="Q533" s="98"/>
      <c r="R533" s="98"/>
      <c r="S533" s="98"/>
      <c r="T533" s="98"/>
      <c r="U533" s="99"/>
      <c r="V533" s="98"/>
      <c r="W533" s="98"/>
      <c r="X533" s="99"/>
      <c r="Y533" s="98"/>
    </row>
    <row r="534" spans="2:25" s="90" customFormat="1" ht="21" customHeight="1">
      <c r="B534" s="101"/>
      <c r="C534" s="98"/>
      <c r="D534" s="102"/>
      <c r="E534" s="103"/>
      <c r="F534" s="103"/>
      <c r="G534" s="104"/>
      <c r="H534" s="104"/>
      <c r="I534" s="99"/>
      <c r="J534" s="99"/>
      <c r="K534" s="98"/>
      <c r="L534" s="99"/>
      <c r="M534" s="98"/>
      <c r="N534" s="100"/>
      <c r="O534" s="100"/>
      <c r="P534" s="97"/>
      <c r="Q534" s="98"/>
      <c r="R534" s="98"/>
      <c r="S534" s="98"/>
      <c r="T534" s="98"/>
      <c r="U534" s="99"/>
      <c r="V534" s="98"/>
      <c r="W534" s="98"/>
      <c r="X534" s="99"/>
      <c r="Y534" s="98"/>
    </row>
    <row r="535" spans="2:25" s="90" customFormat="1" ht="21" customHeight="1">
      <c r="B535" s="101"/>
      <c r="C535" s="98"/>
      <c r="D535" s="102"/>
      <c r="E535" s="103"/>
      <c r="F535" s="103"/>
      <c r="G535" s="104"/>
      <c r="H535" s="104"/>
      <c r="I535" s="99"/>
      <c r="J535" s="99"/>
      <c r="K535" s="98"/>
      <c r="L535" s="99"/>
      <c r="M535" s="98"/>
      <c r="N535" s="100"/>
      <c r="O535" s="100"/>
      <c r="P535" s="97"/>
      <c r="Q535" s="98"/>
      <c r="R535" s="98"/>
      <c r="S535" s="98"/>
      <c r="T535" s="98"/>
      <c r="U535" s="99"/>
      <c r="V535" s="98"/>
      <c r="W535" s="98"/>
      <c r="X535" s="99"/>
      <c r="Y535" s="98"/>
    </row>
    <row r="536" spans="2:25" s="90" customFormat="1" ht="21" customHeight="1">
      <c r="B536" s="101"/>
      <c r="C536" s="98"/>
      <c r="D536" s="102"/>
      <c r="E536" s="103"/>
      <c r="F536" s="103"/>
      <c r="G536" s="104"/>
      <c r="H536" s="104"/>
      <c r="I536" s="99"/>
      <c r="J536" s="99"/>
      <c r="K536" s="98"/>
      <c r="L536" s="99"/>
      <c r="M536" s="98"/>
      <c r="N536" s="100"/>
      <c r="O536" s="100"/>
      <c r="P536" s="97"/>
      <c r="Q536" s="98"/>
      <c r="R536" s="98"/>
      <c r="S536" s="98"/>
      <c r="T536" s="98"/>
      <c r="U536" s="99"/>
      <c r="V536" s="98"/>
      <c r="W536" s="98"/>
      <c r="X536" s="99"/>
      <c r="Y536" s="98"/>
    </row>
    <row r="537" spans="2:25" s="90" customFormat="1" ht="21" customHeight="1">
      <c r="B537" s="101"/>
      <c r="C537" s="98"/>
      <c r="D537" s="102"/>
      <c r="E537" s="103"/>
      <c r="F537" s="103"/>
      <c r="G537" s="104"/>
      <c r="H537" s="104"/>
      <c r="I537" s="99"/>
      <c r="J537" s="99"/>
      <c r="K537" s="98"/>
      <c r="L537" s="99"/>
      <c r="M537" s="98"/>
      <c r="N537" s="100"/>
      <c r="O537" s="100"/>
      <c r="P537" s="97"/>
      <c r="Q537" s="98"/>
      <c r="R537" s="98"/>
      <c r="S537" s="98"/>
      <c r="T537" s="98"/>
      <c r="U537" s="99"/>
      <c r="V537" s="98"/>
      <c r="W537" s="98"/>
      <c r="X537" s="99"/>
      <c r="Y537" s="98"/>
    </row>
    <row r="538" spans="2:25" s="90" customFormat="1" ht="21" customHeight="1">
      <c r="B538" s="101"/>
      <c r="C538" s="98"/>
      <c r="D538" s="102"/>
      <c r="E538" s="103"/>
      <c r="F538" s="103"/>
      <c r="G538" s="104"/>
      <c r="H538" s="104"/>
      <c r="I538" s="99"/>
      <c r="J538" s="99"/>
      <c r="K538" s="98"/>
      <c r="L538" s="99"/>
      <c r="M538" s="98"/>
      <c r="N538" s="100"/>
      <c r="O538" s="100"/>
      <c r="P538" s="97"/>
      <c r="Q538" s="98"/>
      <c r="R538" s="98"/>
      <c r="S538" s="98"/>
      <c r="T538" s="98"/>
      <c r="U538" s="99"/>
      <c r="V538" s="98"/>
      <c r="W538" s="98"/>
      <c r="X538" s="99"/>
      <c r="Y538" s="98"/>
    </row>
    <row r="539" spans="2:25" s="90" customFormat="1" ht="21" customHeight="1">
      <c r="B539" s="101"/>
      <c r="C539" s="98"/>
      <c r="D539" s="102"/>
      <c r="E539" s="103"/>
      <c r="F539" s="103"/>
      <c r="G539" s="104"/>
      <c r="H539" s="104"/>
      <c r="I539" s="99"/>
      <c r="J539" s="99"/>
      <c r="K539" s="98"/>
      <c r="L539" s="99"/>
      <c r="M539" s="98"/>
      <c r="N539" s="100"/>
      <c r="O539" s="100"/>
      <c r="P539" s="97"/>
      <c r="Q539" s="98"/>
      <c r="R539" s="98"/>
      <c r="S539" s="98"/>
      <c r="T539" s="98"/>
      <c r="U539" s="99"/>
      <c r="V539" s="98"/>
      <c r="W539" s="98"/>
      <c r="X539" s="99"/>
      <c r="Y539" s="98"/>
    </row>
    <row r="540" spans="2:25" s="90" customFormat="1" ht="21" customHeight="1">
      <c r="B540" s="101"/>
      <c r="C540" s="98"/>
      <c r="D540" s="102"/>
      <c r="E540" s="103"/>
      <c r="F540" s="103"/>
      <c r="G540" s="104"/>
      <c r="H540" s="104"/>
      <c r="I540" s="99"/>
      <c r="J540" s="99"/>
      <c r="K540" s="98"/>
      <c r="L540" s="99"/>
      <c r="M540" s="98"/>
      <c r="N540" s="100"/>
      <c r="O540" s="100"/>
      <c r="P540" s="97"/>
      <c r="Q540" s="98"/>
      <c r="R540" s="98"/>
      <c r="S540" s="98"/>
      <c r="T540" s="98"/>
      <c r="U540" s="99"/>
      <c r="V540" s="98"/>
      <c r="W540" s="98"/>
      <c r="X540" s="99"/>
      <c r="Y540" s="98"/>
    </row>
    <row r="541" spans="2:25" s="90" customFormat="1" ht="21" customHeight="1">
      <c r="B541" s="101"/>
      <c r="C541" s="98"/>
      <c r="D541" s="102"/>
      <c r="E541" s="103"/>
      <c r="F541" s="103"/>
      <c r="G541" s="104"/>
      <c r="H541" s="104"/>
      <c r="I541" s="99"/>
      <c r="J541" s="99"/>
      <c r="K541" s="98"/>
      <c r="L541" s="99"/>
      <c r="M541" s="98"/>
      <c r="N541" s="100"/>
      <c r="O541" s="100"/>
      <c r="P541" s="97"/>
      <c r="Q541" s="98"/>
      <c r="R541" s="98"/>
      <c r="S541" s="98"/>
      <c r="T541" s="98"/>
      <c r="U541" s="99"/>
      <c r="V541" s="98"/>
      <c r="W541" s="98"/>
      <c r="X541" s="99"/>
      <c r="Y541" s="98"/>
    </row>
    <row r="542" spans="2:25" s="90" customFormat="1" ht="21" customHeight="1">
      <c r="B542" s="101"/>
      <c r="C542" s="98"/>
      <c r="D542" s="102"/>
      <c r="E542" s="103"/>
      <c r="F542" s="103"/>
      <c r="G542" s="104"/>
      <c r="H542" s="104"/>
      <c r="I542" s="99"/>
      <c r="J542" s="99"/>
      <c r="K542" s="98"/>
      <c r="L542" s="99"/>
      <c r="M542" s="98"/>
      <c r="N542" s="100"/>
      <c r="O542" s="100"/>
      <c r="P542" s="97"/>
      <c r="Q542" s="98"/>
      <c r="R542" s="98"/>
      <c r="S542" s="98"/>
      <c r="T542" s="98"/>
      <c r="U542" s="99"/>
      <c r="V542" s="98"/>
      <c r="W542" s="98"/>
      <c r="X542" s="99"/>
      <c r="Y542" s="98"/>
    </row>
    <row r="543" spans="2:25" s="90" customFormat="1" ht="21" customHeight="1">
      <c r="B543" s="101"/>
      <c r="C543" s="98"/>
      <c r="D543" s="102"/>
      <c r="E543" s="103"/>
      <c r="F543" s="103"/>
      <c r="G543" s="104"/>
      <c r="H543" s="104"/>
      <c r="I543" s="99"/>
      <c r="J543" s="99"/>
      <c r="K543" s="98"/>
      <c r="L543" s="99"/>
      <c r="M543" s="98"/>
      <c r="N543" s="100"/>
      <c r="O543" s="100"/>
      <c r="P543" s="97"/>
      <c r="Q543" s="98"/>
      <c r="R543" s="98"/>
      <c r="S543" s="98"/>
      <c r="T543" s="98"/>
      <c r="U543" s="99"/>
      <c r="V543" s="98"/>
      <c r="W543" s="98"/>
      <c r="X543" s="99"/>
      <c r="Y543" s="98"/>
    </row>
    <row r="544" spans="2:25" s="90" customFormat="1" ht="21" customHeight="1">
      <c r="B544" s="101"/>
      <c r="C544" s="98"/>
      <c r="D544" s="102"/>
      <c r="E544" s="103"/>
      <c r="F544" s="103"/>
      <c r="G544" s="104"/>
      <c r="H544" s="104"/>
      <c r="I544" s="99"/>
      <c r="J544" s="99"/>
      <c r="K544" s="98"/>
      <c r="L544" s="99"/>
      <c r="M544" s="98"/>
      <c r="N544" s="100"/>
      <c r="O544" s="100"/>
      <c r="P544" s="97"/>
      <c r="Q544" s="98"/>
      <c r="R544" s="98"/>
      <c r="S544" s="98"/>
      <c r="T544" s="98"/>
      <c r="U544" s="99"/>
      <c r="V544" s="98"/>
      <c r="W544" s="98"/>
      <c r="X544" s="99"/>
      <c r="Y544" s="98"/>
    </row>
    <row r="545" spans="2:25" s="90" customFormat="1" ht="21" customHeight="1">
      <c r="B545" s="101"/>
      <c r="C545" s="98"/>
      <c r="D545" s="102"/>
      <c r="E545" s="103"/>
      <c r="F545" s="103"/>
      <c r="G545" s="104"/>
      <c r="H545" s="104"/>
      <c r="I545" s="99"/>
      <c r="J545" s="99"/>
      <c r="K545" s="98"/>
      <c r="L545" s="99"/>
      <c r="M545" s="98"/>
      <c r="N545" s="100"/>
      <c r="O545" s="100"/>
      <c r="P545" s="97"/>
      <c r="Q545" s="98"/>
      <c r="R545" s="98"/>
      <c r="S545" s="98"/>
      <c r="T545" s="98"/>
      <c r="U545" s="99"/>
      <c r="V545" s="98"/>
      <c r="W545" s="98"/>
      <c r="X545" s="99"/>
      <c r="Y545" s="98"/>
    </row>
    <row r="546" spans="2:25" s="90" customFormat="1" ht="21" customHeight="1">
      <c r="B546" s="101"/>
      <c r="C546" s="98"/>
      <c r="D546" s="102"/>
      <c r="E546" s="103"/>
      <c r="F546" s="103"/>
      <c r="G546" s="104"/>
      <c r="H546" s="104"/>
      <c r="I546" s="99"/>
      <c r="J546" s="99"/>
      <c r="K546" s="98"/>
      <c r="L546" s="99"/>
      <c r="M546" s="98"/>
      <c r="N546" s="100"/>
      <c r="O546" s="100"/>
      <c r="P546" s="97"/>
      <c r="Q546" s="98"/>
      <c r="R546" s="98"/>
      <c r="S546" s="98"/>
      <c r="T546" s="98"/>
      <c r="U546" s="99"/>
      <c r="V546" s="98"/>
      <c r="W546" s="98"/>
      <c r="X546" s="99"/>
      <c r="Y546" s="98"/>
    </row>
    <row r="547" spans="2:25" s="90" customFormat="1" ht="21" customHeight="1">
      <c r="B547" s="101"/>
      <c r="C547" s="98"/>
      <c r="D547" s="102"/>
      <c r="E547" s="103"/>
      <c r="F547" s="103"/>
      <c r="G547" s="104"/>
      <c r="H547" s="104"/>
      <c r="I547" s="99"/>
      <c r="J547" s="99"/>
      <c r="K547" s="98"/>
      <c r="L547" s="99"/>
      <c r="M547" s="98"/>
      <c r="N547" s="100"/>
      <c r="O547" s="100"/>
      <c r="P547" s="97"/>
      <c r="Q547" s="98"/>
      <c r="R547" s="98"/>
      <c r="S547" s="98"/>
      <c r="T547" s="98"/>
      <c r="U547" s="99"/>
      <c r="V547" s="98"/>
      <c r="W547" s="98"/>
      <c r="X547" s="99"/>
      <c r="Y547" s="98"/>
    </row>
    <row r="548" spans="2:25" s="90" customFormat="1" ht="21" customHeight="1">
      <c r="B548" s="101"/>
      <c r="C548" s="98"/>
      <c r="D548" s="102"/>
      <c r="E548" s="103"/>
      <c r="F548" s="103"/>
      <c r="G548" s="104"/>
      <c r="H548" s="104"/>
      <c r="I548" s="99"/>
      <c r="J548" s="99"/>
      <c r="K548" s="98"/>
      <c r="L548" s="99"/>
      <c r="M548" s="98"/>
      <c r="N548" s="100"/>
      <c r="O548" s="100"/>
      <c r="P548" s="97"/>
      <c r="Q548" s="98"/>
      <c r="R548" s="98"/>
      <c r="S548" s="98"/>
      <c r="T548" s="98"/>
      <c r="U548" s="99"/>
      <c r="V548" s="98"/>
      <c r="W548" s="98"/>
      <c r="X548" s="99"/>
      <c r="Y548" s="98"/>
    </row>
    <row r="549" spans="2:25" s="90" customFormat="1" ht="21" customHeight="1">
      <c r="B549" s="101"/>
      <c r="C549" s="98"/>
      <c r="D549" s="102"/>
      <c r="E549" s="103"/>
      <c r="F549" s="103"/>
      <c r="G549" s="104"/>
      <c r="H549" s="104"/>
      <c r="I549" s="99"/>
      <c r="J549" s="99"/>
      <c r="K549" s="98"/>
      <c r="L549" s="99"/>
      <c r="M549" s="98"/>
      <c r="N549" s="100"/>
      <c r="O549" s="100"/>
      <c r="P549" s="97"/>
      <c r="Q549" s="98"/>
      <c r="R549" s="98"/>
      <c r="S549" s="98"/>
      <c r="T549" s="98"/>
      <c r="U549" s="99"/>
      <c r="V549" s="98"/>
      <c r="W549" s="98"/>
      <c r="X549" s="99"/>
      <c r="Y549" s="98"/>
    </row>
    <row r="550" spans="2:25" s="90" customFormat="1" ht="21" customHeight="1">
      <c r="B550" s="101"/>
      <c r="C550" s="98"/>
      <c r="D550" s="102"/>
      <c r="E550" s="103"/>
      <c r="F550" s="103"/>
      <c r="G550" s="104"/>
      <c r="H550" s="104"/>
      <c r="I550" s="99"/>
      <c r="J550" s="99"/>
      <c r="K550" s="98"/>
      <c r="L550" s="99"/>
      <c r="M550" s="98"/>
      <c r="N550" s="100"/>
      <c r="O550" s="100"/>
      <c r="P550" s="97"/>
      <c r="Q550" s="98"/>
      <c r="R550" s="98"/>
      <c r="S550" s="98"/>
      <c r="T550" s="98"/>
      <c r="U550" s="99"/>
      <c r="V550" s="98"/>
      <c r="W550" s="98"/>
      <c r="X550" s="99"/>
      <c r="Y550" s="98"/>
    </row>
    <row r="551" spans="2:25" s="90" customFormat="1" ht="21" customHeight="1">
      <c r="B551" s="101"/>
      <c r="C551" s="98"/>
      <c r="D551" s="102"/>
      <c r="E551" s="103"/>
      <c r="F551" s="103"/>
      <c r="G551" s="104"/>
      <c r="H551" s="104"/>
      <c r="I551" s="99"/>
      <c r="J551" s="99"/>
      <c r="K551" s="98"/>
      <c r="L551" s="99"/>
      <c r="M551" s="98"/>
      <c r="N551" s="100"/>
      <c r="O551" s="100"/>
      <c r="P551" s="97"/>
      <c r="Q551" s="98"/>
      <c r="R551" s="98"/>
      <c r="S551" s="98"/>
      <c r="T551" s="98"/>
      <c r="U551" s="99"/>
      <c r="V551" s="98"/>
      <c r="W551" s="98"/>
      <c r="X551" s="99"/>
      <c r="Y551" s="98"/>
    </row>
    <row r="552" spans="2:25" s="90" customFormat="1" ht="21" customHeight="1">
      <c r="B552" s="101"/>
      <c r="C552" s="98"/>
      <c r="D552" s="102"/>
      <c r="E552" s="103"/>
      <c r="F552" s="103"/>
      <c r="G552" s="104"/>
      <c r="H552" s="104"/>
      <c r="I552" s="99"/>
      <c r="J552" s="99"/>
      <c r="K552" s="98"/>
      <c r="L552" s="99"/>
      <c r="M552" s="98"/>
      <c r="N552" s="100"/>
      <c r="O552" s="100"/>
      <c r="P552" s="97"/>
      <c r="Q552" s="98"/>
      <c r="R552" s="98"/>
      <c r="S552" s="98"/>
      <c r="T552" s="98"/>
      <c r="U552" s="99"/>
      <c r="V552" s="98"/>
      <c r="W552" s="98"/>
      <c r="X552" s="99"/>
      <c r="Y552" s="98"/>
    </row>
    <row r="553" spans="2:25" s="90" customFormat="1" ht="21" customHeight="1">
      <c r="B553" s="101"/>
      <c r="C553" s="98"/>
      <c r="D553" s="102"/>
      <c r="E553" s="103"/>
      <c r="F553" s="103"/>
      <c r="G553" s="104"/>
      <c r="H553" s="104"/>
      <c r="I553" s="99"/>
      <c r="J553" s="99"/>
      <c r="K553" s="98"/>
      <c r="L553" s="99"/>
      <c r="M553" s="98"/>
      <c r="N553" s="100"/>
      <c r="O553" s="100"/>
      <c r="P553" s="97"/>
      <c r="Q553" s="98"/>
      <c r="R553" s="98"/>
      <c r="S553" s="98"/>
      <c r="T553" s="98"/>
      <c r="U553" s="99"/>
      <c r="V553" s="98"/>
      <c r="W553" s="98"/>
      <c r="X553" s="99"/>
      <c r="Y553" s="98"/>
    </row>
    <row r="554" spans="2:25" s="90" customFormat="1" ht="21" customHeight="1">
      <c r="B554" s="101"/>
      <c r="C554" s="98"/>
      <c r="D554" s="102"/>
      <c r="E554" s="103"/>
      <c r="F554" s="103"/>
      <c r="G554" s="104"/>
      <c r="H554" s="104"/>
      <c r="I554" s="99"/>
      <c r="J554" s="99"/>
      <c r="K554" s="98"/>
      <c r="L554" s="99"/>
      <c r="M554" s="98"/>
      <c r="N554" s="100"/>
      <c r="O554" s="100"/>
      <c r="P554" s="97"/>
      <c r="Q554" s="98"/>
      <c r="R554" s="98"/>
      <c r="S554" s="98"/>
      <c r="T554" s="98"/>
      <c r="U554" s="99"/>
      <c r="V554" s="98"/>
      <c r="W554" s="98"/>
      <c r="X554" s="99"/>
      <c r="Y554" s="98"/>
    </row>
    <row r="555" spans="2:25" s="90" customFormat="1" ht="21" customHeight="1">
      <c r="B555" s="101"/>
      <c r="C555" s="98"/>
      <c r="D555" s="102"/>
      <c r="E555" s="103"/>
      <c r="F555" s="103"/>
      <c r="G555" s="104"/>
      <c r="H555" s="104"/>
      <c r="I555" s="99"/>
      <c r="J555" s="99"/>
      <c r="K555" s="98"/>
      <c r="L555" s="99"/>
      <c r="M555" s="98"/>
      <c r="N555" s="100"/>
      <c r="O555" s="100"/>
      <c r="P555" s="97"/>
      <c r="Q555" s="98"/>
      <c r="R555" s="98"/>
      <c r="S555" s="98"/>
      <c r="T555" s="98"/>
      <c r="U555" s="99"/>
      <c r="V555" s="98"/>
      <c r="W555" s="98"/>
      <c r="X555" s="99"/>
      <c r="Y555" s="98"/>
    </row>
    <row r="556" spans="2:25" s="90" customFormat="1" ht="21" customHeight="1">
      <c r="B556" s="101"/>
      <c r="C556" s="98"/>
      <c r="D556" s="102"/>
      <c r="E556" s="103"/>
      <c r="F556" s="103"/>
      <c r="G556" s="104"/>
      <c r="H556" s="104"/>
      <c r="I556" s="99"/>
      <c r="J556" s="99"/>
      <c r="K556" s="98"/>
      <c r="L556" s="99"/>
      <c r="M556" s="98"/>
      <c r="N556" s="100"/>
      <c r="O556" s="100"/>
      <c r="P556" s="97"/>
      <c r="Q556" s="98"/>
      <c r="R556" s="98"/>
      <c r="S556" s="98"/>
      <c r="T556" s="98"/>
      <c r="U556" s="99"/>
      <c r="V556" s="98"/>
      <c r="W556" s="98"/>
      <c r="X556" s="99"/>
      <c r="Y556" s="98"/>
    </row>
    <row r="557" spans="2:25" s="90" customFormat="1" ht="21" customHeight="1">
      <c r="B557" s="101"/>
      <c r="C557" s="98"/>
      <c r="D557" s="102"/>
      <c r="E557" s="103"/>
      <c r="F557" s="103"/>
      <c r="G557" s="104"/>
      <c r="H557" s="104"/>
      <c r="I557" s="99"/>
      <c r="J557" s="99"/>
      <c r="K557" s="98"/>
      <c r="L557" s="99"/>
      <c r="M557" s="98"/>
      <c r="N557" s="100"/>
      <c r="O557" s="100"/>
      <c r="P557" s="97"/>
      <c r="Q557" s="98"/>
      <c r="R557" s="98"/>
      <c r="S557" s="98"/>
      <c r="T557" s="98"/>
      <c r="U557" s="99"/>
      <c r="V557" s="98"/>
      <c r="W557" s="98"/>
      <c r="X557" s="99"/>
      <c r="Y557" s="98"/>
    </row>
    <row r="558" spans="2:25" s="90" customFormat="1" ht="21" customHeight="1">
      <c r="B558" s="101"/>
      <c r="C558" s="98"/>
      <c r="D558" s="102"/>
      <c r="E558" s="103"/>
      <c r="F558" s="103"/>
      <c r="G558" s="104"/>
      <c r="H558" s="104"/>
      <c r="I558" s="99"/>
      <c r="J558" s="99"/>
      <c r="K558" s="98"/>
      <c r="L558" s="99"/>
      <c r="M558" s="98"/>
      <c r="N558" s="100"/>
      <c r="O558" s="100"/>
      <c r="P558" s="97"/>
      <c r="Q558" s="98"/>
      <c r="R558" s="98"/>
      <c r="S558" s="98"/>
      <c r="T558" s="98"/>
      <c r="U558" s="99"/>
      <c r="V558" s="98"/>
      <c r="W558" s="98"/>
      <c r="X558" s="99"/>
      <c r="Y558" s="98"/>
    </row>
    <row r="559" spans="2:25" s="90" customFormat="1" ht="21" customHeight="1">
      <c r="B559" s="101"/>
      <c r="C559" s="98"/>
      <c r="D559" s="102"/>
      <c r="E559" s="103"/>
      <c r="F559" s="103"/>
      <c r="G559" s="104"/>
      <c r="H559" s="104"/>
      <c r="I559" s="99"/>
      <c r="J559" s="99"/>
      <c r="K559" s="98"/>
      <c r="L559" s="99"/>
      <c r="M559" s="98"/>
      <c r="N559" s="100"/>
      <c r="O559" s="100"/>
      <c r="P559" s="97"/>
      <c r="Q559" s="98"/>
      <c r="R559" s="98"/>
      <c r="S559" s="98"/>
      <c r="T559" s="98"/>
      <c r="U559" s="99"/>
      <c r="V559" s="98"/>
      <c r="W559" s="98"/>
      <c r="X559" s="99"/>
      <c r="Y559" s="98"/>
    </row>
    <row r="560" spans="2:25" s="90" customFormat="1" ht="21" customHeight="1">
      <c r="B560" s="101"/>
      <c r="C560" s="98"/>
      <c r="D560" s="102"/>
      <c r="E560" s="103"/>
      <c r="F560" s="103"/>
      <c r="G560" s="104"/>
      <c r="H560" s="104"/>
      <c r="I560" s="99"/>
      <c r="J560" s="99"/>
      <c r="K560" s="98"/>
      <c r="L560" s="99"/>
      <c r="M560" s="98"/>
      <c r="N560" s="100"/>
      <c r="O560" s="100"/>
      <c r="P560" s="97"/>
      <c r="Q560" s="98"/>
      <c r="R560" s="98"/>
      <c r="S560" s="98"/>
      <c r="T560" s="98"/>
      <c r="U560" s="99"/>
      <c r="V560" s="98"/>
      <c r="W560" s="98"/>
      <c r="X560" s="99"/>
      <c r="Y560" s="98"/>
    </row>
    <row r="561" spans="2:25" s="90" customFormat="1" ht="21" customHeight="1">
      <c r="B561" s="101"/>
      <c r="C561" s="98"/>
      <c r="D561" s="102"/>
      <c r="E561" s="103"/>
      <c r="F561" s="103"/>
      <c r="G561" s="104"/>
      <c r="H561" s="104"/>
      <c r="I561" s="99"/>
      <c r="J561" s="99"/>
      <c r="K561" s="98"/>
      <c r="L561" s="99"/>
      <c r="M561" s="98"/>
      <c r="N561" s="100"/>
      <c r="O561" s="100"/>
      <c r="P561" s="97"/>
      <c r="Q561" s="98"/>
      <c r="R561" s="98"/>
      <c r="S561" s="98"/>
      <c r="T561" s="98"/>
      <c r="U561" s="99"/>
      <c r="V561" s="98"/>
      <c r="W561" s="98"/>
      <c r="X561" s="99"/>
      <c r="Y561" s="98"/>
    </row>
    <row r="562" spans="2:25" s="90" customFormat="1" ht="21" customHeight="1">
      <c r="B562" s="101"/>
      <c r="C562" s="98"/>
      <c r="D562" s="102"/>
      <c r="E562" s="103"/>
      <c r="F562" s="103"/>
      <c r="G562" s="104"/>
      <c r="H562" s="104"/>
      <c r="I562" s="99"/>
      <c r="J562" s="99"/>
      <c r="K562" s="98"/>
      <c r="L562" s="99"/>
      <c r="M562" s="98"/>
      <c r="N562" s="100"/>
      <c r="O562" s="100"/>
      <c r="P562" s="97"/>
      <c r="Q562" s="98"/>
      <c r="R562" s="98"/>
      <c r="S562" s="98"/>
      <c r="T562" s="98"/>
      <c r="U562" s="99"/>
      <c r="V562" s="98"/>
      <c r="W562" s="98"/>
      <c r="X562" s="99"/>
      <c r="Y562" s="98"/>
    </row>
    <row r="563" spans="2:25" s="90" customFormat="1" ht="21" customHeight="1">
      <c r="B563" s="101"/>
      <c r="C563" s="98"/>
      <c r="D563" s="102"/>
      <c r="E563" s="103"/>
      <c r="F563" s="103"/>
      <c r="G563" s="104"/>
      <c r="H563" s="104"/>
      <c r="I563" s="99"/>
      <c r="J563" s="99"/>
      <c r="K563" s="98"/>
      <c r="L563" s="99"/>
      <c r="M563" s="98"/>
      <c r="N563" s="100"/>
      <c r="O563" s="100"/>
      <c r="P563" s="97"/>
      <c r="Q563" s="98"/>
      <c r="R563" s="98"/>
      <c r="S563" s="98"/>
      <c r="T563" s="98"/>
      <c r="U563" s="99"/>
      <c r="V563" s="98"/>
      <c r="W563" s="98"/>
      <c r="X563" s="99"/>
      <c r="Y563" s="98"/>
    </row>
    <row r="564" spans="2:25" s="90" customFormat="1" ht="21" customHeight="1">
      <c r="B564" s="101"/>
      <c r="C564" s="98"/>
      <c r="D564" s="102"/>
      <c r="E564" s="103"/>
      <c r="F564" s="103"/>
      <c r="G564" s="104"/>
      <c r="H564" s="104"/>
      <c r="I564" s="99"/>
      <c r="J564" s="99"/>
      <c r="K564" s="98"/>
      <c r="L564" s="99"/>
      <c r="M564" s="98"/>
      <c r="N564" s="100"/>
      <c r="O564" s="100"/>
      <c r="P564" s="97"/>
      <c r="Q564" s="98"/>
      <c r="R564" s="98"/>
      <c r="S564" s="98"/>
      <c r="T564" s="98"/>
      <c r="U564" s="99"/>
      <c r="V564" s="98"/>
      <c r="W564" s="98"/>
      <c r="X564" s="99"/>
      <c r="Y564" s="98"/>
    </row>
    <row r="565" spans="2:25" s="90" customFormat="1" ht="21" customHeight="1">
      <c r="B565" s="101"/>
      <c r="C565" s="98"/>
      <c r="D565" s="102"/>
      <c r="E565" s="103"/>
      <c r="F565" s="103"/>
      <c r="G565" s="104"/>
      <c r="H565" s="104"/>
      <c r="I565" s="99"/>
      <c r="J565" s="99"/>
      <c r="K565" s="98"/>
      <c r="L565" s="99"/>
      <c r="M565" s="98"/>
      <c r="N565" s="100"/>
      <c r="O565" s="100"/>
      <c r="P565" s="97"/>
      <c r="Q565" s="98"/>
      <c r="R565" s="98"/>
      <c r="S565" s="98"/>
      <c r="T565" s="98"/>
      <c r="U565" s="99"/>
      <c r="V565" s="98"/>
      <c r="W565" s="98"/>
      <c r="X565" s="99"/>
      <c r="Y565" s="98"/>
    </row>
    <row r="566" spans="2:25" s="90" customFormat="1" ht="21" customHeight="1">
      <c r="B566" s="101"/>
      <c r="C566" s="98"/>
      <c r="D566" s="102"/>
      <c r="E566" s="103"/>
      <c r="F566" s="103"/>
      <c r="G566" s="104"/>
      <c r="H566" s="104"/>
      <c r="I566" s="99"/>
      <c r="J566" s="99"/>
      <c r="K566" s="98"/>
      <c r="L566" s="99"/>
      <c r="M566" s="98"/>
      <c r="N566" s="100"/>
      <c r="O566" s="100"/>
      <c r="P566" s="97"/>
      <c r="Q566" s="98"/>
      <c r="R566" s="98"/>
      <c r="S566" s="98"/>
      <c r="T566" s="98"/>
      <c r="U566" s="99"/>
      <c r="V566" s="98"/>
      <c r="W566" s="98"/>
      <c r="X566" s="99"/>
      <c r="Y566" s="98"/>
    </row>
    <row r="567" spans="2:25" s="90" customFormat="1" ht="21" customHeight="1">
      <c r="B567" s="101"/>
      <c r="C567" s="98"/>
      <c r="D567" s="102"/>
      <c r="E567" s="103"/>
      <c r="F567" s="103"/>
      <c r="G567" s="104"/>
      <c r="H567" s="104"/>
      <c r="I567" s="99"/>
      <c r="J567" s="99"/>
      <c r="K567" s="98"/>
      <c r="L567" s="99"/>
      <c r="M567" s="98"/>
      <c r="N567" s="100"/>
      <c r="O567" s="100"/>
      <c r="P567" s="97"/>
      <c r="Q567" s="98"/>
      <c r="R567" s="98"/>
      <c r="S567" s="98"/>
      <c r="T567" s="98"/>
      <c r="U567" s="99"/>
      <c r="V567" s="98"/>
      <c r="W567" s="98"/>
      <c r="X567" s="99"/>
      <c r="Y567" s="98"/>
    </row>
    <row r="568" spans="2:25" s="90" customFormat="1" ht="21" customHeight="1">
      <c r="B568" s="101"/>
      <c r="C568" s="98"/>
      <c r="D568" s="102"/>
      <c r="E568" s="103"/>
      <c r="F568" s="103"/>
      <c r="G568" s="104"/>
      <c r="H568" s="104"/>
      <c r="I568" s="99"/>
      <c r="J568" s="99"/>
      <c r="K568" s="98"/>
      <c r="L568" s="99"/>
      <c r="M568" s="98"/>
      <c r="N568" s="100"/>
      <c r="O568" s="100"/>
      <c r="P568" s="97"/>
      <c r="Q568" s="98"/>
      <c r="R568" s="98"/>
      <c r="S568" s="98"/>
      <c r="T568" s="98"/>
      <c r="U568" s="99"/>
      <c r="V568" s="98"/>
      <c r="W568" s="98"/>
      <c r="X568" s="99"/>
      <c r="Y568" s="98"/>
    </row>
    <row r="569" spans="2:25" s="90" customFormat="1" ht="21" customHeight="1">
      <c r="B569" s="101"/>
      <c r="C569" s="98"/>
      <c r="D569" s="102"/>
      <c r="E569" s="103"/>
      <c r="F569" s="103"/>
      <c r="G569" s="104"/>
      <c r="H569" s="104"/>
      <c r="I569" s="99"/>
      <c r="J569" s="99"/>
      <c r="K569" s="98"/>
      <c r="L569" s="99"/>
      <c r="M569" s="98"/>
      <c r="N569" s="100"/>
      <c r="O569" s="100"/>
      <c r="P569" s="97"/>
      <c r="Q569" s="98"/>
      <c r="R569" s="98"/>
      <c r="S569" s="98"/>
      <c r="T569" s="98"/>
      <c r="U569" s="99"/>
      <c r="V569" s="98"/>
      <c r="W569" s="98"/>
      <c r="X569" s="99"/>
      <c r="Y569" s="98"/>
    </row>
    <row r="570" spans="2:25" s="90" customFormat="1" ht="21" customHeight="1">
      <c r="B570" s="101"/>
      <c r="C570" s="98"/>
      <c r="D570" s="102"/>
      <c r="E570" s="103"/>
      <c r="F570" s="103"/>
      <c r="G570" s="104"/>
      <c r="H570" s="104"/>
      <c r="I570" s="99"/>
      <c r="J570" s="99"/>
      <c r="K570" s="98"/>
      <c r="L570" s="99"/>
      <c r="M570" s="98"/>
      <c r="N570" s="100"/>
      <c r="O570" s="100"/>
      <c r="P570" s="97"/>
      <c r="Q570" s="98"/>
      <c r="R570" s="98"/>
      <c r="S570" s="98"/>
      <c r="T570" s="98"/>
      <c r="U570" s="99"/>
      <c r="V570" s="98"/>
      <c r="W570" s="98"/>
      <c r="X570" s="99"/>
      <c r="Y570" s="98"/>
    </row>
    <row r="571" spans="2:25" s="90" customFormat="1" ht="21" customHeight="1">
      <c r="B571" s="101"/>
      <c r="C571" s="98"/>
      <c r="D571" s="102"/>
      <c r="E571" s="103"/>
      <c r="F571" s="103"/>
      <c r="G571" s="104"/>
      <c r="H571" s="104"/>
      <c r="I571" s="99"/>
      <c r="J571" s="99"/>
      <c r="K571" s="98"/>
      <c r="L571" s="99"/>
      <c r="M571" s="98"/>
      <c r="N571" s="100"/>
      <c r="O571" s="100"/>
      <c r="P571" s="97"/>
      <c r="Q571" s="98"/>
      <c r="R571" s="98"/>
      <c r="S571" s="98"/>
      <c r="T571" s="98"/>
      <c r="U571" s="99"/>
      <c r="V571" s="98"/>
      <c r="W571" s="98"/>
      <c r="X571" s="99"/>
      <c r="Y571" s="98"/>
    </row>
    <row r="572" spans="2:25" s="90" customFormat="1" ht="21" customHeight="1">
      <c r="B572" s="101"/>
      <c r="C572" s="98"/>
      <c r="D572" s="102"/>
      <c r="E572" s="103"/>
      <c r="F572" s="103"/>
      <c r="G572" s="104"/>
      <c r="H572" s="104"/>
      <c r="I572" s="99"/>
      <c r="J572" s="99"/>
      <c r="K572" s="98"/>
      <c r="L572" s="99"/>
      <c r="M572" s="98"/>
      <c r="N572" s="100"/>
      <c r="O572" s="100"/>
      <c r="P572" s="97"/>
      <c r="Q572" s="98"/>
      <c r="R572" s="98"/>
      <c r="S572" s="98"/>
      <c r="T572" s="98"/>
      <c r="U572" s="99"/>
      <c r="V572" s="98"/>
      <c r="W572" s="98"/>
      <c r="X572" s="99"/>
      <c r="Y572" s="98"/>
    </row>
    <row r="573" spans="2:25" s="90" customFormat="1" ht="21" customHeight="1">
      <c r="B573" s="101"/>
      <c r="C573" s="98"/>
      <c r="D573" s="102"/>
      <c r="E573" s="103"/>
      <c r="F573" s="103"/>
      <c r="G573" s="104"/>
      <c r="H573" s="104"/>
      <c r="I573" s="99"/>
      <c r="J573" s="99"/>
      <c r="K573" s="98"/>
      <c r="L573" s="99"/>
      <c r="M573" s="98"/>
      <c r="N573" s="100"/>
      <c r="O573" s="100"/>
      <c r="P573" s="97"/>
      <c r="Q573" s="98"/>
      <c r="R573" s="98"/>
      <c r="S573" s="98"/>
      <c r="T573" s="98"/>
      <c r="U573" s="99"/>
      <c r="V573" s="98"/>
      <c r="W573" s="98"/>
      <c r="X573" s="99"/>
      <c r="Y573" s="98"/>
    </row>
    <row r="574" spans="2:25" s="90" customFormat="1" ht="21" customHeight="1">
      <c r="B574" s="101"/>
      <c r="C574" s="98"/>
      <c r="D574" s="102"/>
      <c r="E574" s="103"/>
      <c r="F574" s="103"/>
      <c r="G574" s="104"/>
      <c r="H574" s="104"/>
      <c r="I574" s="99"/>
      <c r="J574" s="99"/>
      <c r="K574" s="98"/>
      <c r="L574" s="99"/>
      <c r="M574" s="98"/>
      <c r="N574" s="100"/>
      <c r="O574" s="100"/>
      <c r="P574" s="97"/>
      <c r="Q574" s="98"/>
      <c r="R574" s="98"/>
      <c r="S574" s="98"/>
      <c r="T574" s="98"/>
      <c r="U574" s="99"/>
      <c r="V574" s="98"/>
      <c r="W574" s="98"/>
      <c r="X574" s="99"/>
      <c r="Y574" s="98"/>
    </row>
    <row r="575" spans="2:25" s="90" customFormat="1" ht="21" customHeight="1">
      <c r="B575" s="101"/>
      <c r="C575" s="98"/>
      <c r="D575" s="102"/>
      <c r="E575" s="103"/>
      <c r="F575" s="103"/>
      <c r="G575" s="104"/>
      <c r="H575" s="104"/>
      <c r="I575" s="99"/>
      <c r="J575" s="99"/>
      <c r="K575" s="98"/>
      <c r="L575" s="99"/>
      <c r="M575" s="98"/>
      <c r="N575" s="100"/>
      <c r="O575" s="100"/>
      <c r="P575" s="97"/>
      <c r="Q575" s="98"/>
      <c r="R575" s="98"/>
      <c r="S575" s="98"/>
      <c r="T575" s="98"/>
      <c r="U575" s="99"/>
      <c r="V575" s="98"/>
      <c r="W575" s="98"/>
      <c r="X575" s="99"/>
      <c r="Y575" s="98"/>
    </row>
    <row r="576" spans="2:25" s="90" customFormat="1" ht="21" customHeight="1">
      <c r="B576" s="101"/>
      <c r="C576" s="98"/>
      <c r="D576" s="102"/>
      <c r="E576" s="103"/>
      <c r="F576" s="103"/>
      <c r="G576" s="104"/>
      <c r="H576" s="104"/>
      <c r="I576" s="99"/>
      <c r="J576" s="99"/>
      <c r="K576" s="98"/>
      <c r="L576" s="99"/>
      <c r="M576" s="98"/>
      <c r="N576" s="100"/>
      <c r="O576" s="100"/>
      <c r="P576" s="97"/>
      <c r="Q576" s="98"/>
      <c r="R576" s="98"/>
      <c r="S576" s="98"/>
      <c r="T576" s="98"/>
      <c r="U576" s="99"/>
      <c r="V576" s="98"/>
      <c r="W576" s="98"/>
      <c r="X576" s="99"/>
      <c r="Y576" s="98"/>
    </row>
    <row r="577" spans="2:25" s="90" customFormat="1" ht="21" customHeight="1">
      <c r="B577" s="101"/>
      <c r="C577" s="98"/>
      <c r="D577" s="102"/>
      <c r="E577" s="103"/>
      <c r="F577" s="103"/>
      <c r="G577" s="104"/>
      <c r="H577" s="104"/>
      <c r="I577" s="99"/>
      <c r="J577" s="99"/>
      <c r="K577" s="98"/>
      <c r="L577" s="99"/>
      <c r="M577" s="98"/>
      <c r="N577" s="100"/>
      <c r="O577" s="100"/>
      <c r="P577" s="97"/>
      <c r="Q577" s="98"/>
      <c r="R577" s="98"/>
      <c r="S577" s="98"/>
      <c r="T577" s="98"/>
      <c r="U577" s="99"/>
      <c r="V577" s="98"/>
      <c r="W577" s="98"/>
      <c r="X577" s="99"/>
      <c r="Y577" s="98"/>
    </row>
    <row r="578" spans="2:25" s="90" customFormat="1" ht="21" customHeight="1">
      <c r="B578" s="101"/>
      <c r="C578" s="98"/>
      <c r="D578" s="102"/>
      <c r="E578" s="103"/>
      <c r="F578" s="103"/>
      <c r="G578" s="104"/>
      <c r="H578" s="104"/>
      <c r="I578" s="99"/>
      <c r="J578" s="99"/>
      <c r="K578" s="98"/>
      <c r="L578" s="99"/>
      <c r="M578" s="98"/>
      <c r="N578" s="100"/>
      <c r="O578" s="100"/>
      <c r="P578" s="97"/>
      <c r="Q578" s="98"/>
      <c r="R578" s="98"/>
      <c r="S578" s="98"/>
      <c r="T578" s="98"/>
      <c r="U578" s="99"/>
      <c r="V578" s="98"/>
      <c r="W578" s="98"/>
      <c r="X578" s="99"/>
      <c r="Y578" s="98"/>
    </row>
    <row r="579" spans="2:25" s="90" customFormat="1" ht="21" customHeight="1">
      <c r="B579" s="101"/>
      <c r="C579" s="98"/>
      <c r="D579" s="102"/>
      <c r="E579" s="103"/>
      <c r="F579" s="103"/>
      <c r="G579" s="104"/>
      <c r="H579" s="104"/>
      <c r="I579" s="99"/>
      <c r="J579" s="99"/>
      <c r="K579" s="98"/>
      <c r="L579" s="99"/>
      <c r="M579" s="98"/>
      <c r="N579" s="100"/>
      <c r="O579" s="100"/>
      <c r="P579" s="97"/>
      <c r="Q579" s="98"/>
      <c r="R579" s="98"/>
      <c r="S579" s="98"/>
      <c r="T579" s="98"/>
      <c r="U579" s="99"/>
      <c r="V579" s="98"/>
      <c r="W579" s="98"/>
      <c r="X579" s="99"/>
      <c r="Y579" s="98"/>
    </row>
    <row r="580" spans="2:25" s="90" customFormat="1" ht="21" customHeight="1">
      <c r="B580" s="101"/>
      <c r="C580" s="98"/>
      <c r="D580" s="102"/>
      <c r="E580" s="103"/>
      <c r="F580" s="103"/>
      <c r="G580" s="104"/>
      <c r="H580" s="104"/>
      <c r="I580" s="99"/>
      <c r="J580" s="99"/>
      <c r="K580" s="98"/>
      <c r="L580" s="99"/>
      <c r="M580" s="98"/>
      <c r="N580" s="100"/>
      <c r="O580" s="100"/>
      <c r="P580" s="97"/>
      <c r="Q580" s="98"/>
      <c r="R580" s="98"/>
      <c r="S580" s="98"/>
      <c r="T580" s="98"/>
      <c r="U580" s="99"/>
      <c r="V580" s="98"/>
      <c r="W580" s="98"/>
      <c r="X580" s="99"/>
      <c r="Y580" s="98"/>
    </row>
    <row r="581" spans="2:25" s="90" customFormat="1" ht="21" customHeight="1">
      <c r="B581" s="101"/>
      <c r="C581" s="98"/>
      <c r="D581" s="102"/>
      <c r="E581" s="103"/>
      <c r="F581" s="103"/>
      <c r="G581" s="104"/>
      <c r="H581" s="104"/>
      <c r="I581" s="99"/>
      <c r="J581" s="99"/>
      <c r="K581" s="98"/>
      <c r="L581" s="99"/>
      <c r="M581" s="98"/>
      <c r="N581" s="100"/>
      <c r="O581" s="100"/>
      <c r="P581" s="97"/>
      <c r="Q581" s="98"/>
      <c r="R581" s="98"/>
      <c r="S581" s="98"/>
      <c r="T581" s="98"/>
      <c r="U581" s="99"/>
      <c r="V581" s="98"/>
      <c r="W581" s="98"/>
      <c r="X581" s="99"/>
      <c r="Y581" s="98"/>
    </row>
    <row r="582" spans="2:25" s="90" customFormat="1" ht="21" customHeight="1">
      <c r="B582" s="101"/>
      <c r="C582" s="98"/>
      <c r="D582" s="102"/>
      <c r="E582" s="103"/>
      <c r="F582" s="103"/>
      <c r="G582" s="104"/>
      <c r="H582" s="104"/>
      <c r="I582" s="99"/>
      <c r="J582" s="99"/>
      <c r="K582" s="98"/>
      <c r="L582" s="99"/>
      <c r="M582" s="98"/>
      <c r="N582" s="100"/>
      <c r="O582" s="100"/>
      <c r="P582" s="97"/>
      <c r="Q582" s="98"/>
      <c r="R582" s="98"/>
      <c r="S582" s="98"/>
      <c r="T582" s="98"/>
      <c r="U582" s="99"/>
      <c r="V582" s="98"/>
      <c r="W582" s="98"/>
      <c r="X582" s="99"/>
      <c r="Y582" s="98"/>
    </row>
    <row r="583" spans="2:25" s="90" customFormat="1" ht="21" customHeight="1">
      <c r="B583" s="101"/>
      <c r="C583" s="98"/>
      <c r="D583" s="102"/>
      <c r="E583" s="103"/>
      <c r="F583" s="103"/>
      <c r="G583" s="104"/>
      <c r="H583" s="104"/>
      <c r="I583" s="99"/>
      <c r="J583" s="99"/>
      <c r="K583" s="98"/>
      <c r="L583" s="99"/>
      <c r="M583" s="98"/>
      <c r="N583" s="100"/>
      <c r="O583" s="100"/>
      <c r="P583" s="97"/>
      <c r="Q583" s="98"/>
      <c r="R583" s="98"/>
      <c r="S583" s="98"/>
      <c r="T583" s="98"/>
      <c r="U583" s="99"/>
      <c r="V583" s="98"/>
      <c r="W583" s="98"/>
      <c r="X583" s="99"/>
      <c r="Y583" s="98"/>
    </row>
    <row r="584" spans="2:25" s="90" customFormat="1" ht="21" customHeight="1">
      <c r="B584" s="101"/>
      <c r="C584" s="98"/>
      <c r="D584" s="102"/>
      <c r="E584" s="103"/>
      <c r="F584" s="103"/>
      <c r="G584" s="104"/>
      <c r="H584" s="104"/>
      <c r="I584" s="99"/>
      <c r="J584" s="99"/>
      <c r="K584" s="98"/>
      <c r="L584" s="99"/>
      <c r="M584" s="98"/>
      <c r="N584" s="100"/>
      <c r="O584" s="100"/>
      <c r="P584" s="97"/>
      <c r="Q584" s="98"/>
      <c r="R584" s="98"/>
      <c r="S584" s="98"/>
      <c r="T584" s="98"/>
      <c r="U584" s="99"/>
      <c r="V584" s="98"/>
      <c r="W584" s="98"/>
      <c r="X584" s="99"/>
      <c r="Y584" s="98"/>
    </row>
    <row r="585" spans="2:25" s="90" customFormat="1" ht="21" customHeight="1">
      <c r="B585" s="101"/>
      <c r="C585" s="98"/>
      <c r="D585" s="102"/>
      <c r="E585" s="103"/>
      <c r="F585" s="103"/>
      <c r="G585" s="104"/>
      <c r="H585" s="104"/>
      <c r="I585" s="99"/>
      <c r="J585" s="99"/>
      <c r="K585" s="98"/>
      <c r="L585" s="99"/>
      <c r="M585" s="98"/>
      <c r="N585" s="100"/>
      <c r="O585" s="100"/>
      <c r="P585" s="97"/>
      <c r="Q585" s="98"/>
      <c r="R585" s="98"/>
      <c r="S585" s="98"/>
      <c r="T585" s="98"/>
      <c r="U585" s="99"/>
      <c r="V585" s="98"/>
      <c r="W585" s="98"/>
      <c r="X585" s="99"/>
      <c r="Y585" s="98"/>
    </row>
    <row r="586" spans="2:25" s="90" customFormat="1" ht="21" customHeight="1">
      <c r="B586" s="101"/>
      <c r="C586" s="98"/>
      <c r="D586" s="102"/>
      <c r="E586" s="103"/>
      <c r="F586" s="103"/>
      <c r="G586" s="104"/>
      <c r="H586" s="104"/>
      <c r="I586" s="99"/>
      <c r="J586" s="99"/>
      <c r="K586" s="98"/>
      <c r="L586" s="99"/>
      <c r="M586" s="98"/>
      <c r="N586" s="100"/>
      <c r="O586" s="100"/>
      <c r="P586" s="97"/>
      <c r="Q586" s="98"/>
      <c r="R586" s="98"/>
      <c r="S586" s="98"/>
      <c r="T586" s="98"/>
      <c r="U586" s="99"/>
      <c r="V586" s="98"/>
      <c r="W586" s="98"/>
      <c r="X586" s="99"/>
      <c r="Y586" s="98"/>
    </row>
    <row r="587" spans="2:25" s="90" customFormat="1" ht="21" customHeight="1">
      <c r="B587" s="101"/>
      <c r="C587" s="98"/>
      <c r="D587" s="102"/>
      <c r="E587" s="103"/>
      <c r="F587" s="103"/>
      <c r="G587" s="104"/>
      <c r="H587" s="104"/>
      <c r="I587" s="99"/>
      <c r="J587" s="99"/>
      <c r="K587" s="98"/>
      <c r="L587" s="99"/>
      <c r="M587" s="98"/>
      <c r="N587" s="100"/>
      <c r="O587" s="100"/>
      <c r="P587" s="97"/>
      <c r="Q587" s="98"/>
      <c r="R587" s="98"/>
      <c r="S587" s="98"/>
      <c r="T587" s="98"/>
      <c r="U587" s="99"/>
      <c r="V587" s="98"/>
      <c r="W587" s="98"/>
      <c r="X587" s="99"/>
      <c r="Y587" s="98"/>
    </row>
    <row r="588" spans="2:25" s="90" customFormat="1" ht="21" customHeight="1">
      <c r="B588" s="101"/>
      <c r="C588" s="98"/>
      <c r="D588" s="102"/>
      <c r="E588" s="103"/>
      <c r="F588" s="103"/>
      <c r="G588" s="104"/>
      <c r="H588" s="104"/>
      <c r="I588" s="99"/>
      <c r="J588" s="99"/>
      <c r="K588" s="98"/>
      <c r="L588" s="99"/>
      <c r="M588" s="98"/>
      <c r="N588" s="100"/>
      <c r="O588" s="100"/>
      <c r="P588" s="97"/>
      <c r="Q588" s="98"/>
      <c r="R588" s="98"/>
      <c r="S588" s="98"/>
      <c r="T588" s="98"/>
      <c r="U588" s="99"/>
      <c r="V588" s="98"/>
      <c r="W588" s="98"/>
      <c r="X588" s="99"/>
      <c r="Y588" s="98"/>
    </row>
    <row r="589" spans="2:25" s="90" customFormat="1" ht="21" customHeight="1">
      <c r="B589" s="101"/>
      <c r="C589" s="98"/>
      <c r="D589" s="102"/>
      <c r="E589" s="103"/>
      <c r="F589" s="103"/>
      <c r="G589" s="104"/>
      <c r="H589" s="104"/>
      <c r="I589" s="99"/>
      <c r="J589" s="99"/>
      <c r="K589" s="98"/>
      <c r="L589" s="99"/>
      <c r="M589" s="98"/>
      <c r="N589" s="100"/>
      <c r="O589" s="100"/>
      <c r="P589" s="97"/>
      <c r="Q589" s="98"/>
      <c r="R589" s="98"/>
      <c r="S589" s="98"/>
      <c r="T589" s="98"/>
      <c r="U589" s="99"/>
      <c r="V589" s="98"/>
      <c r="W589" s="98"/>
      <c r="X589" s="99"/>
      <c r="Y589" s="98"/>
    </row>
    <row r="590" spans="2:25" s="90" customFormat="1" ht="21" customHeight="1">
      <c r="B590" s="101"/>
      <c r="C590" s="98"/>
      <c r="D590" s="102"/>
      <c r="E590" s="103"/>
      <c r="F590" s="103"/>
      <c r="G590" s="104"/>
      <c r="H590" s="104"/>
      <c r="I590" s="99"/>
      <c r="J590" s="99"/>
      <c r="K590" s="98"/>
      <c r="L590" s="99"/>
      <c r="M590" s="98"/>
      <c r="N590" s="100"/>
      <c r="O590" s="100"/>
      <c r="P590" s="97"/>
      <c r="Q590" s="98"/>
      <c r="R590" s="98"/>
      <c r="S590" s="98"/>
      <c r="T590" s="98"/>
      <c r="U590" s="99"/>
      <c r="V590" s="98"/>
      <c r="W590" s="98"/>
      <c r="X590" s="99"/>
      <c r="Y590" s="98"/>
    </row>
    <row r="591" spans="2:25" s="90" customFormat="1" ht="21" customHeight="1">
      <c r="B591" s="101"/>
      <c r="C591" s="98"/>
      <c r="D591" s="102"/>
      <c r="E591" s="103"/>
      <c r="F591" s="103"/>
      <c r="G591" s="104"/>
      <c r="H591" s="104"/>
      <c r="I591" s="99"/>
      <c r="J591" s="99"/>
      <c r="K591" s="98"/>
      <c r="L591" s="99"/>
      <c r="M591" s="98"/>
      <c r="N591" s="100"/>
      <c r="O591" s="100"/>
      <c r="P591" s="97"/>
      <c r="Q591" s="98"/>
      <c r="R591" s="98"/>
      <c r="S591" s="98"/>
      <c r="T591" s="98"/>
      <c r="U591" s="99"/>
      <c r="V591" s="98"/>
      <c r="W591" s="98"/>
      <c r="X591" s="99"/>
      <c r="Y591" s="98"/>
    </row>
    <row r="592" spans="2:25" s="90" customFormat="1" ht="21" customHeight="1">
      <c r="B592" s="101"/>
      <c r="C592" s="98"/>
      <c r="D592" s="102"/>
      <c r="E592" s="103"/>
      <c r="F592" s="103"/>
      <c r="G592" s="104"/>
      <c r="H592" s="104"/>
      <c r="I592" s="99"/>
      <c r="J592" s="99"/>
      <c r="K592" s="98"/>
      <c r="L592" s="99"/>
      <c r="M592" s="98"/>
      <c r="N592" s="100"/>
      <c r="O592" s="100"/>
      <c r="P592" s="97"/>
      <c r="Q592" s="98"/>
      <c r="R592" s="98"/>
      <c r="S592" s="98"/>
      <c r="T592" s="98"/>
      <c r="U592" s="99"/>
      <c r="V592" s="98"/>
      <c r="W592" s="98"/>
      <c r="X592" s="99"/>
      <c r="Y592" s="98"/>
    </row>
    <row r="593" spans="2:25" s="90" customFormat="1" ht="21" customHeight="1">
      <c r="B593" s="101"/>
      <c r="C593" s="98"/>
      <c r="D593" s="102"/>
      <c r="E593" s="103"/>
      <c r="F593" s="103"/>
      <c r="G593" s="104"/>
      <c r="H593" s="104"/>
      <c r="I593" s="99"/>
      <c r="J593" s="99"/>
      <c r="K593" s="98"/>
      <c r="L593" s="99"/>
      <c r="M593" s="98"/>
      <c r="N593" s="100"/>
      <c r="O593" s="100"/>
      <c r="P593" s="97"/>
      <c r="Q593" s="98"/>
      <c r="R593" s="98"/>
      <c r="S593" s="98"/>
      <c r="T593" s="98"/>
      <c r="U593" s="99"/>
      <c r="V593" s="98"/>
      <c r="W593" s="98"/>
      <c r="X593" s="99"/>
      <c r="Y593" s="98"/>
    </row>
    <row r="594" spans="2:25" s="90" customFormat="1" ht="21" customHeight="1">
      <c r="B594" s="101"/>
      <c r="C594" s="98"/>
      <c r="D594" s="102"/>
      <c r="E594" s="103"/>
      <c r="F594" s="103"/>
      <c r="G594" s="104"/>
      <c r="H594" s="104"/>
      <c r="I594" s="99"/>
      <c r="J594" s="99"/>
      <c r="K594" s="98"/>
      <c r="L594" s="99"/>
      <c r="M594" s="98"/>
      <c r="N594" s="100"/>
      <c r="O594" s="100"/>
      <c r="P594" s="97"/>
      <c r="Q594" s="98"/>
      <c r="R594" s="98"/>
      <c r="S594" s="98"/>
      <c r="T594" s="98"/>
      <c r="U594" s="99"/>
      <c r="V594" s="98"/>
      <c r="W594" s="98"/>
      <c r="X594" s="99"/>
      <c r="Y594" s="98"/>
    </row>
    <row r="595" spans="2:25" s="90" customFormat="1" ht="21" customHeight="1">
      <c r="B595" s="101"/>
      <c r="C595" s="98"/>
      <c r="D595" s="102"/>
      <c r="E595" s="103"/>
      <c r="F595" s="103"/>
      <c r="G595" s="104"/>
      <c r="H595" s="104"/>
      <c r="I595" s="99"/>
      <c r="J595" s="99"/>
      <c r="K595" s="98"/>
      <c r="L595" s="99"/>
      <c r="M595" s="98"/>
      <c r="N595" s="100"/>
      <c r="O595" s="100"/>
      <c r="P595" s="97"/>
      <c r="Q595" s="98"/>
      <c r="R595" s="98"/>
      <c r="S595" s="98"/>
      <c r="T595" s="98"/>
      <c r="U595" s="99"/>
      <c r="V595" s="98"/>
      <c r="W595" s="98"/>
      <c r="X595" s="99"/>
      <c r="Y595" s="98"/>
    </row>
    <row r="596" spans="2:25" s="90" customFormat="1" ht="21" customHeight="1">
      <c r="B596" s="101"/>
      <c r="C596" s="98"/>
      <c r="D596" s="102"/>
      <c r="E596" s="103"/>
      <c r="F596" s="103"/>
      <c r="G596" s="104"/>
      <c r="H596" s="104"/>
      <c r="I596" s="99"/>
      <c r="J596" s="99"/>
      <c r="K596" s="98"/>
      <c r="L596" s="99"/>
      <c r="M596" s="98"/>
      <c r="N596" s="100"/>
      <c r="O596" s="100"/>
      <c r="P596" s="97"/>
      <c r="Q596" s="98"/>
      <c r="R596" s="98"/>
      <c r="S596" s="98"/>
      <c r="T596" s="98"/>
      <c r="U596" s="99"/>
      <c r="V596" s="98"/>
      <c r="W596" s="98"/>
      <c r="X596" s="99"/>
      <c r="Y596" s="98"/>
    </row>
    <row r="597" spans="2:25" s="90" customFormat="1" ht="21" customHeight="1">
      <c r="B597" s="101"/>
      <c r="C597" s="98"/>
      <c r="D597" s="102"/>
      <c r="E597" s="103"/>
      <c r="F597" s="103"/>
      <c r="G597" s="104"/>
      <c r="H597" s="104"/>
      <c r="I597" s="99"/>
      <c r="J597" s="99"/>
      <c r="K597" s="98"/>
      <c r="L597" s="99"/>
      <c r="M597" s="98"/>
      <c r="N597" s="100"/>
      <c r="O597" s="100"/>
      <c r="P597" s="97"/>
      <c r="Q597" s="98"/>
      <c r="R597" s="98"/>
      <c r="S597" s="98"/>
      <c r="T597" s="98"/>
      <c r="U597" s="99"/>
      <c r="V597" s="98"/>
      <c r="W597" s="98"/>
      <c r="X597" s="99"/>
      <c r="Y597" s="98"/>
    </row>
    <row r="598" spans="2:25" s="90" customFormat="1" ht="21" customHeight="1">
      <c r="B598" s="101"/>
      <c r="C598" s="98"/>
      <c r="D598" s="102"/>
      <c r="E598" s="103"/>
      <c r="F598" s="103"/>
      <c r="G598" s="104"/>
      <c r="H598" s="104"/>
      <c r="I598" s="99"/>
      <c r="J598" s="99"/>
      <c r="K598" s="98"/>
      <c r="L598" s="99"/>
      <c r="M598" s="98"/>
      <c r="N598" s="100"/>
      <c r="O598" s="100"/>
      <c r="P598" s="97"/>
      <c r="Q598" s="98"/>
      <c r="R598" s="98"/>
      <c r="S598" s="98"/>
      <c r="T598" s="98"/>
      <c r="U598" s="99"/>
      <c r="V598" s="98"/>
      <c r="W598" s="98"/>
      <c r="X598" s="99"/>
      <c r="Y598" s="98"/>
    </row>
    <row r="599" spans="2:25" s="90" customFormat="1" ht="21" customHeight="1">
      <c r="B599" s="101"/>
      <c r="C599" s="98"/>
      <c r="D599" s="102"/>
      <c r="E599" s="103"/>
      <c r="F599" s="103"/>
      <c r="G599" s="104"/>
      <c r="H599" s="104"/>
      <c r="I599" s="99"/>
      <c r="J599" s="99"/>
      <c r="K599" s="98"/>
      <c r="L599" s="99"/>
      <c r="M599" s="98"/>
      <c r="N599" s="100"/>
      <c r="O599" s="100"/>
      <c r="P599" s="97"/>
      <c r="Q599" s="98"/>
      <c r="R599" s="98"/>
      <c r="S599" s="98"/>
      <c r="T599" s="98"/>
      <c r="U599" s="99"/>
      <c r="V599" s="98"/>
      <c r="W599" s="98"/>
      <c r="X599" s="99"/>
      <c r="Y599" s="98"/>
    </row>
    <row r="600" spans="2:25" s="90" customFormat="1" ht="21" customHeight="1">
      <c r="B600" s="101"/>
      <c r="C600" s="98"/>
      <c r="D600" s="102"/>
      <c r="E600" s="103"/>
      <c r="F600" s="103"/>
      <c r="G600" s="104"/>
      <c r="H600" s="104"/>
      <c r="I600" s="99"/>
      <c r="J600" s="99"/>
      <c r="K600" s="98"/>
      <c r="L600" s="99"/>
      <c r="M600" s="98"/>
      <c r="N600" s="100"/>
      <c r="O600" s="100"/>
      <c r="P600" s="97"/>
      <c r="Q600" s="98"/>
      <c r="R600" s="98"/>
      <c r="S600" s="98"/>
      <c r="T600" s="98"/>
      <c r="U600" s="99"/>
      <c r="V600" s="98"/>
      <c r="W600" s="98"/>
      <c r="X600" s="99"/>
      <c r="Y600" s="98"/>
    </row>
    <row r="601" spans="2:25" s="90" customFormat="1" ht="21" customHeight="1">
      <c r="B601" s="101"/>
      <c r="C601" s="98"/>
      <c r="D601" s="102"/>
      <c r="E601" s="103"/>
      <c r="F601" s="103"/>
      <c r="G601" s="104"/>
      <c r="H601" s="104"/>
      <c r="I601" s="99"/>
      <c r="J601" s="99"/>
      <c r="K601" s="98"/>
      <c r="L601" s="99"/>
      <c r="M601" s="98"/>
      <c r="N601" s="100"/>
      <c r="O601" s="100"/>
      <c r="P601" s="97"/>
      <c r="Q601" s="98"/>
      <c r="R601" s="98"/>
      <c r="S601" s="98"/>
      <c r="T601" s="98"/>
      <c r="U601" s="99"/>
      <c r="V601" s="98"/>
      <c r="W601" s="98"/>
      <c r="X601" s="99"/>
      <c r="Y601" s="98"/>
    </row>
    <row r="602" spans="2:25" s="90" customFormat="1" ht="21" customHeight="1">
      <c r="B602" s="101"/>
      <c r="C602" s="98"/>
      <c r="D602" s="102"/>
      <c r="E602" s="103"/>
      <c r="F602" s="103"/>
      <c r="G602" s="104"/>
      <c r="H602" s="104"/>
      <c r="I602" s="99"/>
      <c r="J602" s="99"/>
      <c r="K602" s="98"/>
      <c r="L602" s="99"/>
      <c r="M602" s="98"/>
      <c r="N602" s="100"/>
      <c r="O602" s="100"/>
      <c r="P602" s="97"/>
      <c r="Q602" s="98"/>
      <c r="R602" s="98"/>
      <c r="S602" s="98"/>
      <c r="T602" s="98"/>
      <c r="U602" s="99"/>
      <c r="V602" s="98"/>
      <c r="W602" s="98"/>
      <c r="X602" s="99"/>
      <c r="Y602" s="98"/>
    </row>
    <row r="603" spans="2:25" s="90" customFormat="1" ht="21" customHeight="1">
      <c r="B603" s="101"/>
      <c r="C603" s="98"/>
      <c r="D603" s="102"/>
      <c r="E603" s="103"/>
      <c r="F603" s="103"/>
      <c r="G603" s="104"/>
      <c r="H603" s="104"/>
      <c r="I603" s="99"/>
      <c r="J603" s="99"/>
      <c r="K603" s="98"/>
      <c r="L603" s="99"/>
      <c r="M603" s="98"/>
      <c r="N603" s="100"/>
      <c r="O603" s="100"/>
      <c r="P603" s="97"/>
      <c r="Q603" s="98"/>
      <c r="R603" s="98"/>
      <c r="S603" s="98"/>
      <c r="T603" s="98"/>
      <c r="U603" s="99"/>
      <c r="V603" s="98"/>
      <c r="W603" s="98"/>
      <c r="X603" s="99"/>
      <c r="Y603" s="98"/>
    </row>
    <row r="604" spans="2:25" s="90" customFormat="1" ht="21" customHeight="1">
      <c r="B604" s="101"/>
      <c r="C604" s="98"/>
      <c r="D604" s="102"/>
      <c r="E604" s="103"/>
      <c r="F604" s="103"/>
      <c r="G604" s="104"/>
      <c r="H604" s="104"/>
      <c r="I604" s="99"/>
      <c r="J604" s="99"/>
      <c r="K604" s="98"/>
      <c r="L604" s="99"/>
      <c r="M604" s="98"/>
      <c r="N604" s="100"/>
      <c r="O604" s="100"/>
      <c r="P604" s="97"/>
      <c r="Q604" s="98"/>
      <c r="R604" s="98"/>
      <c r="S604" s="98"/>
      <c r="T604" s="98"/>
      <c r="U604" s="99"/>
      <c r="V604" s="98"/>
      <c r="W604" s="98"/>
      <c r="X604" s="99"/>
      <c r="Y604" s="98"/>
    </row>
    <row r="605" spans="2:25" s="90" customFormat="1" ht="21" customHeight="1">
      <c r="B605" s="101"/>
      <c r="C605" s="98"/>
      <c r="D605" s="102"/>
      <c r="E605" s="103"/>
      <c r="F605" s="103"/>
      <c r="G605" s="104"/>
      <c r="H605" s="104"/>
      <c r="I605" s="99"/>
      <c r="J605" s="99"/>
      <c r="K605" s="98"/>
      <c r="L605" s="99"/>
      <c r="M605" s="98"/>
      <c r="N605" s="100"/>
      <c r="O605" s="100"/>
      <c r="P605" s="97"/>
      <c r="Q605" s="98"/>
      <c r="R605" s="98"/>
      <c r="S605" s="98"/>
      <c r="T605" s="98"/>
      <c r="U605" s="99"/>
      <c r="V605" s="98"/>
      <c r="W605" s="98"/>
      <c r="X605" s="99"/>
      <c r="Y605" s="98"/>
    </row>
    <row r="606" spans="2:25" s="90" customFormat="1" ht="21" customHeight="1">
      <c r="B606" s="101"/>
      <c r="C606" s="98"/>
      <c r="D606" s="102"/>
      <c r="E606" s="103"/>
      <c r="F606" s="103"/>
      <c r="G606" s="104"/>
      <c r="H606" s="104"/>
      <c r="I606" s="99"/>
      <c r="J606" s="99"/>
      <c r="K606" s="98"/>
      <c r="L606" s="99"/>
      <c r="M606" s="98"/>
      <c r="N606" s="100"/>
      <c r="O606" s="100"/>
      <c r="P606" s="97"/>
      <c r="Q606" s="98"/>
      <c r="R606" s="98"/>
      <c r="S606" s="98"/>
      <c r="T606" s="98"/>
      <c r="U606" s="99"/>
      <c r="V606" s="98"/>
      <c r="W606" s="98"/>
      <c r="X606" s="99"/>
      <c r="Y606" s="98"/>
    </row>
    <row r="607" spans="2:25" s="90" customFormat="1" ht="21" customHeight="1">
      <c r="B607" s="101"/>
      <c r="C607" s="98"/>
      <c r="D607" s="102"/>
      <c r="E607" s="103"/>
      <c r="F607" s="103"/>
      <c r="G607" s="104"/>
      <c r="H607" s="104"/>
      <c r="I607" s="99"/>
      <c r="J607" s="99"/>
      <c r="K607" s="98"/>
      <c r="L607" s="99"/>
      <c r="M607" s="98"/>
      <c r="N607" s="100"/>
      <c r="O607" s="100"/>
      <c r="P607" s="97"/>
      <c r="Q607" s="98"/>
      <c r="R607" s="98"/>
      <c r="S607" s="98"/>
      <c r="T607" s="98"/>
      <c r="U607" s="99"/>
      <c r="V607" s="98"/>
      <c r="W607" s="98"/>
      <c r="X607" s="99"/>
      <c r="Y607" s="98"/>
    </row>
    <row r="608" spans="2:25" s="90" customFormat="1" ht="21" customHeight="1">
      <c r="B608" s="101"/>
      <c r="C608" s="98"/>
      <c r="D608" s="102"/>
      <c r="E608" s="103"/>
      <c r="F608" s="103"/>
      <c r="G608" s="104"/>
      <c r="H608" s="104"/>
      <c r="I608" s="99"/>
      <c r="J608" s="99"/>
      <c r="K608" s="98"/>
      <c r="L608" s="99"/>
      <c r="M608" s="98"/>
      <c r="N608" s="100"/>
      <c r="O608" s="100"/>
      <c r="P608" s="97"/>
      <c r="Q608" s="98"/>
      <c r="R608" s="98"/>
      <c r="S608" s="98"/>
      <c r="T608" s="98"/>
      <c r="U608" s="99"/>
      <c r="V608" s="98"/>
      <c r="W608" s="98"/>
      <c r="X608" s="99"/>
      <c r="Y608" s="98"/>
    </row>
    <row r="609" spans="2:25" s="90" customFormat="1" ht="21" customHeight="1">
      <c r="B609" s="101"/>
      <c r="C609" s="98"/>
      <c r="D609" s="102"/>
      <c r="E609" s="103"/>
      <c r="F609" s="103"/>
      <c r="G609" s="104"/>
      <c r="H609" s="104"/>
      <c r="I609" s="99"/>
      <c r="J609" s="99"/>
      <c r="K609" s="98"/>
      <c r="L609" s="99"/>
      <c r="M609" s="98"/>
      <c r="N609" s="100"/>
      <c r="O609" s="100"/>
      <c r="P609" s="97"/>
      <c r="Q609" s="98"/>
      <c r="R609" s="98"/>
      <c r="S609" s="98"/>
      <c r="T609" s="98"/>
      <c r="U609" s="99"/>
      <c r="V609" s="98"/>
      <c r="W609" s="98"/>
      <c r="X609" s="99"/>
      <c r="Y609" s="98"/>
    </row>
    <row r="610" spans="2:25" s="90" customFormat="1" ht="21" customHeight="1">
      <c r="B610" s="101"/>
      <c r="C610" s="98"/>
      <c r="D610" s="102"/>
      <c r="E610" s="103"/>
      <c r="F610" s="103"/>
      <c r="G610" s="104"/>
      <c r="H610" s="104"/>
      <c r="I610" s="99"/>
      <c r="J610" s="99"/>
      <c r="K610" s="98"/>
      <c r="L610" s="99"/>
      <c r="M610" s="98"/>
      <c r="N610" s="100"/>
      <c r="O610" s="100"/>
      <c r="P610" s="97"/>
      <c r="Q610" s="98"/>
      <c r="R610" s="98"/>
      <c r="S610" s="98"/>
      <c r="T610" s="98"/>
      <c r="U610" s="99"/>
      <c r="V610" s="98"/>
      <c r="W610" s="98"/>
      <c r="X610" s="99"/>
      <c r="Y610" s="98"/>
    </row>
    <row r="611" spans="2:25" s="90" customFormat="1" ht="21" customHeight="1">
      <c r="B611" s="101"/>
      <c r="C611" s="98"/>
      <c r="D611" s="102"/>
      <c r="E611" s="103"/>
      <c r="F611" s="103"/>
      <c r="G611" s="104"/>
      <c r="H611" s="104"/>
      <c r="I611" s="99"/>
      <c r="J611" s="99"/>
      <c r="K611" s="98"/>
      <c r="L611" s="99"/>
      <c r="M611" s="98"/>
      <c r="N611" s="100"/>
      <c r="O611" s="100"/>
      <c r="P611" s="97"/>
      <c r="Q611" s="98"/>
      <c r="R611" s="98"/>
      <c r="S611" s="98"/>
      <c r="T611" s="98"/>
      <c r="U611" s="99"/>
      <c r="V611" s="98"/>
      <c r="W611" s="98"/>
      <c r="X611" s="99"/>
      <c r="Y611" s="98"/>
    </row>
    <row r="612" spans="2:25" s="90" customFormat="1" ht="21" customHeight="1">
      <c r="B612" s="101"/>
      <c r="C612" s="98"/>
      <c r="D612" s="102"/>
      <c r="E612" s="103"/>
      <c r="F612" s="103"/>
      <c r="G612" s="104"/>
      <c r="H612" s="104"/>
      <c r="I612" s="99"/>
      <c r="J612" s="99"/>
      <c r="K612" s="98"/>
      <c r="L612" s="99"/>
      <c r="M612" s="98"/>
      <c r="N612" s="100"/>
      <c r="O612" s="100"/>
      <c r="P612" s="97"/>
      <c r="Q612" s="98"/>
      <c r="R612" s="98"/>
      <c r="S612" s="98"/>
      <c r="T612" s="98"/>
      <c r="U612" s="99"/>
      <c r="V612" s="98"/>
      <c r="W612" s="98"/>
      <c r="X612" s="99"/>
      <c r="Y612" s="98"/>
    </row>
    <row r="613" spans="2:25" s="90" customFormat="1" ht="21" customHeight="1">
      <c r="B613" s="101"/>
      <c r="C613" s="98"/>
      <c r="D613" s="102"/>
      <c r="E613" s="103"/>
      <c r="F613" s="103"/>
      <c r="G613" s="104"/>
      <c r="H613" s="104"/>
      <c r="I613" s="99"/>
      <c r="J613" s="99"/>
      <c r="K613" s="98"/>
      <c r="L613" s="99"/>
      <c r="M613" s="98"/>
      <c r="N613" s="100"/>
      <c r="O613" s="100"/>
      <c r="P613" s="97"/>
      <c r="Q613" s="98"/>
      <c r="R613" s="98"/>
      <c r="S613" s="98"/>
      <c r="T613" s="98"/>
      <c r="U613" s="99"/>
      <c r="V613" s="98"/>
      <c r="W613" s="98"/>
      <c r="X613" s="99"/>
      <c r="Y613" s="98"/>
    </row>
    <row r="614" spans="2:25" s="90" customFormat="1" ht="21" customHeight="1">
      <c r="B614" s="101"/>
      <c r="C614" s="98"/>
      <c r="D614" s="102"/>
      <c r="E614" s="103"/>
      <c r="F614" s="103"/>
      <c r="G614" s="104"/>
      <c r="H614" s="104"/>
      <c r="I614" s="99"/>
      <c r="J614" s="99"/>
      <c r="K614" s="98"/>
      <c r="L614" s="99"/>
      <c r="M614" s="98"/>
      <c r="N614" s="100"/>
      <c r="O614" s="100"/>
      <c r="P614" s="97"/>
      <c r="Q614" s="98"/>
      <c r="R614" s="98"/>
      <c r="S614" s="98"/>
      <c r="T614" s="98"/>
      <c r="U614" s="99"/>
      <c r="V614" s="98"/>
      <c r="W614" s="98"/>
      <c r="X614" s="99"/>
      <c r="Y614" s="98"/>
    </row>
    <row r="615" spans="2:25" s="90" customFormat="1" ht="21" customHeight="1">
      <c r="B615" s="101"/>
      <c r="C615" s="98"/>
      <c r="D615" s="102"/>
      <c r="E615" s="103"/>
      <c r="F615" s="103"/>
      <c r="G615" s="104"/>
      <c r="H615" s="104"/>
      <c r="I615" s="99"/>
      <c r="J615" s="99"/>
      <c r="K615" s="98"/>
      <c r="L615" s="99"/>
      <c r="M615" s="98"/>
      <c r="N615" s="100"/>
      <c r="O615" s="100"/>
      <c r="P615" s="97"/>
      <c r="Q615" s="98"/>
      <c r="R615" s="98"/>
      <c r="S615" s="98"/>
      <c r="T615" s="98"/>
      <c r="U615" s="99"/>
      <c r="V615" s="98"/>
      <c r="W615" s="98"/>
      <c r="X615" s="99"/>
      <c r="Y615" s="98"/>
    </row>
    <row r="616" spans="2:25" s="90" customFormat="1" ht="21" customHeight="1">
      <c r="B616" s="101"/>
      <c r="C616" s="98"/>
      <c r="D616" s="102"/>
      <c r="E616" s="103"/>
      <c r="F616" s="103"/>
      <c r="G616" s="104"/>
      <c r="H616" s="104"/>
      <c r="I616" s="99"/>
      <c r="J616" s="99"/>
      <c r="K616" s="98"/>
      <c r="L616" s="99"/>
      <c r="M616" s="98"/>
      <c r="N616" s="100"/>
      <c r="O616" s="100"/>
      <c r="P616" s="97"/>
      <c r="Q616" s="98"/>
      <c r="R616" s="98"/>
      <c r="S616" s="98"/>
      <c r="T616" s="98"/>
      <c r="U616" s="99"/>
      <c r="V616" s="98"/>
      <c r="W616" s="98"/>
      <c r="X616" s="99"/>
      <c r="Y616" s="98"/>
    </row>
    <row r="617" spans="2:25" s="90" customFormat="1" ht="21" customHeight="1">
      <c r="B617" s="101"/>
      <c r="C617" s="98"/>
      <c r="D617" s="102"/>
      <c r="E617" s="103"/>
      <c r="F617" s="103"/>
      <c r="G617" s="104"/>
      <c r="H617" s="104"/>
      <c r="I617" s="99"/>
      <c r="J617" s="99"/>
      <c r="K617" s="98"/>
      <c r="L617" s="99"/>
      <c r="M617" s="98"/>
      <c r="N617" s="100"/>
      <c r="O617" s="100"/>
      <c r="P617" s="97"/>
      <c r="Q617" s="98"/>
      <c r="R617" s="98"/>
      <c r="S617" s="98"/>
      <c r="T617" s="98"/>
      <c r="U617" s="99"/>
      <c r="V617" s="98"/>
      <c r="W617" s="98"/>
      <c r="X617" s="99"/>
      <c r="Y617" s="98"/>
    </row>
    <row r="618" spans="2:25" s="90" customFormat="1" ht="21" customHeight="1">
      <c r="B618" s="101"/>
      <c r="C618" s="98"/>
      <c r="D618" s="102"/>
      <c r="E618" s="103"/>
      <c r="F618" s="103"/>
      <c r="G618" s="104"/>
      <c r="H618" s="104"/>
      <c r="I618" s="99"/>
      <c r="J618" s="99"/>
      <c r="K618" s="98"/>
      <c r="L618" s="99"/>
      <c r="M618" s="98"/>
      <c r="N618" s="100"/>
      <c r="O618" s="100"/>
      <c r="P618" s="97"/>
      <c r="Q618" s="98"/>
      <c r="R618" s="98"/>
      <c r="S618" s="98"/>
      <c r="T618" s="98"/>
      <c r="U618" s="99"/>
      <c r="V618" s="98"/>
      <c r="W618" s="98"/>
      <c r="X618" s="99"/>
      <c r="Y618" s="98"/>
    </row>
    <row r="619" spans="2:25" s="90" customFormat="1" ht="21" customHeight="1">
      <c r="B619" s="101"/>
      <c r="C619" s="98"/>
      <c r="D619" s="102"/>
      <c r="E619" s="103"/>
      <c r="F619" s="103"/>
      <c r="G619" s="104"/>
      <c r="H619" s="104"/>
      <c r="I619" s="99"/>
      <c r="J619" s="99"/>
      <c r="K619" s="98"/>
      <c r="L619" s="99"/>
      <c r="M619" s="98"/>
      <c r="N619" s="100"/>
      <c r="O619" s="100"/>
      <c r="P619" s="97"/>
      <c r="Q619" s="98"/>
      <c r="R619" s="98"/>
      <c r="S619" s="98"/>
      <c r="T619" s="98"/>
      <c r="U619" s="99"/>
      <c r="V619" s="98"/>
      <c r="W619" s="98"/>
      <c r="X619" s="99"/>
      <c r="Y619" s="98"/>
    </row>
    <row r="620" spans="2:25" s="90" customFormat="1" ht="21" customHeight="1">
      <c r="B620" s="101"/>
      <c r="C620" s="98"/>
      <c r="D620" s="102"/>
      <c r="E620" s="103"/>
      <c r="F620" s="103"/>
      <c r="G620" s="104"/>
      <c r="H620" s="104"/>
      <c r="I620" s="99"/>
      <c r="J620" s="99"/>
      <c r="K620" s="98"/>
      <c r="L620" s="99"/>
      <c r="M620" s="98"/>
      <c r="N620" s="100"/>
      <c r="O620" s="100"/>
      <c r="P620" s="97"/>
      <c r="Q620" s="98"/>
      <c r="R620" s="98"/>
      <c r="S620" s="98"/>
      <c r="T620" s="98"/>
      <c r="U620" s="99"/>
      <c r="V620" s="98"/>
      <c r="W620" s="98"/>
      <c r="X620" s="99"/>
      <c r="Y620" s="98"/>
    </row>
    <row r="621" spans="2:25" s="90" customFormat="1" ht="21" customHeight="1">
      <c r="B621" s="101"/>
      <c r="C621" s="98"/>
      <c r="D621" s="102"/>
      <c r="E621" s="103"/>
      <c r="F621" s="103"/>
      <c r="G621" s="104"/>
      <c r="H621" s="104"/>
      <c r="I621" s="99"/>
      <c r="J621" s="99"/>
      <c r="K621" s="98"/>
      <c r="L621" s="99"/>
      <c r="M621" s="98"/>
      <c r="N621" s="100"/>
      <c r="O621" s="100"/>
      <c r="P621" s="97"/>
      <c r="Q621" s="98"/>
      <c r="R621" s="98"/>
      <c r="S621" s="98"/>
      <c r="T621" s="98"/>
      <c r="U621" s="99"/>
      <c r="V621" s="98"/>
      <c r="W621" s="98"/>
      <c r="X621" s="99"/>
      <c r="Y621" s="98"/>
    </row>
    <row r="622" spans="2:25" s="90" customFormat="1" ht="21" customHeight="1">
      <c r="B622" s="101"/>
      <c r="C622" s="98"/>
      <c r="D622" s="102"/>
      <c r="E622" s="103"/>
      <c r="F622" s="103"/>
      <c r="G622" s="104"/>
      <c r="H622" s="104"/>
      <c r="I622" s="99"/>
      <c r="J622" s="99"/>
      <c r="K622" s="98"/>
      <c r="L622" s="99"/>
      <c r="M622" s="98"/>
      <c r="N622" s="100"/>
      <c r="O622" s="100"/>
      <c r="P622" s="97"/>
      <c r="Q622" s="98"/>
      <c r="R622" s="98"/>
      <c r="S622" s="98"/>
      <c r="T622" s="98"/>
      <c r="U622" s="99"/>
      <c r="V622" s="98"/>
      <c r="W622" s="98"/>
      <c r="X622" s="99"/>
      <c r="Y622" s="98"/>
    </row>
    <row r="623" spans="2:25" s="90" customFormat="1" ht="21" customHeight="1">
      <c r="B623" s="101"/>
      <c r="C623" s="98"/>
      <c r="D623" s="102"/>
      <c r="E623" s="103"/>
      <c r="F623" s="103"/>
      <c r="G623" s="104"/>
      <c r="H623" s="104"/>
      <c r="I623" s="99"/>
      <c r="J623" s="99"/>
      <c r="K623" s="98"/>
      <c r="L623" s="99"/>
      <c r="M623" s="98"/>
      <c r="N623" s="100"/>
      <c r="O623" s="100"/>
      <c r="P623" s="97"/>
      <c r="Q623" s="98"/>
      <c r="R623" s="98"/>
      <c r="S623" s="98"/>
      <c r="T623" s="98"/>
      <c r="U623" s="99"/>
      <c r="V623" s="98"/>
      <c r="W623" s="98"/>
      <c r="X623" s="99"/>
      <c r="Y623" s="98"/>
    </row>
    <row r="624" spans="2:25" s="90" customFormat="1" ht="21" customHeight="1">
      <c r="B624" s="101"/>
      <c r="C624" s="98"/>
      <c r="D624" s="102"/>
      <c r="E624" s="103"/>
      <c r="F624" s="103"/>
      <c r="G624" s="104"/>
      <c r="H624" s="104"/>
      <c r="I624" s="99"/>
      <c r="J624" s="99"/>
      <c r="K624" s="98"/>
      <c r="L624" s="99"/>
      <c r="M624" s="98"/>
      <c r="N624" s="100"/>
      <c r="O624" s="100"/>
      <c r="P624" s="97"/>
      <c r="Q624" s="98"/>
      <c r="R624" s="98"/>
      <c r="S624" s="98"/>
      <c r="T624" s="98"/>
      <c r="U624" s="99"/>
      <c r="V624" s="98"/>
      <c r="W624" s="98"/>
      <c r="X624" s="99"/>
      <c r="Y624" s="98"/>
    </row>
    <row r="625" spans="2:25" s="90" customFormat="1" ht="21" customHeight="1">
      <c r="B625" s="101"/>
      <c r="C625" s="98"/>
      <c r="D625" s="102"/>
      <c r="E625" s="103"/>
      <c r="F625" s="103"/>
      <c r="G625" s="104"/>
      <c r="H625" s="104"/>
      <c r="I625" s="99"/>
      <c r="J625" s="99"/>
      <c r="K625" s="98"/>
      <c r="L625" s="99"/>
      <c r="M625" s="98"/>
      <c r="N625" s="100"/>
      <c r="O625" s="100"/>
      <c r="P625" s="97"/>
      <c r="Q625" s="98"/>
      <c r="R625" s="98"/>
      <c r="S625" s="98"/>
      <c r="T625" s="98"/>
      <c r="U625" s="99"/>
      <c r="V625" s="98"/>
      <c r="W625" s="98"/>
      <c r="X625" s="99"/>
      <c r="Y625" s="98"/>
    </row>
    <row r="626" spans="2:25" s="90" customFormat="1" ht="21" customHeight="1">
      <c r="B626" s="101"/>
      <c r="C626" s="98"/>
      <c r="D626" s="102"/>
      <c r="E626" s="103"/>
      <c r="F626" s="103"/>
      <c r="G626" s="104"/>
      <c r="H626" s="104"/>
      <c r="I626" s="99"/>
      <c r="J626" s="99"/>
      <c r="K626" s="98"/>
      <c r="L626" s="99"/>
      <c r="M626" s="98"/>
      <c r="N626" s="100"/>
      <c r="O626" s="100"/>
      <c r="P626" s="97"/>
      <c r="Q626" s="98"/>
      <c r="R626" s="98"/>
      <c r="S626" s="98"/>
      <c r="T626" s="98"/>
      <c r="U626" s="99"/>
      <c r="V626" s="98"/>
      <c r="W626" s="98"/>
      <c r="X626" s="99"/>
      <c r="Y626" s="98"/>
    </row>
    <row r="627" spans="2:25" s="90" customFormat="1" ht="21" customHeight="1">
      <c r="B627" s="101"/>
      <c r="C627" s="98"/>
      <c r="D627" s="102"/>
      <c r="E627" s="103"/>
      <c r="F627" s="103"/>
      <c r="G627" s="104"/>
      <c r="H627" s="104"/>
      <c r="I627" s="99"/>
      <c r="J627" s="99"/>
      <c r="K627" s="98"/>
      <c r="L627" s="99"/>
      <c r="M627" s="98"/>
      <c r="N627" s="100"/>
      <c r="O627" s="100"/>
      <c r="P627" s="97"/>
      <c r="Q627" s="98"/>
      <c r="R627" s="98"/>
      <c r="S627" s="98"/>
      <c r="T627" s="98"/>
      <c r="U627" s="99"/>
      <c r="V627" s="98"/>
      <c r="W627" s="98"/>
      <c r="X627" s="99"/>
      <c r="Y627" s="98"/>
    </row>
    <row r="628" spans="2:25" s="90" customFormat="1" ht="21" customHeight="1">
      <c r="B628" s="101"/>
      <c r="C628" s="98"/>
      <c r="D628" s="102"/>
      <c r="E628" s="103"/>
      <c r="F628" s="103"/>
      <c r="G628" s="104"/>
      <c r="H628" s="104"/>
      <c r="I628" s="99"/>
      <c r="J628" s="99"/>
      <c r="K628" s="98"/>
      <c r="L628" s="99"/>
      <c r="M628" s="98"/>
      <c r="N628" s="100"/>
      <c r="O628" s="100"/>
      <c r="P628" s="97"/>
      <c r="Q628" s="98"/>
      <c r="R628" s="98"/>
      <c r="S628" s="98"/>
      <c r="T628" s="98"/>
      <c r="U628" s="99"/>
      <c r="V628" s="98"/>
      <c r="W628" s="98"/>
      <c r="X628" s="99"/>
      <c r="Y628" s="98"/>
    </row>
    <row r="629" spans="2:25" s="90" customFormat="1" ht="21" customHeight="1">
      <c r="B629" s="101"/>
      <c r="C629" s="98"/>
      <c r="D629" s="102"/>
      <c r="E629" s="103"/>
      <c r="F629" s="103"/>
      <c r="G629" s="104"/>
      <c r="H629" s="104"/>
      <c r="I629" s="99"/>
      <c r="J629" s="99"/>
      <c r="K629" s="98"/>
      <c r="L629" s="99"/>
      <c r="M629" s="98"/>
      <c r="N629" s="100"/>
      <c r="O629" s="100"/>
      <c r="P629" s="97"/>
      <c r="Q629" s="98"/>
      <c r="R629" s="98"/>
      <c r="S629" s="98"/>
      <c r="T629" s="98"/>
      <c r="U629" s="99"/>
      <c r="V629" s="98"/>
      <c r="W629" s="98"/>
      <c r="X629" s="99"/>
      <c r="Y629" s="98"/>
    </row>
    <row r="630" spans="2:25" s="90" customFormat="1" ht="21" customHeight="1">
      <c r="B630" s="101"/>
      <c r="C630" s="98"/>
      <c r="D630" s="102"/>
      <c r="E630" s="103"/>
      <c r="F630" s="103"/>
      <c r="G630" s="104"/>
      <c r="H630" s="104"/>
      <c r="I630" s="99"/>
      <c r="J630" s="99"/>
      <c r="K630" s="98"/>
      <c r="L630" s="99"/>
      <c r="M630" s="98"/>
      <c r="N630" s="100"/>
      <c r="O630" s="100"/>
      <c r="P630" s="97"/>
      <c r="Q630" s="98"/>
      <c r="R630" s="98"/>
      <c r="S630" s="98"/>
      <c r="T630" s="98"/>
      <c r="U630" s="99"/>
      <c r="V630" s="98"/>
      <c r="W630" s="98"/>
      <c r="X630" s="99"/>
      <c r="Y630" s="98"/>
    </row>
    <row r="631" spans="2:25" s="90" customFormat="1" ht="21" customHeight="1">
      <c r="B631" s="101"/>
      <c r="C631" s="98"/>
      <c r="D631" s="102"/>
      <c r="E631" s="103"/>
      <c r="F631" s="103"/>
      <c r="G631" s="104"/>
      <c r="H631" s="104"/>
      <c r="I631" s="99"/>
      <c r="J631" s="99"/>
      <c r="K631" s="98"/>
      <c r="L631" s="99"/>
      <c r="M631" s="98"/>
      <c r="N631" s="100"/>
      <c r="O631" s="100"/>
      <c r="P631" s="97"/>
      <c r="Q631" s="98"/>
      <c r="R631" s="98"/>
      <c r="S631" s="98"/>
      <c r="T631" s="98"/>
      <c r="U631" s="99"/>
      <c r="V631" s="98"/>
      <c r="W631" s="98"/>
      <c r="X631" s="99"/>
      <c r="Y631" s="98"/>
    </row>
    <row r="632" spans="2:25" s="90" customFormat="1" ht="21" customHeight="1">
      <c r="B632" s="101"/>
      <c r="C632" s="98"/>
      <c r="D632" s="102"/>
      <c r="E632" s="103"/>
      <c r="F632" s="103"/>
      <c r="G632" s="104"/>
      <c r="H632" s="104"/>
      <c r="I632" s="99"/>
      <c r="J632" s="99"/>
      <c r="K632" s="98"/>
      <c r="L632" s="99"/>
      <c r="M632" s="98"/>
      <c r="N632" s="100"/>
      <c r="O632" s="100"/>
      <c r="P632" s="97"/>
      <c r="Q632" s="98"/>
      <c r="R632" s="98"/>
      <c r="S632" s="98"/>
      <c r="T632" s="98"/>
      <c r="U632" s="99"/>
      <c r="V632" s="98"/>
      <c r="W632" s="98"/>
      <c r="X632" s="99"/>
      <c r="Y632" s="98"/>
    </row>
    <row r="633" spans="2:25" s="90" customFormat="1" ht="21" customHeight="1">
      <c r="B633" s="101"/>
      <c r="C633" s="98"/>
      <c r="D633" s="102"/>
      <c r="E633" s="103"/>
      <c r="F633" s="103"/>
      <c r="G633" s="104"/>
      <c r="H633" s="104"/>
      <c r="I633" s="99"/>
      <c r="J633" s="99"/>
      <c r="K633" s="98"/>
      <c r="L633" s="99"/>
      <c r="M633" s="98"/>
      <c r="N633" s="100"/>
      <c r="O633" s="100"/>
      <c r="P633" s="97"/>
      <c r="Q633" s="98"/>
      <c r="R633" s="98"/>
      <c r="S633" s="98"/>
      <c r="T633" s="98"/>
      <c r="U633" s="99"/>
      <c r="V633" s="98"/>
      <c r="W633" s="98"/>
      <c r="X633" s="99"/>
      <c r="Y633" s="98"/>
    </row>
    <row r="634" spans="2:25" s="90" customFormat="1" ht="21" customHeight="1">
      <c r="B634" s="101"/>
      <c r="C634" s="98"/>
      <c r="D634" s="102"/>
      <c r="E634" s="103"/>
      <c r="F634" s="103"/>
      <c r="G634" s="104"/>
      <c r="H634" s="104"/>
      <c r="I634" s="99"/>
      <c r="J634" s="99"/>
      <c r="K634" s="98"/>
      <c r="L634" s="99"/>
      <c r="M634" s="98"/>
      <c r="N634" s="100"/>
      <c r="O634" s="100"/>
      <c r="P634" s="97"/>
      <c r="Q634" s="98"/>
      <c r="R634" s="98"/>
      <c r="S634" s="98"/>
      <c r="T634" s="98"/>
      <c r="U634" s="99"/>
      <c r="V634" s="98"/>
      <c r="W634" s="98"/>
      <c r="X634" s="99"/>
      <c r="Y634" s="98"/>
    </row>
    <row r="635" spans="2:25" s="90" customFormat="1" ht="21" customHeight="1">
      <c r="B635" s="101"/>
      <c r="C635" s="98"/>
      <c r="D635" s="102"/>
      <c r="E635" s="103"/>
      <c r="F635" s="103"/>
      <c r="G635" s="104"/>
      <c r="H635" s="104"/>
      <c r="I635" s="99"/>
      <c r="J635" s="99"/>
      <c r="K635" s="98"/>
      <c r="L635" s="99"/>
      <c r="M635" s="98"/>
      <c r="N635" s="100"/>
      <c r="O635" s="100"/>
      <c r="P635" s="97"/>
      <c r="Q635" s="98"/>
      <c r="R635" s="98"/>
      <c r="S635" s="98"/>
      <c r="T635" s="98"/>
      <c r="U635" s="99"/>
      <c r="V635" s="98"/>
      <c r="W635" s="98"/>
      <c r="X635" s="99"/>
      <c r="Y635" s="98"/>
    </row>
    <row r="636" spans="2:25" s="90" customFormat="1" ht="21" customHeight="1">
      <c r="B636" s="101"/>
      <c r="C636" s="98"/>
      <c r="D636" s="102"/>
      <c r="E636" s="103"/>
      <c r="F636" s="103"/>
      <c r="G636" s="104"/>
      <c r="H636" s="104"/>
      <c r="I636" s="99"/>
      <c r="J636" s="99"/>
      <c r="K636" s="98"/>
      <c r="L636" s="99"/>
      <c r="M636" s="98"/>
      <c r="N636" s="100"/>
      <c r="O636" s="100"/>
      <c r="P636" s="97"/>
      <c r="Q636" s="98"/>
      <c r="R636" s="98"/>
      <c r="S636" s="98"/>
      <c r="T636" s="98"/>
      <c r="U636" s="99"/>
      <c r="V636" s="98"/>
      <c r="W636" s="98"/>
      <c r="X636" s="99"/>
      <c r="Y636" s="98"/>
    </row>
    <row r="637" spans="2:25" s="90" customFormat="1" ht="21" customHeight="1">
      <c r="B637" s="101"/>
      <c r="C637" s="98"/>
      <c r="D637" s="102"/>
      <c r="E637" s="103"/>
      <c r="F637" s="103"/>
      <c r="G637" s="104"/>
      <c r="H637" s="104"/>
      <c r="I637" s="99"/>
      <c r="J637" s="99"/>
      <c r="K637" s="98"/>
      <c r="L637" s="99"/>
      <c r="M637" s="98"/>
      <c r="N637" s="100"/>
      <c r="O637" s="100"/>
      <c r="P637" s="97"/>
      <c r="Q637" s="98"/>
      <c r="R637" s="98"/>
      <c r="S637" s="98"/>
      <c r="T637" s="98"/>
      <c r="U637" s="99"/>
      <c r="V637" s="98"/>
      <c r="W637" s="98"/>
      <c r="X637" s="99"/>
      <c r="Y637" s="98"/>
    </row>
    <row r="638" spans="2:25" s="90" customFormat="1" ht="21" customHeight="1">
      <c r="B638" s="101"/>
      <c r="C638" s="98"/>
      <c r="D638" s="102"/>
      <c r="E638" s="103"/>
      <c r="F638" s="103"/>
      <c r="G638" s="104"/>
      <c r="H638" s="104"/>
      <c r="I638" s="99"/>
      <c r="J638" s="99"/>
      <c r="K638" s="98"/>
      <c r="L638" s="99"/>
      <c r="M638" s="98"/>
      <c r="N638" s="100"/>
      <c r="O638" s="100"/>
      <c r="P638" s="97"/>
      <c r="Q638" s="98"/>
      <c r="R638" s="98"/>
      <c r="S638" s="98"/>
      <c r="T638" s="98"/>
      <c r="U638" s="99"/>
      <c r="V638" s="98"/>
      <c r="W638" s="98"/>
      <c r="X638" s="99"/>
      <c r="Y638" s="98"/>
    </row>
    <row r="639" spans="2:25" s="90" customFormat="1" ht="21" customHeight="1">
      <c r="B639" s="101"/>
      <c r="C639" s="98"/>
      <c r="D639" s="102"/>
      <c r="E639" s="103"/>
      <c r="F639" s="103"/>
      <c r="G639" s="104"/>
      <c r="H639" s="104"/>
      <c r="I639" s="99"/>
      <c r="J639" s="99"/>
      <c r="K639" s="98"/>
      <c r="L639" s="99"/>
      <c r="M639" s="98"/>
      <c r="N639" s="100"/>
      <c r="O639" s="100"/>
      <c r="P639" s="97"/>
      <c r="Q639" s="98"/>
      <c r="R639" s="98"/>
      <c r="S639" s="98"/>
      <c r="T639" s="98"/>
      <c r="U639" s="99"/>
      <c r="V639" s="98"/>
      <c r="W639" s="98"/>
      <c r="X639" s="99"/>
      <c r="Y639" s="98"/>
    </row>
    <row r="640" spans="2:25" s="90" customFormat="1" ht="21" customHeight="1">
      <c r="B640" s="101"/>
      <c r="C640" s="98"/>
      <c r="D640" s="102"/>
      <c r="E640" s="103"/>
      <c r="F640" s="103"/>
      <c r="G640" s="104"/>
      <c r="H640" s="104"/>
      <c r="I640" s="99"/>
      <c r="J640" s="99"/>
      <c r="K640" s="98"/>
      <c r="L640" s="99"/>
      <c r="M640" s="98"/>
      <c r="N640" s="100"/>
      <c r="O640" s="100"/>
      <c r="P640" s="97"/>
      <c r="Q640" s="98"/>
      <c r="R640" s="98"/>
      <c r="S640" s="98"/>
      <c r="T640" s="98"/>
      <c r="U640" s="99"/>
      <c r="V640" s="98"/>
      <c r="W640" s="98"/>
      <c r="X640" s="99"/>
      <c r="Y640" s="98"/>
    </row>
    <row r="641" spans="2:25" s="90" customFormat="1" ht="21" customHeight="1">
      <c r="B641" s="101"/>
      <c r="C641" s="98"/>
      <c r="D641" s="102"/>
      <c r="E641" s="103"/>
      <c r="F641" s="103"/>
      <c r="G641" s="104"/>
      <c r="H641" s="104"/>
      <c r="I641" s="99"/>
      <c r="J641" s="99"/>
      <c r="K641" s="98"/>
      <c r="L641" s="99"/>
      <c r="M641" s="98"/>
      <c r="N641" s="100"/>
      <c r="O641" s="100"/>
      <c r="P641" s="97"/>
      <c r="Q641" s="98"/>
      <c r="R641" s="98"/>
      <c r="S641" s="98"/>
      <c r="T641" s="98"/>
      <c r="U641" s="99"/>
      <c r="V641" s="98"/>
      <c r="W641" s="98"/>
      <c r="X641" s="99"/>
      <c r="Y641" s="98"/>
    </row>
    <row r="642" spans="2:25" s="90" customFormat="1" ht="21" customHeight="1">
      <c r="B642" s="101"/>
      <c r="C642" s="98"/>
      <c r="D642" s="102"/>
      <c r="E642" s="103"/>
      <c r="F642" s="103"/>
      <c r="G642" s="104"/>
      <c r="H642" s="104"/>
      <c r="I642" s="99"/>
      <c r="J642" s="99"/>
      <c r="K642" s="98"/>
      <c r="L642" s="99"/>
      <c r="M642" s="98"/>
      <c r="N642" s="100"/>
      <c r="O642" s="100"/>
      <c r="P642" s="97"/>
      <c r="Q642" s="98"/>
      <c r="R642" s="98"/>
      <c r="S642" s="98"/>
      <c r="T642" s="98"/>
      <c r="U642" s="99"/>
      <c r="V642" s="98"/>
      <c r="W642" s="98"/>
      <c r="X642" s="99"/>
      <c r="Y642" s="98"/>
    </row>
    <row r="643" spans="2:25" s="90" customFormat="1" ht="21" customHeight="1">
      <c r="B643" s="101"/>
      <c r="C643" s="98"/>
      <c r="D643" s="102"/>
      <c r="E643" s="103"/>
      <c r="F643" s="103"/>
      <c r="G643" s="104"/>
      <c r="H643" s="104"/>
      <c r="I643" s="99"/>
      <c r="J643" s="99"/>
      <c r="K643" s="98"/>
      <c r="L643" s="99"/>
      <c r="M643" s="98"/>
      <c r="N643" s="100"/>
      <c r="O643" s="100"/>
      <c r="P643" s="97"/>
      <c r="Q643" s="98"/>
      <c r="R643" s="98"/>
      <c r="S643" s="98"/>
      <c r="T643" s="98"/>
      <c r="U643" s="99"/>
      <c r="V643" s="98"/>
      <c r="W643" s="98"/>
      <c r="X643" s="99"/>
      <c r="Y643" s="98"/>
    </row>
    <row r="644" spans="2:25" s="90" customFormat="1" ht="21" customHeight="1">
      <c r="B644" s="101"/>
      <c r="C644" s="98"/>
      <c r="D644" s="102"/>
      <c r="E644" s="103"/>
      <c r="F644" s="103"/>
      <c r="G644" s="104"/>
      <c r="H644" s="104"/>
      <c r="I644" s="99"/>
      <c r="J644" s="99"/>
      <c r="K644" s="98"/>
      <c r="L644" s="99"/>
      <c r="M644" s="98"/>
      <c r="N644" s="100"/>
      <c r="O644" s="100"/>
      <c r="P644" s="97"/>
      <c r="Q644" s="98"/>
      <c r="R644" s="98"/>
      <c r="S644" s="98"/>
      <c r="T644" s="98"/>
      <c r="U644" s="99"/>
      <c r="V644" s="98"/>
      <c r="W644" s="98"/>
      <c r="X644" s="99"/>
      <c r="Y644" s="98"/>
    </row>
    <row r="645" spans="2:25" s="90" customFormat="1" ht="21" customHeight="1">
      <c r="B645" s="101"/>
      <c r="C645" s="98"/>
      <c r="D645" s="102"/>
      <c r="E645" s="103"/>
      <c r="F645" s="103"/>
      <c r="G645" s="104"/>
      <c r="H645" s="104"/>
      <c r="I645" s="99"/>
      <c r="J645" s="99"/>
      <c r="K645" s="98"/>
      <c r="L645" s="99"/>
      <c r="M645" s="98"/>
      <c r="N645" s="100"/>
      <c r="O645" s="100"/>
      <c r="P645" s="97"/>
      <c r="Q645" s="98"/>
      <c r="R645" s="98"/>
      <c r="S645" s="98"/>
      <c r="T645" s="98"/>
      <c r="U645" s="99"/>
      <c r="V645" s="98"/>
      <c r="W645" s="98"/>
      <c r="X645" s="99"/>
      <c r="Y645" s="98"/>
    </row>
    <row r="646" spans="2:25" s="90" customFormat="1" ht="21" customHeight="1">
      <c r="B646" s="101"/>
      <c r="C646" s="98"/>
      <c r="D646" s="102"/>
      <c r="E646" s="103"/>
      <c r="F646" s="103"/>
      <c r="G646" s="104"/>
      <c r="H646" s="104"/>
      <c r="I646" s="99"/>
      <c r="J646" s="99"/>
      <c r="K646" s="98"/>
      <c r="L646" s="99"/>
      <c r="M646" s="98"/>
      <c r="N646" s="100"/>
      <c r="O646" s="100"/>
      <c r="P646" s="97"/>
      <c r="Q646" s="98"/>
      <c r="R646" s="98"/>
      <c r="S646" s="98"/>
      <c r="T646" s="98"/>
      <c r="U646" s="99"/>
      <c r="V646" s="98"/>
      <c r="W646" s="98"/>
      <c r="X646" s="99"/>
      <c r="Y646" s="98"/>
    </row>
    <row r="647" spans="2:25" s="90" customFormat="1" ht="21" customHeight="1">
      <c r="B647" s="101"/>
      <c r="C647" s="98"/>
      <c r="D647" s="102"/>
      <c r="E647" s="103"/>
      <c r="F647" s="103"/>
      <c r="G647" s="104"/>
      <c r="H647" s="104"/>
      <c r="I647" s="99"/>
      <c r="J647" s="99"/>
      <c r="K647" s="98"/>
      <c r="L647" s="99"/>
      <c r="M647" s="98"/>
      <c r="N647" s="100"/>
      <c r="O647" s="100"/>
      <c r="P647" s="97"/>
      <c r="Q647" s="98"/>
      <c r="R647" s="98"/>
      <c r="S647" s="98"/>
      <c r="T647" s="98"/>
      <c r="U647" s="99"/>
      <c r="V647" s="98"/>
      <c r="W647" s="98"/>
      <c r="X647" s="99"/>
      <c r="Y647" s="98"/>
    </row>
    <row r="648" spans="2:25" s="90" customFormat="1" ht="21" customHeight="1">
      <c r="B648" s="101"/>
      <c r="C648" s="98"/>
      <c r="D648" s="102"/>
      <c r="E648" s="103"/>
      <c r="F648" s="103"/>
      <c r="G648" s="104"/>
      <c r="H648" s="104"/>
      <c r="I648" s="99"/>
      <c r="J648" s="99"/>
      <c r="K648" s="98"/>
      <c r="L648" s="99"/>
      <c r="M648" s="98"/>
      <c r="N648" s="100"/>
      <c r="O648" s="100"/>
      <c r="P648" s="97"/>
      <c r="Q648" s="98"/>
      <c r="R648" s="98"/>
      <c r="S648" s="98"/>
      <c r="T648" s="98"/>
      <c r="U648" s="99"/>
      <c r="V648" s="98"/>
      <c r="W648" s="98"/>
      <c r="X648" s="99"/>
      <c r="Y648" s="98"/>
    </row>
    <row r="649" spans="2:25" s="90" customFormat="1" ht="21" customHeight="1">
      <c r="B649" s="101"/>
      <c r="C649" s="98"/>
      <c r="D649" s="102"/>
      <c r="E649" s="103"/>
      <c r="F649" s="103"/>
      <c r="G649" s="104"/>
      <c r="H649" s="104"/>
      <c r="I649" s="99"/>
      <c r="J649" s="99"/>
      <c r="K649" s="98"/>
      <c r="L649" s="99"/>
      <c r="M649" s="98"/>
      <c r="N649" s="100"/>
      <c r="O649" s="100"/>
      <c r="P649" s="97"/>
      <c r="Q649" s="98"/>
      <c r="R649" s="98"/>
      <c r="S649" s="98"/>
      <c r="T649" s="98"/>
      <c r="U649" s="99"/>
      <c r="V649" s="98"/>
      <c r="W649" s="98"/>
      <c r="X649" s="99"/>
      <c r="Y649" s="98"/>
    </row>
    <row r="650" spans="2:25" s="90" customFormat="1" ht="21" customHeight="1">
      <c r="B650" s="101"/>
      <c r="C650" s="98"/>
      <c r="D650" s="102"/>
      <c r="E650" s="103"/>
      <c r="F650" s="103"/>
      <c r="G650" s="104"/>
      <c r="H650" s="104"/>
      <c r="I650" s="99"/>
      <c r="J650" s="99"/>
      <c r="K650" s="98"/>
      <c r="L650" s="99"/>
      <c r="M650" s="98"/>
      <c r="N650" s="100"/>
      <c r="O650" s="100"/>
      <c r="P650" s="97"/>
      <c r="Q650" s="98"/>
      <c r="R650" s="98"/>
      <c r="S650" s="98"/>
      <c r="T650" s="98"/>
      <c r="U650" s="99"/>
      <c r="V650" s="98"/>
      <c r="W650" s="98"/>
      <c r="X650" s="99"/>
      <c r="Y650" s="98"/>
    </row>
    <row r="651" spans="2:25" s="90" customFormat="1" ht="21" customHeight="1">
      <c r="B651" s="101"/>
      <c r="C651" s="98"/>
      <c r="D651" s="102"/>
      <c r="E651" s="103"/>
      <c r="F651" s="103"/>
      <c r="G651" s="104"/>
      <c r="H651" s="104"/>
      <c r="I651" s="99"/>
      <c r="J651" s="99"/>
      <c r="K651" s="98"/>
      <c r="L651" s="99"/>
      <c r="M651" s="98"/>
      <c r="N651" s="100"/>
      <c r="O651" s="100"/>
      <c r="P651" s="97"/>
      <c r="Q651" s="98"/>
      <c r="R651" s="98"/>
      <c r="S651" s="98"/>
      <c r="T651" s="98"/>
      <c r="U651" s="99"/>
      <c r="V651" s="98"/>
      <c r="W651" s="98"/>
      <c r="X651" s="99"/>
      <c r="Y651" s="98"/>
    </row>
    <row r="652" spans="2:25" s="90" customFormat="1" ht="21" customHeight="1">
      <c r="B652" s="101"/>
      <c r="C652" s="98"/>
      <c r="D652" s="102"/>
      <c r="E652" s="103"/>
      <c r="F652" s="103"/>
      <c r="G652" s="104"/>
      <c r="H652" s="104"/>
      <c r="I652" s="99"/>
      <c r="J652" s="99"/>
      <c r="K652" s="98"/>
      <c r="L652" s="99"/>
      <c r="M652" s="98"/>
      <c r="N652" s="100"/>
      <c r="O652" s="100"/>
      <c r="P652" s="97"/>
      <c r="Q652" s="98"/>
      <c r="R652" s="98"/>
      <c r="S652" s="98"/>
      <c r="T652" s="98"/>
      <c r="U652" s="99"/>
      <c r="V652" s="98"/>
      <c r="W652" s="98"/>
      <c r="X652" s="99"/>
      <c r="Y652" s="98"/>
    </row>
    <row r="653" spans="2:25" s="90" customFormat="1" ht="21" customHeight="1">
      <c r="B653" s="101"/>
      <c r="C653" s="98"/>
      <c r="D653" s="102"/>
      <c r="E653" s="103"/>
      <c r="F653" s="103"/>
      <c r="G653" s="104"/>
      <c r="H653" s="104"/>
      <c r="I653" s="99"/>
      <c r="J653" s="99"/>
      <c r="K653" s="98"/>
      <c r="L653" s="99"/>
      <c r="M653" s="98"/>
      <c r="N653" s="100"/>
      <c r="O653" s="100"/>
      <c r="P653" s="97"/>
      <c r="Q653" s="98"/>
      <c r="R653" s="98"/>
      <c r="S653" s="98"/>
      <c r="T653" s="98"/>
      <c r="U653" s="99"/>
      <c r="V653" s="98"/>
      <c r="W653" s="98"/>
      <c r="X653" s="99"/>
      <c r="Y653" s="98"/>
    </row>
    <row r="654" spans="2:25" s="90" customFormat="1" ht="21" customHeight="1">
      <c r="B654" s="101"/>
      <c r="C654" s="98"/>
      <c r="D654" s="102"/>
      <c r="E654" s="103"/>
      <c r="F654" s="103"/>
      <c r="G654" s="104"/>
      <c r="H654" s="104"/>
      <c r="I654" s="99"/>
      <c r="J654" s="99"/>
      <c r="K654" s="98"/>
      <c r="L654" s="99"/>
      <c r="M654" s="98"/>
      <c r="N654" s="100"/>
      <c r="O654" s="100"/>
      <c r="P654" s="97"/>
      <c r="Q654" s="98"/>
      <c r="R654" s="98"/>
      <c r="S654" s="98"/>
      <c r="T654" s="98"/>
      <c r="U654" s="99"/>
      <c r="V654" s="98"/>
      <c r="W654" s="98"/>
      <c r="X654" s="99"/>
      <c r="Y654" s="98"/>
    </row>
    <row r="655" spans="2:25" s="90" customFormat="1" ht="21" customHeight="1">
      <c r="B655" s="101"/>
      <c r="C655" s="98"/>
      <c r="D655" s="102"/>
      <c r="E655" s="103"/>
      <c r="F655" s="103"/>
      <c r="G655" s="104"/>
      <c r="H655" s="104"/>
      <c r="I655" s="99"/>
      <c r="J655" s="99"/>
      <c r="K655" s="98"/>
      <c r="L655" s="99"/>
      <c r="M655" s="98"/>
      <c r="N655" s="100"/>
      <c r="O655" s="100"/>
      <c r="P655" s="97"/>
      <c r="Q655" s="98"/>
      <c r="R655" s="98"/>
      <c r="S655" s="98"/>
      <c r="T655" s="98"/>
      <c r="U655" s="99"/>
      <c r="V655" s="98"/>
      <c r="W655" s="98"/>
      <c r="X655" s="99"/>
      <c r="Y655" s="98"/>
    </row>
    <row r="656" spans="2:25" s="90" customFormat="1" ht="21" customHeight="1">
      <c r="B656" s="101"/>
      <c r="C656" s="98"/>
      <c r="D656" s="102"/>
      <c r="E656" s="103"/>
      <c r="F656" s="103"/>
      <c r="G656" s="104"/>
      <c r="H656" s="104"/>
      <c r="I656" s="99"/>
      <c r="J656" s="99"/>
      <c r="K656" s="98"/>
      <c r="L656" s="99"/>
      <c r="M656" s="98"/>
      <c r="N656" s="100"/>
      <c r="O656" s="100"/>
      <c r="P656" s="97"/>
      <c r="Q656" s="98"/>
      <c r="R656" s="98"/>
      <c r="S656" s="98"/>
      <c r="T656" s="98"/>
      <c r="U656" s="99"/>
      <c r="V656" s="98"/>
      <c r="W656" s="98"/>
      <c r="X656" s="99"/>
      <c r="Y656" s="98"/>
    </row>
    <row r="657" spans="2:25" s="90" customFormat="1" ht="21" customHeight="1">
      <c r="B657" s="101"/>
      <c r="C657" s="98"/>
      <c r="D657" s="102"/>
      <c r="E657" s="103"/>
      <c r="F657" s="103"/>
      <c r="G657" s="104"/>
      <c r="H657" s="104"/>
      <c r="I657" s="99"/>
      <c r="J657" s="99"/>
      <c r="K657" s="98"/>
      <c r="L657" s="99"/>
      <c r="M657" s="98"/>
      <c r="N657" s="100"/>
      <c r="O657" s="100"/>
      <c r="P657" s="97"/>
      <c r="Q657" s="98"/>
      <c r="R657" s="98"/>
      <c r="S657" s="98"/>
      <c r="T657" s="98"/>
      <c r="U657" s="99"/>
      <c r="V657" s="98"/>
      <c r="W657" s="98"/>
      <c r="X657" s="99"/>
      <c r="Y657" s="98"/>
    </row>
    <row r="658" spans="2:25" s="90" customFormat="1" ht="21" customHeight="1">
      <c r="B658" s="101"/>
      <c r="C658" s="98"/>
      <c r="D658" s="102"/>
      <c r="E658" s="103"/>
      <c r="F658" s="103"/>
      <c r="G658" s="104"/>
      <c r="H658" s="104"/>
      <c r="I658" s="99"/>
      <c r="J658" s="99"/>
      <c r="K658" s="98"/>
      <c r="L658" s="99"/>
      <c r="M658" s="98"/>
      <c r="N658" s="100"/>
      <c r="O658" s="100"/>
      <c r="P658" s="97"/>
      <c r="Q658" s="98"/>
      <c r="R658" s="98"/>
      <c r="S658" s="98"/>
      <c r="T658" s="98"/>
      <c r="U658" s="99"/>
      <c r="V658" s="98"/>
      <c r="W658" s="98"/>
      <c r="X658" s="99"/>
      <c r="Y658" s="98"/>
    </row>
    <row r="659" spans="2:25" s="90" customFormat="1" ht="21" customHeight="1">
      <c r="B659" s="101"/>
      <c r="C659" s="98"/>
      <c r="D659" s="102"/>
      <c r="E659" s="103"/>
      <c r="F659" s="103"/>
      <c r="G659" s="104"/>
      <c r="H659" s="104"/>
      <c r="I659" s="99"/>
      <c r="J659" s="99"/>
      <c r="K659" s="98"/>
      <c r="L659" s="99"/>
      <c r="M659" s="98"/>
      <c r="N659" s="100"/>
      <c r="O659" s="100"/>
      <c r="P659" s="97"/>
      <c r="Q659" s="98"/>
      <c r="R659" s="98"/>
      <c r="S659" s="98"/>
      <c r="T659" s="98"/>
      <c r="U659" s="99"/>
      <c r="V659" s="98"/>
      <c r="W659" s="98"/>
      <c r="X659" s="99"/>
      <c r="Y659" s="98"/>
    </row>
    <row r="660" spans="2:25" s="90" customFormat="1" ht="21" customHeight="1">
      <c r="B660" s="101"/>
      <c r="C660" s="98"/>
      <c r="D660" s="102"/>
      <c r="E660" s="103"/>
      <c r="F660" s="103"/>
      <c r="G660" s="104"/>
      <c r="H660" s="104"/>
      <c r="I660" s="99"/>
      <c r="J660" s="99"/>
      <c r="K660" s="98"/>
      <c r="L660" s="99"/>
      <c r="M660" s="98"/>
      <c r="N660" s="100"/>
      <c r="O660" s="100"/>
      <c r="P660" s="97"/>
      <c r="Q660" s="98"/>
      <c r="R660" s="98"/>
      <c r="S660" s="98"/>
      <c r="T660" s="98"/>
      <c r="U660" s="99"/>
      <c r="V660" s="98"/>
      <c r="W660" s="98"/>
      <c r="X660" s="99"/>
      <c r="Y660" s="98"/>
    </row>
    <row r="661" spans="2:25" s="90" customFormat="1" ht="21" customHeight="1">
      <c r="B661" s="101"/>
      <c r="C661" s="98"/>
      <c r="D661" s="102"/>
      <c r="E661" s="103"/>
      <c r="F661" s="103"/>
      <c r="G661" s="104"/>
      <c r="H661" s="104"/>
      <c r="I661" s="99"/>
      <c r="J661" s="99"/>
      <c r="K661" s="98"/>
      <c r="L661" s="99"/>
      <c r="M661" s="98"/>
      <c r="N661" s="100"/>
      <c r="O661" s="100"/>
      <c r="P661" s="97"/>
      <c r="Q661" s="98"/>
      <c r="R661" s="98"/>
      <c r="S661" s="98"/>
      <c r="T661" s="98"/>
      <c r="U661" s="99"/>
      <c r="V661" s="98"/>
      <c r="W661" s="98"/>
      <c r="X661" s="99"/>
      <c r="Y661" s="98"/>
    </row>
    <row r="662" spans="2:25" s="90" customFormat="1" ht="21" customHeight="1">
      <c r="B662" s="101"/>
      <c r="C662" s="98"/>
      <c r="D662" s="102"/>
      <c r="E662" s="103"/>
      <c r="F662" s="103"/>
      <c r="G662" s="104"/>
      <c r="H662" s="104"/>
      <c r="I662" s="99"/>
      <c r="J662" s="99"/>
      <c r="K662" s="98"/>
      <c r="L662" s="99"/>
      <c r="M662" s="98"/>
      <c r="N662" s="100"/>
      <c r="O662" s="100"/>
      <c r="P662" s="97"/>
      <c r="Q662" s="98"/>
      <c r="R662" s="98"/>
      <c r="S662" s="98"/>
      <c r="T662" s="98"/>
      <c r="U662" s="99"/>
      <c r="V662" s="98"/>
      <c r="W662" s="98"/>
      <c r="X662" s="99"/>
      <c r="Y662" s="98"/>
    </row>
    <row r="663" spans="2:25" s="90" customFormat="1" ht="21" customHeight="1">
      <c r="B663" s="101"/>
      <c r="C663" s="98"/>
      <c r="D663" s="102"/>
      <c r="E663" s="103"/>
      <c r="F663" s="103"/>
      <c r="G663" s="104"/>
      <c r="H663" s="104"/>
      <c r="I663" s="99"/>
      <c r="J663" s="99"/>
      <c r="K663" s="98"/>
      <c r="L663" s="99"/>
      <c r="M663" s="98"/>
      <c r="N663" s="100"/>
      <c r="O663" s="100"/>
      <c r="P663" s="97"/>
      <c r="Q663" s="98"/>
      <c r="R663" s="98"/>
      <c r="S663" s="98"/>
      <c r="T663" s="98"/>
      <c r="U663" s="99"/>
      <c r="V663" s="98"/>
      <c r="W663" s="98"/>
      <c r="X663" s="99"/>
      <c r="Y663" s="98"/>
    </row>
    <row r="664" spans="2:25" s="90" customFormat="1" ht="21" customHeight="1">
      <c r="B664" s="101"/>
      <c r="C664" s="98"/>
      <c r="D664" s="102"/>
      <c r="E664" s="103"/>
      <c r="F664" s="103"/>
      <c r="G664" s="104"/>
      <c r="H664" s="104"/>
      <c r="I664" s="99"/>
      <c r="J664" s="99"/>
      <c r="K664" s="98"/>
      <c r="L664" s="99"/>
      <c r="M664" s="98"/>
      <c r="N664" s="100"/>
      <c r="O664" s="100"/>
      <c r="P664" s="97"/>
      <c r="Q664" s="98"/>
      <c r="R664" s="98"/>
      <c r="S664" s="98"/>
      <c r="T664" s="98"/>
      <c r="U664" s="99"/>
      <c r="V664" s="98"/>
      <c r="W664" s="98"/>
      <c r="X664" s="99"/>
      <c r="Y664" s="98"/>
    </row>
    <row r="665" spans="2:25" s="90" customFormat="1" ht="21" customHeight="1">
      <c r="B665" s="101"/>
      <c r="C665" s="98"/>
      <c r="D665" s="102"/>
      <c r="E665" s="103"/>
      <c r="F665" s="103"/>
      <c r="G665" s="104"/>
      <c r="H665" s="104"/>
      <c r="I665" s="99"/>
      <c r="J665" s="99"/>
      <c r="K665" s="98"/>
      <c r="L665" s="99"/>
      <c r="M665" s="98"/>
      <c r="N665" s="100"/>
      <c r="O665" s="100"/>
      <c r="P665" s="97"/>
      <c r="Q665" s="98"/>
      <c r="R665" s="98"/>
      <c r="S665" s="98"/>
      <c r="T665" s="98"/>
      <c r="U665" s="99"/>
      <c r="V665" s="98"/>
      <c r="W665" s="98"/>
      <c r="X665" s="99"/>
      <c r="Y665" s="98"/>
    </row>
    <row r="666" spans="2:25" s="90" customFormat="1" ht="21" customHeight="1">
      <c r="B666" s="101"/>
      <c r="C666" s="98"/>
      <c r="D666" s="102"/>
      <c r="E666" s="103"/>
      <c r="F666" s="103"/>
      <c r="G666" s="104"/>
      <c r="H666" s="104"/>
      <c r="I666" s="99"/>
      <c r="J666" s="99"/>
      <c r="K666" s="98"/>
      <c r="L666" s="99"/>
      <c r="M666" s="98"/>
      <c r="N666" s="100"/>
      <c r="O666" s="100"/>
      <c r="P666" s="97"/>
      <c r="Q666" s="98"/>
      <c r="R666" s="98"/>
      <c r="S666" s="98"/>
      <c r="T666" s="98"/>
      <c r="U666" s="99"/>
      <c r="V666" s="98"/>
      <c r="W666" s="98"/>
      <c r="X666" s="99"/>
      <c r="Y666" s="98"/>
    </row>
    <row r="667" spans="2:25" s="90" customFormat="1" ht="21" customHeight="1">
      <c r="B667" s="101"/>
      <c r="C667" s="98"/>
      <c r="D667" s="102"/>
      <c r="E667" s="103"/>
      <c r="F667" s="103"/>
      <c r="G667" s="104"/>
      <c r="H667" s="104"/>
      <c r="I667" s="99"/>
      <c r="J667" s="99"/>
      <c r="K667" s="98"/>
      <c r="L667" s="99"/>
      <c r="M667" s="98"/>
      <c r="N667" s="100"/>
      <c r="O667" s="100"/>
      <c r="P667" s="97"/>
      <c r="Q667" s="98"/>
      <c r="R667" s="98"/>
      <c r="S667" s="98"/>
      <c r="T667" s="98"/>
      <c r="U667" s="99"/>
      <c r="V667" s="98"/>
      <c r="W667" s="98"/>
      <c r="X667" s="99"/>
      <c r="Y667" s="98"/>
    </row>
    <row r="668" spans="2:25" s="90" customFormat="1" ht="21" customHeight="1">
      <c r="B668" s="101"/>
      <c r="C668" s="98"/>
      <c r="D668" s="102"/>
      <c r="E668" s="103"/>
      <c r="F668" s="103"/>
      <c r="G668" s="104"/>
      <c r="H668" s="104"/>
      <c r="I668" s="99"/>
      <c r="J668" s="99"/>
      <c r="K668" s="98"/>
      <c r="L668" s="99"/>
      <c r="M668" s="98"/>
      <c r="N668" s="100"/>
      <c r="O668" s="100"/>
      <c r="P668" s="97"/>
      <c r="Q668" s="98"/>
      <c r="R668" s="98"/>
      <c r="S668" s="98"/>
      <c r="T668" s="98"/>
      <c r="U668" s="99"/>
      <c r="V668" s="98"/>
      <c r="W668" s="98"/>
      <c r="X668" s="99"/>
      <c r="Y668" s="98"/>
    </row>
    <row r="669" spans="2:25" s="90" customFormat="1" ht="21" customHeight="1">
      <c r="B669" s="101"/>
      <c r="C669" s="98"/>
      <c r="D669" s="102"/>
      <c r="E669" s="103"/>
      <c r="F669" s="103"/>
      <c r="G669" s="104"/>
      <c r="H669" s="104"/>
      <c r="I669" s="99"/>
      <c r="J669" s="99"/>
      <c r="K669" s="98"/>
      <c r="L669" s="99"/>
      <c r="M669" s="98"/>
      <c r="N669" s="100"/>
      <c r="O669" s="100"/>
      <c r="P669" s="97"/>
      <c r="Q669" s="98"/>
      <c r="R669" s="98"/>
      <c r="S669" s="98"/>
      <c r="T669" s="98"/>
      <c r="U669" s="99"/>
      <c r="V669" s="98"/>
      <c r="W669" s="98"/>
      <c r="X669" s="99"/>
      <c r="Y669" s="98"/>
    </row>
    <row r="670" spans="2:25" s="90" customFormat="1" ht="21" customHeight="1">
      <c r="B670" s="101"/>
      <c r="C670" s="98"/>
      <c r="D670" s="102"/>
      <c r="E670" s="103"/>
      <c r="F670" s="103"/>
      <c r="G670" s="104"/>
      <c r="H670" s="104"/>
      <c r="I670" s="99"/>
      <c r="J670" s="99"/>
      <c r="K670" s="98"/>
      <c r="L670" s="99"/>
      <c r="M670" s="98"/>
      <c r="N670" s="100"/>
      <c r="O670" s="100"/>
      <c r="P670" s="97"/>
      <c r="Q670" s="98"/>
      <c r="R670" s="98"/>
      <c r="S670" s="98"/>
      <c r="T670" s="98"/>
      <c r="U670" s="99"/>
      <c r="V670" s="98"/>
      <c r="W670" s="98"/>
      <c r="X670" s="99"/>
      <c r="Y670" s="98"/>
    </row>
    <row r="671" spans="2:25" s="90" customFormat="1" ht="21" customHeight="1">
      <c r="B671" s="101"/>
      <c r="C671" s="98"/>
      <c r="D671" s="102"/>
      <c r="E671" s="103"/>
      <c r="F671" s="103"/>
      <c r="G671" s="104"/>
      <c r="H671" s="104"/>
      <c r="I671" s="99"/>
      <c r="J671" s="99"/>
      <c r="K671" s="98"/>
      <c r="L671" s="99"/>
      <c r="M671" s="98"/>
      <c r="N671" s="100"/>
      <c r="O671" s="100"/>
      <c r="P671" s="97"/>
      <c r="Q671" s="98"/>
      <c r="R671" s="98"/>
      <c r="S671" s="98"/>
      <c r="T671" s="98"/>
      <c r="U671" s="99"/>
      <c r="V671" s="98"/>
      <c r="W671" s="98"/>
      <c r="X671" s="99"/>
      <c r="Y671" s="98"/>
    </row>
    <row r="672" spans="2:25" s="90" customFormat="1" ht="21" customHeight="1">
      <c r="B672" s="101"/>
      <c r="C672" s="98"/>
      <c r="D672" s="102"/>
      <c r="E672" s="103"/>
      <c r="F672" s="103"/>
      <c r="G672" s="104"/>
      <c r="H672" s="104"/>
      <c r="I672" s="99"/>
      <c r="J672" s="99"/>
      <c r="K672" s="98"/>
      <c r="L672" s="99"/>
      <c r="M672" s="98"/>
      <c r="N672" s="100"/>
      <c r="O672" s="100"/>
      <c r="P672" s="97"/>
      <c r="Q672" s="98"/>
      <c r="R672" s="98"/>
      <c r="S672" s="98"/>
      <c r="T672" s="98"/>
      <c r="U672" s="99"/>
      <c r="V672" s="98"/>
      <c r="W672" s="98"/>
      <c r="X672" s="99"/>
      <c r="Y672" s="98"/>
    </row>
    <row r="673" spans="2:25" s="90" customFormat="1" ht="21" customHeight="1">
      <c r="B673" s="101"/>
      <c r="C673" s="98"/>
      <c r="D673" s="102"/>
      <c r="E673" s="103"/>
      <c r="F673" s="103"/>
      <c r="G673" s="104"/>
      <c r="H673" s="104"/>
      <c r="I673" s="99"/>
      <c r="J673" s="99"/>
      <c r="K673" s="98"/>
      <c r="L673" s="99"/>
      <c r="M673" s="98"/>
      <c r="N673" s="100"/>
      <c r="O673" s="100"/>
      <c r="P673" s="97"/>
      <c r="Q673" s="98"/>
      <c r="R673" s="98"/>
      <c r="S673" s="98"/>
      <c r="T673" s="98"/>
      <c r="U673" s="99"/>
      <c r="V673" s="98"/>
      <c r="W673" s="98"/>
      <c r="X673" s="99"/>
      <c r="Y673" s="98"/>
    </row>
    <row r="674" spans="2:25" s="90" customFormat="1" ht="21" customHeight="1">
      <c r="B674" s="101"/>
      <c r="C674" s="98"/>
      <c r="D674" s="102"/>
      <c r="E674" s="103"/>
      <c r="F674" s="103"/>
      <c r="G674" s="104"/>
      <c r="H674" s="104"/>
      <c r="I674" s="99"/>
      <c r="J674" s="99"/>
      <c r="K674" s="98"/>
      <c r="L674" s="99"/>
      <c r="M674" s="98"/>
      <c r="N674" s="100"/>
      <c r="O674" s="100"/>
      <c r="P674" s="97"/>
      <c r="Q674" s="98"/>
      <c r="R674" s="98"/>
      <c r="S674" s="98"/>
      <c r="T674" s="98"/>
      <c r="U674" s="99"/>
      <c r="V674" s="98"/>
      <c r="W674" s="98"/>
      <c r="X674" s="99"/>
      <c r="Y674" s="98"/>
    </row>
    <row r="675" spans="2:25" s="90" customFormat="1" ht="21" customHeight="1">
      <c r="B675" s="101"/>
      <c r="C675" s="98"/>
      <c r="D675" s="102"/>
      <c r="E675" s="103"/>
      <c r="F675" s="103"/>
      <c r="G675" s="104"/>
      <c r="H675" s="104"/>
      <c r="I675" s="99"/>
      <c r="J675" s="99"/>
      <c r="K675" s="98"/>
      <c r="L675" s="99"/>
      <c r="M675" s="98"/>
      <c r="N675" s="100"/>
      <c r="O675" s="100"/>
      <c r="P675" s="97"/>
      <c r="Q675" s="98"/>
      <c r="R675" s="98"/>
      <c r="S675" s="98"/>
      <c r="T675" s="98"/>
      <c r="U675" s="99"/>
      <c r="V675" s="98"/>
      <c r="W675" s="98"/>
      <c r="X675" s="99"/>
      <c r="Y675" s="98"/>
    </row>
    <row r="676" spans="2:25" s="90" customFormat="1" ht="21" customHeight="1">
      <c r="B676" s="101"/>
      <c r="C676" s="98"/>
      <c r="D676" s="102"/>
      <c r="E676" s="103"/>
      <c r="F676" s="103"/>
      <c r="G676" s="104"/>
      <c r="H676" s="104"/>
      <c r="I676" s="99"/>
      <c r="J676" s="99"/>
      <c r="K676" s="98"/>
      <c r="L676" s="99"/>
      <c r="M676" s="98"/>
      <c r="N676" s="100"/>
      <c r="O676" s="100"/>
      <c r="P676" s="97"/>
      <c r="Q676" s="98"/>
      <c r="R676" s="98"/>
      <c r="S676" s="98"/>
      <c r="T676" s="98"/>
      <c r="U676" s="99"/>
      <c r="V676" s="98"/>
      <c r="W676" s="98"/>
      <c r="X676" s="99"/>
      <c r="Y676" s="98"/>
    </row>
    <row r="677" spans="2:25" s="90" customFormat="1" ht="21" customHeight="1">
      <c r="B677" s="101"/>
      <c r="C677" s="98"/>
      <c r="D677" s="102"/>
      <c r="E677" s="103"/>
      <c r="F677" s="103"/>
      <c r="G677" s="104"/>
      <c r="H677" s="104"/>
      <c r="I677" s="99"/>
      <c r="J677" s="99"/>
      <c r="K677" s="98"/>
      <c r="L677" s="99"/>
      <c r="M677" s="98"/>
      <c r="N677" s="100"/>
      <c r="O677" s="100"/>
      <c r="P677" s="97"/>
      <c r="Q677" s="98"/>
      <c r="R677" s="98"/>
      <c r="S677" s="98"/>
      <c r="T677" s="98"/>
      <c r="U677" s="99"/>
      <c r="V677" s="98"/>
      <c r="W677" s="98"/>
      <c r="X677" s="99"/>
      <c r="Y677" s="98"/>
    </row>
    <row r="678" spans="2:25" s="90" customFormat="1" ht="21" customHeight="1">
      <c r="B678" s="101"/>
      <c r="C678" s="98"/>
      <c r="D678" s="102"/>
      <c r="E678" s="103"/>
      <c r="F678" s="103"/>
      <c r="G678" s="104"/>
      <c r="H678" s="104"/>
      <c r="I678" s="99"/>
      <c r="J678" s="99"/>
      <c r="K678" s="98"/>
      <c r="L678" s="99"/>
      <c r="M678" s="98"/>
      <c r="N678" s="100"/>
      <c r="O678" s="100"/>
      <c r="P678" s="97"/>
      <c r="Q678" s="98"/>
      <c r="R678" s="98"/>
      <c r="S678" s="98"/>
      <c r="T678" s="98"/>
      <c r="U678" s="99"/>
      <c r="V678" s="98"/>
      <c r="W678" s="98"/>
      <c r="X678" s="99"/>
      <c r="Y678" s="98"/>
    </row>
    <row r="679" spans="2:25" s="90" customFormat="1" ht="21" customHeight="1">
      <c r="B679" s="101"/>
      <c r="C679" s="98"/>
      <c r="D679" s="102"/>
      <c r="E679" s="103"/>
      <c r="F679" s="103"/>
      <c r="G679" s="104"/>
      <c r="H679" s="104"/>
      <c r="I679" s="99"/>
      <c r="J679" s="99"/>
      <c r="K679" s="98"/>
      <c r="L679" s="99"/>
      <c r="M679" s="98"/>
      <c r="N679" s="100"/>
      <c r="O679" s="100"/>
      <c r="P679" s="97"/>
      <c r="Q679" s="98"/>
      <c r="R679" s="98"/>
      <c r="S679" s="98"/>
      <c r="T679" s="98"/>
      <c r="U679" s="99"/>
      <c r="V679" s="98"/>
      <c r="W679" s="98"/>
      <c r="X679" s="99"/>
      <c r="Y679" s="98"/>
    </row>
    <row r="680" spans="2:25" s="90" customFormat="1" ht="21" customHeight="1">
      <c r="B680" s="101"/>
      <c r="C680" s="98"/>
      <c r="D680" s="102"/>
      <c r="E680" s="103"/>
      <c r="F680" s="103"/>
      <c r="G680" s="104"/>
      <c r="H680" s="104"/>
      <c r="I680" s="99"/>
      <c r="J680" s="99"/>
      <c r="K680" s="98"/>
      <c r="L680" s="99"/>
      <c r="M680" s="98"/>
      <c r="N680" s="100"/>
      <c r="O680" s="100"/>
      <c r="P680" s="97"/>
      <c r="Q680" s="98"/>
      <c r="R680" s="98"/>
      <c r="S680" s="98"/>
      <c r="T680" s="98"/>
      <c r="U680" s="99"/>
      <c r="V680" s="98"/>
      <c r="W680" s="98"/>
      <c r="X680" s="99"/>
      <c r="Y680" s="98"/>
    </row>
    <row r="681" spans="2:25" s="90" customFormat="1" ht="21" customHeight="1">
      <c r="B681" s="101"/>
      <c r="C681" s="98"/>
      <c r="D681" s="102"/>
      <c r="E681" s="103"/>
      <c r="F681" s="103"/>
      <c r="G681" s="104"/>
      <c r="H681" s="104"/>
      <c r="I681" s="99"/>
      <c r="J681" s="99"/>
      <c r="K681" s="98"/>
      <c r="L681" s="99"/>
      <c r="M681" s="98"/>
      <c r="N681" s="100"/>
      <c r="O681" s="100"/>
      <c r="P681" s="97"/>
      <c r="Q681" s="98"/>
      <c r="R681" s="98"/>
      <c r="S681" s="98"/>
      <c r="T681" s="98"/>
      <c r="U681" s="99"/>
      <c r="V681" s="98"/>
      <c r="W681" s="98"/>
      <c r="X681" s="99"/>
      <c r="Y681" s="98"/>
    </row>
    <row r="682" spans="2:25" s="90" customFormat="1" ht="21" customHeight="1">
      <c r="B682" s="101"/>
      <c r="C682" s="98"/>
      <c r="D682" s="102"/>
      <c r="E682" s="103"/>
      <c r="F682" s="103"/>
      <c r="G682" s="104"/>
      <c r="H682" s="104"/>
      <c r="I682" s="99"/>
      <c r="J682" s="99"/>
      <c r="K682" s="98"/>
      <c r="L682" s="99"/>
      <c r="M682" s="98"/>
      <c r="N682" s="100"/>
      <c r="O682" s="100"/>
      <c r="P682" s="97"/>
      <c r="Q682" s="98"/>
      <c r="R682" s="98"/>
      <c r="S682" s="98"/>
      <c r="T682" s="98"/>
      <c r="U682" s="99"/>
      <c r="V682" s="98"/>
      <c r="W682" s="98"/>
      <c r="X682" s="99"/>
      <c r="Y682" s="98"/>
    </row>
    <row r="683" spans="2:25" s="90" customFormat="1" ht="21" customHeight="1">
      <c r="B683" s="101"/>
      <c r="C683" s="98"/>
      <c r="D683" s="102"/>
      <c r="E683" s="103"/>
      <c r="F683" s="103"/>
      <c r="G683" s="104"/>
      <c r="H683" s="104"/>
      <c r="I683" s="99"/>
      <c r="J683" s="99"/>
      <c r="K683" s="98"/>
      <c r="L683" s="99"/>
      <c r="M683" s="98"/>
      <c r="N683" s="100"/>
      <c r="O683" s="100"/>
      <c r="P683" s="97"/>
      <c r="Q683" s="98"/>
      <c r="R683" s="98"/>
      <c r="S683" s="98"/>
      <c r="T683" s="98"/>
      <c r="U683" s="99"/>
      <c r="V683" s="98"/>
      <c r="W683" s="98"/>
      <c r="X683" s="99"/>
      <c r="Y683" s="98"/>
    </row>
    <row r="684" spans="2:25" s="90" customFormat="1" ht="21" customHeight="1">
      <c r="B684" s="101"/>
      <c r="C684" s="98"/>
      <c r="D684" s="102"/>
      <c r="E684" s="103"/>
      <c r="F684" s="103"/>
      <c r="G684" s="104"/>
      <c r="H684" s="104"/>
      <c r="I684" s="99"/>
      <c r="J684" s="99"/>
      <c r="K684" s="98"/>
      <c r="L684" s="99"/>
      <c r="M684" s="98"/>
      <c r="N684" s="100"/>
      <c r="O684" s="100"/>
      <c r="P684" s="97"/>
      <c r="Q684" s="98"/>
      <c r="R684" s="98"/>
      <c r="S684" s="98"/>
      <c r="T684" s="98"/>
      <c r="U684" s="99"/>
      <c r="V684" s="98"/>
      <c r="W684" s="98"/>
      <c r="X684" s="99"/>
      <c r="Y684" s="98"/>
    </row>
    <row r="685" spans="2:25" s="90" customFormat="1" ht="21" customHeight="1">
      <c r="B685" s="101"/>
      <c r="C685" s="98"/>
      <c r="D685" s="102"/>
      <c r="E685" s="103"/>
      <c r="F685" s="103"/>
      <c r="G685" s="104"/>
      <c r="H685" s="104"/>
      <c r="I685" s="99"/>
      <c r="J685" s="99"/>
      <c r="K685" s="98"/>
      <c r="L685" s="99"/>
      <c r="M685" s="98"/>
      <c r="N685" s="100"/>
      <c r="O685" s="100"/>
      <c r="P685" s="97"/>
      <c r="Q685" s="98"/>
      <c r="R685" s="98"/>
      <c r="S685" s="98"/>
      <c r="T685" s="98"/>
      <c r="U685" s="99"/>
      <c r="V685" s="98"/>
      <c r="W685" s="98"/>
      <c r="X685" s="99"/>
      <c r="Y685" s="98"/>
    </row>
    <row r="686" spans="2:25" s="90" customFormat="1" ht="21" customHeight="1">
      <c r="B686" s="101"/>
      <c r="C686" s="98"/>
      <c r="D686" s="102"/>
      <c r="E686" s="103"/>
      <c r="F686" s="103"/>
      <c r="G686" s="104"/>
      <c r="H686" s="104"/>
      <c r="I686" s="99"/>
      <c r="J686" s="99"/>
      <c r="K686" s="98"/>
      <c r="L686" s="99"/>
      <c r="M686" s="98"/>
      <c r="N686" s="100"/>
      <c r="O686" s="100"/>
      <c r="P686" s="97"/>
      <c r="Q686" s="98"/>
      <c r="R686" s="98"/>
      <c r="S686" s="98"/>
      <c r="T686" s="98"/>
      <c r="U686" s="99"/>
      <c r="V686" s="98"/>
      <c r="W686" s="98"/>
      <c r="X686" s="99"/>
      <c r="Y686" s="98"/>
    </row>
    <row r="687" spans="2:25" s="90" customFormat="1" ht="21" customHeight="1">
      <c r="B687" s="101"/>
      <c r="C687" s="98"/>
      <c r="D687" s="102"/>
      <c r="E687" s="103"/>
      <c r="F687" s="103"/>
      <c r="G687" s="104"/>
      <c r="H687" s="104"/>
      <c r="I687" s="99"/>
      <c r="J687" s="99"/>
      <c r="K687" s="98"/>
      <c r="L687" s="99"/>
      <c r="M687" s="98"/>
      <c r="N687" s="100"/>
      <c r="O687" s="100"/>
      <c r="P687" s="97"/>
      <c r="Q687" s="98"/>
      <c r="R687" s="98"/>
      <c r="S687" s="98"/>
      <c r="T687" s="98"/>
      <c r="U687" s="99"/>
      <c r="V687" s="98"/>
      <c r="W687" s="98"/>
      <c r="X687" s="99"/>
      <c r="Y687" s="98"/>
    </row>
    <row r="688" spans="2:25" s="90" customFormat="1" ht="21" customHeight="1">
      <c r="B688" s="101"/>
      <c r="C688" s="98"/>
      <c r="D688" s="102"/>
      <c r="E688" s="103"/>
      <c r="F688" s="103"/>
      <c r="G688" s="104"/>
      <c r="H688" s="104"/>
      <c r="I688" s="99"/>
      <c r="J688" s="99"/>
      <c r="K688" s="98"/>
      <c r="L688" s="99"/>
      <c r="M688" s="98"/>
      <c r="N688" s="100"/>
      <c r="O688" s="100"/>
      <c r="P688" s="97"/>
      <c r="Q688" s="98"/>
      <c r="R688" s="98"/>
      <c r="S688" s="98"/>
      <c r="T688" s="98"/>
      <c r="U688" s="99"/>
      <c r="V688" s="98"/>
      <c r="W688" s="98"/>
      <c r="X688" s="99"/>
      <c r="Y688" s="98"/>
    </row>
    <row r="689" spans="2:25" s="90" customFormat="1" ht="21" customHeight="1">
      <c r="B689" s="101"/>
      <c r="C689" s="98"/>
      <c r="D689" s="102"/>
      <c r="E689" s="103"/>
      <c r="F689" s="103"/>
      <c r="G689" s="104"/>
      <c r="H689" s="104"/>
      <c r="I689" s="99"/>
      <c r="J689" s="99"/>
      <c r="K689" s="98"/>
      <c r="L689" s="99"/>
      <c r="M689" s="98"/>
      <c r="N689" s="100"/>
      <c r="O689" s="100"/>
      <c r="P689" s="97"/>
      <c r="Q689" s="98"/>
      <c r="R689" s="98"/>
      <c r="S689" s="98"/>
      <c r="T689" s="98"/>
      <c r="U689" s="99"/>
      <c r="V689" s="98"/>
      <c r="W689" s="98"/>
      <c r="X689" s="99"/>
      <c r="Y689" s="98"/>
    </row>
    <row r="690" spans="2:25" s="90" customFormat="1" ht="21" customHeight="1">
      <c r="B690" s="101"/>
      <c r="C690" s="98"/>
      <c r="D690" s="102"/>
      <c r="E690" s="103"/>
      <c r="F690" s="103"/>
      <c r="G690" s="104"/>
      <c r="H690" s="104"/>
      <c r="I690" s="99"/>
      <c r="J690" s="99"/>
      <c r="K690" s="98"/>
      <c r="L690" s="99"/>
      <c r="M690" s="98"/>
      <c r="N690" s="100"/>
      <c r="O690" s="100"/>
      <c r="P690" s="97"/>
      <c r="Q690" s="98"/>
      <c r="R690" s="98"/>
      <c r="S690" s="98"/>
      <c r="T690" s="98"/>
      <c r="U690" s="99"/>
      <c r="V690" s="98"/>
      <c r="W690" s="98"/>
      <c r="X690" s="99"/>
      <c r="Y690" s="98"/>
    </row>
    <row r="691" spans="2:25" s="90" customFormat="1" ht="21" customHeight="1">
      <c r="B691" s="101"/>
      <c r="C691" s="98"/>
      <c r="D691" s="102"/>
      <c r="E691" s="103"/>
      <c r="F691" s="103"/>
      <c r="G691" s="104"/>
      <c r="H691" s="104"/>
      <c r="I691" s="99"/>
      <c r="J691" s="99"/>
      <c r="K691" s="98"/>
      <c r="L691" s="99"/>
      <c r="M691" s="98"/>
      <c r="N691" s="100"/>
      <c r="O691" s="100"/>
      <c r="P691" s="97"/>
      <c r="Q691" s="98"/>
      <c r="R691" s="98"/>
      <c r="S691" s="98"/>
      <c r="T691" s="98"/>
      <c r="U691" s="99"/>
      <c r="V691" s="98"/>
      <c r="W691" s="98"/>
      <c r="X691" s="99"/>
      <c r="Y691" s="98"/>
    </row>
    <row r="692" spans="2:25" s="90" customFormat="1" ht="21" customHeight="1">
      <c r="B692" s="101"/>
      <c r="C692" s="98"/>
      <c r="D692" s="102"/>
      <c r="E692" s="103"/>
      <c r="F692" s="103"/>
      <c r="G692" s="104"/>
      <c r="H692" s="104"/>
      <c r="I692" s="99"/>
      <c r="J692" s="99"/>
      <c r="K692" s="98"/>
      <c r="L692" s="99"/>
      <c r="M692" s="98"/>
      <c r="N692" s="100"/>
      <c r="O692" s="100"/>
      <c r="P692" s="97"/>
      <c r="Q692" s="98"/>
      <c r="R692" s="98"/>
      <c r="S692" s="98"/>
      <c r="T692" s="98"/>
      <c r="U692" s="99"/>
      <c r="V692" s="98"/>
      <c r="W692" s="98"/>
      <c r="X692" s="99"/>
      <c r="Y692" s="98"/>
    </row>
    <row r="693" spans="2:25" s="90" customFormat="1" ht="21" customHeight="1">
      <c r="B693" s="101"/>
      <c r="C693" s="98"/>
      <c r="D693" s="102"/>
      <c r="E693" s="103"/>
      <c r="F693" s="103"/>
      <c r="G693" s="104"/>
      <c r="H693" s="104"/>
      <c r="I693" s="99"/>
      <c r="J693" s="99"/>
      <c r="K693" s="98"/>
      <c r="L693" s="99"/>
      <c r="M693" s="98"/>
      <c r="N693" s="100"/>
      <c r="O693" s="100"/>
      <c r="P693" s="97"/>
      <c r="Q693" s="98"/>
      <c r="R693" s="98"/>
      <c r="S693" s="98"/>
      <c r="T693" s="98"/>
      <c r="U693" s="99"/>
      <c r="V693" s="98"/>
      <c r="W693" s="98"/>
      <c r="X693" s="99"/>
      <c r="Y693" s="98"/>
    </row>
    <row r="694" spans="2:25" s="90" customFormat="1" ht="21" customHeight="1">
      <c r="B694" s="101"/>
      <c r="C694" s="98"/>
      <c r="D694" s="102"/>
      <c r="E694" s="103"/>
      <c r="F694" s="103"/>
      <c r="G694" s="104"/>
      <c r="H694" s="104"/>
      <c r="I694" s="99"/>
      <c r="J694" s="99"/>
      <c r="K694" s="98"/>
      <c r="L694" s="99"/>
      <c r="M694" s="98"/>
      <c r="N694" s="100"/>
      <c r="O694" s="100"/>
      <c r="P694" s="97"/>
      <c r="Q694" s="98"/>
      <c r="R694" s="98"/>
      <c r="S694" s="98"/>
      <c r="T694" s="98"/>
      <c r="U694" s="99"/>
      <c r="V694" s="98"/>
      <c r="W694" s="98"/>
      <c r="X694" s="99"/>
      <c r="Y694" s="98"/>
    </row>
    <row r="695" spans="2:25" s="90" customFormat="1" ht="21" customHeight="1">
      <c r="B695" s="101"/>
      <c r="C695" s="98"/>
      <c r="D695" s="102"/>
      <c r="E695" s="103"/>
      <c r="F695" s="103"/>
      <c r="G695" s="104"/>
      <c r="H695" s="104"/>
      <c r="I695" s="99"/>
      <c r="J695" s="99"/>
      <c r="K695" s="98"/>
      <c r="L695" s="99"/>
      <c r="M695" s="98"/>
      <c r="N695" s="100"/>
      <c r="O695" s="100"/>
      <c r="P695" s="97"/>
      <c r="Q695" s="98"/>
      <c r="R695" s="98"/>
      <c r="S695" s="98"/>
      <c r="T695" s="98"/>
      <c r="U695" s="99"/>
      <c r="V695" s="98"/>
      <c r="W695" s="98"/>
      <c r="X695" s="99"/>
      <c r="Y695" s="98"/>
    </row>
    <row r="696" spans="2:25" s="90" customFormat="1" ht="21" customHeight="1">
      <c r="B696" s="101"/>
      <c r="C696" s="98"/>
      <c r="D696" s="102"/>
      <c r="E696" s="103"/>
      <c r="F696" s="103"/>
      <c r="G696" s="104"/>
      <c r="H696" s="104"/>
      <c r="I696" s="99"/>
      <c r="J696" s="99"/>
      <c r="K696" s="98"/>
      <c r="L696" s="99"/>
      <c r="M696" s="98"/>
      <c r="N696" s="100"/>
      <c r="O696" s="100"/>
      <c r="P696" s="97"/>
      <c r="Q696" s="98"/>
      <c r="R696" s="98"/>
      <c r="S696" s="98"/>
      <c r="T696" s="98"/>
      <c r="U696" s="99"/>
      <c r="V696" s="98"/>
      <c r="W696" s="98"/>
      <c r="X696" s="99"/>
      <c r="Y696" s="98"/>
    </row>
    <row r="697" spans="2:25" s="90" customFormat="1" ht="21" customHeight="1">
      <c r="B697" s="101"/>
      <c r="C697" s="98"/>
      <c r="D697" s="102"/>
      <c r="E697" s="103"/>
      <c r="F697" s="103"/>
      <c r="G697" s="104"/>
      <c r="H697" s="104"/>
      <c r="I697" s="99"/>
      <c r="J697" s="99"/>
      <c r="K697" s="98"/>
      <c r="L697" s="99"/>
      <c r="M697" s="98"/>
      <c r="N697" s="100"/>
      <c r="O697" s="100"/>
      <c r="P697" s="97"/>
      <c r="Q697" s="98"/>
      <c r="R697" s="98"/>
      <c r="S697" s="98"/>
      <c r="T697" s="98"/>
      <c r="U697" s="99"/>
      <c r="V697" s="98"/>
      <c r="W697" s="98"/>
      <c r="X697" s="99"/>
      <c r="Y697" s="98"/>
    </row>
    <row r="698" spans="2:25" s="90" customFormat="1" ht="21" customHeight="1">
      <c r="B698" s="101"/>
      <c r="C698" s="98"/>
      <c r="D698" s="102"/>
      <c r="E698" s="103"/>
      <c r="F698" s="103"/>
      <c r="G698" s="104"/>
      <c r="H698" s="104"/>
      <c r="I698" s="99"/>
      <c r="J698" s="99"/>
      <c r="K698" s="98"/>
      <c r="L698" s="99"/>
      <c r="M698" s="98"/>
      <c r="N698" s="100"/>
      <c r="O698" s="100"/>
      <c r="P698" s="97"/>
      <c r="Q698" s="98"/>
      <c r="R698" s="98"/>
      <c r="S698" s="98"/>
      <c r="T698" s="98"/>
      <c r="U698" s="99"/>
      <c r="V698" s="98"/>
      <c r="W698" s="98"/>
      <c r="X698" s="99"/>
      <c r="Y698" s="98"/>
    </row>
    <row r="699" spans="2:25" s="90" customFormat="1" ht="21" customHeight="1">
      <c r="B699" s="101"/>
      <c r="C699" s="98"/>
      <c r="D699" s="102"/>
      <c r="E699" s="103"/>
      <c r="F699" s="103"/>
      <c r="G699" s="104"/>
      <c r="H699" s="104"/>
      <c r="I699" s="99"/>
      <c r="J699" s="99"/>
      <c r="K699" s="98"/>
      <c r="L699" s="99"/>
      <c r="M699" s="98"/>
      <c r="N699" s="100"/>
      <c r="O699" s="100"/>
      <c r="P699" s="97"/>
      <c r="Q699" s="98"/>
      <c r="R699" s="98"/>
      <c r="S699" s="98"/>
      <c r="T699" s="98"/>
      <c r="U699" s="99"/>
      <c r="V699" s="98"/>
      <c r="W699" s="98"/>
      <c r="X699" s="99"/>
      <c r="Y699" s="98"/>
    </row>
    <row r="700" spans="2:25" s="90" customFormat="1" ht="21" customHeight="1">
      <c r="B700" s="101"/>
      <c r="C700" s="98"/>
      <c r="D700" s="102"/>
      <c r="E700" s="103"/>
      <c r="F700" s="103"/>
      <c r="G700" s="104"/>
      <c r="H700" s="104"/>
      <c r="I700" s="99"/>
      <c r="J700" s="99"/>
      <c r="K700" s="98"/>
      <c r="L700" s="99"/>
      <c r="M700" s="98"/>
      <c r="N700" s="100"/>
      <c r="O700" s="100"/>
      <c r="P700" s="97"/>
      <c r="Q700" s="98"/>
      <c r="R700" s="98"/>
      <c r="S700" s="98"/>
      <c r="T700" s="98"/>
      <c r="U700" s="99"/>
      <c r="V700" s="98"/>
      <c r="W700" s="98"/>
      <c r="X700" s="99"/>
      <c r="Y700" s="98"/>
    </row>
    <row r="701" spans="2:25" s="90" customFormat="1" ht="21" customHeight="1">
      <c r="B701" s="101"/>
      <c r="C701" s="98"/>
      <c r="D701" s="102"/>
      <c r="E701" s="103"/>
      <c r="F701" s="103"/>
      <c r="G701" s="104"/>
      <c r="H701" s="104"/>
      <c r="I701" s="99"/>
      <c r="J701" s="99"/>
      <c r="K701" s="98"/>
      <c r="L701" s="99"/>
      <c r="M701" s="98"/>
      <c r="N701" s="100"/>
      <c r="O701" s="100"/>
      <c r="P701" s="97"/>
      <c r="Q701" s="98"/>
      <c r="R701" s="98"/>
      <c r="S701" s="98"/>
      <c r="T701" s="98"/>
      <c r="U701" s="99"/>
      <c r="V701" s="98"/>
      <c r="W701" s="98"/>
      <c r="X701" s="99"/>
      <c r="Y701" s="98"/>
    </row>
    <row r="702" spans="2:25" s="90" customFormat="1" ht="21" customHeight="1">
      <c r="B702" s="101"/>
      <c r="C702" s="98"/>
      <c r="D702" s="102"/>
      <c r="E702" s="103"/>
      <c r="F702" s="103"/>
      <c r="G702" s="104"/>
      <c r="H702" s="104"/>
      <c r="I702" s="99"/>
      <c r="J702" s="99"/>
      <c r="K702" s="98"/>
      <c r="L702" s="99"/>
      <c r="M702" s="98"/>
      <c r="N702" s="100"/>
      <c r="O702" s="100"/>
      <c r="P702" s="97"/>
      <c r="Q702" s="98"/>
      <c r="R702" s="98"/>
      <c r="S702" s="98"/>
      <c r="T702" s="98"/>
      <c r="U702" s="99"/>
      <c r="V702" s="98"/>
      <c r="W702" s="98"/>
      <c r="X702" s="99"/>
      <c r="Y702" s="98"/>
    </row>
    <row r="703" spans="2:25" s="90" customFormat="1" ht="21" customHeight="1">
      <c r="B703" s="101"/>
      <c r="C703" s="98"/>
      <c r="D703" s="102"/>
      <c r="E703" s="103"/>
      <c r="F703" s="103"/>
      <c r="G703" s="104"/>
      <c r="H703" s="104"/>
      <c r="I703" s="99"/>
      <c r="J703" s="99"/>
      <c r="K703" s="98"/>
      <c r="L703" s="99"/>
      <c r="M703" s="98"/>
      <c r="N703" s="100"/>
      <c r="O703" s="100"/>
      <c r="P703" s="97"/>
      <c r="Q703" s="98"/>
      <c r="R703" s="98"/>
      <c r="S703" s="98"/>
      <c r="T703" s="98"/>
      <c r="U703" s="99"/>
      <c r="V703" s="98"/>
      <c r="W703" s="98"/>
      <c r="X703" s="99"/>
      <c r="Y703" s="98"/>
    </row>
    <row r="704" spans="2:25" s="90" customFormat="1" ht="21" customHeight="1">
      <c r="B704" s="101"/>
      <c r="C704" s="98"/>
      <c r="D704" s="102"/>
      <c r="E704" s="103"/>
      <c r="F704" s="103"/>
      <c r="G704" s="104"/>
      <c r="H704" s="104"/>
      <c r="I704" s="99"/>
      <c r="J704" s="99"/>
      <c r="K704" s="98"/>
      <c r="L704" s="99"/>
      <c r="M704" s="98"/>
      <c r="N704" s="100"/>
      <c r="O704" s="100"/>
      <c r="P704" s="97"/>
      <c r="Q704" s="98"/>
      <c r="R704" s="98"/>
      <c r="S704" s="98"/>
      <c r="T704" s="98"/>
      <c r="U704" s="99"/>
      <c r="V704" s="98"/>
      <c r="W704" s="98"/>
      <c r="X704" s="99"/>
      <c r="Y704" s="98"/>
    </row>
    <row r="705" spans="2:25" s="90" customFormat="1" ht="21" customHeight="1">
      <c r="B705" s="101"/>
      <c r="C705" s="98"/>
      <c r="D705" s="102"/>
      <c r="E705" s="103"/>
      <c r="F705" s="103"/>
      <c r="G705" s="104"/>
      <c r="H705" s="104"/>
      <c r="I705" s="99"/>
      <c r="J705" s="99"/>
      <c r="K705" s="98"/>
      <c r="L705" s="99"/>
      <c r="M705" s="98"/>
      <c r="N705" s="100"/>
      <c r="O705" s="100"/>
      <c r="P705" s="97"/>
      <c r="Q705" s="98"/>
      <c r="R705" s="98"/>
      <c r="S705" s="98"/>
      <c r="T705" s="98"/>
      <c r="U705" s="99"/>
      <c r="V705" s="98"/>
      <c r="W705" s="98"/>
      <c r="X705" s="99"/>
      <c r="Y705" s="98"/>
    </row>
    <row r="706" spans="2:25" s="90" customFormat="1" ht="21" customHeight="1">
      <c r="B706" s="101"/>
      <c r="C706" s="98"/>
      <c r="D706" s="102"/>
      <c r="E706" s="103"/>
      <c r="F706" s="103"/>
      <c r="G706" s="104"/>
      <c r="H706" s="104"/>
      <c r="I706" s="99"/>
      <c r="J706" s="99"/>
      <c r="K706" s="98"/>
      <c r="L706" s="99"/>
      <c r="M706" s="98"/>
      <c r="N706" s="100"/>
      <c r="O706" s="100"/>
      <c r="P706" s="97"/>
      <c r="Q706" s="98"/>
      <c r="R706" s="98"/>
      <c r="S706" s="98"/>
      <c r="T706" s="98"/>
      <c r="U706" s="99"/>
      <c r="V706" s="98"/>
      <c r="W706" s="98"/>
      <c r="X706" s="99"/>
      <c r="Y706" s="98"/>
    </row>
    <row r="707" spans="2:25" s="90" customFormat="1" ht="21" customHeight="1">
      <c r="B707" s="101"/>
      <c r="C707" s="98"/>
      <c r="D707" s="102"/>
      <c r="E707" s="103"/>
      <c r="F707" s="103"/>
      <c r="G707" s="104"/>
      <c r="H707" s="104"/>
      <c r="I707" s="99"/>
      <c r="J707" s="99"/>
      <c r="K707" s="98"/>
      <c r="L707" s="99"/>
      <c r="M707" s="98"/>
      <c r="N707" s="100"/>
      <c r="O707" s="100"/>
      <c r="P707" s="97"/>
      <c r="Q707" s="98"/>
      <c r="R707" s="98"/>
      <c r="S707" s="98"/>
      <c r="T707" s="98"/>
      <c r="U707" s="99"/>
      <c r="V707" s="98"/>
      <c r="W707" s="98"/>
      <c r="X707" s="99"/>
      <c r="Y707" s="98"/>
    </row>
    <row r="708" spans="2:25" s="90" customFormat="1" ht="21" customHeight="1">
      <c r="B708" s="101"/>
      <c r="C708" s="98"/>
      <c r="D708" s="102"/>
      <c r="E708" s="103"/>
      <c r="F708" s="103"/>
      <c r="G708" s="104"/>
      <c r="H708" s="104"/>
      <c r="I708" s="99"/>
      <c r="J708" s="99"/>
      <c r="K708" s="98"/>
      <c r="L708" s="99"/>
      <c r="M708" s="98"/>
      <c r="N708" s="100"/>
      <c r="O708" s="100"/>
      <c r="P708" s="97"/>
      <c r="Q708" s="98"/>
      <c r="R708" s="98"/>
      <c r="S708" s="98"/>
      <c r="T708" s="98"/>
      <c r="U708" s="99"/>
      <c r="V708" s="98"/>
      <c r="W708" s="98"/>
      <c r="X708" s="99"/>
      <c r="Y708" s="98"/>
    </row>
    <row r="709" spans="2:25" s="90" customFormat="1" ht="21" customHeight="1">
      <c r="B709" s="101"/>
      <c r="C709" s="98"/>
      <c r="D709" s="102"/>
      <c r="E709" s="103"/>
      <c r="F709" s="103"/>
      <c r="G709" s="104"/>
      <c r="H709" s="104"/>
      <c r="I709" s="99"/>
      <c r="J709" s="99"/>
      <c r="K709" s="98"/>
      <c r="L709" s="99"/>
      <c r="M709" s="98"/>
      <c r="N709" s="100"/>
      <c r="O709" s="100"/>
      <c r="P709" s="97"/>
      <c r="Q709" s="98"/>
      <c r="R709" s="98"/>
      <c r="S709" s="98"/>
      <c r="T709" s="98"/>
      <c r="U709" s="99"/>
      <c r="V709" s="98"/>
      <c r="W709" s="98"/>
      <c r="X709" s="99"/>
      <c r="Y709" s="98"/>
    </row>
    <row r="710" spans="2:25" s="90" customFormat="1" ht="21" customHeight="1">
      <c r="B710" s="101"/>
      <c r="C710" s="98"/>
      <c r="D710" s="102"/>
      <c r="E710" s="103"/>
      <c r="F710" s="103"/>
      <c r="G710" s="104"/>
      <c r="H710" s="104"/>
      <c r="I710" s="99"/>
      <c r="J710" s="99"/>
      <c r="K710" s="98"/>
      <c r="L710" s="99"/>
      <c r="M710" s="98"/>
      <c r="N710" s="100"/>
      <c r="O710" s="100"/>
      <c r="P710" s="97"/>
      <c r="Q710" s="98"/>
      <c r="R710" s="98"/>
      <c r="S710" s="98"/>
      <c r="T710" s="98"/>
      <c r="U710" s="99"/>
      <c r="V710" s="98"/>
      <c r="W710" s="98"/>
      <c r="X710" s="99"/>
      <c r="Y710" s="98"/>
    </row>
    <row r="711" spans="2:25" s="90" customFormat="1" ht="21" customHeight="1">
      <c r="B711" s="101"/>
      <c r="C711" s="98"/>
      <c r="D711" s="102"/>
      <c r="E711" s="103"/>
      <c r="F711" s="103"/>
      <c r="G711" s="104"/>
      <c r="H711" s="104"/>
      <c r="I711" s="99"/>
      <c r="J711" s="99"/>
      <c r="K711" s="98"/>
      <c r="L711" s="99"/>
      <c r="M711" s="98"/>
      <c r="N711" s="100"/>
      <c r="O711" s="100"/>
      <c r="P711" s="97"/>
      <c r="Q711" s="98"/>
      <c r="R711" s="98"/>
      <c r="S711" s="98"/>
      <c r="T711" s="98"/>
      <c r="U711" s="99"/>
      <c r="V711" s="98"/>
      <c r="W711" s="98"/>
      <c r="X711" s="99"/>
      <c r="Y711" s="98"/>
    </row>
    <row r="712" spans="2:25" s="90" customFormat="1" ht="21" customHeight="1">
      <c r="B712" s="101"/>
      <c r="C712" s="98"/>
      <c r="D712" s="102"/>
      <c r="E712" s="103"/>
      <c r="F712" s="103"/>
      <c r="G712" s="104"/>
      <c r="H712" s="104"/>
      <c r="I712" s="99"/>
      <c r="J712" s="99"/>
      <c r="K712" s="98"/>
      <c r="L712" s="99"/>
      <c r="M712" s="98"/>
      <c r="N712" s="100"/>
      <c r="O712" s="100"/>
      <c r="P712" s="97"/>
      <c r="Q712" s="98"/>
      <c r="R712" s="98"/>
      <c r="S712" s="98"/>
      <c r="T712" s="98"/>
      <c r="U712" s="99"/>
      <c r="V712" s="98"/>
      <c r="W712" s="98"/>
      <c r="X712" s="99"/>
      <c r="Y712" s="98"/>
    </row>
    <row r="713" spans="2:25" s="90" customFormat="1" ht="21" customHeight="1">
      <c r="B713" s="101"/>
      <c r="C713" s="98"/>
      <c r="D713" s="102"/>
      <c r="E713" s="103"/>
      <c r="F713" s="103"/>
      <c r="G713" s="104"/>
      <c r="H713" s="104"/>
      <c r="I713" s="99"/>
      <c r="J713" s="99"/>
      <c r="K713" s="98"/>
      <c r="L713" s="99"/>
      <c r="M713" s="98"/>
      <c r="N713" s="100"/>
      <c r="O713" s="100"/>
      <c r="P713" s="97"/>
      <c r="Q713" s="98"/>
      <c r="R713" s="98"/>
      <c r="S713" s="98"/>
      <c r="T713" s="98"/>
      <c r="U713" s="99"/>
      <c r="V713" s="98"/>
      <c r="W713" s="98"/>
      <c r="X713" s="99"/>
      <c r="Y713" s="98"/>
    </row>
    <row r="714" spans="2:25" s="90" customFormat="1" ht="21" customHeight="1">
      <c r="B714" s="101"/>
      <c r="C714" s="98"/>
      <c r="D714" s="102"/>
      <c r="E714" s="103"/>
      <c r="F714" s="103"/>
      <c r="G714" s="104"/>
      <c r="H714" s="104"/>
      <c r="I714" s="99"/>
      <c r="J714" s="99"/>
      <c r="K714" s="98"/>
      <c r="L714" s="99"/>
      <c r="M714" s="98"/>
      <c r="N714" s="100"/>
      <c r="O714" s="100"/>
      <c r="P714" s="97"/>
      <c r="Q714" s="98"/>
      <c r="R714" s="98"/>
      <c r="S714" s="98"/>
      <c r="T714" s="98"/>
      <c r="U714" s="99"/>
      <c r="V714" s="98"/>
      <c r="W714" s="98"/>
      <c r="X714" s="99"/>
      <c r="Y714" s="98"/>
    </row>
    <row r="715" spans="2:25" s="90" customFormat="1" ht="21" customHeight="1">
      <c r="B715" s="101"/>
      <c r="C715" s="98"/>
      <c r="D715" s="102"/>
      <c r="E715" s="103"/>
      <c r="F715" s="103"/>
      <c r="G715" s="104"/>
      <c r="H715" s="104"/>
      <c r="I715" s="99"/>
      <c r="J715" s="99"/>
      <c r="K715" s="98"/>
      <c r="L715" s="99"/>
      <c r="M715" s="98"/>
      <c r="N715" s="100"/>
      <c r="O715" s="100"/>
      <c r="P715" s="97"/>
      <c r="Q715" s="98"/>
      <c r="R715" s="98"/>
      <c r="S715" s="98"/>
      <c r="T715" s="98"/>
      <c r="U715" s="99"/>
      <c r="V715" s="98"/>
      <c r="W715" s="98"/>
      <c r="X715" s="99"/>
      <c r="Y715" s="98"/>
    </row>
    <row r="716" spans="2:25" s="90" customFormat="1" ht="21" customHeight="1">
      <c r="B716" s="101"/>
      <c r="C716" s="98"/>
      <c r="D716" s="102"/>
      <c r="E716" s="103"/>
      <c r="F716" s="103"/>
      <c r="G716" s="104"/>
      <c r="H716" s="104"/>
      <c r="I716" s="99"/>
      <c r="J716" s="99"/>
      <c r="K716" s="98"/>
      <c r="L716" s="99"/>
      <c r="M716" s="98"/>
      <c r="N716" s="100"/>
      <c r="O716" s="100"/>
      <c r="P716" s="97"/>
      <c r="Q716" s="98"/>
      <c r="R716" s="98"/>
      <c r="S716" s="98"/>
      <c r="T716" s="98"/>
      <c r="U716" s="99"/>
      <c r="V716" s="98"/>
      <c r="W716" s="98"/>
      <c r="X716" s="99"/>
      <c r="Y716" s="98"/>
    </row>
    <row r="717" spans="2:25" s="90" customFormat="1" ht="21" customHeight="1">
      <c r="B717" s="101"/>
      <c r="C717" s="98"/>
      <c r="D717" s="102"/>
      <c r="E717" s="103"/>
      <c r="F717" s="103"/>
      <c r="G717" s="104"/>
      <c r="H717" s="104"/>
      <c r="I717" s="99"/>
      <c r="J717" s="99"/>
      <c r="K717" s="98"/>
      <c r="L717" s="99"/>
      <c r="M717" s="98"/>
      <c r="N717" s="100"/>
      <c r="O717" s="100"/>
      <c r="P717" s="97"/>
      <c r="Q717" s="98"/>
      <c r="R717" s="98"/>
      <c r="S717" s="98"/>
      <c r="T717" s="98"/>
      <c r="U717" s="99"/>
      <c r="V717" s="98"/>
      <c r="W717" s="98"/>
      <c r="X717" s="99"/>
      <c r="Y717" s="98"/>
    </row>
    <row r="718" spans="2:25" s="90" customFormat="1" ht="21" customHeight="1">
      <c r="B718" s="101"/>
      <c r="C718" s="98"/>
      <c r="D718" s="102"/>
      <c r="E718" s="103"/>
      <c r="F718" s="103"/>
      <c r="G718" s="104"/>
      <c r="H718" s="104"/>
      <c r="I718" s="99"/>
      <c r="J718" s="99"/>
      <c r="K718" s="98"/>
      <c r="L718" s="99"/>
      <c r="M718" s="98"/>
      <c r="N718" s="100"/>
      <c r="O718" s="100"/>
      <c r="P718" s="97"/>
      <c r="Q718" s="98"/>
      <c r="R718" s="98"/>
      <c r="S718" s="98"/>
      <c r="T718" s="98"/>
      <c r="U718" s="99"/>
      <c r="V718" s="98"/>
      <c r="W718" s="98"/>
      <c r="X718" s="99"/>
      <c r="Y718" s="98"/>
    </row>
    <row r="719" spans="2:25" s="90" customFormat="1" ht="21" customHeight="1">
      <c r="B719" s="101"/>
      <c r="C719" s="98"/>
      <c r="D719" s="102"/>
      <c r="E719" s="103"/>
      <c r="F719" s="103"/>
      <c r="G719" s="104"/>
      <c r="H719" s="104"/>
      <c r="I719" s="99"/>
      <c r="J719" s="99"/>
      <c r="K719" s="98"/>
      <c r="L719" s="99"/>
      <c r="M719" s="98"/>
      <c r="N719" s="100"/>
      <c r="O719" s="100"/>
      <c r="P719" s="97"/>
      <c r="Q719" s="98"/>
      <c r="R719" s="98"/>
      <c r="S719" s="98"/>
      <c r="T719" s="98"/>
      <c r="U719" s="99"/>
      <c r="V719" s="98"/>
      <c r="W719" s="98"/>
      <c r="X719" s="99"/>
      <c r="Y719" s="98"/>
    </row>
    <row r="720" spans="2:25" s="90" customFormat="1" ht="21" customHeight="1">
      <c r="B720" s="101"/>
      <c r="C720" s="98"/>
      <c r="D720" s="102"/>
      <c r="E720" s="103"/>
      <c r="F720" s="103"/>
      <c r="G720" s="104"/>
      <c r="H720" s="104"/>
      <c r="I720" s="99"/>
      <c r="J720" s="99"/>
      <c r="K720" s="98"/>
      <c r="L720" s="99"/>
      <c r="M720" s="98"/>
      <c r="N720" s="100"/>
      <c r="O720" s="100"/>
      <c r="P720" s="97"/>
      <c r="Q720" s="98"/>
      <c r="R720" s="98"/>
      <c r="S720" s="98"/>
      <c r="T720" s="98"/>
      <c r="U720" s="99"/>
      <c r="V720" s="98"/>
      <c r="W720" s="98"/>
      <c r="X720" s="99"/>
      <c r="Y720" s="98"/>
    </row>
    <row r="721" spans="2:25" s="90" customFormat="1" ht="21" customHeight="1">
      <c r="B721" s="101"/>
      <c r="C721" s="98"/>
      <c r="D721" s="102"/>
      <c r="E721" s="103"/>
      <c r="F721" s="103"/>
      <c r="G721" s="104"/>
      <c r="H721" s="104"/>
      <c r="I721" s="99"/>
      <c r="J721" s="99"/>
      <c r="K721" s="98"/>
      <c r="L721" s="99"/>
      <c r="M721" s="98"/>
      <c r="N721" s="100"/>
      <c r="O721" s="100"/>
      <c r="P721" s="97"/>
      <c r="Q721" s="98"/>
      <c r="R721" s="98"/>
      <c r="S721" s="98"/>
      <c r="T721" s="98"/>
      <c r="U721" s="99"/>
      <c r="V721" s="98"/>
      <c r="W721" s="98"/>
      <c r="X721" s="99"/>
      <c r="Y721" s="98"/>
    </row>
    <row r="722" spans="2:25" s="90" customFormat="1" ht="21" customHeight="1">
      <c r="B722" s="101"/>
      <c r="C722" s="98"/>
      <c r="D722" s="102"/>
      <c r="E722" s="103"/>
      <c r="F722" s="103"/>
      <c r="G722" s="104"/>
      <c r="H722" s="104"/>
      <c r="I722" s="99"/>
      <c r="J722" s="99"/>
      <c r="K722" s="98"/>
      <c r="L722" s="99"/>
      <c r="M722" s="98"/>
      <c r="N722" s="100"/>
      <c r="O722" s="100"/>
      <c r="P722" s="97"/>
      <c r="Q722" s="98"/>
      <c r="R722" s="98"/>
      <c r="S722" s="98"/>
      <c r="T722" s="98"/>
      <c r="U722" s="99"/>
      <c r="V722" s="98"/>
      <c r="W722" s="98"/>
      <c r="X722" s="99"/>
      <c r="Y722" s="98"/>
    </row>
    <row r="723" spans="2:25" s="90" customFormat="1" ht="21" customHeight="1">
      <c r="B723" s="101"/>
      <c r="C723" s="98"/>
      <c r="D723" s="102"/>
      <c r="E723" s="103"/>
      <c r="F723" s="103"/>
      <c r="G723" s="104"/>
      <c r="H723" s="104"/>
      <c r="I723" s="99"/>
      <c r="J723" s="99"/>
      <c r="K723" s="98"/>
      <c r="L723" s="99"/>
      <c r="M723" s="98"/>
      <c r="N723" s="100"/>
      <c r="O723" s="100"/>
      <c r="P723" s="97"/>
      <c r="Q723" s="98"/>
      <c r="R723" s="98"/>
      <c r="S723" s="98"/>
      <c r="T723" s="98"/>
      <c r="U723" s="99"/>
      <c r="V723" s="98"/>
      <c r="W723" s="98"/>
      <c r="X723" s="99"/>
      <c r="Y723" s="98"/>
    </row>
    <row r="724" spans="2:25" s="90" customFormat="1" ht="21" customHeight="1">
      <c r="B724" s="101"/>
      <c r="C724" s="98"/>
      <c r="D724" s="102"/>
      <c r="E724" s="103"/>
      <c r="F724" s="103"/>
      <c r="G724" s="104"/>
      <c r="H724" s="104"/>
      <c r="I724" s="99"/>
      <c r="J724" s="99"/>
      <c r="K724" s="98"/>
      <c r="L724" s="99"/>
      <c r="M724" s="98"/>
      <c r="N724" s="100"/>
      <c r="O724" s="100"/>
      <c r="P724" s="97"/>
      <c r="Q724" s="98"/>
      <c r="R724" s="98"/>
      <c r="S724" s="98"/>
      <c r="T724" s="98"/>
      <c r="U724" s="99"/>
      <c r="V724" s="98"/>
      <c r="W724" s="98"/>
      <c r="X724" s="99"/>
      <c r="Y724" s="98"/>
    </row>
    <row r="725" spans="2:25" s="90" customFormat="1" ht="21" customHeight="1">
      <c r="B725" s="101"/>
      <c r="C725" s="98"/>
      <c r="D725" s="102"/>
      <c r="E725" s="103"/>
      <c r="F725" s="103"/>
      <c r="G725" s="104"/>
      <c r="H725" s="104"/>
      <c r="I725" s="99"/>
      <c r="J725" s="99"/>
      <c r="K725" s="98"/>
      <c r="L725" s="99"/>
      <c r="M725" s="98"/>
      <c r="N725" s="100"/>
      <c r="O725" s="100"/>
      <c r="P725" s="97"/>
      <c r="Q725" s="98"/>
      <c r="R725" s="98"/>
      <c r="S725" s="98"/>
      <c r="T725" s="98"/>
      <c r="U725" s="99"/>
      <c r="V725" s="98"/>
      <c r="W725" s="98"/>
      <c r="X725" s="99"/>
      <c r="Y725" s="98"/>
    </row>
    <row r="726" spans="2:25" s="90" customFormat="1" ht="21" customHeight="1">
      <c r="B726" s="101"/>
      <c r="C726" s="98"/>
      <c r="D726" s="102"/>
      <c r="E726" s="103"/>
      <c r="F726" s="103"/>
      <c r="G726" s="104"/>
      <c r="H726" s="104"/>
      <c r="I726" s="99"/>
      <c r="J726" s="99"/>
      <c r="K726" s="98"/>
      <c r="L726" s="99"/>
      <c r="M726" s="98"/>
      <c r="N726" s="100"/>
      <c r="O726" s="100"/>
      <c r="P726" s="97"/>
      <c r="Q726" s="98"/>
      <c r="R726" s="98"/>
      <c r="S726" s="98"/>
      <c r="T726" s="98"/>
      <c r="U726" s="99"/>
      <c r="V726" s="98"/>
      <c r="W726" s="98"/>
      <c r="X726" s="99"/>
      <c r="Y726" s="98"/>
    </row>
    <row r="727" spans="2:25" s="90" customFormat="1" ht="21" customHeight="1">
      <c r="B727" s="101"/>
      <c r="C727" s="98"/>
      <c r="D727" s="102"/>
      <c r="E727" s="103"/>
      <c r="F727" s="103"/>
      <c r="G727" s="104"/>
      <c r="H727" s="104"/>
      <c r="I727" s="99"/>
      <c r="J727" s="99"/>
      <c r="K727" s="98"/>
      <c r="L727" s="99"/>
      <c r="M727" s="98"/>
      <c r="N727" s="100"/>
      <c r="O727" s="100"/>
      <c r="P727" s="97"/>
      <c r="Q727" s="98"/>
      <c r="R727" s="98"/>
      <c r="S727" s="98"/>
      <c r="T727" s="98"/>
      <c r="U727" s="99"/>
      <c r="V727" s="98"/>
      <c r="W727" s="98"/>
      <c r="X727" s="99"/>
      <c r="Y727" s="98"/>
    </row>
    <row r="728" spans="2:25" s="90" customFormat="1" ht="21" customHeight="1">
      <c r="B728" s="101"/>
      <c r="C728" s="98"/>
      <c r="D728" s="102"/>
      <c r="E728" s="103"/>
      <c r="F728" s="103"/>
      <c r="G728" s="104"/>
      <c r="H728" s="104"/>
      <c r="I728" s="99"/>
      <c r="J728" s="99"/>
      <c r="K728" s="98"/>
      <c r="L728" s="99"/>
      <c r="M728" s="98"/>
      <c r="N728" s="100"/>
      <c r="O728" s="100"/>
      <c r="P728" s="97"/>
      <c r="Q728" s="98"/>
      <c r="R728" s="98"/>
      <c r="S728" s="98"/>
      <c r="T728" s="98"/>
      <c r="U728" s="99"/>
      <c r="V728" s="98"/>
      <c r="W728" s="98"/>
      <c r="X728" s="99"/>
      <c r="Y728" s="98"/>
    </row>
    <row r="729" spans="2:25" s="90" customFormat="1" ht="21" customHeight="1">
      <c r="B729" s="101"/>
      <c r="C729" s="98"/>
      <c r="D729" s="102"/>
      <c r="E729" s="103"/>
      <c r="F729" s="103"/>
      <c r="G729" s="104"/>
      <c r="H729" s="104"/>
      <c r="I729" s="99"/>
      <c r="J729" s="99"/>
      <c r="K729" s="98"/>
      <c r="L729" s="99"/>
      <c r="M729" s="98"/>
      <c r="N729" s="100"/>
      <c r="O729" s="100"/>
      <c r="P729" s="97"/>
      <c r="Q729" s="98"/>
      <c r="R729" s="98"/>
      <c r="S729" s="98"/>
      <c r="T729" s="98"/>
      <c r="U729" s="99"/>
      <c r="V729" s="98"/>
      <c r="W729" s="98"/>
      <c r="X729" s="99"/>
      <c r="Y729" s="98"/>
    </row>
    <row r="730" spans="2:25" s="90" customFormat="1" ht="21" customHeight="1">
      <c r="B730" s="101"/>
      <c r="C730" s="98"/>
      <c r="D730" s="102"/>
      <c r="E730" s="103"/>
      <c r="F730" s="103"/>
      <c r="G730" s="104"/>
      <c r="H730" s="104"/>
      <c r="I730" s="99"/>
      <c r="J730" s="99"/>
      <c r="K730" s="98"/>
      <c r="L730" s="99"/>
      <c r="M730" s="98"/>
      <c r="N730" s="100"/>
      <c r="O730" s="100"/>
      <c r="P730" s="97"/>
      <c r="Q730" s="98"/>
      <c r="R730" s="98"/>
      <c r="S730" s="98"/>
      <c r="T730" s="98"/>
      <c r="U730" s="99"/>
      <c r="V730" s="98"/>
      <c r="W730" s="98"/>
      <c r="X730" s="99"/>
      <c r="Y730" s="98"/>
    </row>
    <row r="731" spans="2:25" s="90" customFormat="1" ht="21" customHeight="1">
      <c r="B731" s="101"/>
      <c r="C731" s="98"/>
      <c r="D731" s="102"/>
      <c r="E731" s="103"/>
      <c r="F731" s="103"/>
      <c r="G731" s="104"/>
      <c r="H731" s="104"/>
      <c r="I731" s="99"/>
      <c r="J731" s="99"/>
      <c r="K731" s="98"/>
      <c r="L731" s="99"/>
      <c r="M731" s="98"/>
      <c r="N731" s="100"/>
      <c r="O731" s="100"/>
      <c r="P731" s="97"/>
      <c r="Q731" s="98"/>
      <c r="R731" s="98"/>
      <c r="S731" s="98"/>
      <c r="T731" s="98"/>
      <c r="U731" s="99"/>
      <c r="V731" s="98"/>
      <c r="W731" s="98"/>
      <c r="X731" s="99"/>
      <c r="Y731" s="98"/>
    </row>
    <row r="732" spans="2:25" s="90" customFormat="1" ht="21" customHeight="1">
      <c r="B732" s="101"/>
      <c r="C732" s="98"/>
      <c r="D732" s="102"/>
      <c r="E732" s="103"/>
      <c r="F732" s="103"/>
      <c r="G732" s="104"/>
      <c r="H732" s="104"/>
      <c r="I732" s="99"/>
      <c r="J732" s="99"/>
      <c r="K732" s="98"/>
      <c r="L732" s="99"/>
      <c r="M732" s="98"/>
      <c r="N732" s="100"/>
      <c r="O732" s="100"/>
      <c r="P732" s="97"/>
      <c r="Q732" s="98"/>
      <c r="R732" s="98"/>
      <c r="S732" s="98"/>
      <c r="T732" s="98"/>
      <c r="U732" s="99"/>
      <c r="V732" s="98"/>
      <c r="W732" s="98"/>
      <c r="X732" s="99"/>
      <c r="Y732" s="98"/>
    </row>
    <row r="733" spans="2:25" s="90" customFormat="1" ht="21" customHeight="1">
      <c r="B733" s="101"/>
      <c r="C733" s="98"/>
      <c r="D733" s="102"/>
      <c r="E733" s="103"/>
      <c r="F733" s="103"/>
      <c r="G733" s="104"/>
      <c r="H733" s="104"/>
      <c r="I733" s="99"/>
      <c r="J733" s="99"/>
      <c r="K733" s="98"/>
      <c r="L733" s="99"/>
      <c r="M733" s="98"/>
      <c r="N733" s="100"/>
      <c r="O733" s="100"/>
      <c r="P733" s="97"/>
      <c r="Q733" s="98"/>
      <c r="R733" s="98"/>
      <c r="S733" s="98"/>
      <c r="T733" s="98"/>
      <c r="U733" s="99"/>
      <c r="V733" s="98"/>
      <c r="W733" s="98"/>
      <c r="X733" s="99"/>
      <c r="Y733" s="98"/>
    </row>
    <row r="734" spans="2:25" s="90" customFormat="1" ht="21" customHeight="1">
      <c r="B734" s="101"/>
      <c r="C734" s="98"/>
      <c r="D734" s="102"/>
      <c r="E734" s="103"/>
      <c r="F734" s="103"/>
      <c r="G734" s="104"/>
      <c r="H734" s="104"/>
      <c r="I734" s="99"/>
      <c r="J734" s="99"/>
      <c r="K734" s="98"/>
      <c r="L734" s="99"/>
      <c r="M734" s="98"/>
      <c r="N734" s="100"/>
      <c r="O734" s="100"/>
      <c r="P734" s="97"/>
      <c r="Q734" s="98"/>
      <c r="R734" s="98"/>
      <c r="S734" s="98"/>
      <c r="T734" s="98"/>
      <c r="U734" s="99"/>
      <c r="V734" s="98"/>
      <c r="W734" s="98"/>
      <c r="X734" s="99"/>
      <c r="Y734" s="98"/>
    </row>
    <row r="735" spans="2:25" s="90" customFormat="1" ht="21" customHeight="1">
      <c r="B735" s="101"/>
      <c r="C735" s="98"/>
      <c r="D735" s="102"/>
      <c r="E735" s="103"/>
      <c r="F735" s="103"/>
      <c r="G735" s="104"/>
      <c r="H735" s="104"/>
      <c r="I735" s="99"/>
      <c r="J735" s="99"/>
      <c r="K735" s="98"/>
      <c r="L735" s="99"/>
      <c r="M735" s="98"/>
      <c r="N735" s="100"/>
      <c r="O735" s="100"/>
      <c r="P735" s="97"/>
      <c r="Q735" s="98"/>
      <c r="R735" s="98"/>
      <c r="S735" s="98"/>
      <c r="T735" s="98"/>
      <c r="U735" s="99"/>
      <c r="V735" s="98"/>
      <c r="W735" s="98"/>
      <c r="X735" s="99"/>
      <c r="Y735" s="98"/>
    </row>
    <row r="736" spans="2:25" s="90" customFormat="1" ht="21" customHeight="1">
      <c r="B736" s="101"/>
      <c r="C736" s="98"/>
      <c r="D736" s="102"/>
      <c r="E736" s="103"/>
      <c r="F736" s="103"/>
      <c r="G736" s="104"/>
      <c r="H736" s="104"/>
      <c r="I736" s="99"/>
      <c r="J736" s="99"/>
      <c r="K736" s="98"/>
      <c r="L736" s="99"/>
      <c r="M736" s="98"/>
      <c r="N736" s="100"/>
      <c r="O736" s="100"/>
      <c r="P736" s="97"/>
      <c r="Q736" s="98"/>
      <c r="R736" s="98"/>
      <c r="S736" s="98"/>
      <c r="T736" s="98"/>
      <c r="U736" s="99"/>
      <c r="V736" s="98"/>
      <c r="W736" s="98"/>
      <c r="X736" s="99"/>
      <c r="Y736" s="98"/>
    </row>
    <row r="737" spans="2:25" s="90" customFormat="1" ht="21" customHeight="1">
      <c r="B737" s="101"/>
      <c r="C737" s="98"/>
      <c r="D737" s="102"/>
      <c r="E737" s="103"/>
      <c r="F737" s="103"/>
      <c r="G737" s="104"/>
      <c r="H737" s="104"/>
      <c r="I737" s="99"/>
      <c r="J737" s="99"/>
      <c r="K737" s="98"/>
      <c r="L737" s="99"/>
      <c r="M737" s="98"/>
      <c r="N737" s="100"/>
      <c r="O737" s="100"/>
      <c r="P737" s="97"/>
      <c r="Q737" s="98"/>
      <c r="R737" s="98"/>
      <c r="S737" s="98"/>
      <c r="T737" s="98"/>
      <c r="U737" s="99"/>
      <c r="V737" s="98"/>
      <c r="W737" s="98"/>
      <c r="X737" s="99"/>
      <c r="Y737" s="98"/>
    </row>
    <row r="738" spans="2:25" s="90" customFormat="1" ht="21" customHeight="1">
      <c r="B738" s="101"/>
      <c r="C738" s="98"/>
      <c r="D738" s="102"/>
      <c r="E738" s="103"/>
      <c r="F738" s="103"/>
      <c r="G738" s="104"/>
      <c r="H738" s="104"/>
      <c r="I738" s="99"/>
      <c r="J738" s="99"/>
      <c r="K738" s="98"/>
      <c r="L738" s="99"/>
      <c r="M738" s="98"/>
      <c r="N738" s="100"/>
      <c r="O738" s="100"/>
      <c r="P738" s="97"/>
      <c r="Q738" s="98"/>
      <c r="R738" s="98"/>
      <c r="S738" s="98"/>
      <c r="T738" s="98"/>
      <c r="U738" s="99"/>
      <c r="V738" s="98"/>
      <c r="W738" s="98"/>
      <c r="X738" s="99"/>
      <c r="Y738" s="98"/>
    </row>
    <row r="739" spans="2:25" s="90" customFormat="1" ht="21" customHeight="1">
      <c r="B739" s="101"/>
      <c r="C739" s="98"/>
      <c r="D739" s="102"/>
      <c r="E739" s="103"/>
      <c r="F739" s="103"/>
      <c r="G739" s="104"/>
      <c r="H739" s="104"/>
      <c r="I739" s="99"/>
      <c r="J739" s="99"/>
      <c r="K739" s="98"/>
      <c r="L739" s="99"/>
      <c r="M739" s="98"/>
      <c r="N739" s="100"/>
      <c r="O739" s="100"/>
      <c r="P739" s="97"/>
      <c r="Q739" s="98"/>
      <c r="R739" s="98"/>
      <c r="S739" s="98"/>
      <c r="T739" s="98"/>
      <c r="U739" s="99"/>
      <c r="V739" s="98"/>
      <c r="W739" s="98"/>
      <c r="X739" s="99"/>
      <c r="Y739" s="98"/>
    </row>
    <row r="740" spans="2:25" s="90" customFormat="1" ht="21" customHeight="1">
      <c r="B740" s="101"/>
      <c r="C740" s="98"/>
      <c r="D740" s="102"/>
      <c r="E740" s="103"/>
      <c r="F740" s="103"/>
      <c r="G740" s="104"/>
      <c r="H740" s="104"/>
      <c r="I740" s="99"/>
      <c r="J740" s="99"/>
      <c r="K740" s="98"/>
      <c r="L740" s="99"/>
      <c r="M740" s="98"/>
      <c r="N740" s="100"/>
      <c r="O740" s="100"/>
      <c r="P740" s="97"/>
      <c r="Q740" s="98"/>
      <c r="R740" s="98"/>
      <c r="S740" s="98"/>
      <c r="T740" s="98"/>
      <c r="U740" s="99"/>
      <c r="V740" s="98"/>
      <c r="W740" s="98"/>
      <c r="X740" s="99"/>
      <c r="Y740" s="98"/>
    </row>
    <row r="741" spans="2:25" s="90" customFormat="1" ht="21" customHeight="1">
      <c r="B741" s="101"/>
      <c r="C741" s="98"/>
      <c r="D741" s="102"/>
      <c r="E741" s="103"/>
      <c r="F741" s="103"/>
      <c r="G741" s="104"/>
      <c r="H741" s="104"/>
      <c r="I741" s="99"/>
      <c r="J741" s="99"/>
      <c r="K741" s="98"/>
      <c r="L741" s="99"/>
      <c r="M741" s="98"/>
      <c r="N741" s="100"/>
      <c r="O741" s="100"/>
      <c r="P741" s="97"/>
      <c r="Q741" s="98"/>
      <c r="R741" s="98"/>
      <c r="S741" s="98"/>
      <c r="T741" s="98"/>
      <c r="U741" s="99"/>
      <c r="V741" s="98"/>
      <c r="W741" s="98"/>
      <c r="X741" s="99"/>
      <c r="Y741" s="98"/>
    </row>
    <row r="742" spans="2:25" s="90" customFormat="1" ht="21" customHeight="1">
      <c r="B742" s="101"/>
      <c r="C742" s="98"/>
      <c r="D742" s="102"/>
      <c r="E742" s="103"/>
      <c r="F742" s="103"/>
      <c r="G742" s="104"/>
      <c r="H742" s="104"/>
      <c r="I742" s="99"/>
      <c r="J742" s="99"/>
      <c r="K742" s="98"/>
      <c r="L742" s="99"/>
      <c r="M742" s="98"/>
      <c r="N742" s="100"/>
      <c r="O742" s="100"/>
      <c r="P742" s="97"/>
      <c r="Q742" s="98"/>
      <c r="R742" s="98"/>
      <c r="S742" s="98"/>
      <c r="T742" s="98"/>
      <c r="U742" s="99"/>
      <c r="V742" s="98"/>
      <c r="W742" s="98"/>
      <c r="X742" s="99"/>
      <c r="Y742" s="98"/>
    </row>
    <row r="743" spans="2:25" s="90" customFormat="1" ht="21" customHeight="1">
      <c r="B743" s="101"/>
      <c r="C743" s="98"/>
      <c r="D743" s="102"/>
      <c r="E743" s="103"/>
      <c r="F743" s="103"/>
      <c r="G743" s="104"/>
      <c r="H743" s="104"/>
      <c r="I743" s="99"/>
      <c r="J743" s="99"/>
      <c r="K743" s="98"/>
      <c r="L743" s="99"/>
      <c r="M743" s="98"/>
      <c r="N743" s="100"/>
      <c r="O743" s="100"/>
      <c r="P743" s="97"/>
      <c r="Q743" s="98"/>
      <c r="R743" s="98"/>
      <c r="S743" s="98"/>
      <c r="T743" s="98"/>
      <c r="U743" s="99"/>
      <c r="V743" s="98"/>
      <c r="W743" s="98"/>
      <c r="X743" s="99"/>
      <c r="Y743" s="98"/>
    </row>
    <row r="744" spans="2:25" s="90" customFormat="1" ht="21" customHeight="1">
      <c r="B744" s="101"/>
      <c r="C744" s="98"/>
      <c r="D744" s="102"/>
      <c r="E744" s="103"/>
      <c r="F744" s="103"/>
      <c r="G744" s="104"/>
      <c r="H744" s="104"/>
      <c r="I744" s="99"/>
      <c r="J744" s="99"/>
      <c r="K744" s="98"/>
      <c r="L744" s="99"/>
      <c r="M744" s="98"/>
      <c r="N744" s="100"/>
      <c r="O744" s="100"/>
      <c r="P744" s="97"/>
      <c r="Q744" s="98"/>
      <c r="R744" s="98"/>
      <c r="S744" s="98"/>
      <c r="T744" s="98"/>
      <c r="U744" s="99"/>
      <c r="V744" s="98"/>
      <c r="W744" s="98"/>
      <c r="X744" s="99"/>
      <c r="Y744" s="98"/>
    </row>
    <row r="745" spans="2:25" s="90" customFormat="1" ht="21" customHeight="1">
      <c r="B745" s="101"/>
      <c r="C745" s="98"/>
      <c r="D745" s="102"/>
      <c r="E745" s="103"/>
      <c r="F745" s="103"/>
      <c r="G745" s="104"/>
      <c r="H745" s="104"/>
      <c r="I745" s="99"/>
      <c r="J745" s="99"/>
      <c r="K745" s="98"/>
      <c r="L745" s="99"/>
      <c r="M745" s="98"/>
      <c r="N745" s="100"/>
      <c r="O745" s="100"/>
      <c r="P745" s="97"/>
      <c r="Q745" s="98"/>
      <c r="R745" s="98"/>
      <c r="S745" s="98"/>
      <c r="T745" s="98"/>
      <c r="U745" s="99"/>
      <c r="V745" s="98"/>
      <c r="W745" s="98"/>
      <c r="X745" s="99"/>
      <c r="Y745" s="98"/>
    </row>
    <row r="746" spans="2:25" s="90" customFormat="1" ht="21" customHeight="1">
      <c r="B746" s="101"/>
      <c r="C746" s="98"/>
      <c r="D746" s="102"/>
      <c r="E746" s="103"/>
      <c r="F746" s="103"/>
      <c r="G746" s="104"/>
      <c r="H746" s="104"/>
      <c r="I746" s="99"/>
      <c r="J746" s="99"/>
      <c r="K746" s="98"/>
      <c r="L746" s="99"/>
      <c r="M746" s="98"/>
      <c r="N746" s="100"/>
      <c r="O746" s="100"/>
      <c r="P746" s="97"/>
      <c r="Q746" s="98"/>
      <c r="R746" s="98"/>
      <c r="S746" s="98"/>
      <c r="T746" s="98"/>
      <c r="U746" s="99"/>
      <c r="V746" s="98"/>
      <c r="W746" s="98"/>
      <c r="X746" s="99"/>
      <c r="Y746" s="98"/>
    </row>
    <row r="747" spans="2:25" s="90" customFormat="1" ht="21" customHeight="1">
      <c r="B747" s="101"/>
      <c r="C747" s="98"/>
      <c r="D747" s="102"/>
      <c r="E747" s="103"/>
      <c r="F747" s="103"/>
      <c r="G747" s="104"/>
      <c r="H747" s="104"/>
      <c r="I747" s="99"/>
      <c r="J747" s="99"/>
      <c r="K747" s="98"/>
      <c r="L747" s="99"/>
      <c r="M747" s="98"/>
      <c r="N747" s="100"/>
      <c r="O747" s="100"/>
      <c r="P747" s="97"/>
      <c r="Q747" s="98"/>
      <c r="R747" s="98"/>
      <c r="S747" s="98"/>
      <c r="T747" s="98"/>
      <c r="U747" s="99"/>
      <c r="V747" s="98"/>
      <c r="W747" s="98"/>
      <c r="X747" s="99"/>
      <c r="Y747" s="98"/>
    </row>
    <row r="748" spans="2:25" s="90" customFormat="1" ht="21" customHeight="1">
      <c r="B748" s="101"/>
      <c r="C748" s="98"/>
      <c r="D748" s="102"/>
      <c r="E748" s="103"/>
      <c r="F748" s="103"/>
      <c r="G748" s="104"/>
      <c r="H748" s="104"/>
      <c r="I748" s="99"/>
      <c r="J748" s="99"/>
      <c r="K748" s="98"/>
      <c r="L748" s="99"/>
      <c r="M748" s="98"/>
      <c r="N748" s="100"/>
      <c r="O748" s="100"/>
      <c r="P748" s="97"/>
      <c r="Q748" s="98"/>
      <c r="R748" s="98"/>
      <c r="S748" s="98"/>
      <c r="T748" s="98"/>
      <c r="U748" s="99"/>
      <c r="V748" s="98"/>
      <c r="W748" s="98"/>
      <c r="X748" s="99"/>
      <c r="Y748" s="98"/>
    </row>
    <row r="749" spans="2:25" s="90" customFormat="1" ht="21" customHeight="1">
      <c r="B749" s="101"/>
      <c r="C749" s="98"/>
      <c r="D749" s="102"/>
      <c r="E749" s="103"/>
      <c r="F749" s="103"/>
      <c r="G749" s="104"/>
      <c r="H749" s="104"/>
      <c r="I749" s="99"/>
      <c r="J749" s="99"/>
      <c r="K749" s="98"/>
      <c r="L749" s="99"/>
      <c r="M749" s="98"/>
      <c r="N749" s="100"/>
      <c r="O749" s="100"/>
      <c r="P749" s="97"/>
      <c r="Q749" s="98"/>
      <c r="R749" s="98"/>
      <c r="S749" s="98"/>
      <c r="T749" s="98"/>
      <c r="U749" s="99"/>
      <c r="V749" s="98"/>
      <c r="W749" s="98"/>
      <c r="X749" s="99"/>
      <c r="Y749" s="98"/>
    </row>
    <row r="750" spans="2:25" s="90" customFormat="1" ht="21" customHeight="1">
      <c r="B750" s="101"/>
      <c r="C750" s="98"/>
      <c r="D750" s="102"/>
      <c r="E750" s="103"/>
      <c r="F750" s="103"/>
      <c r="G750" s="104"/>
      <c r="H750" s="104"/>
      <c r="I750" s="99"/>
      <c r="J750" s="99"/>
      <c r="K750" s="98"/>
      <c r="L750" s="99"/>
      <c r="M750" s="98"/>
      <c r="N750" s="100"/>
      <c r="O750" s="100"/>
      <c r="P750" s="97"/>
      <c r="Q750" s="98"/>
      <c r="R750" s="98"/>
      <c r="S750" s="98"/>
      <c r="T750" s="98"/>
      <c r="U750" s="99"/>
      <c r="V750" s="98"/>
      <c r="W750" s="98"/>
      <c r="X750" s="99"/>
      <c r="Y750" s="98"/>
    </row>
    <row r="751" spans="2:25" s="90" customFormat="1" ht="21" customHeight="1">
      <c r="B751" s="101"/>
      <c r="C751" s="98"/>
      <c r="D751" s="102"/>
      <c r="E751" s="103"/>
      <c r="F751" s="103"/>
      <c r="G751" s="104"/>
      <c r="H751" s="104"/>
      <c r="I751" s="99"/>
      <c r="J751" s="99"/>
      <c r="K751" s="98"/>
      <c r="L751" s="99"/>
      <c r="M751" s="98"/>
      <c r="N751" s="100"/>
      <c r="O751" s="100"/>
      <c r="P751" s="97"/>
      <c r="Q751" s="98"/>
      <c r="R751" s="98"/>
      <c r="S751" s="98"/>
      <c r="T751" s="98"/>
      <c r="U751" s="99"/>
      <c r="V751" s="98"/>
      <c r="W751" s="98"/>
      <c r="X751" s="99"/>
      <c r="Y751" s="98"/>
    </row>
    <row r="752" spans="2:25" s="90" customFormat="1" ht="21" customHeight="1">
      <c r="B752" s="101"/>
      <c r="C752" s="98"/>
      <c r="D752" s="102"/>
      <c r="E752" s="103"/>
      <c r="F752" s="103"/>
      <c r="G752" s="104"/>
      <c r="H752" s="104"/>
      <c r="I752" s="99"/>
      <c r="J752" s="99"/>
      <c r="K752" s="98"/>
      <c r="L752" s="99"/>
      <c r="M752" s="98"/>
      <c r="N752" s="100"/>
      <c r="O752" s="100"/>
      <c r="P752" s="97"/>
      <c r="Q752" s="98"/>
      <c r="R752" s="98"/>
      <c r="S752" s="98"/>
      <c r="T752" s="98"/>
      <c r="U752" s="99"/>
      <c r="V752" s="98"/>
      <c r="W752" s="98"/>
      <c r="X752" s="99"/>
      <c r="Y752" s="98"/>
    </row>
    <row r="753" spans="2:25" s="90" customFormat="1" ht="21" customHeight="1">
      <c r="B753" s="101"/>
      <c r="C753" s="98"/>
      <c r="D753" s="102"/>
      <c r="E753" s="103"/>
      <c r="F753" s="103"/>
      <c r="G753" s="104"/>
      <c r="H753" s="104"/>
      <c r="I753" s="99"/>
      <c r="J753" s="99"/>
      <c r="K753" s="98"/>
      <c r="L753" s="99"/>
      <c r="M753" s="98"/>
      <c r="N753" s="100"/>
      <c r="O753" s="100"/>
      <c r="P753" s="97"/>
      <c r="Q753" s="98"/>
      <c r="R753" s="98"/>
      <c r="S753" s="98"/>
      <c r="T753" s="98"/>
      <c r="U753" s="99"/>
      <c r="V753" s="98"/>
      <c r="W753" s="98"/>
      <c r="X753" s="99"/>
      <c r="Y753" s="98"/>
    </row>
    <row r="754" spans="2:25" s="90" customFormat="1" ht="21" customHeight="1">
      <c r="B754" s="101"/>
      <c r="C754" s="98"/>
      <c r="D754" s="102"/>
      <c r="E754" s="103"/>
      <c r="F754" s="103"/>
      <c r="G754" s="104"/>
      <c r="H754" s="104"/>
      <c r="I754" s="99"/>
      <c r="J754" s="99"/>
      <c r="K754" s="98"/>
      <c r="L754" s="99"/>
      <c r="M754" s="98"/>
      <c r="N754" s="100"/>
      <c r="O754" s="100"/>
      <c r="P754" s="97"/>
      <c r="Q754" s="98"/>
      <c r="R754" s="98"/>
      <c r="S754" s="98"/>
      <c r="T754" s="98"/>
      <c r="U754" s="99"/>
      <c r="V754" s="98"/>
      <c r="W754" s="98"/>
      <c r="X754" s="99"/>
      <c r="Y754" s="98"/>
    </row>
    <row r="755" spans="2:25" s="90" customFormat="1" ht="21" customHeight="1">
      <c r="B755" s="101"/>
      <c r="C755" s="98"/>
      <c r="D755" s="102"/>
      <c r="E755" s="103"/>
      <c r="F755" s="103"/>
      <c r="G755" s="104"/>
      <c r="H755" s="104"/>
      <c r="I755" s="99"/>
      <c r="J755" s="99"/>
      <c r="K755" s="98"/>
      <c r="L755" s="99"/>
      <c r="M755" s="98"/>
      <c r="N755" s="100"/>
      <c r="O755" s="100"/>
      <c r="P755" s="97"/>
      <c r="Q755" s="98"/>
      <c r="R755" s="98"/>
      <c r="S755" s="98"/>
      <c r="T755" s="98"/>
      <c r="U755" s="99"/>
      <c r="V755" s="98"/>
      <c r="W755" s="98"/>
      <c r="X755" s="99"/>
      <c r="Y755" s="98"/>
    </row>
    <row r="756" spans="2:25" s="90" customFormat="1" ht="21" customHeight="1">
      <c r="B756" s="101"/>
      <c r="C756" s="98"/>
      <c r="D756" s="102"/>
      <c r="E756" s="103"/>
      <c r="F756" s="103"/>
      <c r="G756" s="104"/>
      <c r="H756" s="104"/>
      <c r="I756" s="99"/>
      <c r="J756" s="99"/>
      <c r="K756" s="98"/>
      <c r="L756" s="99"/>
      <c r="M756" s="98"/>
      <c r="N756" s="100"/>
      <c r="O756" s="100"/>
      <c r="P756" s="97"/>
      <c r="Q756" s="98"/>
      <c r="R756" s="98"/>
      <c r="S756" s="98"/>
      <c r="T756" s="98"/>
      <c r="U756" s="99"/>
      <c r="V756" s="98"/>
      <c r="W756" s="98"/>
      <c r="X756" s="99"/>
      <c r="Y756" s="98"/>
    </row>
    <row r="757" spans="2:25" s="90" customFormat="1" ht="21" customHeight="1">
      <c r="B757" s="101"/>
      <c r="C757" s="98"/>
      <c r="D757" s="102"/>
      <c r="E757" s="103"/>
      <c r="F757" s="103"/>
      <c r="G757" s="104"/>
      <c r="H757" s="104"/>
      <c r="I757" s="99"/>
      <c r="J757" s="99"/>
      <c r="K757" s="98"/>
      <c r="L757" s="99"/>
      <c r="M757" s="98"/>
      <c r="N757" s="100"/>
      <c r="O757" s="100"/>
      <c r="P757" s="97"/>
      <c r="Q757" s="98"/>
      <c r="R757" s="98"/>
      <c r="S757" s="98"/>
      <c r="T757" s="98"/>
      <c r="U757" s="99"/>
      <c r="V757" s="98"/>
      <c r="W757" s="98"/>
      <c r="X757" s="99"/>
      <c r="Y757" s="98"/>
    </row>
    <row r="758" spans="2:25" s="90" customFormat="1" ht="21" customHeight="1">
      <c r="B758" s="101"/>
      <c r="C758" s="98"/>
      <c r="D758" s="102"/>
      <c r="E758" s="103"/>
      <c r="F758" s="103"/>
      <c r="G758" s="104"/>
      <c r="H758" s="104"/>
      <c r="I758" s="99"/>
      <c r="J758" s="99"/>
      <c r="K758" s="98"/>
      <c r="L758" s="99"/>
      <c r="M758" s="98"/>
      <c r="N758" s="100"/>
      <c r="O758" s="100"/>
      <c r="P758" s="97"/>
      <c r="Q758" s="98"/>
      <c r="R758" s="98"/>
      <c r="S758" s="98"/>
      <c r="T758" s="98"/>
      <c r="U758" s="99"/>
      <c r="V758" s="98"/>
      <c r="W758" s="98"/>
      <c r="X758" s="99"/>
      <c r="Y758" s="98"/>
    </row>
    <row r="759" spans="2:25" s="90" customFormat="1" ht="21" customHeight="1">
      <c r="B759" s="101"/>
      <c r="C759" s="98"/>
      <c r="D759" s="102"/>
      <c r="E759" s="103"/>
      <c r="F759" s="103"/>
      <c r="G759" s="104"/>
      <c r="H759" s="104"/>
      <c r="I759" s="99"/>
      <c r="J759" s="99"/>
      <c r="K759" s="98"/>
      <c r="L759" s="99"/>
      <c r="M759" s="98"/>
      <c r="N759" s="100"/>
      <c r="O759" s="100"/>
      <c r="P759" s="97"/>
      <c r="Q759" s="98"/>
      <c r="R759" s="98"/>
      <c r="S759" s="98"/>
      <c r="T759" s="98"/>
      <c r="U759" s="99"/>
      <c r="V759" s="98"/>
      <c r="W759" s="98"/>
      <c r="X759" s="99"/>
      <c r="Y759" s="98"/>
    </row>
    <row r="760" spans="2:25" s="90" customFormat="1" ht="21" customHeight="1">
      <c r="B760" s="101"/>
      <c r="C760" s="98"/>
      <c r="D760" s="102"/>
      <c r="E760" s="103"/>
      <c r="F760" s="103"/>
      <c r="G760" s="104"/>
      <c r="H760" s="104"/>
      <c r="I760" s="99"/>
      <c r="J760" s="99"/>
      <c r="K760" s="98"/>
      <c r="L760" s="99"/>
      <c r="M760" s="98"/>
      <c r="N760" s="100"/>
      <c r="O760" s="100"/>
      <c r="P760" s="97"/>
      <c r="Q760" s="98"/>
      <c r="R760" s="98"/>
      <c r="S760" s="98"/>
      <c r="T760" s="98"/>
      <c r="U760" s="99"/>
      <c r="V760" s="98"/>
      <c r="W760" s="98"/>
      <c r="X760" s="99"/>
      <c r="Y760" s="98"/>
    </row>
    <row r="761" spans="2:25" s="90" customFormat="1" ht="21" customHeight="1">
      <c r="B761" s="101"/>
      <c r="C761" s="98"/>
      <c r="D761" s="102"/>
      <c r="E761" s="103"/>
      <c r="F761" s="103"/>
      <c r="G761" s="104"/>
      <c r="H761" s="104"/>
      <c r="I761" s="99"/>
      <c r="J761" s="99"/>
      <c r="K761" s="98"/>
      <c r="L761" s="99"/>
      <c r="M761" s="98"/>
      <c r="N761" s="100"/>
      <c r="O761" s="100"/>
      <c r="P761" s="97"/>
      <c r="Q761" s="98"/>
      <c r="R761" s="98"/>
      <c r="S761" s="98"/>
      <c r="T761" s="98"/>
      <c r="U761" s="99"/>
      <c r="V761" s="98"/>
      <c r="W761" s="98"/>
      <c r="X761" s="99"/>
      <c r="Y761" s="98"/>
    </row>
    <row r="762" spans="2:25" s="90" customFormat="1" ht="21" customHeight="1">
      <c r="B762" s="101"/>
      <c r="C762" s="98"/>
      <c r="D762" s="102"/>
      <c r="E762" s="103"/>
      <c r="F762" s="103"/>
      <c r="G762" s="104"/>
      <c r="H762" s="104"/>
      <c r="I762" s="99"/>
      <c r="J762" s="99"/>
      <c r="K762" s="98"/>
      <c r="L762" s="99"/>
      <c r="M762" s="98"/>
      <c r="N762" s="100"/>
      <c r="O762" s="100"/>
      <c r="P762" s="97"/>
      <c r="Q762" s="98"/>
      <c r="R762" s="98"/>
      <c r="S762" s="98"/>
      <c r="T762" s="98"/>
      <c r="U762" s="99"/>
      <c r="V762" s="98"/>
      <c r="W762" s="98"/>
      <c r="X762" s="99"/>
      <c r="Y762" s="98"/>
    </row>
    <row r="763" spans="2:25" s="90" customFormat="1" ht="21" customHeight="1">
      <c r="B763" s="101"/>
      <c r="C763" s="98"/>
      <c r="D763" s="102"/>
      <c r="E763" s="103"/>
      <c r="F763" s="103"/>
      <c r="G763" s="104"/>
      <c r="H763" s="104"/>
      <c r="I763" s="99"/>
      <c r="J763" s="99"/>
      <c r="K763" s="98"/>
      <c r="L763" s="99"/>
      <c r="M763" s="98"/>
      <c r="N763" s="100"/>
      <c r="O763" s="100"/>
      <c r="P763" s="97"/>
      <c r="Q763" s="98"/>
      <c r="R763" s="98"/>
      <c r="S763" s="98"/>
      <c r="T763" s="98"/>
      <c r="U763" s="99"/>
      <c r="V763" s="98"/>
      <c r="W763" s="98"/>
      <c r="X763" s="99"/>
      <c r="Y763" s="98"/>
    </row>
    <row r="764" spans="2:25" s="90" customFormat="1" ht="21" customHeight="1">
      <c r="B764" s="101"/>
      <c r="C764" s="98"/>
      <c r="D764" s="102"/>
      <c r="E764" s="103"/>
      <c r="F764" s="103"/>
      <c r="G764" s="104"/>
      <c r="H764" s="104"/>
      <c r="I764" s="99"/>
      <c r="J764" s="99"/>
      <c r="K764" s="98"/>
      <c r="L764" s="99"/>
      <c r="M764" s="98"/>
      <c r="N764" s="100"/>
      <c r="O764" s="100"/>
      <c r="P764" s="97"/>
      <c r="Q764" s="98"/>
      <c r="R764" s="98"/>
      <c r="S764" s="98"/>
      <c r="T764" s="98"/>
      <c r="U764" s="99"/>
      <c r="V764" s="98"/>
      <c r="W764" s="98"/>
      <c r="X764" s="99"/>
      <c r="Y764" s="98"/>
    </row>
    <row r="765" spans="2:25" s="90" customFormat="1" ht="21" customHeight="1">
      <c r="B765" s="101"/>
      <c r="C765" s="98"/>
      <c r="D765" s="102"/>
      <c r="E765" s="103"/>
      <c r="F765" s="103"/>
      <c r="G765" s="104"/>
      <c r="H765" s="104"/>
      <c r="I765" s="99"/>
      <c r="J765" s="99"/>
      <c r="K765" s="98"/>
      <c r="L765" s="99"/>
      <c r="M765" s="98"/>
      <c r="N765" s="100"/>
      <c r="O765" s="100"/>
      <c r="P765" s="97"/>
      <c r="Q765" s="98"/>
      <c r="R765" s="98"/>
      <c r="S765" s="98"/>
      <c r="T765" s="98"/>
      <c r="U765" s="99"/>
      <c r="V765" s="98"/>
      <c r="W765" s="98"/>
      <c r="X765" s="99"/>
      <c r="Y765" s="98"/>
    </row>
    <row r="766" spans="2:25" s="90" customFormat="1" ht="21" customHeight="1">
      <c r="B766" s="101"/>
      <c r="C766" s="98"/>
      <c r="D766" s="102"/>
      <c r="E766" s="103"/>
      <c r="F766" s="103"/>
      <c r="G766" s="104"/>
      <c r="H766" s="104"/>
      <c r="I766" s="99"/>
      <c r="J766" s="99"/>
      <c r="K766" s="98"/>
      <c r="L766" s="99"/>
      <c r="M766" s="98"/>
      <c r="N766" s="100"/>
      <c r="O766" s="100"/>
      <c r="P766" s="97"/>
      <c r="Q766" s="98"/>
      <c r="R766" s="98"/>
      <c r="S766" s="98"/>
      <c r="T766" s="98"/>
      <c r="U766" s="99"/>
      <c r="V766" s="98"/>
      <c r="W766" s="98"/>
      <c r="X766" s="99"/>
      <c r="Y766" s="98"/>
    </row>
    <row r="767" spans="2:25" s="90" customFormat="1" ht="21" customHeight="1">
      <c r="B767" s="101"/>
      <c r="C767" s="98"/>
      <c r="D767" s="102"/>
      <c r="E767" s="103"/>
      <c r="F767" s="103"/>
      <c r="G767" s="104"/>
      <c r="H767" s="104"/>
      <c r="I767" s="99"/>
      <c r="J767" s="99"/>
      <c r="K767" s="98"/>
      <c r="L767" s="99"/>
      <c r="M767" s="98"/>
      <c r="N767" s="100"/>
      <c r="O767" s="100"/>
      <c r="P767" s="97"/>
      <c r="Q767" s="98"/>
      <c r="R767" s="98"/>
      <c r="S767" s="98"/>
      <c r="T767" s="98"/>
      <c r="U767" s="99"/>
      <c r="V767" s="98"/>
      <c r="W767" s="98"/>
      <c r="X767" s="99"/>
      <c r="Y767" s="98"/>
    </row>
    <row r="768" spans="2:25" s="90" customFormat="1" ht="21" customHeight="1">
      <c r="B768" s="101"/>
      <c r="C768" s="98"/>
      <c r="D768" s="102"/>
      <c r="E768" s="103"/>
      <c r="F768" s="103"/>
      <c r="G768" s="104"/>
      <c r="H768" s="104"/>
      <c r="I768" s="99"/>
      <c r="J768" s="99"/>
      <c r="K768" s="98"/>
      <c r="L768" s="99"/>
      <c r="M768" s="98"/>
      <c r="N768" s="100"/>
      <c r="O768" s="100"/>
      <c r="P768" s="97"/>
      <c r="Q768" s="98"/>
      <c r="R768" s="98"/>
      <c r="S768" s="98"/>
      <c r="T768" s="98"/>
      <c r="U768" s="99"/>
      <c r="V768" s="98"/>
      <c r="W768" s="98"/>
      <c r="X768" s="99"/>
      <c r="Y768" s="98"/>
    </row>
    <row r="769" spans="2:25" s="90" customFormat="1" ht="21" customHeight="1">
      <c r="B769" s="101"/>
      <c r="C769" s="98"/>
      <c r="D769" s="102"/>
      <c r="E769" s="103"/>
      <c r="F769" s="103"/>
      <c r="G769" s="104"/>
      <c r="H769" s="104"/>
      <c r="I769" s="99"/>
      <c r="J769" s="99"/>
      <c r="K769" s="98"/>
      <c r="L769" s="99"/>
      <c r="M769" s="98"/>
      <c r="N769" s="100"/>
      <c r="O769" s="100"/>
      <c r="P769" s="97"/>
      <c r="Q769" s="98"/>
      <c r="R769" s="98"/>
      <c r="S769" s="98"/>
      <c r="T769" s="98"/>
      <c r="U769" s="99"/>
      <c r="V769" s="98"/>
      <c r="W769" s="98"/>
      <c r="X769" s="99"/>
      <c r="Y769" s="98"/>
    </row>
    <row r="770" spans="2:25" s="90" customFormat="1" ht="21" customHeight="1">
      <c r="B770" s="101"/>
      <c r="C770" s="98"/>
      <c r="D770" s="102"/>
      <c r="E770" s="103"/>
      <c r="F770" s="103"/>
      <c r="G770" s="104"/>
      <c r="H770" s="104"/>
      <c r="I770" s="99"/>
      <c r="J770" s="99"/>
      <c r="K770" s="98"/>
      <c r="L770" s="99"/>
      <c r="M770" s="98"/>
      <c r="N770" s="100"/>
      <c r="O770" s="100"/>
      <c r="P770" s="97"/>
      <c r="Q770" s="98"/>
      <c r="R770" s="98"/>
      <c r="S770" s="98"/>
      <c r="T770" s="98"/>
      <c r="U770" s="99"/>
      <c r="V770" s="98"/>
      <c r="W770" s="98"/>
      <c r="X770" s="99"/>
      <c r="Y770" s="98"/>
    </row>
    <row r="771" spans="2:25" s="90" customFormat="1" ht="21" customHeight="1">
      <c r="B771" s="101"/>
      <c r="C771" s="98"/>
      <c r="D771" s="102"/>
      <c r="E771" s="103"/>
      <c r="F771" s="103"/>
      <c r="G771" s="104"/>
      <c r="H771" s="104"/>
      <c r="I771" s="99"/>
      <c r="J771" s="99"/>
      <c r="K771" s="98"/>
      <c r="L771" s="99"/>
      <c r="M771" s="98"/>
      <c r="N771" s="100"/>
      <c r="O771" s="100"/>
      <c r="P771" s="97"/>
      <c r="Q771" s="98"/>
      <c r="R771" s="98"/>
      <c r="S771" s="98"/>
      <c r="T771" s="98"/>
      <c r="U771" s="99"/>
      <c r="V771" s="98"/>
      <c r="W771" s="98"/>
      <c r="X771" s="99"/>
      <c r="Y771" s="98"/>
    </row>
    <row r="772" spans="2:25" s="90" customFormat="1" ht="21" customHeight="1">
      <c r="B772" s="101"/>
      <c r="C772" s="98"/>
      <c r="D772" s="102"/>
      <c r="E772" s="103"/>
      <c r="F772" s="103"/>
      <c r="G772" s="104"/>
      <c r="H772" s="104"/>
      <c r="I772" s="99"/>
      <c r="J772" s="99"/>
      <c r="K772" s="98"/>
      <c r="L772" s="99"/>
      <c r="M772" s="98"/>
      <c r="N772" s="100"/>
      <c r="O772" s="100"/>
      <c r="P772" s="97"/>
      <c r="Q772" s="98"/>
      <c r="R772" s="98"/>
      <c r="S772" s="98"/>
      <c r="T772" s="98"/>
      <c r="U772" s="99"/>
      <c r="V772" s="98"/>
      <c r="W772" s="98"/>
      <c r="X772" s="99"/>
      <c r="Y772" s="98"/>
    </row>
    <row r="773" spans="2:25" s="90" customFormat="1" ht="21" customHeight="1">
      <c r="B773" s="101"/>
      <c r="C773" s="98"/>
      <c r="D773" s="102"/>
      <c r="E773" s="103"/>
      <c r="F773" s="103"/>
      <c r="G773" s="104"/>
      <c r="H773" s="104"/>
      <c r="I773" s="99"/>
      <c r="J773" s="99"/>
      <c r="K773" s="98"/>
      <c r="L773" s="99"/>
      <c r="M773" s="98"/>
      <c r="N773" s="100"/>
      <c r="O773" s="100"/>
      <c r="P773" s="97"/>
      <c r="Q773" s="98"/>
      <c r="R773" s="98"/>
      <c r="S773" s="98"/>
      <c r="T773" s="98"/>
      <c r="U773" s="99"/>
      <c r="V773" s="98"/>
      <c r="W773" s="98"/>
      <c r="X773" s="99"/>
      <c r="Y773" s="98"/>
    </row>
    <row r="774" spans="2:25" s="90" customFormat="1" ht="21" customHeight="1">
      <c r="B774" s="101"/>
      <c r="C774" s="98"/>
      <c r="D774" s="102"/>
      <c r="E774" s="103"/>
      <c r="F774" s="103"/>
      <c r="G774" s="104"/>
      <c r="H774" s="104"/>
      <c r="I774" s="99"/>
      <c r="J774" s="99"/>
      <c r="K774" s="98"/>
      <c r="L774" s="99"/>
      <c r="M774" s="98"/>
      <c r="N774" s="100"/>
      <c r="O774" s="100"/>
      <c r="P774" s="97"/>
      <c r="Q774" s="98"/>
      <c r="R774" s="98"/>
      <c r="S774" s="98"/>
      <c r="T774" s="98"/>
      <c r="U774" s="99"/>
      <c r="V774" s="98"/>
      <c r="W774" s="98"/>
      <c r="X774" s="99"/>
      <c r="Y774" s="98"/>
    </row>
    <row r="775" spans="2:25" s="90" customFormat="1" ht="21" customHeight="1">
      <c r="B775" s="101"/>
      <c r="C775" s="98"/>
      <c r="D775" s="102"/>
      <c r="E775" s="103"/>
      <c r="F775" s="103"/>
      <c r="G775" s="104"/>
      <c r="H775" s="104"/>
      <c r="I775" s="99"/>
      <c r="J775" s="99"/>
      <c r="K775" s="98"/>
      <c r="L775" s="99"/>
      <c r="M775" s="98"/>
      <c r="N775" s="100"/>
      <c r="O775" s="100"/>
      <c r="P775" s="97"/>
      <c r="Q775" s="98"/>
      <c r="R775" s="98"/>
      <c r="S775" s="98"/>
      <c r="T775" s="98"/>
      <c r="U775" s="99"/>
      <c r="V775" s="98"/>
      <c r="W775" s="98"/>
      <c r="X775" s="99"/>
      <c r="Y775" s="98"/>
    </row>
    <row r="776" spans="2:25" s="90" customFormat="1" ht="21" customHeight="1">
      <c r="B776" s="101"/>
      <c r="C776" s="98"/>
      <c r="D776" s="102"/>
      <c r="E776" s="103"/>
      <c r="F776" s="103"/>
      <c r="G776" s="104"/>
      <c r="H776" s="104"/>
      <c r="I776" s="99"/>
      <c r="J776" s="99"/>
      <c r="K776" s="98"/>
      <c r="L776" s="99"/>
      <c r="M776" s="98"/>
      <c r="N776" s="100"/>
      <c r="O776" s="100"/>
      <c r="P776" s="97"/>
      <c r="Q776" s="98"/>
      <c r="R776" s="98"/>
      <c r="S776" s="98"/>
      <c r="T776" s="98"/>
      <c r="U776" s="99"/>
      <c r="V776" s="98"/>
      <c r="W776" s="98"/>
      <c r="X776" s="99"/>
      <c r="Y776" s="98"/>
    </row>
    <row r="777" spans="2:25" s="90" customFormat="1" ht="21" customHeight="1">
      <c r="B777" s="101"/>
      <c r="C777" s="98"/>
      <c r="D777" s="102"/>
      <c r="E777" s="103"/>
      <c r="F777" s="103"/>
      <c r="G777" s="104"/>
      <c r="H777" s="104"/>
      <c r="I777" s="99"/>
      <c r="J777" s="99"/>
      <c r="K777" s="98"/>
      <c r="L777" s="99"/>
      <c r="M777" s="98"/>
      <c r="N777" s="100"/>
      <c r="O777" s="100"/>
      <c r="P777" s="97"/>
      <c r="Q777" s="98"/>
      <c r="R777" s="98"/>
      <c r="S777" s="98"/>
      <c r="T777" s="98"/>
      <c r="U777" s="99"/>
      <c r="V777" s="98"/>
      <c r="W777" s="98"/>
      <c r="X777" s="99"/>
      <c r="Y777" s="98"/>
    </row>
    <row r="778" spans="2:25" s="90" customFormat="1" ht="21" customHeight="1">
      <c r="B778" s="101"/>
      <c r="C778" s="98"/>
      <c r="D778" s="102"/>
      <c r="E778" s="103"/>
      <c r="F778" s="103"/>
      <c r="G778" s="104"/>
      <c r="H778" s="104"/>
      <c r="I778" s="99"/>
      <c r="J778" s="99"/>
      <c r="K778" s="98"/>
      <c r="L778" s="99"/>
      <c r="M778" s="98"/>
      <c r="N778" s="100"/>
      <c r="O778" s="100"/>
      <c r="P778" s="97"/>
      <c r="Q778" s="98"/>
      <c r="R778" s="98"/>
      <c r="S778" s="98"/>
      <c r="T778" s="98"/>
      <c r="U778" s="99"/>
      <c r="V778" s="98"/>
      <c r="W778" s="98"/>
      <c r="X778" s="99"/>
      <c r="Y778" s="98"/>
    </row>
    <row r="779" spans="2:25" s="90" customFormat="1" ht="21" customHeight="1">
      <c r="B779" s="101"/>
      <c r="C779" s="98"/>
      <c r="D779" s="102"/>
      <c r="E779" s="103"/>
      <c r="F779" s="103"/>
      <c r="G779" s="104"/>
      <c r="H779" s="104"/>
      <c r="I779" s="99"/>
      <c r="J779" s="99"/>
      <c r="K779" s="98"/>
      <c r="L779" s="99"/>
      <c r="M779" s="98"/>
      <c r="N779" s="100"/>
      <c r="O779" s="100"/>
      <c r="P779" s="97"/>
      <c r="Q779" s="98"/>
      <c r="R779" s="98"/>
      <c r="S779" s="98"/>
      <c r="T779" s="98"/>
      <c r="U779" s="99"/>
      <c r="V779" s="98"/>
      <c r="W779" s="98"/>
      <c r="X779" s="99"/>
      <c r="Y779" s="98"/>
    </row>
    <row r="780" spans="2:25" s="90" customFormat="1" ht="21" customHeight="1">
      <c r="B780" s="101"/>
      <c r="C780" s="98"/>
      <c r="D780" s="102"/>
      <c r="E780" s="103"/>
      <c r="F780" s="103"/>
      <c r="G780" s="104"/>
      <c r="H780" s="104"/>
      <c r="I780" s="99"/>
      <c r="J780" s="99"/>
      <c r="K780" s="98"/>
      <c r="L780" s="99"/>
      <c r="M780" s="98"/>
      <c r="N780" s="100"/>
      <c r="O780" s="100"/>
      <c r="P780" s="97"/>
      <c r="Q780" s="98"/>
      <c r="R780" s="98"/>
      <c r="S780" s="98"/>
      <c r="T780" s="98"/>
      <c r="U780" s="99"/>
      <c r="V780" s="98"/>
      <c r="W780" s="98"/>
      <c r="X780" s="99"/>
      <c r="Y780" s="98"/>
    </row>
    <row r="781" spans="2:25" s="90" customFormat="1" ht="21" customHeight="1">
      <c r="B781" s="101"/>
      <c r="C781" s="98"/>
      <c r="D781" s="102"/>
      <c r="E781" s="103"/>
      <c r="F781" s="103"/>
      <c r="G781" s="104"/>
      <c r="H781" s="104"/>
      <c r="I781" s="99"/>
      <c r="J781" s="99"/>
      <c r="K781" s="98"/>
      <c r="L781" s="99"/>
      <c r="M781" s="98"/>
      <c r="N781" s="100"/>
      <c r="O781" s="100"/>
      <c r="P781" s="97"/>
      <c r="Q781" s="98"/>
      <c r="R781" s="98"/>
      <c r="S781" s="98"/>
      <c r="T781" s="98"/>
      <c r="U781" s="99"/>
      <c r="V781" s="98"/>
      <c r="W781" s="98"/>
      <c r="X781" s="99"/>
      <c r="Y781" s="98"/>
    </row>
    <row r="782" spans="2:25" s="90" customFormat="1" ht="21" customHeight="1">
      <c r="B782" s="101"/>
      <c r="C782" s="98"/>
      <c r="D782" s="102"/>
      <c r="E782" s="103"/>
      <c r="F782" s="103"/>
      <c r="G782" s="104"/>
      <c r="H782" s="104"/>
      <c r="I782" s="99"/>
      <c r="J782" s="99"/>
      <c r="K782" s="98"/>
      <c r="L782" s="99"/>
      <c r="M782" s="98"/>
      <c r="N782" s="100"/>
      <c r="O782" s="100"/>
      <c r="P782" s="97"/>
      <c r="Q782" s="98"/>
      <c r="R782" s="98"/>
      <c r="S782" s="98"/>
      <c r="T782" s="98"/>
      <c r="U782" s="99"/>
      <c r="V782" s="98"/>
      <c r="W782" s="98"/>
      <c r="X782" s="99"/>
      <c r="Y782" s="98"/>
    </row>
    <row r="783" spans="2:25" s="90" customFormat="1" ht="21" customHeight="1">
      <c r="B783" s="101"/>
      <c r="C783" s="98"/>
      <c r="D783" s="102"/>
      <c r="E783" s="103"/>
      <c r="F783" s="103"/>
      <c r="G783" s="104"/>
      <c r="H783" s="104"/>
      <c r="I783" s="99"/>
      <c r="J783" s="99"/>
      <c r="K783" s="98"/>
      <c r="L783" s="99"/>
      <c r="M783" s="98"/>
      <c r="N783" s="100"/>
      <c r="O783" s="100"/>
      <c r="P783" s="97"/>
      <c r="Q783" s="98"/>
      <c r="R783" s="98"/>
      <c r="S783" s="98"/>
      <c r="T783" s="98"/>
      <c r="U783" s="99"/>
      <c r="V783" s="98"/>
      <c r="W783" s="98"/>
      <c r="X783" s="99"/>
      <c r="Y783" s="98"/>
    </row>
    <row r="784" spans="2:25" s="90" customFormat="1" ht="21" customHeight="1">
      <c r="B784" s="101"/>
      <c r="C784" s="98"/>
      <c r="D784" s="102"/>
      <c r="E784" s="103"/>
      <c r="F784" s="103"/>
      <c r="G784" s="104"/>
      <c r="H784" s="104"/>
      <c r="I784" s="99"/>
      <c r="J784" s="99"/>
      <c r="K784" s="98"/>
      <c r="L784" s="99"/>
      <c r="M784" s="98"/>
      <c r="N784" s="100"/>
      <c r="O784" s="100"/>
      <c r="P784" s="97"/>
      <c r="Q784" s="98"/>
      <c r="R784" s="98"/>
      <c r="S784" s="98"/>
      <c r="T784" s="98"/>
      <c r="U784" s="99"/>
      <c r="V784" s="98"/>
      <c r="W784" s="98"/>
      <c r="X784" s="99"/>
      <c r="Y784" s="98"/>
    </row>
    <row r="785" spans="2:25" s="90" customFormat="1" ht="21" customHeight="1">
      <c r="B785" s="101"/>
      <c r="C785" s="98"/>
      <c r="D785" s="102"/>
      <c r="E785" s="103"/>
      <c r="F785" s="103"/>
      <c r="G785" s="104"/>
      <c r="H785" s="104"/>
      <c r="I785" s="99"/>
      <c r="J785" s="99"/>
      <c r="K785" s="98"/>
      <c r="L785" s="99"/>
      <c r="M785" s="98"/>
      <c r="N785" s="100"/>
      <c r="O785" s="100"/>
      <c r="P785" s="97"/>
      <c r="Q785" s="98"/>
      <c r="R785" s="98"/>
      <c r="S785" s="98"/>
      <c r="T785" s="98"/>
      <c r="U785" s="99"/>
      <c r="V785" s="98"/>
      <c r="W785" s="98"/>
      <c r="X785" s="99"/>
      <c r="Y785" s="98"/>
    </row>
    <row r="786" spans="2:25" s="90" customFormat="1" ht="21" customHeight="1">
      <c r="B786" s="101"/>
      <c r="C786" s="98"/>
      <c r="D786" s="102"/>
      <c r="E786" s="103"/>
      <c r="F786" s="103"/>
      <c r="G786" s="104"/>
      <c r="H786" s="104"/>
      <c r="I786" s="99"/>
      <c r="J786" s="99"/>
      <c r="K786" s="98"/>
      <c r="L786" s="99"/>
      <c r="M786" s="98"/>
      <c r="N786" s="100"/>
      <c r="O786" s="100"/>
      <c r="P786" s="97"/>
      <c r="Q786" s="98"/>
      <c r="R786" s="98"/>
      <c r="S786" s="98"/>
      <c r="T786" s="98"/>
      <c r="U786" s="99"/>
      <c r="V786" s="98"/>
      <c r="W786" s="98"/>
      <c r="X786" s="99"/>
      <c r="Y786" s="98"/>
    </row>
    <row r="787" spans="2:25" s="90" customFormat="1" ht="21" customHeight="1">
      <c r="B787" s="101"/>
      <c r="C787" s="98"/>
      <c r="D787" s="102"/>
      <c r="E787" s="103"/>
      <c r="F787" s="103"/>
      <c r="G787" s="104"/>
      <c r="H787" s="104"/>
      <c r="I787" s="99"/>
      <c r="J787" s="99"/>
      <c r="K787" s="98"/>
      <c r="L787" s="99"/>
      <c r="M787" s="98"/>
      <c r="N787" s="100"/>
      <c r="O787" s="100"/>
      <c r="P787" s="97"/>
      <c r="Q787" s="98"/>
      <c r="R787" s="98"/>
      <c r="S787" s="98"/>
      <c r="T787" s="98"/>
      <c r="U787" s="99"/>
      <c r="V787" s="98"/>
      <c r="W787" s="98"/>
      <c r="X787" s="99"/>
      <c r="Y787" s="98"/>
    </row>
    <row r="788" spans="2:25" s="90" customFormat="1" ht="21" customHeight="1">
      <c r="B788" s="101"/>
      <c r="C788" s="98"/>
      <c r="D788" s="102"/>
      <c r="E788" s="103"/>
      <c r="F788" s="103"/>
      <c r="G788" s="104"/>
      <c r="H788" s="104"/>
      <c r="I788" s="99"/>
      <c r="J788" s="99"/>
      <c r="K788" s="98"/>
      <c r="L788" s="99"/>
      <c r="M788" s="98"/>
      <c r="N788" s="100"/>
      <c r="O788" s="100"/>
      <c r="P788" s="97"/>
      <c r="Q788" s="98"/>
      <c r="R788" s="98"/>
      <c r="S788" s="98"/>
      <c r="T788" s="98"/>
      <c r="U788" s="99"/>
      <c r="V788" s="98"/>
      <c r="W788" s="98"/>
      <c r="X788" s="99"/>
      <c r="Y788" s="98"/>
    </row>
    <row r="789" spans="2:25" s="90" customFormat="1" ht="21" customHeight="1">
      <c r="B789" s="101"/>
      <c r="C789" s="98"/>
      <c r="D789" s="102"/>
      <c r="E789" s="103"/>
      <c r="F789" s="103"/>
      <c r="G789" s="104"/>
      <c r="H789" s="104"/>
      <c r="I789" s="99"/>
      <c r="J789" s="99"/>
      <c r="K789" s="98"/>
      <c r="L789" s="99"/>
      <c r="M789" s="98"/>
      <c r="N789" s="100"/>
      <c r="O789" s="100"/>
      <c r="P789" s="97"/>
      <c r="Q789" s="98"/>
      <c r="R789" s="98"/>
      <c r="S789" s="98"/>
      <c r="T789" s="98"/>
      <c r="U789" s="99"/>
      <c r="V789" s="98"/>
      <c r="W789" s="98"/>
      <c r="X789" s="99"/>
      <c r="Y789" s="98"/>
    </row>
    <row r="790" spans="2:25" s="90" customFormat="1" ht="21" customHeight="1">
      <c r="B790" s="101"/>
      <c r="C790" s="98"/>
      <c r="D790" s="102"/>
      <c r="E790" s="103"/>
      <c r="F790" s="103"/>
      <c r="G790" s="104"/>
      <c r="H790" s="104"/>
      <c r="I790" s="99"/>
      <c r="J790" s="99"/>
      <c r="K790" s="98"/>
      <c r="L790" s="99"/>
      <c r="M790" s="98"/>
      <c r="N790" s="100"/>
      <c r="O790" s="100"/>
      <c r="P790" s="97"/>
      <c r="Q790" s="98"/>
      <c r="R790" s="98"/>
      <c r="S790" s="98"/>
      <c r="T790" s="98"/>
      <c r="U790" s="99"/>
      <c r="V790" s="98"/>
      <c r="W790" s="98"/>
      <c r="X790" s="99"/>
      <c r="Y790" s="98"/>
    </row>
    <row r="791" spans="2:25" s="90" customFormat="1" ht="21" customHeight="1">
      <c r="B791" s="101"/>
      <c r="C791" s="98"/>
      <c r="D791" s="102"/>
      <c r="E791" s="103"/>
      <c r="F791" s="103"/>
      <c r="G791" s="104"/>
      <c r="H791" s="104"/>
      <c r="I791" s="99"/>
      <c r="J791" s="99"/>
      <c r="K791" s="98"/>
      <c r="L791" s="99"/>
      <c r="M791" s="98"/>
      <c r="N791" s="100"/>
      <c r="O791" s="100"/>
      <c r="P791" s="97"/>
      <c r="Q791" s="98"/>
      <c r="R791" s="98"/>
      <c r="S791" s="98"/>
      <c r="T791" s="98"/>
      <c r="U791" s="99"/>
      <c r="V791" s="98"/>
      <c r="W791" s="98"/>
      <c r="X791" s="99"/>
      <c r="Y791" s="98"/>
    </row>
    <row r="792" spans="2:25" s="90" customFormat="1" ht="21" customHeight="1">
      <c r="B792" s="101"/>
      <c r="C792" s="98"/>
      <c r="D792" s="102"/>
      <c r="E792" s="103"/>
      <c r="F792" s="103"/>
      <c r="G792" s="104"/>
      <c r="H792" s="104"/>
      <c r="I792" s="99"/>
      <c r="J792" s="99"/>
      <c r="K792" s="98"/>
      <c r="L792" s="99"/>
      <c r="M792" s="98"/>
      <c r="N792" s="100"/>
      <c r="O792" s="100"/>
      <c r="P792" s="97"/>
      <c r="Q792" s="98"/>
      <c r="R792" s="98"/>
      <c r="S792" s="98"/>
      <c r="T792" s="98"/>
      <c r="U792" s="99"/>
      <c r="V792" s="98"/>
      <c r="W792" s="98"/>
      <c r="X792" s="99"/>
      <c r="Y792" s="98"/>
    </row>
    <row r="793" spans="2:25" s="90" customFormat="1" ht="21" customHeight="1">
      <c r="B793" s="101"/>
      <c r="C793" s="98"/>
      <c r="D793" s="102"/>
      <c r="E793" s="103"/>
      <c r="F793" s="103"/>
      <c r="G793" s="104"/>
      <c r="H793" s="104"/>
      <c r="I793" s="99"/>
      <c r="J793" s="99"/>
      <c r="K793" s="98"/>
      <c r="L793" s="99"/>
      <c r="M793" s="98"/>
      <c r="N793" s="100"/>
      <c r="O793" s="100"/>
      <c r="P793" s="97"/>
      <c r="Q793" s="98"/>
      <c r="R793" s="98"/>
      <c r="S793" s="98"/>
      <c r="T793" s="98"/>
      <c r="U793" s="99"/>
      <c r="V793" s="98"/>
      <c r="W793" s="98"/>
      <c r="X793" s="99"/>
      <c r="Y793" s="98"/>
    </row>
    <row r="794" spans="2:25" s="90" customFormat="1" ht="21" customHeight="1">
      <c r="B794" s="101"/>
      <c r="C794" s="98"/>
      <c r="D794" s="102"/>
      <c r="E794" s="103"/>
      <c r="F794" s="103"/>
      <c r="G794" s="104"/>
      <c r="H794" s="104"/>
      <c r="I794" s="99"/>
      <c r="J794" s="99"/>
      <c r="K794" s="98"/>
      <c r="L794" s="99"/>
      <c r="M794" s="98"/>
      <c r="N794" s="100"/>
      <c r="O794" s="100"/>
      <c r="P794" s="97"/>
      <c r="Q794" s="98"/>
      <c r="R794" s="98"/>
      <c r="S794" s="98"/>
      <c r="T794" s="98"/>
      <c r="U794" s="99"/>
      <c r="V794" s="98"/>
      <c r="W794" s="98"/>
      <c r="X794" s="99"/>
      <c r="Y794" s="98"/>
    </row>
    <row r="795" spans="2:25" s="90" customFormat="1" ht="21" customHeight="1">
      <c r="B795" s="101"/>
      <c r="C795" s="98"/>
      <c r="D795" s="102"/>
      <c r="E795" s="103"/>
      <c r="F795" s="103"/>
      <c r="G795" s="104"/>
      <c r="H795" s="104"/>
      <c r="I795" s="99"/>
      <c r="J795" s="99"/>
      <c r="K795" s="98"/>
      <c r="L795" s="99"/>
      <c r="M795" s="98"/>
      <c r="N795" s="100"/>
      <c r="O795" s="100"/>
      <c r="P795" s="97"/>
      <c r="Q795" s="98"/>
      <c r="R795" s="98"/>
      <c r="S795" s="98"/>
      <c r="T795" s="98"/>
      <c r="U795" s="99"/>
      <c r="V795" s="98"/>
      <c r="W795" s="98"/>
      <c r="X795" s="99"/>
      <c r="Y795" s="98"/>
    </row>
    <row r="796" spans="2:25" s="90" customFormat="1" ht="21" customHeight="1">
      <c r="B796" s="101"/>
      <c r="C796" s="98"/>
      <c r="D796" s="102"/>
      <c r="E796" s="103"/>
      <c r="F796" s="103"/>
      <c r="G796" s="104"/>
      <c r="H796" s="104"/>
      <c r="I796" s="99"/>
      <c r="J796" s="99"/>
      <c r="K796" s="98"/>
      <c r="L796" s="99"/>
      <c r="M796" s="98"/>
      <c r="N796" s="100"/>
      <c r="O796" s="100"/>
      <c r="P796" s="97"/>
      <c r="Q796" s="98"/>
      <c r="R796" s="98"/>
      <c r="S796" s="98"/>
      <c r="T796" s="98"/>
      <c r="U796" s="99"/>
      <c r="V796" s="98"/>
      <c r="W796" s="98"/>
      <c r="X796" s="99"/>
      <c r="Y796" s="98"/>
    </row>
    <row r="797" spans="2:25" s="90" customFormat="1" ht="21" customHeight="1">
      <c r="B797" s="101"/>
      <c r="C797" s="98"/>
      <c r="D797" s="102"/>
      <c r="E797" s="103"/>
      <c r="F797" s="103"/>
      <c r="G797" s="104"/>
      <c r="H797" s="104"/>
      <c r="I797" s="99"/>
      <c r="J797" s="99"/>
      <c r="K797" s="98"/>
      <c r="L797" s="99"/>
      <c r="M797" s="98"/>
      <c r="N797" s="100"/>
      <c r="O797" s="100"/>
      <c r="P797" s="97"/>
      <c r="Q797" s="98"/>
      <c r="R797" s="98"/>
      <c r="S797" s="98"/>
      <c r="T797" s="98"/>
      <c r="U797" s="99"/>
      <c r="V797" s="98"/>
      <c r="W797" s="98"/>
      <c r="X797" s="99"/>
      <c r="Y797" s="98"/>
    </row>
    <row r="798" spans="2:25" s="90" customFormat="1" ht="21" customHeight="1">
      <c r="B798" s="101"/>
      <c r="C798" s="98"/>
      <c r="D798" s="102"/>
      <c r="E798" s="103"/>
      <c r="F798" s="103"/>
      <c r="G798" s="104"/>
      <c r="H798" s="104"/>
      <c r="I798" s="99"/>
      <c r="J798" s="99"/>
      <c r="K798" s="98"/>
      <c r="L798" s="99"/>
      <c r="M798" s="98"/>
      <c r="N798" s="100"/>
      <c r="O798" s="100"/>
      <c r="P798" s="97"/>
      <c r="Q798" s="98"/>
      <c r="R798" s="98"/>
      <c r="S798" s="98"/>
      <c r="T798" s="98"/>
      <c r="U798" s="99"/>
      <c r="V798" s="98"/>
      <c r="W798" s="98"/>
      <c r="X798" s="99"/>
      <c r="Y798" s="98"/>
    </row>
    <row r="799" spans="2:25" s="90" customFormat="1" ht="21" customHeight="1">
      <c r="B799" s="101"/>
      <c r="C799" s="98"/>
      <c r="D799" s="102"/>
      <c r="E799" s="103"/>
      <c r="F799" s="103"/>
      <c r="G799" s="104"/>
      <c r="H799" s="104"/>
      <c r="I799" s="99"/>
      <c r="J799" s="99"/>
      <c r="K799" s="98"/>
      <c r="L799" s="99"/>
      <c r="M799" s="98"/>
      <c r="N799" s="100"/>
      <c r="O799" s="100"/>
      <c r="P799" s="97"/>
      <c r="Q799" s="98"/>
      <c r="R799" s="98"/>
      <c r="S799" s="98"/>
      <c r="T799" s="98"/>
      <c r="U799" s="99"/>
      <c r="V799" s="98"/>
      <c r="W799" s="98"/>
      <c r="X799" s="99"/>
      <c r="Y799" s="98"/>
    </row>
    <row r="800" spans="2:25" s="90" customFormat="1" ht="21" customHeight="1">
      <c r="B800" s="101"/>
      <c r="C800" s="98"/>
      <c r="D800" s="102"/>
      <c r="E800" s="103"/>
      <c r="F800" s="103"/>
      <c r="G800" s="104"/>
      <c r="H800" s="104"/>
      <c r="I800" s="99"/>
      <c r="J800" s="99"/>
      <c r="K800" s="98"/>
      <c r="L800" s="99"/>
      <c r="M800" s="98"/>
      <c r="N800" s="100"/>
      <c r="O800" s="100"/>
      <c r="P800" s="97"/>
      <c r="Q800" s="98"/>
      <c r="R800" s="98"/>
      <c r="S800" s="98"/>
      <c r="T800" s="98"/>
      <c r="U800" s="99"/>
      <c r="V800" s="98"/>
      <c r="W800" s="98"/>
      <c r="X800" s="99"/>
      <c r="Y800" s="98"/>
    </row>
    <row r="801" spans="2:25" s="90" customFormat="1" ht="21" customHeight="1">
      <c r="B801" s="101"/>
      <c r="C801" s="98"/>
      <c r="D801" s="102"/>
      <c r="E801" s="103"/>
      <c r="F801" s="103"/>
      <c r="G801" s="104"/>
      <c r="H801" s="104"/>
      <c r="I801" s="99"/>
      <c r="J801" s="99"/>
      <c r="K801" s="98"/>
      <c r="L801" s="99"/>
      <c r="M801" s="98"/>
      <c r="N801" s="100"/>
      <c r="O801" s="100"/>
      <c r="P801" s="97"/>
      <c r="Q801" s="98"/>
      <c r="R801" s="98"/>
      <c r="S801" s="98"/>
      <c r="T801" s="98"/>
      <c r="U801" s="99"/>
      <c r="V801" s="98"/>
      <c r="W801" s="98"/>
      <c r="X801" s="99"/>
      <c r="Y801" s="98"/>
    </row>
    <row r="802" spans="2:25" s="90" customFormat="1" ht="21" customHeight="1">
      <c r="B802" s="101"/>
      <c r="C802" s="98"/>
      <c r="D802" s="102"/>
      <c r="E802" s="103"/>
      <c r="F802" s="103"/>
      <c r="G802" s="104"/>
      <c r="H802" s="104"/>
      <c r="I802" s="99"/>
      <c r="J802" s="99"/>
      <c r="K802" s="98"/>
      <c r="L802" s="99"/>
      <c r="M802" s="98"/>
      <c r="N802" s="100"/>
      <c r="O802" s="100"/>
      <c r="P802" s="97"/>
      <c r="Q802" s="98"/>
      <c r="R802" s="98"/>
      <c r="S802" s="98"/>
      <c r="T802" s="98"/>
      <c r="U802" s="99"/>
      <c r="V802" s="98"/>
      <c r="W802" s="98"/>
      <c r="X802" s="99"/>
      <c r="Y802" s="98"/>
    </row>
    <row r="803" spans="2:25" s="90" customFormat="1" ht="21" customHeight="1">
      <c r="B803" s="101"/>
      <c r="C803" s="98"/>
      <c r="D803" s="102"/>
      <c r="E803" s="103"/>
      <c r="F803" s="103"/>
      <c r="G803" s="104"/>
      <c r="H803" s="104"/>
      <c r="I803" s="99"/>
      <c r="J803" s="99"/>
      <c r="K803" s="98"/>
      <c r="L803" s="99"/>
      <c r="M803" s="98"/>
      <c r="N803" s="100"/>
      <c r="O803" s="100"/>
      <c r="P803" s="97"/>
      <c r="Q803" s="98"/>
      <c r="R803" s="98"/>
      <c r="S803" s="98"/>
      <c r="T803" s="98"/>
      <c r="U803" s="99"/>
      <c r="V803" s="98"/>
      <c r="W803" s="98"/>
      <c r="X803" s="99"/>
      <c r="Y803" s="98"/>
    </row>
    <row r="804" spans="2:25" s="90" customFormat="1" ht="21" customHeight="1">
      <c r="B804" s="101"/>
      <c r="C804" s="98"/>
      <c r="D804" s="102"/>
      <c r="E804" s="103"/>
      <c r="F804" s="103"/>
      <c r="G804" s="104"/>
      <c r="H804" s="104"/>
      <c r="I804" s="99"/>
      <c r="J804" s="99"/>
      <c r="K804" s="98"/>
      <c r="L804" s="99"/>
      <c r="M804" s="98"/>
      <c r="N804" s="100"/>
      <c r="O804" s="100"/>
      <c r="P804" s="97"/>
      <c r="Q804" s="98"/>
      <c r="R804" s="98"/>
      <c r="S804" s="98"/>
      <c r="T804" s="98"/>
      <c r="U804" s="99"/>
      <c r="V804" s="98"/>
      <c r="W804" s="98"/>
      <c r="X804" s="99"/>
      <c r="Y804" s="98"/>
    </row>
    <row r="805" spans="2:25" s="90" customFormat="1" ht="21" customHeight="1">
      <c r="B805" s="101"/>
      <c r="C805" s="98"/>
      <c r="D805" s="102"/>
      <c r="E805" s="103"/>
      <c r="F805" s="103"/>
      <c r="G805" s="104"/>
      <c r="H805" s="104"/>
      <c r="I805" s="99"/>
      <c r="J805" s="99"/>
      <c r="K805" s="98"/>
      <c r="L805" s="99"/>
      <c r="M805" s="98"/>
      <c r="N805" s="100"/>
      <c r="O805" s="100"/>
      <c r="P805" s="97"/>
      <c r="Q805" s="98"/>
      <c r="R805" s="98"/>
      <c r="S805" s="98"/>
      <c r="T805" s="98"/>
      <c r="U805" s="99"/>
      <c r="V805" s="98"/>
      <c r="W805" s="98"/>
      <c r="X805" s="99"/>
      <c r="Y805" s="98"/>
    </row>
    <row r="806" spans="2:25" s="90" customFormat="1" ht="21" customHeight="1">
      <c r="B806" s="101"/>
      <c r="C806" s="98"/>
      <c r="D806" s="102"/>
      <c r="E806" s="103"/>
      <c r="F806" s="103"/>
      <c r="G806" s="104"/>
      <c r="H806" s="104"/>
      <c r="I806" s="99"/>
      <c r="J806" s="99"/>
      <c r="K806" s="98"/>
      <c r="L806" s="99"/>
      <c r="M806" s="98"/>
      <c r="N806" s="100"/>
      <c r="O806" s="100"/>
      <c r="P806" s="97"/>
      <c r="Q806" s="98"/>
      <c r="R806" s="98"/>
      <c r="S806" s="98"/>
      <c r="T806" s="98"/>
      <c r="U806" s="99"/>
      <c r="V806" s="98"/>
      <c r="W806" s="98"/>
      <c r="X806" s="99"/>
      <c r="Y806" s="98"/>
    </row>
    <row r="807" spans="2:25" s="90" customFormat="1" ht="21" customHeight="1">
      <c r="B807" s="101"/>
      <c r="C807" s="98"/>
      <c r="D807" s="102"/>
      <c r="E807" s="103"/>
      <c r="F807" s="103"/>
      <c r="G807" s="104"/>
      <c r="H807" s="104"/>
      <c r="I807" s="99"/>
      <c r="J807" s="99"/>
      <c r="K807" s="98"/>
      <c r="L807" s="99"/>
      <c r="M807" s="98"/>
      <c r="N807" s="100"/>
      <c r="O807" s="100"/>
      <c r="P807" s="97"/>
      <c r="Q807" s="98"/>
      <c r="R807" s="98"/>
      <c r="S807" s="98"/>
      <c r="T807" s="98"/>
      <c r="U807" s="99"/>
      <c r="V807" s="98"/>
      <c r="W807" s="98"/>
      <c r="X807" s="99"/>
      <c r="Y807" s="98"/>
    </row>
    <row r="808" spans="2:25" s="90" customFormat="1" ht="21" customHeight="1">
      <c r="B808" s="101"/>
      <c r="C808" s="98"/>
      <c r="D808" s="102"/>
      <c r="E808" s="103"/>
      <c r="F808" s="103"/>
      <c r="G808" s="104"/>
      <c r="H808" s="104"/>
      <c r="I808" s="99"/>
      <c r="J808" s="99"/>
      <c r="K808" s="98"/>
      <c r="L808" s="99"/>
      <c r="M808" s="98"/>
      <c r="N808" s="100"/>
      <c r="O808" s="100"/>
      <c r="P808" s="97"/>
      <c r="Q808" s="98"/>
      <c r="R808" s="98"/>
      <c r="S808" s="98"/>
      <c r="T808" s="98"/>
      <c r="U808" s="99"/>
      <c r="V808" s="98"/>
      <c r="W808" s="98"/>
      <c r="X808" s="99"/>
      <c r="Y808" s="98"/>
    </row>
    <row r="809" spans="2:25" s="90" customFormat="1" ht="21" customHeight="1">
      <c r="B809" s="101"/>
      <c r="C809" s="98"/>
      <c r="D809" s="102"/>
      <c r="E809" s="103"/>
      <c r="F809" s="103"/>
      <c r="G809" s="104"/>
      <c r="H809" s="104"/>
      <c r="I809" s="99"/>
      <c r="J809" s="99"/>
      <c r="K809" s="98"/>
      <c r="L809" s="99"/>
      <c r="M809" s="98"/>
      <c r="N809" s="100"/>
      <c r="O809" s="100"/>
      <c r="P809" s="97"/>
      <c r="Q809" s="98"/>
      <c r="R809" s="98"/>
      <c r="S809" s="98"/>
      <c r="T809" s="98"/>
      <c r="U809" s="99"/>
      <c r="V809" s="98"/>
      <c r="W809" s="98"/>
      <c r="X809" s="99"/>
      <c r="Y809" s="98"/>
    </row>
    <row r="810" spans="2:25" s="90" customFormat="1" ht="21" customHeight="1">
      <c r="B810" s="101"/>
      <c r="C810" s="98"/>
      <c r="D810" s="102"/>
      <c r="E810" s="103"/>
      <c r="F810" s="103"/>
      <c r="G810" s="104"/>
      <c r="H810" s="104"/>
      <c r="I810" s="99"/>
      <c r="J810" s="99"/>
      <c r="K810" s="98"/>
      <c r="L810" s="99"/>
      <c r="M810" s="98"/>
      <c r="N810" s="100"/>
      <c r="O810" s="100"/>
      <c r="P810" s="97"/>
      <c r="Q810" s="98"/>
      <c r="R810" s="98"/>
      <c r="S810" s="98"/>
      <c r="T810" s="98"/>
      <c r="U810" s="99"/>
      <c r="V810" s="98"/>
      <c r="W810" s="98"/>
      <c r="X810" s="99"/>
      <c r="Y810" s="98"/>
    </row>
    <row r="811" spans="2:25" s="90" customFormat="1" ht="21" customHeight="1">
      <c r="B811" s="101"/>
      <c r="C811" s="98"/>
      <c r="D811" s="102"/>
      <c r="E811" s="103"/>
      <c r="F811" s="103"/>
      <c r="G811" s="104"/>
      <c r="H811" s="104"/>
      <c r="I811" s="99"/>
      <c r="J811" s="99"/>
      <c r="K811" s="98"/>
      <c r="L811" s="99"/>
      <c r="M811" s="98"/>
      <c r="N811" s="100"/>
      <c r="O811" s="100"/>
      <c r="P811" s="97"/>
      <c r="Q811" s="98"/>
      <c r="R811" s="98"/>
      <c r="S811" s="98"/>
      <c r="T811" s="98"/>
      <c r="U811" s="99"/>
      <c r="V811" s="98"/>
      <c r="W811" s="98"/>
      <c r="X811" s="99"/>
      <c r="Y811" s="98"/>
    </row>
    <row r="812" spans="2:25" s="90" customFormat="1" ht="21" customHeight="1">
      <c r="B812" s="101"/>
      <c r="C812" s="98"/>
      <c r="D812" s="102"/>
      <c r="E812" s="103"/>
      <c r="F812" s="103"/>
      <c r="G812" s="104"/>
      <c r="H812" s="104"/>
      <c r="I812" s="99"/>
      <c r="J812" s="99"/>
      <c r="K812" s="98"/>
      <c r="L812" s="99"/>
      <c r="M812" s="98"/>
      <c r="N812" s="100"/>
      <c r="O812" s="100"/>
      <c r="P812" s="97"/>
      <c r="Q812" s="98"/>
      <c r="R812" s="98"/>
      <c r="S812" s="98"/>
      <c r="T812" s="98"/>
      <c r="U812" s="99"/>
      <c r="V812" s="98"/>
      <c r="W812" s="98"/>
      <c r="X812" s="99"/>
      <c r="Y812" s="98"/>
    </row>
    <row r="813" spans="2:25" s="90" customFormat="1" ht="21" customHeight="1">
      <c r="B813" s="101"/>
      <c r="C813" s="98"/>
      <c r="D813" s="102"/>
      <c r="E813" s="103"/>
      <c r="F813" s="103"/>
      <c r="G813" s="104"/>
      <c r="H813" s="104"/>
      <c r="I813" s="99"/>
      <c r="J813" s="99"/>
      <c r="K813" s="98"/>
      <c r="L813" s="99"/>
      <c r="M813" s="98"/>
      <c r="N813" s="100"/>
      <c r="O813" s="100"/>
      <c r="P813" s="97"/>
      <c r="Q813" s="98"/>
      <c r="R813" s="98"/>
      <c r="S813" s="98"/>
      <c r="T813" s="98"/>
      <c r="U813" s="99"/>
      <c r="V813" s="98"/>
      <c r="W813" s="98"/>
      <c r="X813" s="99"/>
      <c r="Y813" s="98"/>
    </row>
    <row r="814" spans="2:25" s="90" customFormat="1" ht="21" customHeight="1">
      <c r="B814" s="101"/>
      <c r="C814" s="98"/>
      <c r="D814" s="102"/>
      <c r="E814" s="103"/>
      <c r="F814" s="103"/>
      <c r="G814" s="104"/>
      <c r="H814" s="104"/>
      <c r="I814" s="99"/>
      <c r="J814" s="99"/>
      <c r="K814" s="98"/>
      <c r="L814" s="99"/>
      <c r="M814" s="98"/>
      <c r="N814" s="100"/>
      <c r="O814" s="100"/>
      <c r="P814" s="97"/>
      <c r="Q814" s="98"/>
      <c r="R814" s="98"/>
      <c r="S814" s="98"/>
      <c r="T814" s="98"/>
      <c r="U814" s="99"/>
      <c r="V814" s="98"/>
      <c r="W814" s="98"/>
      <c r="X814" s="99"/>
      <c r="Y814" s="98"/>
    </row>
    <row r="815" spans="2:25" s="90" customFormat="1" ht="21" customHeight="1">
      <c r="B815" s="101"/>
      <c r="C815" s="98"/>
      <c r="D815" s="102"/>
      <c r="E815" s="103"/>
      <c r="F815" s="103"/>
      <c r="G815" s="104"/>
      <c r="H815" s="104"/>
      <c r="I815" s="99"/>
      <c r="J815" s="99"/>
      <c r="K815" s="98"/>
      <c r="L815" s="99"/>
      <c r="M815" s="98"/>
      <c r="N815" s="100"/>
      <c r="O815" s="100"/>
      <c r="P815" s="97"/>
      <c r="Q815" s="98"/>
      <c r="R815" s="98"/>
      <c r="S815" s="98"/>
      <c r="T815" s="98"/>
      <c r="U815" s="99"/>
      <c r="V815" s="98"/>
      <c r="W815" s="98"/>
      <c r="X815" s="99"/>
      <c r="Y815" s="98"/>
    </row>
    <row r="816" spans="2:25" s="90" customFormat="1" ht="21" customHeight="1">
      <c r="B816" s="101"/>
      <c r="C816" s="98"/>
      <c r="D816" s="102"/>
      <c r="E816" s="103"/>
      <c r="F816" s="103"/>
      <c r="G816" s="104"/>
      <c r="H816" s="104"/>
      <c r="I816" s="99"/>
      <c r="J816" s="99"/>
      <c r="K816" s="98"/>
      <c r="L816" s="99"/>
      <c r="M816" s="98"/>
      <c r="N816" s="100"/>
      <c r="O816" s="100"/>
      <c r="P816" s="97"/>
      <c r="Q816" s="98"/>
      <c r="R816" s="98"/>
      <c r="S816" s="98"/>
      <c r="T816" s="98"/>
      <c r="U816" s="99"/>
      <c r="V816" s="98"/>
      <c r="W816" s="98"/>
      <c r="X816" s="99"/>
      <c r="Y816" s="98"/>
    </row>
    <row r="817" spans="2:25" s="90" customFormat="1" ht="21" customHeight="1">
      <c r="B817" s="101"/>
      <c r="C817" s="98"/>
      <c r="D817" s="102"/>
      <c r="E817" s="103"/>
      <c r="F817" s="103"/>
      <c r="G817" s="104"/>
      <c r="H817" s="104"/>
      <c r="I817" s="99"/>
      <c r="J817" s="99"/>
      <c r="K817" s="98"/>
      <c r="L817" s="99"/>
      <c r="M817" s="98"/>
      <c r="N817" s="100"/>
      <c r="O817" s="100"/>
      <c r="P817" s="97"/>
      <c r="Q817" s="98"/>
      <c r="R817" s="98"/>
      <c r="S817" s="98"/>
      <c r="T817" s="98"/>
      <c r="U817" s="99"/>
      <c r="V817" s="98"/>
      <c r="W817" s="98"/>
      <c r="X817" s="99"/>
      <c r="Y817" s="98"/>
    </row>
    <row r="818" spans="2:25" s="90" customFormat="1" ht="21" customHeight="1">
      <c r="B818" s="101"/>
      <c r="C818" s="98"/>
      <c r="D818" s="102"/>
      <c r="E818" s="103"/>
      <c r="F818" s="103"/>
      <c r="G818" s="104"/>
      <c r="H818" s="104"/>
      <c r="I818" s="99"/>
      <c r="J818" s="99"/>
      <c r="K818" s="98"/>
      <c r="L818" s="99"/>
      <c r="M818" s="98"/>
      <c r="N818" s="100"/>
      <c r="O818" s="100"/>
      <c r="P818" s="97"/>
      <c r="Q818" s="98"/>
      <c r="R818" s="98"/>
      <c r="S818" s="98"/>
      <c r="T818" s="98"/>
      <c r="U818" s="99"/>
      <c r="V818" s="98"/>
      <c r="W818" s="98"/>
      <c r="X818" s="99"/>
      <c r="Y818" s="98"/>
    </row>
    <row r="819" spans="2:25" s="90" customFormat="1" ht="21" customHeight="1">
      <c r="B819" s="101"/>
      <c r="C819" s="98"/>
      <c r="D819" s="102"/>
      <c r="E819" s="103"/>
      <c r="F819" s="103"/>
      <c r="G819" s="104"/>
      <c r="H819" s="104"/>
      <c r="I819" s="99"/>
      <c r="J819" s="99"/>
      <c r="K819" s="98"/>
      <c r="L819" s="99"/>
      <c r="M819" s="98"/>
      <c r="N819" s="100"/>
      <c r="O819" s="100"/>
      <c r="P819" s="97"/>
      <c r="Q819" s="98"/>
      <c r="R819" s="98"/>
      <c r="S819" s="98"/>
      <c r="T819" s="98"/>
      <c r="U819" s="99"/>
      <c r="V819" s="98"/>
      <c r="W819" s="98"/>
      <c r="X819" s="99"/>
      <c r="Y819" s="98"/>
    </row>
    <row r="820" spans="2:25" s="90" customFormat="1" ht="21" customHeight="1">
      <c r="B820" s="101"/>
      <c r="C820" s="98"/>
      <c r="D820" s="102"/>
      <c r="E820" s="103"/>
      <c r="F820" s="103"/>
      <c r="G820" s="104"/>
      <c r="H820" s="104"/>
      <c r="I820" s="99"/>
      <c r="J820" s="99"/>
      <c r="K820" s="98"/>
      <c r="L820" s="99"/>
      <c r="M820" s="98"/>
      <c r="N820" s="100"/>
      <c r="O820" s="100"/>
      <c r="P820" s="97"/>
      <c r="Q820" s="98"/>
      <c r="R820" s="98"/>
      <c r="S820" s="98"/>
      <c r="T820" s="98"/>
      <c r="U820" s="99"/>
      <c r="V820" s="98"/>
      <c r="W820" s="98"/>
      <c r="X820" s="99"/>
      <c r="Y820" s="98"/>
    </row>
    <row r="821" spans="2:25" s="90" customFormat="1" ht="21" customHeight="1">
      <c r="B821" s="101"/>
      <c r="C821" s="98"/>
      <c r="D821" s="102"/>
      <c r="E821" s="103"/>
      <c r="F821" s="103"/>
      <c r="G821" s="104"/>
      <c r="H821" s="104"/>
      <c r="I821" s="99"/>
      <c r="J821" s="99"/>
      <c r="K821" s="98"/>
      <c r="L821" s="99"/>
      <c r="M821" s="98"/>
      <c r="N821" s="100"/>
      <c r="O821" s="100"/>
      <c r="P821" s="97"/>
      <c r="Q821" s="98"/>
      <c r="R821" s="98"/>
      <c r="S821" s="98"/>
      <c r="T821" s="98"/>
      <c r="U821" s="99"/>
      <c r="V821" s="98"/>
      <c r="W821" s="98"/>
      <c r="X821" s="99"/>
      <c r="Y821" s="98"/>
    </row>
    <row r="822" spans="2:25" s="90" customFormat="1" ht="21" customHeight="1">
      <c r="B822" s="101"/>
      <c r="C822" s="98"/>
      <c r="D822" s="102"/>
      <c r="E822" s="103"/>
      <c r="F822" s="103"/>
      <c r="G822" s="104"/>
      <c r="H822" s="104"/>
      <c r="I822" s="99"/>
      <c r="J822" s="99"/>
      <c r="K822" s="98"/>
      <c r="L822" s="99"/>
      <c r="M822" s="98"/>
      <c r="N822" s="100"/>
      <c r="O822" s="100"/>
      <c r="P822" s="97"/>
      <c r="Q822" s="98"/>
      <c r="R822" s="98"/>
      <c r="S822" s="98"/>
      <c r="T822" s="98"/>
      <c r="U822" s="99"/>
      <c r="V822" s="98"/>
      <c r="W822" s="98"/>
      <c r="X822" s="99"/>
      <c r="Y822" s="98"/>
    </row>
    <row r="823" spans="2:25" s="90" customFormat="1" ht="21" customHeight="1">
      <c r="B823" s="101"/>
      <c r="C823" s="98"/>
      <c r="D823" s="102"/>
      <c r="E823" s="103"/>
      <c r="F823" s="103"/>
      <c r="G823" s="104"/>
      <c r="H823" s="104"/>
      <c r="I823" s="99"/>
      <c r="J823" s="99"/>
      <c r="K823" s="98"/>
      <c r="L823" s="99"/>
      <c r="M823" s="98"/>
      <c r="N823" s="100"/>
      <c r="O823" s="100"/>
      <c r="P823" s="97"/>
      <c r="Q823" s="98"/>
      <c r="R823" s="98"/>
      <c r="S823" s="98"/>
      <c r="T823" s="98"/>
      <c r="U823" s="99"/>
      <c r="V823" s="98"/>
      <c r="W823" s="98"/>
      <c r="X823" s="99"/>
      <c r="Y823" s="98"/>
    </row>
    <row r="824" spans="2:25" s="90" customFormat="1" ht="21" customHeight="1">
      <c r="B824" s="101"/>
      <c r="C824" s="98"/>
      <c r="D824" s="102"/>
      <c r="E824" s="103"/>
      <c r="F824" s="103"/>
      <c r="G824" s="104"/>
      <c r="H824" s="104"/>
      <c r="I824" s="99"/>
      <c r="J824" s="99"/>
      <c r="K824" s="98"/>
      <c r="L824" s="99"/>
      <c r="M824" s="98"/>
      <c r="N824" s="100"/>
      <c r="O824" s="100"/>
      <c r="P824" s="97"/>
      <c r="Q824" s="98"/>
      <c r="R824" s="98"/>
      <c r="S824" s="98"/>
      <c r="T824" s="98"/>
      <c r="U824" s="99"/>
      <c r="V824" s="98"/>
      <c r="W824" s="98"/>
      <c r="X824" s="99"/>
      <c r="Y824" s="98"/>
    </row>
    <row r="825" spans="2:25" s="90" customFormat="1" ht="21" customHeight="1">
      <c r="B825" s="101"/>
      <c r="C825" s="98"/>
      <c r="D825" s="102"/>
      <c r="E825" s="103"/>
      <c r="F825" s="103"/>
      <c r="G825" s="104"/>
      <c r="H825" s="104"/>
      <c r="I825" s="99"/>
      <c r="J825" s="99"/>
      <c r="K825" s="98"/>
      <c r="L825" s="99"/>
      <c r="M825" s="98"/>
      <c r="N825" s="100"/>
      <c r="O825" s="100"/>
      <c r="P825" s="97"/>
      <c r="Q825" s="98"/>
      <c r="R825" s="98"/>
      <c r="S825" s="98"/>
      <c r="T825" s="98"/>
      <c r="U825" s="99"/>
      <c r="V825" s="98"/>
      <c r="W825" s="98"/>
      <c r="X825" s="99"/>
      <c r="Y825" s="98"/>
    </row>
    <row r="826" spans="2:25" s="90" customFormat="1" ht="21" customHeight="1">
      <c r="B826" s="101"/>
      <c r="C826" s="98"/>
      <c r="D826" s="102"/>
      <c r="E826" s="103"/>
      <c r="F826" s="103"/>
      <c r="G826" s="104"/>
      <c r="H826" s="104"/>
      <c r="I826" s="99"/>
      <c r="J826" s="99"/>
      <c r="K826" s="98"/>
      <c r="L826" s="99"/>
      <c r="M826" s="98"/>
      <c r="N826" s="100"/>
      <c r="O826" s="100"/>
      <c r="P826" s="97"/>
      <c r="Q826" s="98"/>
      <c r="R826" s="98"/>
      <c r="S826" s="98"/>
      <c r="T826" s="98"/>
      <c r="U826" s="99"/>
      <c r="V826" s="98"/>
      <c r="W826" s="98"/>
      <c r="X826" s="99"/>
      <c r="Y826" s="98"/>
    </row>
    <row r="827" spans="2:25" s="90" customFormat="1" ht="21" customHeight="1">
      <c r="B827" s="101"/>
      <c r="C827" s="98"/>
      <c r="D827" s="102"/>
      <c r="E827" s="103"/>
      <c r="F827" s="103"/>
      <c r="G827" s="104"/>
      <c r="H827" s="104"/>
      <c r="I827" s="99"/>
      <c r="J827" s="99"/>
      <c r="K827" s="98"/>
      <c r="L827" s="99"/>
      <c r="M827" s="98"/>
      <c r="N827" s="100"/>
      <c r="O827" s="100"/>
      <c r="P827" s="97"/>
      <c r="Q827" s="98"/>
      <c r="R827" s="98"/>
      <c r="S827" s="98"/>
      <c r="T827" s="98"/>
      <c r="U827" s="99"/>
      <c r="V827" s="98"/>
      <c r="W827" s="98"/>
      <c r="X827" s="99"/>
      <c r="Y827" s="98"/>
    </row>
    <row r="828" spans="2:25" s="90" customFormat="1" ht="21" customHeight="1">
      <c r="B828" s="101"/>
      <c r="C828" s="98"/>
      <c r="D828" s="102"/>
      <c r="E828" s="103"/>
      <c r="F828" s="103"/>
      <c r="G828" s="104"/>
      <c r="H828" s="104"/>
      <c r="I828" s="99"/>
      <c r="J828" s="99"/>
      <c r="K828" s="98"/>
      <c r="L828" s="99"/>
      <c r="M828" s="98"/>
      <c r="N828" s="100"/>
      <c r="O828" s="100"/>
      <c r="P828" s="97"/>
      <c r="Q828" s="98"/>
      <c r="R828" s="98"/>
      <c r="S828" s="98"/>
      <c r="T828" s="98"/>
      <c r="U828" s="99"/>
      <c r="V828" s="98"/>
      <c r="W828" s="98"/>
      <c r="X828" s="99"/>
      <c r="Y828" s="98"/>
    </row>
    <row r="829" spans="2:25" s="90" customFormat="1" ht="21" customHeight="1">
      <c r="B829" s="101"/>
      <c r="C829" s="98"/>
      <c r="D829" s="102"/>
      <c r="E829" s="103"/>
      <c r="F829" s="103"/>
      <c r="G829" s="104"/>
      <c r="H829" s="104"/>
      <c r="I829" s="99"/>
      <c r="J829" s="99"/>
      <c r="K829" s="98"/>
      <c r="L829" s="99"/>
      <c r="M829" s="98"/>
      <c r="N829" s="100"/>
      <c r="O829" s="100"/>
      <c r="P829" s="97"/>
      <c r="Q829" s="98"/>
      <c r="R829" s="98"/>
      <c r="S829" s="98"/>
      <c r="T829" s="98"/>
      <c r="U829" s="99"/>
      <c r="V829" s="98"/>
      <c r="W829" s="98"/>
      <c r="X829" s="99"/>
      <c r="Y829" s="98"/>
    </row>
    <row r="830" spans="2:25" s="90" customFormat="1" ht="21" customHeight="1">
      <c r="B830" s="101"/>
      <c r="C830" s="98"/>
      <c r="D830" s="102"/>
      <c r="E830" s="103"/>
      <c r="F830" s="103"/>
      <c r="G830" s="104"/>
      <c r="H830" s="104"/>
      <c r="I830" s="99"/>
      <c r="J830" s="99"/>
      <c r="K830" s="98"/>
      <c r="L830" s="99"/>
      <c r="M830" s="98"/>
      <c r="N830" s="100"/>
      <c r="O830" s="100"/>
      <c r="P830" s="97"/>
      <c r="Q830" s="98"/>
      <c r="R830" s="98"/>
      <c r="S830" s="98"/>
      <c r="T830" s="98"/>
      <c r="U830" s="99"/>
      <c r="V830" s="98"/>
      <c r="W830" s="98"/>
      <c r="X830" s="99"/>
      <c r="Y830" s="98"/>
    </row>
    <row r="831" spans="2:25" s="90" customFormat="1" ht="21" customHeight="1">
      <c r="B831" s="101"/>
      <c r="C831" s="98"/>
      <c r="D831" s="102"/>
      <c r="E831" s="103"/>
      <c r="F831" s="103"/>
      <c r="G831" s="104"/>
      <c r="H831" s="104"/>
      <c r="I831" s="99"/>
      <c r="J831" s="99"/>
      <c r="K831" s="98"/>
      <c r="L831" s="99"/>
      <c r="M831" s="98"/>
      <c r="N831" s="100"/>
      <c r="O831" s="100"/>
      <c r="P831" s="97"/>
      <c r="Q831" s="98"/>
      <c r="R831" s="98"/>
      <c r="S831" s="98"/>
      <c r="T831" s="98"/>
      <c r="U831" s="99"/>
      <c r="V831" s="98"/>
      <c r="W831" s="98"/>
      <c r="X831" s="99"/>
      <c r="Y831" s="98"/>
    </row>
    <row r="832" spans="2:25" s="90" customFormat="1" ht="21" customHeight="1">
      <c r="B832" s="101"/>
      <c r="C832" s="98"/>
      <c r="D832" s="102"/>
      <c r="E832" s="103"/>
      <c r="F832" s="103"/>
      <c r="G832" s="104"/>
      <c r="H832" s="104"/>
      <c r="I832" s="99"/>
      <c r="J832" s="99"/>
      <c r="K832" s="98"/>
      <c r="L832" s="99"/>
      <c r="M832" s="98"/>
      <c r="N832" s="100"/>
      <c r="O832" s="100"/>
      <c r="P832" s="97"/>
      <c r="Q832" s="98"/>
      <c r="R832" s="98"/>
      <c r="S832" s="98"/>
      <c r="T832" s="98"/>
      <c r="U832" s="99"/>
      <c r="V832" s="98"/>
      <c r="W832" s="98"/>
      <c r="X832" s="99"/>
      <c r="Y832" s="98"/>
    </row>
    <row r="833" spans="2:25" s="90" customFormat="1" ht="21" customHeight="1">
      <c r="B833" s="101"/>
      <c r="C833" s="98"/>
      <c r="D833" s="102"/>
      <c r="E833" s="103"/>
      <c r="F833" s="103"/>
      <c r="G833" s="104"/>
      <c r="H833" s="104"/>
      <c r="I833" s="99"/>
      <c r="J833" s="99"/>
      <c r="K833" s="98"/>
      <c r="L833" s="99"/>
      <c r="M833" s="98"/>
      <c r="N833" s="100"/>
      <c r="O833" s="100"/>
      <c r="P833" s="97"/>
      <c r="Q833" s="98"/>
      <c r="R833" s="98"/>
      <c r="S833" s="98"/>
      <c r="T833" s="98"/>
      <c r="U833" s="99"/>
      <c r="V833" s="98"/>
      <c r="W833" s="98"/>
      <c r="X833" s="99"/>
      <c r="Y833" s="98"/>
    </row>
    <row r="834" spans="2:25" s="90" customFormat="1" ht="21" customHeight="1">
      <c r="B834" s="101"/>
      <c r="C834" s="98"/>
      <c r="D834" s="102"/>
      <c r="E834" s="103"/>
      <c r="F834" s="103"/>
      <c r="G834" s="104"/>
      <c r="H834" s="104"/>
      <c r="I834" s="99"/>
      <c r="J834" s="99"/>
      <c r="K834" s="98"/>
      <c r="L834" s="99"/>
      <c r="M834" s="98"/>
      <c r="N834" s="100"/>
      <c r="O834" s="100"/>
      <c r="P834" s="97"/>
      <c r="Q834" s="98"/>
      <c r="R834" s="98"/>
      <c r="S834" s="98"/>
      <c r="T834" s="98"/>
      <c r="U834" s="99"/>
      <c r="V834" s="98"/>
      <c r="W834" s="98"/>
      <c r="X834" s="99"/>
      <c r="Y834" s="98"/>
    </row>
    <row r="835" spans="2:25" s="90" customFormat="1" ht="21" customHeight="1">
      <c r="B835" s="101"/>
      <c r="C835" s="98"/>
      <c r="D835" s="102"/>
      <c r="E835" s="103"/>
      <c r="F835" s="103"/>
      <c r="G835" s="104"/>
      <c r="H835" s="104"/>
      <c r="I835" s="99"/>
      <c r="J835" s="99"/>
      <c r="K835" s="98"/>
      <c r="L835" s="99"/>
      <c r="M835" s="98"/>
      <c r="N835" s="100"/>
      <c r="O835" s="100"/>
      <c r="P835" s="97"/>
      <c r="Q835" s="98"/>
      <c r="R835" s="98"/>
      <c r="S835" s="98"/>
      <c r="T835" s="98"/>
      <c r="U835" s="99"/>
      <c r="V835" s="98"/>
      <c r="W835" s="98"/>
      <c r="X835" s="99"/>
      <c r="Y835" s="98"/>
    </row>
    <row r="836" spans="2:25" s="90" customFormat="1" ht="21" customHeight="1">
      <c r="B836" s="101"/>
      <c r="C836" s="98"/>
      <c r="D836" s="102"/>
      <c r="E836" s="103"/>
      <c r="F836" s="103"/>
      <c r="G836" s="104"/>
      <c r="H836" s="104"/>
      <c r="I836" s="99"/>
      <c r="J836" s="99"/>
      <c r="K836" s="98"/>
      <c r="L836" s="99"/>
      <c r="M836" s="98"/>
      <c r="N836" s="100"/>
      <c r="O836" s="100"/>
      <c r="P836" s="97"/>
      <c r="Q836" s="98"/>
      <c r="R836" s="98"/>
      <c r="S836" s="98"/>
      <c r="T836" s="98"/>
      <c r="U836" s="99"/>
      <c r="V836" s="98"/>
      <c r="W836" s="98"/>
      <c r="X836" s="99"/>
      <c r="Y836" s="98"/>
    </row>
    <row r="837" spans="2:25" s="90" customFormat="1" ht="21" customHeight="1">
      <c r="B837" s="101"/>
      <c r="C837" s="98"/>
      <c r="D837" s="102"/>
      <c r="E837" s="103"/>
      <c r="F837" s="103"/>
      <c r="G837" s="104"/>
      <c r="H837" s="104"/>
      <c r="I837" s="99"/>
      <c r="J837" s="99"/>
      <c r="K837" s="98"/>
      <c r="L837" s="99"/>
      <c r="M837" s="98"/>
      <c r="N837" s="100"/>
      <c r="O837" s="100"/>
      <c r="P837" s="97"/>
      <c r="Q837" s="98"/>
      <c r="R837" s="98"/>
      <c r="S837" s="98"/>
      <c r="T837" s="98"/>
      <c r="U837" s="99"/>
      <c r="V837" s="98"/>
      <c r="W837" s="98"/>
      <c r="X837" s="99"/>
      <c r="Y837" s="98"/>
    </row>
    <row r="838" spans="2:25" s="90" customFormat="1" ht="21" customHeight="1">
      <c r="B838" s="101"/>
      <c r="C838" s="98"/>
      <c r="D838" s="102"/>
      <c r="E838" s="103"/>
      <c r="F838" s="103"/>
      <c r="G838" s="104"/>
      <c r="H838" s="104"/>
      <c r="I838" s="99"/>
      <c r="J838" s="99"/>
      <c r="K838" s="98"/>
      <c r="L838" s="99"/>
      <c r="M838" s="98"/>
      <c r="N838" s="100"/>
      <c r="O838" s="100"/>
      <c r="P838" s="97"/>
      <c r="Q838" s="98"/>
      <c r="R838" s="98"/>
      <c r="S838" s="98"/>
      <c r="T838" s="98"/>
      <c r="U838" s="99"/>
      <c r="V838" s="98"/>
      <c r="W838" s="98"/>
      <c r="X838" s="99"/>
      <c r="Y838" s="98"/>
    </row>
    <row r="839" spans="2:25" s="90" customFormat="1" ht="21" customHeight="1">
      <c r="B839" s="101"/>
      <c r="C839" s="98"/>
      <c r="D839" s="102"/>
      <c r="E839" s="103"/>
      <c r="F839" s="103"/>
      <c r="G839" s="104"/>
      <c r="H839" s="104"/>
      <c r="I839" s="99"/>
      <c r="J839" s="99"/>
      <c r="K839" s="98"/>
      <c r="L839" s="99"/>
      <c r="M839" s="98"/>
      <c r="N839" s="100"/>
      <c r="O839" s="100"/>
      <c r="P839" s="97"/>
      <c r="Q839" s="98"/>
      <c r="R839" s="98"/>
      <c r="S839" s="98"/>
      <c r="T839" s="98"/>
      <c r="U839" s="99"/>
      <c r="V839" s="98"/>
      <c r="W839" s="98"/>
      <c r="X839" s="99"/>
      <c r="Y839" s="98"/>
    </row>
    <row r="840" spans="2:25" s="90" customFormat="1" ht="21" customHeight="1">
      <c r="B840" s="101"/>
      <c r="C840" s="98"/>
      <c r="D840" s="102"/>
      <c r="E840" s="103"/>
      <c r="F840" s="103"/>
      <c r="G840" s="104"/>
      <c r="H840" s="104"/>
      <c r="I840" s="99"/>
      <c r="J840" s="99"/>
      <c r="K840" s="98"/>
      <c r="L840" s="99"/>
      <c r="M840" s="98"/>
      <c r="N840" s="100"/>
      <c r="O840" s="100"/>
      <c r="P840" s="97"/>
      <c r="Q840" s="98"/>
      <c r="R840" s="98"/>
      <c r="S840" s="98"/>
      <c r="T840" s="98"/>
      <c r="U840" s="99"/>
      <c r="V840" s="98"/>
      <c r="W840" s="98"/>
      <c r="X840" s="99"/>
      <c r="Y840" s="98"/>
    </row>
    <row r="841" spans="2:25" s="90" customFormat="1" ht="21" customHeight="1">
      <c r="B841" s="101"/>
      <c r="C841" s="98"/>
      <c r="D841" s="102"/>
      <c r="E841" s="103"/>
      <c r="F841" s="103"/>
      <c r="G841" s="104"/>
      <c r="H841" s="104"/>
      <c r="I841" s="99"/>
      <c r="J841" s="99"/>
      <c r="K841" s="98"/>
      <c r="L841" s="99"/>
      <c r="M841" s="98"/>
      <c r="N841" s="100"/>
      <c r="O841" s="100"/>
      <c r="P841" s="97"/>
      <c r="Q841" s="98"/>
      <c r="R841" s="98"/>
      <c r="S841" s="98"/>
      <c r="T841" s="98"/>
      <c r="U841" s="99"/>
      <c r="V841" s="98"/>
      <c r="W841" s="98"/>
      <c r="X841" s="99"/>
      <c r="Y841" s="98"/>
    </row>
    <row r="842" spans="2:25" s="90" customFormat="1" ht="21" customHeight="1">
      <c r="B842" s="101"/>
      <c r="C842" s="98"/>
      <c r="D842" s="102"/>
      <c r="E842" s="103"/>
      <c r="F842" s="103"/>
      <c r="G842" s="104"/>
      <c r="H842" s="104"/>
      <c r="I842" s="99"/>
      <c r="J842" s="99"/>
      <c r="K842" s="98"/>
      <c r="L842" s="99"/>
      <c r="M842" s="98"/>
      <c r="N842" s="100"/>
      <c r="O842" s="100"/>
      <c r="P842" s="97"/>
      <c r="Q842" s="98"/>
      <c r="R842" s="98"/>
      <c r="S842" s="98"/>
      <c r="T842" s="98"/>
      <c r="U842" s="99"/>
      <c r="V842" s="98"/>
      <c r="W842" s="98"/>
      <c r="X842" s="99"/>
      <c r="Y842" s="98"/>
    </row>
    <row r="843" spans="2:25" s="90" customFormat="1" ht="21" customHeight="1">
      <c r="B843" s="101"/>
      <c r="C843" s="98"/>
      <c r="D843" s="102"/>
      <c r="E843" s="103"/>
      <c r="F843" s="103"/>
      <c r="G843" s="104"/>
      <c r="H843" s="104"/>
      <c r="I843" s="99"/>
      <c r="J843" s="99"/>
      <c r="K843" s="98"/>
      <c r="L843" s="99"/>
      <c r="M843" s="98"/>
      <c r="N843" s="100"/>
      <c r="O843" s="100"/>
      <c r="P843" s="97"/>
      <c r="Q843" s="98"/>
      <c r="R843" s="98"/>
      <c r="S843" s="98"/>
      <c r="T843" s="98"/>
      <c r="U843" s="99"/>
      <c r="V843" s="98"/>
      <c r="W843" s="98"/>
      <c r="X843" s="99"/>
      <c r="Y843" s="98"/>
    </row>
    <row r="844" spans="2:25" s="90" customFormat="1" ht="21" customHeight="1">
      <c r="B844" s="101"/>
      <c r="C844" s="98"/>
      <c r="D844" s="102"/>
      <c r="E844" s="103"/>
      <c r="F844" s="103"/>
      <c r="G844" s="104"/>
      <c r="H844" s="104"/>
      <c r="I844" s="99"/>
      <c r="J844" s="99"/>
      <c r="K844" s="98"/>
      <c r="L844" s="99"/>
      <c r="M844" s="98"/>
      <c r="N844" s="100"/>
      <c r="O844" s="100"/>
      <c r="P844" s="97"/>
      <c r="Q844" s="98"/>
      <c r="R844" s="98"/>
      <c r="S844" s="98"/>
      <c r="T844" s="98"/>
      <c r="U844" s="99"/>
      <c r="V844" s="98"/>
      <c r="W844" s="98"/>
      <c r="X844" s="99"/>
      <c r="Y844" s="98"/>
    </row>
    <row r="845" spans="2:25" s="90" customFormat="1" ht="21" customHeight="1">
      <c r="B845" s="101"/>
      <c r="C845" s="98"/>
      <c r="D845" s="102"/>
      <c r="E845" s="103"/>
      <c r="F845" s="103"/>
      <c r="G845" s="104"/>
      <c r="H845" s="104"/>
      <c r="I845" s="99"/>
      <c r="J845" s="99"/>
      <c r="K845" s="98"/>
      <c r="L845" s="99"/>
      <c r="M845" s="98"/>
      <c r="N845" s="100"/>
      <c r="O845" s="100"/>
      <c r="P845" s="97"/>
      <c r="Q845" s="98"/>
      <c r="R845" s="98"/>
      <c r="S845" s="98"/>
      <c r="T845" s="98"/>
      <c r="U845" s="99"/>
      <c r="V845" s="98"/>
      <c r="W845" s="98"/>
      <c r="X845" s="99"/>
      <c r="Y845" s="98"/>
    </row>
    <row r="846" spans="2:25" s="90" customFormat="1" ht="21" customHeight="1">
      <c r="B846" s="101"/>
      <c r="C846" s="98"/>
      <c r="D846" s="102"/>
      <c r="E846" s="103"/>
      <c r="F846" s="103"/>
      <c r="G846" s="104"/>
      <c r="H846" s="104"/>
      <c r="I846" s="99"/>
      <c r="J846" s="99"/>
      <c r="K846" s="98"/>
      <c r="L846" s="99"/>
      <c r="M846" s="98"/>
      <c r="N846" s="100"/>
      <c r="O846" s="100"/>
      <c r="P846" s="97"/>
      <c r="Q846" s="98"/>
      <c r="R846" s="98"/>
      <c r="S846" s="98"/>
      <c r="T846" s="98"/>
      <c r="U846" s="99"/>
      <c r="V846" s="98"/>
      <c r="W846" s="98"/>
      <c r="X846" s="99"/>
      <c r="Y846" s="98"/>
    </row>
    <row r="847" spans="2:25" s="90" customFormat="1" ht="21" customHeight="1">
      <c r="B847" s="101"/>
      <c r="C847" s="98"/>
      <c r="D847" s="102"/>
      <c r="E847" s="103"/>
      <c r="F847" s="103"/>
      <c r="G847" s="104"/>
      <c r="H847" s="104"/>
      <c r="I847" s="99"/>
      <c r="J847" s="99"/>
      <c r="K847" s="98"/>
      <c r="L847" s="99"/>
      <c r="M847" s="98"/>
      <c r="N847" s="100"/>
      <c r="O847" s="100"/>
      <c r="P847" s="97"/>
      <c r="Q847" s="98"/>
      <c r="R847" s="98"/>
      <c r="S847" s="98"/>
      <c r="T847" s="98"/>
      <c r="U847" s="99"/>
      <c r="V847" s="98"/>
      <c r="W847" s="98"/>
      <c r="X847" s="99"/>
      <c r="Y847" s="98"/>
    </row>
    <row r="848" spans="2:25" s="90" customFormat="1" ht="21" customHeight="1">
      <c r="B848" s="101"/>
      <c r="C848" s="98"/>
      <c r="D848" s="102"/>
      <c r="E848" s="103"/>
      <c r="F848" s="103"/>
      <c r="G848" s="104"/>
      <c r="H848" s="104"/>
      <c r="I848" s="99"/>
      <c r="J848" s="99"/>
      <c r="K848" s="98"/>
      <c r="L848" s="99"/>
      <c r="M848" s="98"/>
      <c r="N848" s="100"/>
      <c r="O848" s="100"/>
      <c r="P848" s="97"/>
      <c r="Q848" s="98"/>
      <c r="R848" s="98"/>
      <c r="S848" s="98"/>
      <c r="T848" s="98"/>
      <c r="U848" s="99"/>
      <c r="V848" s="98"/>
      <c r="W848" s="98"/>
      <c r="X848" s="99"/>
      <c r="Y848" s="98"/>
    </row>
    <row r="849" spans="2:25" s="90" customFormat="1" ht="21" customHeight="1">
      <c r="B849" s="101"/>
      <c r="C849" s="98"/>
      <c r="D849" s="102"/>
      <c r="E849" s="103"/>
      <c r="F849" s="103"/>
      <c r="G849" s="104"/>
      <c r="H849" s="104"/>
      <c r="I849" s="99"/>
      <c r="J849" s="99"/>
      <c r="K849" s="98"/>
      <c r="L849" s="99"/>
      <c r="M849" s="98"/>
      <c r="N849" s="100"/>
      <c r="O849" s="100"/>
      <c r="P849" s="97"/>
      <c r="Q849" s="98"/>
      <c r="R849" s="98"/>
      <c r="S849" s="98"/>
      <c r="T849" s="98"/>
      <c r="U849" s="99"/>
      <c r="V849" s="98"/>
      <c r="W849" s="98"/>
      <c r="X849" s="99"/>
      <c r="Y849" s="98"/>
    </row>
    <row r="850" spans="2:25" s="90" customFormat="1" ht="21" customHeight="1">
      <c r="B850" s="101"/>
      <c r="C850" s="98"/>
      <c r="D850" s="102"/>
      <c r="E850" s="103"/>
      <c r="F850" s="103"/>
      <c r="G850" s="104"/>
      <c r="H850" s="104"/>
      <c r="I850" s="99"/>
      <c r="J850" s="99"/>
      <c r="K850" s="98"/>
      <c r="L850" s="99"/>
      <c r="M850" s="98"/>
      <c r="N850" s="100"/>
      <c r="O850" s="100"/>
      <c r="P850" s="97"/>
      <c r="Q850" s="98"/>
      <c r="R850" s="98"/>
      <c r="S850" s="98"/>
      <c r="T850" s="98"/>
      <c r="U850" s="99"/>
      <c r="V850" s="98"/>
      <c r="W850" s="98"/>
      <c r="X850" s="99"/>
      <c r="Y850" s="98"/>
    </row>
    <row r="851" spans="2:25" s="90" customFormat="1" ht="21" customHeight="1">
      <c r="B851" s="101"/>
      <c r="C851" s="98"/>
      <c r="D851" s="102"/>
      <c r="E851" s="103"/>
      <c r="F851" s="103"/>
      <c r="G851" s="104"/>
      <c r="H851" s="104"/>
      <c r="I851" s="99"/>
      <c r="J851" s="99"/>
      <c r="K851" s="98"/>
      <c r="L851" s="99"/>
      <c r="M851" s="98"/>
      <c r="N851" s="100"/>
      <c r="O851" s="100"/>
      <c r="P851" s="97"/>
      <c r="Q851" s="98"/>
      <c r="R851" s="98"/>
      <c r="S851" s="98"/>
      <c r="T851" s="98"/>
      <c r="U851" s="99"/>
      <c r="V851" s="98"/>
      <c r="W851" s="98"/>
      <c r="X851" s="99"/>
      <c r="Y851" s="98"/>
    </row>
    <row r="852" spans="2:25" s="90" customFormat="1" ht="21" customHeight="1">
      <c r="B852" s="101"/>
      <c r="C852" s="98"/>
      <c r="D852" s="102"/>
      <c r="E852" s="103"/>
      <c r="F852" s="103"/>
      <c r="G852" s="104"/>
      <c r="H852" s="104"/>
      <c r="I852" s="99"/>
      <c r="J852" s="99"/>
      <c r="K852" s="98"/>
      <c r="L852" s="99"/>
      <c r="M852" s="98"/>
      <c r="N852" s="100"/>
      <c r="O852" s="100"/>
      <c r="P852" s="97"/>
      <c r="Q852" s="98"/>
      <c r="R852" s="98"/>
      <c r="S852" s="98"/>
      <c r="T852" s="98"/>
      <c r="U852" s="99"/>
      <c r="V852" s="98"/>
      <c r="W852" s="98"/>
      <c r="X852" s="99"/>
      <c r="Y852" s="98"/>
    </row>
    <row r="853" spans="2:25" s="90" customFormat="1" ht="21" customHeight="1">
      <c r="B853" s="101"/>
      <c r="C853" s="98"/>
      <c r="D853" s="102"/>
      <c r="E853" s="103"/>
      <c r="F853" s="103"/>
      <c r="G853" s="104"/>
      <c r="H853" s="104"/>
      <c r="I853" s="99"/>
      <c r="J853" s="99"/>
      <c r="K853" s="98"/>
      <c r="L853" s="99"/>
      <c r="M853" s="98"/>
      <c r="N853" s="100"/>
      <c r="O853" s="100"/>
      <c r="P853" s="97"/>
      <c r="Q853" s="98"/>
      <c r="R853" s="98"/>
      <c r="S853" s="98"/>
      <c r="T853" s="98"/>
      <c r="U853" s="99"/>
      <c r="V853" s="98"/>
      <c r="W853" s="98"/>
      <c r="X853" s="99"/>
      <c r="Y853" s="98"/>
    </row>
    <row r="854" spans="2:25" s="90" customFormat="1" ht="21" customHeight="1">
      <c r="B854" s="101"/>
      <c r="C854" s="98"/>
      <c r="D854" s="102"/>
      <c r="E854" s="103"/>
      <c r="F854" s="103"/>
      <c r="G854" s="104"/>
      <c r="H854" s="104"/>
      <c r="I854" s="99"/>
      <c r="J854" s="99"/>
      <c r="K854" s="98"/>
      <c r="L854" s="99"/>
      <c r="M854" s="98"/>
      <c r="N854" s="100"/>
      <c r="O854" s="100"/>
      <c r="P854" s="97"/>
      <c r="Q854" s="98"/>
      <c r="R854" s="98"/>
      <c r="S854" s="98"/>
      <c r="T854" s="98"/>
      <c r="U854" s="99"/>
      <c r="V854" s="98"/>
      <c r="W854" s="98"/>
      <c r="X854" s="99"/>
      <c r="Y854" s="98"/>
    </row>
    <row r="855" spans="2:25" s="90" customFormat="1" ht="21" customHeight="1">
      <c r="B855" s="101"/>
      <c r="C855" s="98"/>
      <c r="D855" s="102"/>
      <c r="E855" s="103"/>
      <c r="F855" s="103"/>
      <c r="G855" s="104"/>
      <c r="H855" s="104"/>
      <c r="I855" s="99"/>
      <c r="J855" s="99"/>
      <c r="K855" s="98"/>
      <c r="L855" s="99"/>
      <c r="M855" s="98"/>
      <c r="N855" s="100"/>
      <c r="O855" s="100"/>
      <c r="P855" s="97"/>
      <c r="Q855" s="98"/>
      <c r="R855" s="98"/>
      <c r="S855" s="98"/>
      <c r="T855" s="98"/>
      <c r="U855" s="99"/>
      <c r="V855" s="98"/>
      <c r="W855" s="98"/>
      <c r="X855" s="99"/>
      <c r="Y855" s="98"/>
    </row>
    <row r="856" spans="2:25" s="90" customFormat="1" ht="21" customHeight="1">
      <c r="B856" s="101"/>
      <c r="C856" s="98"/>
      <c r="D856" s="102"/>
      <c r="E856" s="103"/>
      <c r="F856" s="103"/>
      <c r="G856" s="104"/>
      <c r="H856" s="104"/>
      <c r="I856" s="99"/>
      <c r="J856" s="99"/>
      <c r="K856" s="98"/>
      <c r="L856" s="99"/>
      <c r="M856" s="98"/>
      <c r="N856" s="100"/>
      <c r="O856" s="100"/>
      <c r="P856" s="97"/>
      <c r="Q856" s="98"/>
      <c r="R856" s="98"/>
      <c r="S856" s="98"/>
      <c r="T856" s="98"/>
      <c r="U856" s="99"/>
      <c r="V856" s="98"/>
      <c r="W856" s="98"/>
      <c r="X856" s="99"/>
      <c r="Y856" s="98"/>
    </row>
    <row r="857" spans="2:25" s="90" customFormat="1" ht="21" customHeight="1">
      <c r="B857" s="101"/>
      <c r="C857" s="98"/>
      <c r="D857" s="102"/>
      <c r="E857" s="103"/>
      <c r="F857" s="103"/>
      <c r="G857" s="104"/>
      <c r="H857" s="104"/>
      <c r="I857" s="99"/>
      <c r="J857" s="99"/>
      <c r="K857" s="98"/>
      <c r="L857" s="99"/>
      <c r="M857" s="98"/>
      <c r="N857" s="100"/>
      <c r="O857" s="100"/>
      <c r="P857" s="97"/>
      <c r="Q857" s="98"/>
      <c r="R857" s="98"/>
      <c r="S857" s="98"/>
      <c r="T857" s="98"/>
      <c r="U857" s="99"/>
      <c r="V857" s="98"/>
      <c r="W857" s="98"/>
      <c r="X857" s="99"/>
      <c r="Y857" s="98"/>
    </row>
    <row r="858" spans="2:25" s="90" customFormat="1" ht="21" customHeight="1">
      <c r="B858" s="101"/>
      <c r="C858" s="98"/>
      <c r="D858" s="102"/>
      <c r="E858" s="103"/>
      <c r="F858" s="103"/>
      <c r="G858" s="104"/>
      <c r="H858" s="104"/>
      <c r="I858" s="99"/>
      <c r="J858" s="99"/>
      <c r="K858" s="98"/>
      <c r="L858" s="99"/>
      <c r="M858" s="98"/>
      <c r="N858" s="100"/>
      <c r="O858" s="100"/>
      <c r="P858" s="97"/>
      <c r="Q858" s="98"/>
      <c r="R858" s="98"/>
      <c r="S858" s="98"/>
      <c r="T858" s="98"/>
      <c r="U858" s="99"/>
      <c r="V858" s="98"/>
      <c r="W858" s="98"/>
      <c r="X858" s="99"/>
      <c r="Y858" s="98"/>
    </row>
    <row r="859" spans="2:25" s="90" customFormat="1" ht="21" customHeight="1">
      <c r="B859" s="101"/>
      <c r="C859" s="98"/>
      <c r="D859" s="102"/>
      <c r="E859" s="103"/>
      <c r="F859" s="103"/>
      <c r="G859" s="104"/>
      <c r="H859" s="104"/>
      <c r="I859" s="99"/>
      <c r="J859" s="99"/>
      <c r="K859" s="98"/>
      <c r="L859" s="99"/>
      <c r="M859" s="98"/>
      <c r="N859" s="100"/>
      <c r="O859" s="100"/>
      <c r="P859" s="97"/>
      <c r="Q859" s="98"/>
      <c r="R859" s="98"/>
      <c r="S859" s="98"/>
      <c r="T859" s="98"/>
      <c r="U859" s="99"/>
      <c r="V859" s="98"/>
      <c r="W859" s="98"/>
      <c r="X859" s="99"/>
      <c r="Y859" s="98"/>
    </row>
    <row r="860" spans="2:25" s="90" customFormat="1" ht="21" customHeight="1">
      <c r="B860" s="101"/>
      <c r="C860" s="98"/>
      <c r="D860" s="102"/>
      <c r="E860" s="103"/>
      <c r="F860" s="103"/>
      <c r="G860" s="104"/>
      <c r="H860" s="104"/>
      <c r="I860" s="99"/>
      <c r="J860" s="99"/>
      <c r="K860" s="98"/>
      <c r="L860" s="99"/>
      <c r="M860" s="98"/>
      <c r="N860" s="100"/>
      <c r="O860" s="100"/>
      <c r="P860" s="97"/>
      <c r="Q860" s="98"/>
      <c r="R860" s="98"/>
      <c r="S860" s="98"/>
      <c r="T860" s="98"/>
      <c r="U860" s="99"/>
      <c r="V860" s="98"/>
      <c r="W860" s="98"/>
      <c r="X860" s="99"/>
      <c r="Y860" s="98"/>
    </row>
    <row r="861" spans="2:25" s="90" customFormat="1" ht="21" customHeight="1">
      <c r="B861" s="101"/>
      <c r="C861" s="98"/>
      <c r="D861" s="102"/>
      <c r="E861" s="103"/>
      <c r="F861" s="103"/>
      <c r="G861" s="104"/>
      <c r="H861" s="104"/>
      <c r="I861" s="99"/>
      <c r="J861" s="99"/>
      <c r="K861" s="98"/>
      <c r="L861" s="99"/>
      <c r="M861" s="98"/>
      <c r="N861" s="100"/>
      <c r="O861" s="100"/>
      <c r="P861" s="97"/>
      <c r="Q861" s="98"/>
      <c r="R861" s="98"/>
      <c r="S861" s="98"/>
      <c r="T861" s="98"/>
      <c r="U861" s="99"/>
      <c r="V861" s="98"/>
      <c r="W861" s="98"/>
      <c r="X861" s="99"/>
      <c r="Y861" s="98"/>
    </row>
    <row r="862" spans="2:25" s="90" customFormat="1" ht="21" customHeight="1">
      <c r="B862" s="101"/>
      <c r="C862" s="98"/>
      <c r="D862" s="102"/>
      <c r="E862" s="103"/>
      <c r="F862" s="103"/>
      <c r="G862" s="104"/>
      <c r="H862" s="104"/>
      <c r="I862" s="99"/>
      <c r="J862" s="99"/>
      <c r="K862" s="98"/>
      <c r="L862" s="99"/>
      <c r="M862" s="98"/>
      <c r="N862" s="100"/>
      <c r="O862" s="100"/>
      <c r="P862" s="97"/>
      <c r="Q862" s="98"/>
      <c r="R862" s="98"/>
      <c r="S862" s="98"/>
      <c r="T862" s="98"/>
      <c r="U862" s="99"/>
      <c r="V862" s="98"/>
      <c r="W862" s="98"/>
      <c r="X862" s="99"/>
      <c r="Y862" s="98"/>
    </row>
    <row r="863" spans="2:25" s="90" customFormat="1" ht="21" customHeight="1">
      <c r="B863" s="101"/>
      <c r="C863" s="98"/>
      <c r="D863" s="102"/>
      <c r="E863" s="103"/>
      <c r="F863" s="103"/>
      <c r="G863" s="104"/>
      <c r="H863" s="104"/>
      <c r="I863" s="99"/>
      <c r="J863" s="99"/>
      <c r="K863" s="98"/>
      <c r="L863" s="99"/>
      <c r="M863" s="98"/>
      <c r="N863" s="100"/>
      <c r="O863" s="100"/>
      <c r="P863" s="97"/>
      <c r="Q863" s="98"/>
      <c r="R863" s="98"/>
      <c r="S863" s="98"/>
      <c r="T863" s="98"/>
      <c r="U863" s="99"/>
      <c r="V863" s="98"/>
      <c r="W863" s="98"/>
      <c r="X863" s="99"/>
      <c r="Y863" s="98"/>
    </row>
    <row r="864" spans="2:25" s="90" customFormat="1" ht="21" customHeight="1">
      <c r="B864" s="101"/>
      <c r="C864" s="98"/>
      <c r="D864" s="102"/>
      <c r="E864" s="103"/>
      <c r="F864" s="103"/>
      <c r="G864" s="104"/>
      <c r="H864" s="104"/>
      <c r="I864" s="99"/>
      <c r="J864" s="99"/>
      <c r="K864" s="98"/>
      <c r="L864" s="99"/>
      <c r="M864" s="98"/>
      <c r="N864" s="100"/>
      <c r="O864" s="100"/>
      <c r="P864" s="97"/>
      <c r="Q864" s="98"/>
      <c r="R864" s="98"/>
      <c r="S864" s="98"/>
      <c r="T864" s="98"/>
      <c r="U864" s="99"/>
      <c r="V864" s="98"/>
      <c r="W864" s="98"/>
      <c r="X864" s="99"/>
      <c r="Y864" s="98"/>
    </row>
    <row r="865" spans="2:25" s="90" customFormat="1" ht="21" customHeight="1">
      <c r="B865" s="101"/>
      <c r="C865" s="98"/>
      <c r="D865" s="102"/>
      <c r="E865" s="103"/>
      <c r="F865" s="103"/>
      <c r="G865" s="104"/>
      <c r="H865" s="104"/>
      <c r="I865" s="99"/>
      <c r="J865" s="99"/>
      <c r="K865" s="98"/>
      <c r="L865" s="99"/>
      <c r="M865" s="98"/>
      <c r="N865" s="100"/>
      <c r="O865" s="100"/>
      <c r="P865" s="97"/>
      <c r="Q865" s="98"/>
      <c r="R865" s="98"/>
      <c r="S865" s="98"/>
      <c r="T865" s="98"/>
      <c r="U865" s="99"/>
      <c r="V865" s="98"/>
      <c r="W865" s="98"/>
      <c r="X865" s="99"/>
      <c r="Y865" s="98"/>
    </row>
    <row r="866" spans="2:25" s="90" customFormat="1" ht="21" customHeight="1">
      <c r="B866" s="101"/>
      <c r="C866" s="98"/>
      <c r="D866" s="102"/>
      <c r="E866" s="103"/>
      <c r="F866" s="103"/>
      <c r="G866" s="104"/>
      <c r="H866" s="104"/>
      <c r="I866" s="99"/>
      <c r="J866" s="99"/>
      <c r="K866" s="98"/>
      <c r="L866" s="99"/>
      <c r="M866" s="98"/>
      <c r="N866" s="100"/>
      <c r="O866" s="100"/>
      <c r="P866" s="97"/>
      <c r="Q866" s="98"/>
      <c r="R866" s="98"/>
      <c r="S866" s="98"/>
      <c r="T866" s="98"/>
      <c r="U866" s="99"/>
      <c r="V866" s="98"/>
      <c r="W866" s="98"/>
      <c r="X866" s="99"/>
      <c r="Y866" s="98"/>
    </row>
    <row r="867" spans="2:25" s="90" customFormat="1" ht="21" customHeight="1">
      <c r="B867" s="101"/>
      <c r="C867" s="98"/>
      <c r="D867" s="102"/>
      <c r="E867" s="103"/>
      <c r="F867" s="103"/>
      <c r="G867" s="104"/>
      <c r="H867" s="104"/>
      <c r="I867" s="99"/>
      <c r="J867" s="99"/>
      <c r="K867" s="98"/>
      <c r="L867" s="99"/>
      <c r="M867" s="98"/>
      <c r="N867" s="100"/>
      <c r="O867" s="100"/>
      <c r="P867" s="97"/>
      <c r="Q867" s="98"/>
      <c r="R867" s="98"/>
      <c r="S867" s="98"/>
      <c r="T867" s="98"/>
      <c r="U867" s="99"/>
      <c r="V867" s="98"/>
      <c r="W867" s="98"/>
      <c r="X867" s="99"/>
      <c r="Y867" s="98"/>
    </row>
    <row r="868" spans="2:25" s="90" customFormat="1" ht="21" customHeight="1">
      <c r="B868" s="101"/>
      <c r="C868" s="98"/>
      <c r="D868" s="102"/>
      <c r="E868" s="103"/>
      <c r="F868" s="103"/>
      <c r="G868" s="104"/>
      <c r="H868" s="104"/>
      <c r="I868" s="99"/>
      <c r="J868" s="99"/>
      <c r="K868" s="98"/>
      <c r="L868" s="99"/>
      <c r="M868" s="98"/>
      <c r="N868" s="100"/>
      <c r="O868" s="100"/>
      <c r="P868" s="97"/>
      <c r="Q868" s="98"/>
      <c r="R868" s="98"/>
      <c r="S868" s="98"/>
      <c r="T868" s="98"/>
      <c r="U868" s="99"/>
      <c r="V868" s="98"/>
      <c r="W868" s="98"/>
      <c r="X868" s="99"/>
      <c r="Y868" s="98"/>
    </row>
    <row r="869" spans="2:25" s="90" customFormat="1" ht="21" customHeight="1">
      <c r="B869" s="101"/>
      <c r="C869" s="98"/>
      <c r="D869" s="102"/>
      <c r="E869" s="103"/>
      <c r="F869" s="103"/>
      <c r="G869" s="104"/>
      <c r="H869" s="104"/>
      <c r="I869" s="99"/>
      <c r="J869" s="99"/>
      <c r="K869" s="98"/>
      <c r="L869" s="99"/>
      <c r="M869" s="98"/>
      <c r="N869" s="100"/>
      <c r="O869" s="100"/>
      <c r="P869" s="97"/>
      <c r="Q869" s="98"/>
      <c r="R869" s="98"/>
      <c r="S869" s="98"/>
      <c r="T869" s="98"/>
      <c r="U869" s="99"/>
      <c r="V869" s="98"/>
      <c r="W869" s="98"/>
      <c r="X869" s="99"/>
      <c r="Y869" s="98"/>
    </row>
    <row r="870" spans="2:25" s="90" customFormat="1" ht="21" customHeight="1">
      <c r="B870" s="101"/>
      <c r="C870" s="98"/>
      <c r="D870" s="102"/>
      <c r="E870" s="103"/>
      <c r="F870" s="103"/>
      <c r="G870" s="104"/>
      <c r="H870" s="104"/>
      <c r="I870" s="99"/>
      <c r="J870" s="99"/>
      <c r="K870" s="98"/>
      <c r="L870" s="99"/>
      <c r="M870" s="98"/>
      <c r="N870" s="100"/>
      <c r="O870" s="100"/>
      <c r="P870" s="97"/>
      <c r="Q870" s="98"/>
      <c r="R870" s="98"/>
      <c r="S870" s="98"/>
      <c r="T870" s="98"/>
      <c r="U870" s="99"/>
      <c r="V870" s="98"/>
      <c r="W870" s="98"/>
      <c r="X870" s="99"/>
      <c r="Y870" s="98"/>
    </row>
    <row r="871" spans="2:25" s="90" customFormat="1" ht="21" customHeight="1">
      <c r="B871" s="101"/>
      <c r="C871" s="98"/>
      <c r="D871" s="102"/>
      <c r="E871" s="103"/>
      <c r="F871" s="103"/>
      <c r="G871" s="104"/>
      <c r="H871" s="104"/>
      <c r="I871" s="99"/>
      <c r="J871" s="99"/>
      <c r="K871" s="98"/>
      <c r="L871" s="99"/>
      <c r="M871" s="98"/>
      <c r="N871" s="100"/>
      <c r="O871" s="100"/>
      <c r="P871" s="97"/>
      <c r="Q871" s="98"/>
      <c r="R871" s="98"/>
      <c r="S871" s="98"/>
      <c r="T871" s="98"/>
      <c r="U871" s="99"/>
      <c r="V871" s="98"/>
      <c r="W871" s="98"/>
      <c r="X871" s="99"/>
      <c r="Y871" s="98"/>
    </row>
    <row r="872" spans="2:25" s="90" customFormat="1" ht="21" customHeight="1">
      <c r="B872" s="101"/>
      <c r="C872" s="98"/>
      <c r="D872" s="102"/>
      <c r="E872" s="103"/>
      <c r="F872" s="103"/>
      <c r="G872" s="104"/>
      <c r="H872" s="104"/>
      <c r="I872" s="99"/>
      <c r="J872" s="99"/>
      <c r="K872" s="98"/>
      <c r="L872" s="99"/>
      <c r="M872" s="98"/>
      <c r="N872" s="100"/>
      <c r="O872" s="100"/>
      <c r="P872" s="97"/>
      <c r="Q872" s="98"/>
      <c r="R872" s="98"/>
      <c r="S872" s="98"/>
      <c r="T872" s="98"/>
      <c r="U872" s="99"/>
      <c r="V872" s="98"/>
      <c r="W872" s="98"/>
      <c r="X872" s="99"/>
      <c r="Y872" s="98"/>
    </row>
    <row r="873" spans="2:25" s="90" customFormat="1" ht="21" customHeight="1">
      <c r="B873" s="101"/>
      <c r="C873" s="98"/>
      <c r="D873" s="102"/>
      <c r="E873" s="103"/>
      <c r="F873" s="103"/>
      <c r="G873" s="104"/>
      <c r="H873" s="104"/>
      <c r="I873" s="99"/>
      <c r="J873" s="99"/>
      <c r="K873" s="98"/>
      <c r="L873" s="99"/>
      <c r="M873" s="98"/>
      <c r="N873" s="100"/>
      <c r="O873" s="100"/>
      <c r="P873" s="97"/>
      <c r="Q873" s="98"/>
      <c r="R873" s="98"/>
      <c r="S873" s="98"/>
      <c r="T873" s="98"/>
      <c r="U873" s="99"/>
      <c r="V873" s="98"/>
      <c r="W873" s="98"/>
      <c r="X873" s="99"/>
      <c r="Y873" s="98"/>
    </row>
    <row r="874" spans="2:25" s="90" customFormat="1" ht="21" customHeight="1">
      <c r="B874" s="101"/>
      <c r="C874" s="98"/>
      <c r="D874" s="102"/>
      <c r="E874" s="103"/>
      <c r="F874" s="103"/>
      <c r="G874" s="104"/>
      <c r="H874" s="104"/>
      <c r="I874" s="99"/>
      <c r="J874" s="99"/>
      <c r="K874" s="98"/>
      <c r="L874" s="99"/>
      <c r="M874" s="98"/>
      <c r="N874" s="100"/>
      <c r="O874" s="100"/>
      <c r="P874" s="97"/>
      <c r="Q874" s="98"/>
      <c r="R874" s="98"/>
      <c r="S874" s="98"/>
      <c r="T874" s="98"/>
      <c r="U874" s="99"/>
      <c r="V874" s="98"/>
      <c r="W874" s="98"/>
      <c r="X874" s="99"/>
      <c r="Y874" s="98"/>
    </row>
    <row r="875" spans="2:25" s="90" customFormat="1" ht="21" customHeight="1">
      <c r="B875" s="101"/>
      <c r="C875" s="98"/>
      <c r="D875" s="102"/>
      <c r="E875" s="103"/>
      <c r="F875" s="103"/>
      <c r="G875" s="104"/>
      <c r="H875" s="104"/>
      <c r="I875" s="99"/>
      <c r="J875" s="99"/>
      <c r="K875" s="98"/>
      <c r="L875" s="99"/>
      <c r="M875" s="98"/>
      <c r="N875" s="100"/>
      <c r="O875" s="100"/>
      <c r="P875" s="97"/>
      <c r="Q875" s="98"/>
      <c r="R875" s="98"/>
      <c r="S875" s="98"/>
      <c r="T875" s="98"/>
      <c r="U875" s="99"/>
      <c r="V875" s="98"/>
      <c r="W875" s="98"/>
      <c r="X875" s="99"/>
      <c r="Y875" s="98"/>
    </row>
    <row r="876" spans="2:25" s="90" customFormat="1" ht="21" customHeight="1">
      <c r="B876" s="101"/>
      <c r="C876" s="98"/>
      <c r="D876" s="102"/>
      <c r="E876" s="103"/>
      <c r="F876" s="103"/>
      <c r="G876" s="104"/>
      <c r="H876" s="104"/>
      <c r="I876" s="99"/>
      <c r="J876" s="99"/>
      <c r="K876" s="98"/>
      <c r="L876" s="99"/>
      <c r="M876" s="98"/>
      <c r="N876" s="100"/>
      <c r="O876" s="100"/>
      <c r="P876" s="97"/>
      <c r="Q876" s="98"/>
      <c r="R876" s="98"/>
      <c r="S876" s="98"/>
      <c r="T876" s="98"/>
      <c r="U876" s="99"/>
      <c r="V876" s="98"/>
      <c r="W876" s="98"/>
      <c r="X876" s="99"/>
      <c r="Y876" s="98"/>
    </row>
    <row r="877" spans="2:25" s="90" customFormat="1" ht="21" customHeight="1">
      <c r="B877" s="101"/>
      <c r="C877" s="98"/>
      <c r="D877" s="102"/>
      <c r="E877" s="103"/>
      <c r="F877" s="103"/>
      <c r="G877" s="104"/>
      <c r="H877" s="104"/>
      <c r="I877" s="99"/>
      <c r="J877" s="99"/>
      <c r="K877" s="98"/>
      <c r="L877" s="99"/>
      <c r="M877" s="98"/>
      <c r="N877" s="100"/>
      <c r="O877" s="100"/>
      <c r="P877" s="97"/>
      <c r="Q877" s="98"/>
      <c r="R877" s="98"/>
      <c r="S877" s="98"/>
      <c r="T877" s="98"/>
      <c r="U877" s="99"/>
      <c r="V877" s="98"/>
      <c r="W877" s="98"/>
      <c r="X877" s="99"/>
      <c r="Y877" s="98"/>
    </row>
    <row r="878" spans="2:25" s="90" customFormat="1" ht="21" customHeight="1">
      <c r="B878" s="101"/>
      <c r="C878" s="98"/>
      <c r="D878" s="102"/>
      <c r="E878" s="103"/>
      <c r="F878" s="103"/>
      <c r="G878" s="104"/>
      <c r="H878" s="104"/>
      <c r="I878" s="99"/>
      <c r="J878" s="99"/>
      <c r="K878" s="98"/>
      <c r="L878" s="99"/>
      <c r="M878" s="98"/>
      <c r="N878" s="100"/>
      <c r="O878" s="100"/>
      <c r="P878" s="97"/>
      <c r="Q878" s="98"/>
      <c r="R878" s="98"/>
      <c r="S878" s="98"/>
      <c r="T878" s="98"/>
      <c r="U878" s="99"/>
      <c r="V878" s="98"/>
      <c r="W878" s="98"/>
      <c r="X878" s="99"/>
      <c r="Y878" s="98"/>
    </row>
    <row r="879" spans="2:25" s="90" customFormat="1" ht="21" customHeight="1">
      <c r="B879" s="101"/>
      <c r="C879" s="98"/>
      <c r="D879" s="102"/>
      <c r="E879" s="103"/>
      <c r="F879" s="103"/>
      <c r="G879" s="104"/>
      <c r="H879" s="104"/>
      <c r="I879" s="99"/>
      <c r="J879" s="99"/>
      <c r="K879" s="98"/>
      <c r="L879" s="99"/>
      <c r="M879" s="98"/>
      <c r="N879" s="100"/>
      <c r="O879" s="100"/>
      <c r="P879" s="97"/>
      <c r="Q879" s="98"/>
      <c r="R879" s="98"/>
      <c r="S879" s="98"/>
      <c r="T879" s="98"/>
      <c r="U879" s="99"/>
      <c r="V879" s="98"/>
      <c r="W879" s="98"/>
      <c r="X879" s="99"/>
      <c r="Y879" s="98"/>
    </row>
    <row r="880" spans="2:25" s="90" customFormat="1" ht="21" customHeight="1">
      <c r="B880" s="101"/>
      <c r="C880" s="98"/>
      <c r="D880" s="102"/>
      <c r="E880" s="103"/>
      <c r="F880" s="103"/>
      <c r="G880" s="104"/>
      <c r="H880" s="104"/>
      <c r="I880" s="99"/>
      <c r="J880" s="99"/>
      <c r="K880" s="98"/>
      <c r="L880" s="99"/>
      <c r="M880" s="98"/>
      <c r="N880" s="100"/>
      <c r="O880" s="100"/>
      <c r="P880" s="97"/>
      <c r="Q880" s="98"/>
      <c r="R880" s="98"/>
      <c r="S880" s="98"/>
      <c r="T880" s="98"/>
      <c r="U880" s="99"/>
      <c r="V880" s="98"/>
      <c r="W880" s="98"/>
      <c r="X880" s="99"/>
      <c r="Y880" s="98"/>
    </row>
    <row r="881" spans="2:25" s="90" customFormat="1" ht="21" customHeight="1">
      <c r="B881" s="101"/>
      <c r="C881" s="98"/>
      <c r="D881" s="102"/>
      <c r="E881" s="103"/>
      <c r="F881" s="103"/>
      <c r="G881" s="104"/>
      <c r="H881" s="104"/>
      <c r="I881" s="99"/>
      <c r="J881" s="99"/>
      <c r="K881" s="98"/>
      <c r="L881" s="99"/>
      <c r="M881" s="98"/>
      <c r="N881" s="100"/>
      <c r="O881" s="100"/>
      <c r="P881" s="97"/>
      <c r="Q881" s="98"/>
      <c r="R881" s="98"/>
      <c r="S881" s="98"/>
      <c r="T881" s="98"/>
      <c r="U881" s="99"/>
      <c r="V881" s="98"/>
      <c r="W881" s="98"/>
      <c r="X881" s="99"/>
      <c r="Y881" s="98"/>
    </row>
    <row r="882" spans="2:25" s="90" customFormat="1" ht="21" customHeight="1">
      <c r="B882" s="101"/>
      <c r="C882" s="98"/>
      <c r="D882" s="102"/>
      <c r="E882" s="103"/>
      <c r="F882" s="103"/>
      <c r="G882" s="104"/>
      <c r="H882" s="104"/>
      <c r="I882" s="99"/>
      <c r="J882" s="99"/>
      <c r="K882" s="98"/>
      <c r="L882" s="99"/>
      <c r="M882" s="98"/>
      <c r="N882" s="100"/>
      <c r="O882" s="100"/>
      <c r="P882" s="97"/>
      <c r="Q882" s="98"/>
      <c r="R882" s="98"/>
      <c r="S882" s="98"/>
      <c r="T882" s="98"/>
      <c r="U882" s="99"/>
      <c r="V882" s="98"/>
      <c r="W882" s="98"/>
      <c r="X882" s="99"/>
      <c r="Y882" s="98"/>
    </row>
    <row r="883" spans="2:25" s="90" customFormat="1" ht="21" customHeight="1">
      <c r="B883" s="101"/>
      <c r="C883" s="98"/>
      <c r="D883" s="102"/>
      <c r="E883" s="103"/>
      <c r="F883" s="103"/>
      <c r="G883" s="104"/>
      <c r="H883" s="104"/>
      <c r="I883" s="99"/>
      <c r="J883" s="99"/>
      <c r="K883" s="98"/>
      <c r="L883" s="99"/>
      <c r="M883" s="98"/>
      <c r="N883" s="100"/>
      <c r="O883" s="100"/>
      <c r="P883" s="97"/>
      <c r="Q883" s="98"/>
      <c r="R883" s="98"/>
      <c r="S883" s="98"/>
      <c r="T883" s="98"/>
      <c r="U883" s="99"/>
      <c r="V883" s="98"/>
      <c r="W883" s="98"/>
      <c r="X883" s="99"/>
      <c r="Y883" s="98"/>
    </row>
    <row r="884" spans="2:25" s="90" customFormat="1" ht="21" customHeight="1">
      <c r="B884" s="101"/>
      <c r="C884" s="98"/>
      <c r="D884" s="102"/>
      <c r="E884" s="103"/>
      <c r="F884" s="103"/>
      <c r="G884" s="104"/>
      <c r="H884" s="104"/>
      <c r="I884" s="99"/>
      <c r="J884" s="99"/>
      <c r="K884" s="98"/>
      <c r="L884" s="99"/>
      <c r="M884" s="98"/>
      <c r="N884" s="100"/>
      <c r="O884" s="100"/>
      <c r="P884" s="97"/>
      <c r="Q884" s="98"/>
      <c r="R884" s="98"/>
      <c r="S884" s="98"/>
      <c r="T884" s="98"/>
      <c r="U884" s="99"/>
      <c r="V884" s="98"/>
      <c r="W884" s="98"/>
      <c r="X884" s="99"/>
      <c r="Y884" s="98"/>
    </row>
    <row r="885" spans="2:25" s="90" customFormat="1" ht="21" customHeight="1">
      <c r="B885" s="101"/>
      <c r="C885" s="98"/>
      <c r="D885" s="102"/>
      <c r="E885" s="103"/>
      <c r="F885" s="103"/>
      <c r="G885" s="104"/>
      <c r="H885" s="104"/>
      <c r="I885" s="99"/>
      <c r="J885" s="99"/>
      <c r="K885" s="98"/>
      <c r="L885" s="99"/>
      <c r="M885" s="98"/>
      <c r="N885" s="100"/>
      <c r="O885" s="100"/>
      <c r="P885" s="97"/>
      <c r="Q885" s="98"/>
      <c r="R885" s="98"/>
      <c r="S885" s="98"/>
      <c r="T885" s="98"/>
      <c r="U885" s="99"/>
      <c r="V885" s="98"/>
      <c r="W885" s="98"/>
      <c r="X885" s="99"/>
      <c r="Y885" s="98"/>
    </row>
    <row r="886" spans="2:25" s="90" customFormat="1" ht="21" customHeight="1">
      <c r="B886" s="101"/>
      <c r="C886" s="98"/>
      <c r="D886" s="102"/>
      <c r="E886" s="103"/>
      <c r="F886" s="103"/>
      <c r="G886" s="104"/>
      <c r="H886" s="104"/>
      <c r="I886" s="99"/>
      <c r="J886" s="99"/>
      <c r="K886" s="98"/>
      <c r="L886" s="99"/>
      <c r="M886" s="98"/>
      <c r="N886" s="100"/>
      <c r="O886" s="100"/>
      <c r="P886" s="97"/>
      <c r="Q886" s="98"/>
      <c r="R886" s="98"/>
      <c r="S886" s="98"/>
      <c r="T886" s="98"/>
      <c r="U886" s="99"/>
      <c r="V886" s="98"/>
      <c r="W886" s="98"/>
      <c r="X886" s="99"/>
      <c r="Y886" s="98"/>
    </row>
    <row r="887" spans="2:25" s="90" customFormat="1" ht="21" customHeight="1">
      <c r="B887" s="101"/>
      <c r="C887" s="98"/>
      <c r="D887" s="102"/>
      <c r="E887" s="103"/>
      <c r="F887" s="103"/>
      <c r="G887" s="104"/>
      <c r="H887" s="104"/>
      <c r="I887" s="99"/>
      <c r="J887" s="99"/>
      <c r="K887" s="98"/>
      <c r="L887" s="99"/>
      <c r="M887" s="98"/>
      <c r="N887" s="100"/>
      <c r="O887" s="100"/>
      <c r="P887" s="97"/>
      <c r="Q887" s="98"/>
      <c r="R887" s="98"/>
      <c r="S887" s="98"/>
      <c r="T887" s="98"/>
      <c r="U887" s="99"/>
      <c r="V887" s="98"/>
      <c r="W887" s="98"/>
      <c r="X887" s="99"/>
      <c r="Y887" s="98"/>
    </row>
    <row r="888" spans="2:25" s="90" customFormat="1" ht="21" customHeight="1">
      <c r="B888" s="101"/>
      <c r="C888" s="98"/>
      <c r="D888" s="102"/>
      <c r="E888" s="103"/>
      <c r="F888" s="103"/>
      <c r="G888" s="104"/>
      <c r="H888" s="104"/>
      <c r="I888" s="99"/>
      <c r="J888" s="99"/>
      <c r="K888" s="98"/>
      <c r="L888" s="99"/>
      <c r="M888" s="98"/>
      <c r="N888" s="100"/>
      <c r="O888" s="100"/>
      <c r="P888" s="97"/>
      <c r="Q888" s="98"/>
      <c r="R888" s="98"/>
      <c r="S888" s="98"/>
      <c r="T888" s="98"/>
      <c r="U888" s="99"/>
      <c r="V888" s="98"/>
      <c r="W888" s="98"/>
      <c r="X888" s="99"/>
      <c r="Y888" s="98"/>
    </row>
    <row r="889" spans="2:25" s="90" customFormat="1" ht="21" customHeight="1">
      <c r="B889" s="101"/>
      <c r="C889" s="98"/>
      <c r="D889" s="102"/>
      <c r="E889" s="103"/>
      <c r="F889" s="103"/>
      <c r="G889" s="104"/>
      <c r="H889" s="104"/>
      <c r="I889" s="99"/>
      <c r="J889" s="99"/>
      <c r="K889" s="98"/>
      <c r="L889" s="99"/>
      <c r="M889" s="98"/>
      <c r="N889" s="100"/>
      <c r="O889" s="100"/>
      <c r="P889" s="97"/>
      <c r="Q889" s="98"/>
      <c r="R889" s="98"/>
      <c r="S889" s="98"/>
      <c r="T889" s="98"/>
      <c r="U889" s="99"/>
      <c r="V889" s="98"/>
      <c r="W889" s="98"/>
      <c r="X889" s="99"/>
      <c r="Y889" s="98"/>
    </row>
    <row r="890" spans="2:25" s="90" customFormat="1" ht="21" customHeight="1">
      <c r="B890" s="101"/>
      <c r="C890" s="98"/>
      <c r="D890" s="102"/>
      <c r="E890" s="103"/>
      <c r="F890" s="103"/>
      <c r="G890" s="104"/>
      <c r="H890" s="104"/>
      <c r="I890" s="99"/>
      <c r="J890" s="99"/>
      <c r="K890" s="98"/>
      <c r="L890" s="99"/>
      <c r="M890" s="98"/>
      <c r="N890" s="100"/>
      <c r="O890" s="100"/>
      <c r="P890" s="97"/>
      <c r="Q890" s="98"/>
      <c r="R890" s="98"/>
      <c r="S890" s="98"/>
      <c r="T890" s="98"/>
      <c r="U890" s="99"/>
      <c r="V890" s="98"/>
      <c r="W890" s="98"/>
      <c r="X890" s="99"/>
      <c r="Y890" s="98"/>
    </row>
    <row r="891" spans="2:25" s="90" customFormat="1" ht="21" customHeight="1">
      <c r="B891" s="101"/>
      <c r="C891" s="98"/>
      <c r="D891" s="102"/>
      <c r="E891" s="103"/>
      <c r="F891" s="103"/>
      <c r="G891" s="104"/>
      <c r="H891" s="104"/>
      <c r="I891" s="99"/>
      <c r="J891" s="99"/>
      <c r="K891" s="98"/>
      <c r="L891" s="99"/>
      <c r="M891" s="98"/>
      <c r="N891" s="100"/>
      <c r="O891" s="100"/>
      <c r="P891" s="97"/>
      <c r="Q891" s="98"/>
      <c r="R891" s="98"/>
      <c r="S891" s="98"/>
      <c r="T891" s="98"/>
      <c r="U891" s="99"/>
      <c r="V891" s="98"/>
      <c r="W891" s="98"/>
      <c r="X891" s="99"/>
      <c r="Y891" s="98"/>
    </row>
    <row r="892" spans="2:25" s="90" customFormat="1" ht="21" customHeight="1">
      <c r="B892" s="101"/>
      <c r="C892" s="98"/>
      <c r="D892" s="102"/>
      <c r="E892" s="103"/>
      <c r="F892" s="103"/>
      <c r="G892" s="104"/>
      <c r="H892" s="104"/>
      <c r="I892" s="99"/>
      <c r="J892" s="99"/>
      <c r="K892" s="98"/>
      <c r="L892" s="99"/>
      <c r="M892" s="98"/>
      <c r="N892" s="100"/>
      <c r="O892" s="100"/>
      <c r="P892" s="97"/>
      <c r="Q892" s="98"/>
      <c r="R892" s="98"/>
      <c r="S892" s="98"/>
      <c r="T892" s="98"/>
      <c r="U892" s="99"/>
      <c r="V892" s="98"/>
      <c r="W892" s="98"/>
      <c r="X892" s="99"/>
      <c r="Y892" s="98"/>
    </row>
    <row r="893" spans="2:25" s="90" customFormat="1" ht="21" customHeight="1">
      <c r="B893" s="101"/>
      <c r="C893" s="98"/>
      <c r="D893" s="102"/>
      <c r="E893" s="103"/>
      <c r="F893" s="103"/>
      <c r="G893" s="104"/>
      <c r="H893" s="104"/>
      <c r="I893" s="99"/>
      <c r="J893" s="99"/>
      <c r="K893" s="98"/>
      <c r="L893" s="99"/>
      <c r="M893" s="98"/>
      <c r="N893" s="100"/>
      <c r="O893" s="100"/>
      <c r="P893" s="97"/>
      <c r="Q893" s="98"/>
      <c r="R893" s="98"/>
      <c r="S893" s="98"/>
      <c r="T893" s="98"/>
      <c r="U893" s="99"/>
      <c r="V893" s="98"/>
      <c r="W893" s="98"/>
      <c r="X893" s="99"/>
      <c r="Y893" s="98"/>
    </row>
    <row r="894" spans="2:25" s="90" customFormat="1" ht="21" customHeight="1">
      <c r="B894" s="101"/>
      <c r="C894" s="98"/>
      <c r="D894" s="102"/>
      <c r="E894" s="103"/>
      <c r="F894" s="103"/>
      <c r="G894" s="104"/>
      <c r="H894" s="104"/>
      <c r="I894" s="99"/>
      <c r="J894" s="99"/>
      <c r="K894" s="98"/>
      <c r="L894" s="99"/>
      <c r="M894" s="98"/>
      <c r="N894" s="100"/>
      <c r="O894" s="100"/>
      <c r="P894" s="97"/>
      <c r="Q894" s="98"/>
      <c r="R894" s="98"/>
      <c r="S894" s="98"/>
      <c r="T894" s="98"/>
      <c r="U894" s="99"/>
      <c r="V894" s="98"/>
      <c r="W894" s="98"/>
      <c r="X894" s="99"/>
      <c r="Y894" s="98"/>
    </row>
    <row r="895" spans="2:25" s="90" customFormat="1" ht="21" customHeight="1">
      <c r="B895" s="101"/>
      <c r="C895" s="98"/>
      <c r="D895" s="102"/>
      <c r="E895" s="103"/>
      <c r="F895" s="103"/>
      <c r="G895" s="104"/>
      <c r="H895" s="104"/>
      <c r="I895" s="99"/>
      <c r="J895" s="99"/>
      <c r="K895" s="98"/>
      <c r="L895" s="99"/>
      <c r="M895" s="98"/>
      <c r="N895" s="100"/>
      <c r="O895" s="100"/>
      <c r="P895" s="97"/>
      <c r="Q895" s="98"/>
      <c r="R895" s="98"/>
      <c r="S895" s="98"/>
      <c r="T895" s="98"/>
      <c r="U895" s="99"/>
      <c r="V895" s="98"/>
      <c r="W895" s="98"/>
      <c r="X895" s="99"/>
      <c r="Y895" s="98"/>
    </row>
    <row r="896" spans="2:25" s="90" customFormat="1" ht="21" customHeight="1">
      <c r="B896" s="101"/>
      <c r="C896" s="98"/>
      <c r="D896" s="102"/>
      <c r="E896" s="103"/>
      <c r="F896" s="103"/>
      <c r="G896" s="104"/>
      <c r="H896" s="104"/>
      <c r="I896" s="99"/>
      <c r="J896" s="99"/>
      <c r="K896" s="98"/>
      <c r="L896" s="99"/>
      <c r="M896" s="98"/>
      <c r="N896" s="100"/>
      <c r="O896" s="100"/>
      <c r="P896" s="97"/>
      <c r="Q896" s="98"/>
      <c r="R896" s="98"/>
      <c r="S896" s="98"/>
      <c r="T896" s="98"/>
      <c r="U896" s="99"/>
      <c r="V896" s="98"/>
      <c r="W896" s="98"/>
      <c r="X896" s="99"/>
      <c r="Y896" s="98"/>
    </row>
    <row r="897" spans="2:25" s="90" customFormat="1" ht="21" customHeight="1">
      <c r="B897" s="101"/>
      <c r="C897" s="98"/>
      <c r="D897" s="102"/>
      <c r="E897" s="103"/>
      <c r="F897" s="103"/>
      <c r="G897" s="104"/>
      <c r="H897" s="104"/>
      <c r="I897" s="99"/>
      <c r="J897" s="99"/>
      <c r="K897" s="98"/>
      <c r="L897" s="99"/>
      <c r="M897" s="98"/>
      <c r="N897" s="100"/>
      <c r="O897" s="100"/>
      <c r="P897" s="97"/>
      <c r="Q897" s="98"/>
      <c r="R897" s="98"/>
      <c r="S897" s="98"/>
      <c r="T897" s="98"/>
      <c r="U897" s="99"/>
      <c r="V897" s="98"/>
      <c r="W897" s="98"/>
      <c r="X897" s="99"/>
      <c r="Y897" s="98"/>
    </row>
    <row r="898" spans="2:25" s="90" customFormat="1" ht="21" customHeight="1">
      <c r="B898" s="101"/>
      <c r="C898" s="98"/>
      <c r="D898" s="102"/>
      <c r="E898" s="103"/>
      <c r="F898" s="103"/>
      <c r="G898" s="104"/>
      <c r="H898" s="104"/>
      <c r="I898" s="99"/>
      <c r="J898" s="99"/>
      <c r="K898" s="98"/>
      <c r="L898" s="99"/>
      <c r="M898" s="98"/>
      <c r="N898" s="100"/>
      <c r="O898" s="100"/>
      <c r="P898" s="97"/>
      <c r="Q898" s="98"/>
      <c r="R898" s="98"/>
      <c r="S898" s="98"/>
      <c r="T898" s="98"/>
      <c r="U898" s="99"/>
      <c r="V898" s="98"/>
      <c r="W898" s="98"/>
      <c r="X898" s="99"/>
      <c r="Y898" s="98"/>
    </row>
    <row r="899" spans="2:25" s="90" customFormat="1" ht="21" customHeight="1">
      <c r="B899" s="101"/>
      <c r="C899" s="98"/>
      <c r="D899" s="102"/>
      <c r="E899" s="103"/>
      <c r="F899" s="103"/>
      <c r="G899" s="104"/>
      <c r="H899" s="104"/>
      <c r="I899" s="99"/>
      <c r="J899" s="99"/>
      <c r="K899" s="98"/>
      <c r="L899" s="99"/>
      <c r="M899" s="98"/>
      <c r="N899" s="100"/>
      <c r="O899" s="100"/>
      <c r="P899" s="97"/>
      <c r="Q899" s="98"/>
      <c r="R899" s="98"/>
      <c r="S899" s="98"/>
      <c r="T899" s="98"/>
      <c r="U899" s="99"/>
      <c r="V899" s="98"/>
      <c r="W899" s="98"/>
      <c r="X899" s="99"/>
      <c r="Y899" s="98"/>
    </row>
    <row r="900" spans="2:25" s="90" customFormat="1" ht="21" customHeight="1">
      <c r="B900" s="101"/>
      <c r="C900" s="98"/>
      <c r="D900" s="102"/>
      <c r="E900" s="103"/>
      <c r="F900" s="103"/>
      <c r="G900" s="104"/>
      <c r="H900" s="104"/>
      <c r="I900" s="99"/>
      <c r="J900" s="99"/>
      <c r="K900" s="98"/>
      <c r="L900" s="99"/>
      <c r="M900" s="98"/>
      <c r="N900" s="100"/>
      <c r="O900" s="100"/>
      <c r="P900" s="97"/>
      <c r="Q900" s="98"/>
      <c r="R900" s="98"/>
      <c r="S900" s="98"/>
      <c r="T900" s="98"/>
      <c r="U900" s="99"/>
      <c r="V900" s="98"/>
      <c r="W900" s="98"/>
      <c r="X900" s="99"/>
      <c r="Y900" s="98"/>
    </row>
    <row r="901" spans="2:25" s="90" customFormat="1" ht="21" customHeight="1">
      <c r="B901" s="101"/>
      <c r="C901" s="98"/>
      <c r="D901" s="102"/>
      <c r="E901" s="103"/>
      <c r="F901" s="103"/>
      <c r="G901" s="104"/>
      <c r="H901" s="104"/>
      <c r="I901" s="99"/>
      <c r="J901" s="99"/>
      <c r="K901" s="98"/>
      <c r="L901" s="99"/>
      <c r="M901" s="98"/>
      <c r="N901" s="100"/>
      <c r="O901" s="100"/>
      <c r="P901" s="97"/>
      <c r="Q901" s="98"/>
      <c r="R901" s="98"/>
      <c r="S901" s="98"/>
      <c r="T901" s="98"/>
      <c r="U901" s="99"/>
      <c r="V901" s="98"/>
      <c r="W901" s="98"/>
      <c r="X901" s="99"/>
      <c r="Y901" s="98"/>
    </row>
    <row r="902" spans="2:25" s="90" customFormat="1" ht="21" customHeight="1">
      <c r="B902" s="101"/>
      <c r="C902" s="98"/>
      <c r="D902" s="102"/>
      <c r="E902" s="103"/>
      <c r="F902" s="103"/>
      <c r="G902" s="104"/>
      <c r="H902" s="104"/>
      <c r="I902" s="99"/>
      <c r="J902" s="99"/>
      <c r="K902" s="98"/>
      <c r="L902" s="99"/>
      <c r="M902" s="98"/>
      <c r="N902" s="100"/>
      <c r="O902" s="100"/>
      <c r="P902" s="97"/>
      <c r="Q902" s="98"/>
      <c r="R902" s="98"/>
      <c r="S902" s="98"/>
      <c r="T902" s="98"/>
      <c r="U902" s="99"/>
      <c r="V902" s="98"/>
      <c r="W902" s="98"/>
      <c r="X902" s="99"/>
      <c r="Y902" s="98"/>
    </row>
    <row r="903" spans="2:25" s="90" customFormat="1" ht="21" customHeight="1">
      <c r="B903" s="101"/>
      <c r="C903" s="98"/>
      <c r="D903" s="102"/>
      <c r="E903" s="103"/>
      <c r="F903" s="103"/>
      <c r="G903" s="104"/>
      <c r="H903" s="104"/>
      <c r="I903" s="99"/>
      <c r="J903" s="99"/>
      <c r="K903" s="98"/>
      <c r="L903" s="99"/>
      <c r="M903" s="98"/>
      <c r="N903" s="100"/>
      <c r="O903" s="100"/>
      <c r="P903" s="97"/>
      <c r="Q903" s="98"/>
      <c r="R903" s="98"/>
      <c r="S903" s="98"/>
      <c r="T903" s="98"/>
      <c r="U903" s="99"/>
      <c r="V903" s="98"/>
      <c r="W903" s="98"/>
      <c r="X903" s="99"/>
      <c r="Y903" s="98"/>
    </row>
    <row r="904" spans="2:25" s="90" customFormat="1" ht="21" customHeight="1">
      <c r="B904" s="101"/>
      <c r="C904" s="98"/>
      <c r="D904" s="102"/>
      <c r="E904" s="103"/>
      <c r="F904" s="103"/>
      <c r="G904" s="104"/>
      <c r="H904" s="104"/>
      <c r="I904" s="99"/>
      <c r="J904" s="99"/>
      <c r="K904" s="98"/>
      <c r="L904" s="99"/>
      <c r="M904" s="98"/>
      <c r="N904" s="100"/>
      <c r="O904" s="100"/>
      <c r="P904" s="97"/>
      <c r="Q904" s="98"/>
      <c r="R904" s="98"/>
      <c r="S904" s="98"/>
      <c r="T904" s="98"/>
      <c r="U904" s="99"/>
      <c r="V904" s="98"/>
      <c r="W904" s="98"/>
      <c r="X904" s="99"/>
      <c r="Y904" s="98"/>
    </row>
    <row r="905" spans="2:25" s="90" customFormat="1" ht="21" customHeight="1">
      <c r="B905" s="101"/>
      <c r="C905" s="98"/>
      <c r="D905" s="102"/>
      <c r="E905" s="103"/>
      <c r="F905" s="103"/>
      <c r="G905" s="104"/>
      <c r="H905" s="104"/>
      <c r="I905" s="99"/>
      <c r="J905" s="99"/>
      <c r="K905" s="98"/>
      <c r="L905" s="99"/>
      <c r="M905" s="98"/>
      <c r="N905" s="100"/>
      <c r="O905" s="100"/>
      <c r="P905" s="97"/>
      <c r="Q905" s="98"/>
      <c r="R905" s="98"/>
      <c r="S905" s="98"/>
      <c r="T905" s="98"/>
      <c r="U905" s="99"/>
      <c r="V905" s="98"/>
      <c r="W905" s="98"/>
      <c r="X905" s="99"/>
      <c r="Y905" s="98"/>
    </row>
    <row r="906" spans="2:25" s="90" customFormat="1" ht="21" customHeight="1">
      <c r="B906" s="101"/>
      <c r="C906" s="98"/>
      <c r="D906" s="102"/>
      <c r="E906" s="103"/>
      <c r="F906" s="103"/>
      <c r="G906" s="104"/>
      <c r="H906" s="104"/>
      <c r="I906" s="99"/>
      <c r="J906" s="99"/>
      <c r="K906" s="98"/>
      <c r="L906" s="99"/>
      <c r="M906" s="98"/>
      <c r="N906" s="100"/>
      <c r="O906" s="100"/>
      <c r="P906" s="97"/>
      <c r="Q906" s="98"/>
      <c r="R906" s="98"/>
      <c r="S906" s="98"/>
      <c r="T906" s="98"/>
      <c r="U906" s="99"/>
      <c r="V906" s="98"/>
      <c r="W906" s="98"/>
      <c r="X906" s="99"/>
      <c r="Y906" s="98"/>
    </row>
    <row r="907" spans="2:25" s="90" customFormat="1" ht="21" customHeight="1">
      <c r="B907" s="101"/>
      <c r="C907" s="98"/>
      <c r="D907" s="102"/>
      <c r="E907" s="103"/>
      <c r="F907" s="103"/>
      <c r="G907" s="104"/>
      <c r="H907" s="104"/>
      <c r="I907" s="99"/>
      <c r="J907" s="99"/>
      <c r="K907" s="98"/>
      <c r="L907" s="99"/>
      <c r="M907" s="98"/>
      <c r="N907" s="100"/>
      <c r="O907" s="100"/>
      <c r="P907" s="97"/>
      <c r="Q907" s="98"/>
      <c r="R907" s="98"/>
      <c r="S907" s="98"/>
      <c r="T907" s="98"/>
      <c r="U907" s="99"/>
      <c r="V907" s="98"/>
      <c r="W907" s="98"/>
      <c r="X907" s="99"/>
      <c r="Y907" s="98"/>
    </row>
    <row r="908" spans="2:25" s="90" customFormat="1" ht="21" customHeight="1">
      <c r="B908" s="101"/>
      <c r="C908" s="98"/>
      <c r="D908" s="102"/>
      <c r="E908" s="103"/>
      <c r="F908" s="103"/>
      <c r="G908" s="104"/>
      <c r="H908" s="104"/>
      <c r="I908" s="99"/>
      <c r="J908" s="99"/>
      <c r="K908" s="98"/>
      <c r="L908" s="99"/>
      <c r="M908" s="98"/>
      <c r="N908" s="100"/>
      <c r="O908" s="100"/>
      <c r="P908" s="97"/>
      <c r="Q908" s="98"/>
      <c r="R908" s="98"/>
      <c r="S908" s="98"/>
      <c r="T908" s="98"/>
      <c r="U908" s="99"/>
      <c r="V908" s="98"/>
      <c r="W908" s="98"/>
      <c r="X908" s="99"/>
      <c r="Y908" s="98"/>
    </row>
    <row r="909" spans="2:25" s="90" customFormat="1" ht="21" customHeight="1">
      <c r="B909" s="101"/>
      <c r="C909" s="98"/>
      <c r="D909" s="102"/>
      <c r="E909" s="103"/>
      <c r="F909" s="103"/>
      <c r="G909" s="104"/>
      <c r="H909" s="104"/>
      <c r="I909" s="99"/>
      <c r="J909" s="99"/>
      <c r="K909" s="98"/>
      <c r="L909" s="99"/>
      <c r="M909" s="98"/>
      <c r="N909" s="100"/>
      <c r="O909" s="100"/>
      <c r="P909" s="97"/>
      <c r="Q909" s="98"/>
      <c r="R909" s="98"/>
      <c r="S909" s="98"/>
      <c r="T909" s="98"/>
      <c r="U909" s="99"/>
      <c r="V909" s="98"/>
      <c r="W909" s="98"/>
      <c r="X909" s="99"/>
      <c r="Y909" s="98"/>
    </row>
    <row r="910" spans="2:25" s="90" customFormat="1" ht="21" customHeight="1">
      <c r="B910" s="101"/>
      <c r="C910" s="98"/>
      <c r="D910" s="102"/>
      <c r="E910" s="103"/>
      <c r="F910" s="103"/>
      <c r="G910" s="104"/>
      <c r="H910" s="104"/>
      <c r="I910" s="99"/>
      <c r="J910" s="99"/>
      <c r="K910" s="98"/>
      <c r="L910" s="99"/>
      <c r="M910" s="98"/>
      <c r="N910" s="100"/>
      <c r="O910" s="100"/>
      <c r="P910" s="97"/>
      <c r="Q910" s="98"/>
      <c r="R910" s="98"/>
      <c r="S910" s="98"/>
      <c r="T910" s="98"/>
      <c r="U910" s="99"/>
      <c r="V910" s="98"/>
      <c r="W910" s="98"/>
      <c r="X910" s="99"/>
      <c r="Y910" s="98"/>
    </row>
    <row r="911" spans="2:25" s="90" customFormat="1" ht="21" customHeight="1">
      <c r="B911" s="101"/>
      <c r="C911" s="98"/>
      <c r="D911" s="102"/>
      <c r="E911" s="103"/>
      <c r="F911" s="103"/>
      <c r="G911" s="104"/>
      <c r="H911" s="104"/>
      <c r="I911" s="99"/>
      <c r="J911" s="99"/>
      <c r="K911" s="98"/>
      <c r="L911" s="99"/>
      <c r="M911" s="98"/>
      <c r="N911" s="100"/>
      <c r="O911" s="100"/>
      <c r="P911" s="97"/>
      <c r="Q911" s="98"/>
      <c r="R911" s="98"/>
      <c r="S911" s="98"/>
      <c r="T911" s="98"/>
      <c r="U911" s="99"/>
      <c r="V911" s="98"/>
      <c r="W911" s="98"/>
      <c r="X911" s="99"/>
      <c r="Y911" s="98"/>
    </row>
    <row r="912" spans="2:25" s="90" customFormat="1" ht="21" customHeight="1">
      <c r="B912" s="101"/>
      <c r="C912" s="98"/>
      <c r="D912" s="102"/>
      <c r="E912" s="103"/>
      <c r="F912" s="103"/>
      <c r="G912" s="104"/>
      <c r="H912" s="104"/>
      <c r="I912" s="99"/>
      <c r="J912" s="99"/>
      <c r="K912" s="98"/>
      <c r="L912" s="99"/>
      <c r="M912" s="98"/>
      <c r="N912" s="100"/>
      <c r="O912" s="100"/>
      <c r="P912" s="97"/>
      <c r="Q912" s="98"/>
      <c r="R912" s="98"/>
      <c r="S912" s="98"/>
      <c r="T912" s="98"/>
      <c r="U912" s="99"/>
      <c r="V912" s="98"/>
      <c r="W912" s="98"/>
      <c r="X912" s="99"/>
      <c r="Y912" s="98"/>
    </row>
    <row r="913" spans="2:25" s="90" customFormat="1" ht="21" customHeight="1">
      <c r="B913" s="101"/>
      <c r="C913" s="98"/>
      <c r="D913" s="102"/>
      <c r="E913" s="103"/>
      <c r="F913" s="103"/>
      <c r="G913" s="104"/>
      <c r="H913" s="104"/>
      <c r="I913" s="99"/>
      <c r="J913" s="99"/>
      <c r="K913" s="98"/>
      <c r="L913" s="99"/>
      <c r="M913" s="98"/>
      <c r="N913" s="100"/>
      <c r="O913" s="100"/>
      <c r="P913" s="97"/>
      <c r="Q913" s="98"/>
      <c r="R913" s="98"/>
      <c r="S913" s="98"/>
      <c r="T913" s="98"/>
      <c r="U913" s="99"/>
      <c r="V913" s="98"/>
      <c r="W913" s="98"/>
      <c r="X913" s="99"/>
      <c r="Y913" s="98"/>
    </row>
    <row r="914" spans="2:25" s="90" customFormat="1" ht="21" customHeight="1">
      <c r="B914" s="101"/>
      <c r="C914" s="98"/>
      <c r="D914" s="102"/>
      <c r="E914" s="103"/>
      <c r="F914" s="103"/>
      <c r="G914" s="104"/>
      <c r="H914" s="104"/>
      <c r="I914" s="99"/>
      <c r="J914" s="99"/>
      <c r="K914" s="98"/>
      <c r="L914" s="99"/>
      <c r="M914" s="98"/>
      <c r="N914" s="100"/>
      <c r="O914" s="100"/>
      <c r="P914" s="97"/>
      <c r="Q914" s="98"/>
      <c r="R914" s="98"/>
      <c r="S914" s="98"/>
      <c r="T914" s="98"/>
      <c r="U914" s="99"/>
      <c r="V914" s="98"/>
      <c r="W914" s="98"/>
      <c r="X914" s="99"/>
      <c r="Y914" s="98"/>
    </row>
    <row r="915" spans="2:25" s="90" customFormat="1" ht="21" customHeight="1">
      <c r="B915" s="101"/>
      <c r="C915" s="98"/>
      <c r="D915" s="102"/>
      <c r="E915" s="103"/>
      <c r="F915" s="103"/>
      <c r="G915" s="104"/>
      <c r="H915" s="104"/>
      <c r="I915" s="99"/>
      <c r="J915" s="99"/>
      <c r="K915" s="98"/>
      <c r="L915" s="99"/>
      <c r="M915" s="98"/>
      <c r="N915" s="100"/>
      <c r="O915" s="100"/>
      <c r="P915" s="97"/>
      <c r="Q915" s="98"/>
      <c r="R915" s="98"/>
      <c r="S915" s="98"/>
      <c r="T915" s="98"/>
      <c r="U915" s="99"/>
      <c r="V915" s="98"/>
      <c r="W915" s="98"/>
      <c r="X915" s="99"/>
      <c r="Y915" s="98"/>
    </row>
    <row r="916" spans="2:25" s="90" customFormat="1" ht="21" customHeight="1">
      <c r="B916" s="101"/>
      <c r="C916" s="98"/>
      <c r="D916" s="102"/>
      <c r="E916" s="103"/>
      <c r="F916" s="103"/>
      <c r="G916" s="104"/>
      <c r="H916" s="104"/>
      <c r="I916" s="99"/>
      <c r="J916" s="99"/>
      <c r="K916" s="98"/>
      <c r="L916" s="99"/>
      <c r="M916" s="98"/>
      <c r="N916" s="100"/>
      <c r="O916" s="100"/>
      <c r="P916" s="97"/>
      <c r="Q916" s="98"/>
      <c r="R916" s="98"/>
      <c r="S916" s="98"/>
      <c r="T916" s="98"/>
      <c r="U916" s="99"/>
      <c r="V916" s="98"/>
      <c r="W916" s="98"/>
      <c r="X916" s="99"/>
      <c r="Y916" s="98"/>
    </row>
    <row r="917" spans="2:25" s="90" customFormat="1" ht="21" customHeight="1">
      <c r="B917" s="101"/>
      <c r="C917" s="98"/>
      <c r="D917" s="102"/>
      <c r="E917" s="103"/>
      <c r="F917" s="103"/>
      <c r="G917" s="104"/>
      <c r="H917" s="104"/>
      <c r="I917" s="99"/>
      <c r="J917" s="99"/>
      <c r="K917" s="98"/>
      <c r="L917" s="99"/>
      <c r="M917" s="98"/>
      <c r="N917" s="100"/>
      <c r="O917" s="100"/>
      <c r="P917" s="97"/>
      <c r="Q917" s="98"/>
      <c r="R917" s="98"/>
      <c r="S917" s="98"/>
      <c r="T917" s="98"/>
      <c r="U917" s="99"/>
      <c r="V917" s="98"/>
      <c r="W917" s="98"/>
      <c r="X917" s="99"/>
      <c r="Y917" s="98"/>
    </row>
    <row r="918" spans="2:25" s="90" customFormat="1" ht="21" customHeight="1">
      <c r="B918" s="101"/>
      <c r="C918" s="98"/>
      <c r="D918" s="102"/>
      <c r="E918" s="103"/>
      <c r="F918" s="103"/>
      <c r="G918" s="104"/>
      <c r="H918" s="104"/>
      <c r="I918" s="99"/>
      <c r="J918" s="99"/>
      <c r="K918" s="98"/>
      <c r="L918" s="99"/>
      <c r="M918" s="98"/>
      <c r="N918" s="100"/>
      <c r="O918" s="100"/>
      <c r="P918" s="97"/>
      <c r="Q918" s="98"/>
      <c r="R918" s="98"/>
      <c r="S918" s="98"/>
      <c r="T918" s="98"/>
      <c r="U918" s="99"/>
      <c r="V918" s="98"/>
      <c r="W918" s="98"/>
      <c r="X918" s="99"/>
      <c r="Y918" s="98"/>
    </row>
    <row r="919" spans="2:25" s="90" customFormat="1" ht="21" customHeight="1">
      <c r="B919" s="101"/>
      <c r="C919" s="98"/>
      <c r="D919" s="102"/>
      <c r="E919" s="103"/>
      <c r="F919" s="103"/>
      <c r="G919" s="104"/>
      <c r="H919" s="104"/>
      <c r="I919" s="99"/>
      <c r="J919" s="99"/>
      <c r="K919" s="98"/>
      <c r="L919" s="99"/>
      <c r="M919" s="98"/>
      <c r="N919" s="100"/>
      <c r="O919" s="100"/>
      <c r="P919" s="97"/>
      <c r="Q919" s="98"/>
      <c r="R919" s="98"/>
      <c r="S919" s="98"/>
      <c r="T919" s="98"/>
      <c r="U919" s="99"/>
      <c r="V919" s="98"/>
      <c r="W919" s="98"/>
      <c r="X919" s="99"/>
      <c r="Y919" s="98"/>
    </row>
    <row r="920" spans="2:25" s="90" customFormat="1" ht="21" customHeight="1">
      <c r="B920" s="101"/>
      <c r="C920" s="98"/>
      <c r="D920" s="102"/>
      <c r="E920" s="103"/>
      <c r="F920" s="103"/>
      <c r="G920" s="104"/>
      <c r="H920" s="104"/>
      <c r="I920" s="99"/>
      <c r="J920" s="99"/>
      <c r="K920" s="98"/>
      <c r="L920" s="99"/>
      <c r="M920" s="98"/>
      <c r="N920" s="100"/>
      <c r="O920" s="100"/>
      <c r="P920" s="97"/>
      <c r="Q920" s="98"/>
      <c r="R920" s="98"/>
      <c r="S920" s="98"/>
      <c r="T920" s="98"/>
      <c r="U920" s="99"/>
      <c r="V920" s="98"/>
      <c r="W920" s="98"/>
      <c r="X920" s="99"/>
      <c r="Y920" s="98"/>
    </row>
    <row r="921" spans="2:25" s="90" customFormat="1" ht="21" customHeight="1">
      <c r="B921" s="101"/>
      <c r="C921" s="98"/>
      <c r="D921" s="102"/>
      <c r="E921" s="103"/>
      <c r="F921" s="103"/>
      <c r="G921" s="104"/>
      <c r="H921" s="104"/>
      <c r="I921" s="99"/>
      <c r="J921" s="99"/>
      <c r="K921" s="98"/>
      <c r="L921" s="99"/>
      <c r="M921" s="98"/>
      <c r="N921" s="100"/>
      <c r="O921" s="100"/>
      <c r="P921" s="97"/>
      <c r="Q921" s="98"/>
      <c r="R921" s="98"/>
      <c r="S921" s="98"/>
      <c r="T921" s="98"/>
      <c r="U921" s="99"/>
      <c r="V921" s="98"/>
      <c r="W921" s="98"/>
      <c r="X921" s="99"/>
      <c r="Y921" s="98"/>
    </row>
    <row r="922" spans="2:25" s="90" customFormat="1" ht="21" customHeight="1">
      <c r="B922" s="101"/>
      <c r="C922" s="98"/>
      <c r="D922" s="102"/>
      <c r="E922" s="103"/>
      <c r="F922" s="103"/>
      <c r="G922" s="104"/>
      <c r="H922" s="104"/>
      <c r="I922" s="99"/>
      <c r="J922" s="99"/>
      <c r="K922" s="98"/>
      <c r="L922" s="99"/>
      <c r="M922" s="98"/>
      <c r="N922" s="100"/>
      <c r="O922" s="100"/>
      <c r="P922" s="97"/>
      <c r="Q922" s="98"/>
      <c r="R922" s="98"/>
      <c r="S922" s="98"/>
      <c r="T922" s="98"/>
      <c r="U922" s="99"/>
      <c r="V922" s="98"/>
      <c r="W922" s="98"/>
      <c r="X922" s="99"/>
      <c r="Y922" s="98"/>
    </row>
    <row r="923" spans="2:25" s="90" customFormat="1" ht="21" customHeight="1">
      <c r="B923" s="101"/>
      <c r="C923" s="98"/>
      <c r="D923" s="102"/>
      <c r="E923" s="103"/>
      <c r="F923" s="103"/>
      <c r="G923" s="104"/>
      <c r="H923" s="104"/>
      <c r="I923" s="99"/>
      <c r="J923" s="99"/>
      <c r="K923" s="98"/>
      <c r="L923" s="99"/>
      <c r="M923" s="98"/>
      <c r="N923" s="100"/>
      <c r="O923" s="100"/>
      <c r="P923" s="97"/>
      <c r="Q923" s="98"/>
      <c r="R923" s="98"/>
      <c r="S923" s="98"/>
      <c r="T923" s="98"/>
      <c r="U923" s="99"/>
      <c r="V923" s="98"/>
      <c r="W923" s="98"/>
      <c r="X923" s="99"/>
      <c r="Y923" s="98"/>
    </row>
    <row r="924" spans="2:25" s="90" customFormat="1" ht="21" customHeight="1">
      <c r="B924" s="101"/>
      <c r="C924" s="98"/>
      <c r="D924" s="102"/>
      <c r="E924" s="103"/>
      <c r="F924" s="103"/>
      <c r="G924" s="104"/>
      <c r="H924" s="104"/>
      <c r="I924" s="99"/>
      <c r="J924" s="99"/>
      <c r="K924" s="98"/>
      <c r="L924" s="99"/>
      <c r="M924" s="98"/>
      <c r="N924" s="100"/>
      <c r="O924" s="100"/>
      <c r="P924" s="97"/>
      <c r="Q924" s="98"/>
      <c r="R924" s="98"/>
      <c r="S924" s="98"/>
      <c r="T924" s="98"/>
      <c r="U924" s="99"/>
      <c r="V924" s="98"/>
      <c r="W924" s="98"/>
      <c r="X924" s="99"/>
      <c r="Y924" s="98"/>
    </row>
    <row r="925" spans="2:25" s="90" customFormat="1" ht="21" customHeight="1">
      <c r="B925" s="101"/>
      <c r="C925" s="98"/>
      <c r="D925" s="102"/>
      <c r="E925" s="103"/>
      <c r="F925" s="103"/>
      <c r="G925" s="104"/>
      <c r="H925" s="104"/>
      <c r="I925" s="99"/>
      <c r="J925" s="99"/>
      <c r="K925" s="98"/>
      <c r="L925" s="99"/>
      <c r="M925" s="98"/>
      <c r="N925" s="100"/>
      <c r="O925" s="100"/>
      <c r="P925" s="97"/>
      <c r="Q925" s="98"/>
      <c r="R925" s="98"/>
      <c r="S925" s="98"/>
      <c r="T925" s="98"/>
      <c r="U925" s="99"/>
      <c r="V925" s="98"/>
      <c r="W925" s="98"/>
      <c r="X925" s="99"/>
      <c r="Y925" s="98"/>
    </row>
    <row r="926" spans="2:25" s="90" customFormat="1" ht="21" customHeight="1">
      <c r="B926" s="101"/>
      <c r="C926" s="98"/>
      <c r="D926" s="102"/>
      <c r="E926" s="103"/>
      <c r="F926" s="103"/>
      <c r="G926" s="104"/>
      <c r="H926" s="104"/>
      <c r="I926" s="99"/>
      <c r="J926" s="99"/>
      <c r="K926" s="98"/>
      <c r="L926" s="99"/>
      <c r="M926" s="98"/>
      <c r="N926" s="100"/>
      <c r="O926" s="100"/>
      <c r="P926" s="97"/>
      <c r="Q926" s="98"/>
      <c r="R926" s="98"/>
      <c r="S926" s="98"/>
      <c r="T926" s="98"/>
      <c r="U926" s="99"/>
      <c r="V926" s="98"/>
      <c r="W926" s="98"/>
      <c r="X926" s="99"/>
      <c r="Y926" s="98"/>
    </row>
    <row r="927" spans="2:25" s="90" customFormat="1" ht="21" customHeight="1">
      <c r="B927" s="101"/>
      <c r="C927" s="98"/>
      <c r="D927" s="102"/>
      <c r="E927" s="103"/>
      <c r="F927" s="103"/>
      <c r="G927" s="104"/>
      <c r="H927" s="104"/>
      <c r="I927" s="99"/>
      <c r="J927" s="99"/>
      <c r="K927" s="98"/>
      <c r="L927" s="99"/>
      <c r="M927" s="98"/>
      <c r="N927" s="100"/>
      <c r="O927" s="100"/>
      <c r="P927" s="97"/>
      <c r="Q927" s="98"/>
      <c r="R927" s="98"/>
      <c r="S927" s="98"/>
      <c r="T927" s="98"/>
      <c r="U927" s="99"/>
      <c r="V927" s="98"/>
      <c r="W927" s="98"/>
      <c r="X927" s="99"/>
      <c r="Y927" s="98"/>
    </row>
    <row r="928" spans="2:25" s="90" customFormat="1" ht="21" customHeight="1">
      <c r="B928" s="101"/>
      <c r="C928" s="98"/>
      <c r="D928" s="102"/>
      <c r="E928" s="103"/>
      <c r="F928" s="103"/>
      <c r="G928" s="104"/>
      <c r="H928" s="104"/>
      <c r="I928" s="99"/>
      <c r="J928" s="99"/>
      <c r="K928" s="98"/>
      <c r="L928" s="99"/>
      <c r="M928" s="98"/>
      <c r="N928" s="100"/>
      <c r="O928" s="100"/>
      <c r="P928" s="97"/>
      <c r="Q928" s="98"/>
      <c r="R928" s="98"/>
      <c r="S928" s="98"/>
      <c r="T928" s="98"/>
      <c r="U928" s="99"/>
      <c r="V928" s="98"/>
      <c r="W928" s="98"/>
      <c r="X928" s="99"/>
      <c r="Y928" s="98"/>
    </row>
    <row r="929" spans="2:25" s="90" customFormat="1" ht="21" customHeight="1">
      <c r="B929" s="101"/>
      <c r="C929" s="98"/>
      <c r="D929" s="102"/>
      <c r="E929" s="103"/>
      <c r="F929" s="103"/>
      <c r="G929" s="104"/>
      <c r="H929" s="104"/>
      <c r="I929" s="99"/>
      <c r="J929" s="99"/>
      <c r="K929" s="98"/>
      <c r="L929" s="99"/>
      <c r="M929" s="98"/>
      <c r="N929" s="100"/>
      <c r="O929" s="100"/>
      <c r="P929" s="97"/>
      <c r="Q929" s="98"/>
      <c r="R929" s="98"/>
      <c r="S929" s="98"/>
      <c r="T929" s="98"/>
      <c r="U929" s="99"/>
      <c r="V929" s="98"/>
      <c r="W929" s="98"/>
      <c r="X929" s="99"/>
      <c r="Y929" s="98"/>
    </row>
    <row r="930" spans="2:25" s="90" customFormat="1" ht="21" customHeight="1">
      <c r="B930" s="101"/>
      <c r="C930" s="98"/>
      <c r="D930" s="102"/>
      <c r="E930" s="103"/>
      <c r="F930" s="103"/>
      <c r="G930" s="104"/>
      <c r="H930" s="104"/>
      <c r="I930" s="99"/>
      <c r="J930" s="99"/>
      <c r="K930" s="98"/>
      <c r="L930" s="99"/>
      <c r="M930" s="98"/>
      <c r="N930" s="100"/>
      <c r="O930" s="100"/>
      <c r="P930" s="97"/>
      <c r="Q930" s="98"/>
      <c r="R930" s="98"/>
      <c r="S930" s="98"/>
      <c r="T930" s="98"/>
      <c r="U930" s="99"/>
      <c r="V930" s="98"/>
      <c r="W930" s="98"/>
      <c r="X930" s="99"/>
      <c r="Y930" s="98"/>
    </row>
    <row r="931" spans="2:25" s="90" customFormat="1" ht="21" customHeight="1">
      <c r="B931" s="101"/>
      <c r="C931" s="98"/>
      <c r="D931" s="102"/>
      <c r="E931" s="103"/>
      <c r="F931" s="103"/>
      <c r="G931" s="104"/>
      <c r="H931" s="104"/>
      <c r="I931" s="99"/>
      <c r="J931" s="99"/>
      <c r="K931" s="98"/>
      <c r="L931" s="99"/>
      <c r="M931" s="98"/>
      <c r="N931" s="100"/>
      <c r="O931" s="100"/>
      <c r="P931" s="97"/>
      <c r="Q931" s="98"/>
      <c r="R931" s="98"/>
      <c r="S931" s="98"/>
      <c r="T931" s="98"/>
      <c r="U931" s="99"/>
      <c r="V931" s="98"/>
      <c r="W931" s="98"/>
      <c r="X931" s="99"/>
      <c r="Y931" s="98"/>
    </row>
    <row r="932" spans="2:25" s="90" customFormat="1" ht="21" customHeight="1">
      <c r="B932" s="101"/>
      <c r="C932" s="98"/>
      <c r="D932" s="102"/>
      <c r="E932" s="103"/>
      <c r="F932" s="103"/>
      <c r="G932" s="104"/>
      <c r="H932" s="104"/>
      <c r="I932" s="99"/>
      <c r="J932" s="99"/>
      <c r="K932" s="98"/>
      <c r="L932" s="99"/>
      <c r="M932" s="98"/>
      <c r="N932" s="100"/>
      <c r="O932" s="100"/>
      <c r="P932" s="97"/>
      <c r="Q932" s="98"/>
      <c r="R932" s="98"/>
      <c r="S932" s="98"/>
      <c r="T932" s="98"/>
      <c r="U932" s="99"/>
      <c r="V932" s="98"/>
      <c r="W932" s="98"/>
      <c r="X932" s="99"/>
      <c r="Y932" s="98"/>
    </row>
    <row r="933" spans="2:25" s="90" customFormat="1" ht="21" customHeight="1">
      <c r="B933" s="101"/>
      <c r="C933" s="98"/>
      <c r="D933" s="102"/>
      <c r="E933" s="103"/>
      <c r="F933" s="103"/>
      <c r="G933" s="104"/>
      <c r="H933" s="104"/>
      <c r="I933" s="99"/>
      <c r="J933" s="99"/>
      <c r="K933" s="98"/>
      <c r="L933" s="99"/>
      <c r="M933" s="98"/>
      <c r="N933" s="100"/>
      <c r="O933" s="100"/>
      <c r="P933" s="97"/>
      <c r="Q933" s="98"/>
      <c r="R933" s="98"/>
      <c r="S933" s="98"/>
      <c r="T933" s="98"/>
      <c r="U933" s="99"/>
      <c r="V933" s="98"/>
      <c r="W933" s="98"/>
      <c r="X933" s="99"/>
      <c r="Y933" s="98"/>
    </row>
    <row r="934" spans="2:25" s="90" customFormat="1" ht="21" customHeight="1">
      <c r="B934" s="101"/>
      <c r="C934" s="98"/>
      <c r="D934" s="102"/>
      <c r="E934" s="103"/>
      <c r="F934" s="103"/>
      <c r="G934" s="104"/>
      <c r="H934" s="104"/>
      <c r="I934" s="99"/>
      <c r="J934" s="99"/>
      <c r="K934" s="98"/>
      <c r="L934" s="99"/>
      <c r="M934" s="98"/>
      <c r="N934" s="100"/>
      <c r="O934" s="100"/>
      <c r="P934" s="97"/>
      <c r="Q934" s="98"/>
      <c r="R934" s="98"/>
      <c r="S934" s="98"/>
      <c r="T934" s="98"/>
      <c r="U934" s="99"/>
      <c r="V934" s="98"/>
      <c r="W934" s="98"/>
      <c r="X934" s="99"/>
      <c r="Y934" s="98"/>
    </row>
    <row r="935" spans="2:25" s="90" customFormat="1" ht="21" customHeight="1">
      <c r="B935" s="101"/>
      <c r="C935" s="98"/>
      <c r="D935" s="102"/>
      <c r="E935" s="103"/>
      <c r="F935" s="103"/>
      <c r="G935" s="104"/>
      <c r="H935" s="104"/>
      <c r="I935" s="99"/>
      <c r="J935" s="99"/>
      <c r="K935" s="98"/>
      <c r="L935" s="99"/>
      <c r="M935" s="98"/>
      <c r="N935" s="100"/>
      <c r="O935" s="100"/>
      <c r="P935" s="97"/>
      <c r="Q935" s="98"/>
      <c r="R935" s="98"/>
      <c r="S935" s="98"/>
      <c r="T935" s="98"/>
      <c r="U935" s="99"/>
      <c r="V935" s="98"/>
      <c r="W935" s="98"/>
      <c r="X935" s="99"/>
      <c r="Y935" s="98"/>
    </row>
    <row r="936" spans="2:25" s="90" customFormat="1" ht="21" customHeight="1">
      <c r="B936" s="101"/>
      <c r="C936" s="98"/>
      <c r="D936" s="102"/>
      <c r="E936" s="103"/>
      <c r="F936" s="103"/>
      <c r="G936" s="104"/>
      <c r="H936" s="104"/>
      <c r="I936" s="99"/>
      <c r="J936" s="99"/>
      <c r="K936" s="98"/>
      <c r="L936" s="99"/>
      <c r="M936" s="98"/>
      <c r="N936" s="100"/>
      <c r="O936" s="100"/>
      <c r="P936" s="97"/>
      <c r="Q936" s="98"/>
      <c r="R936" s="98"/>
      <c r="S936" s="98"/>
      <c r="T936" s="98"/>
      <c r="U936" s="99"/>
      <c r="V936" s="98"/>
      <c r="W936" s="98"/>
      <c r="X936" s="99"/>
      <c r="Y936" s="98"/>
    </row>
    <row r="937" spans="2:25" s="90" customFormat="1" ht="21" customHeight="1">
      <c r="B937" s="101"/>
      <c r="C937" s="98"/>
      <c r="D937" s="102"/>
      <c r="E937" s="103"/>
      <c r="F937" s="103"/>
      <c r="G937" s="104"/>
      <c r="H937" s="104"/>
      <c r="I937" s="99"/>
      <c r="J937" s="99"/>
      <c r="K937" s="98"/>
      <c r="L937" s="99"/>
      <c r="M937" s="98"/>
      <c r="N937" s="100"/>
      <c r="O937" s="100"/>
      <c r="P937" s="97"/>
      <c r="Q937" s="98"/>
      <c r="R937" s="98"/>
      <c r="S937" s="98"/>
      <c r="T937" s="98"/>
      <c r="U937" s="99"/>
      <c r="V937" s="98"/>
      <c r="W937" s="98"/>
      <c r="X937" s="99"/>
      <c r="Y937" s="98"/>
    </row>
    <row r="938" spans="2:25" s="90" customFormat="1" ht="21" customHeight="1">
      <c r="B938" s="101"/>
      <c r="C938" s="98"/>
      <c r="D938" s="102"/>
      <c r="E938" s="103"/>
      <c r="F938" s="103"/>
      <c r="G938" s="104"/>
      <c r="H938" s="104"/>
      <c r="I938" s="99"/>
      <c r="J938" s="99"/>
      <c r="K938" s="98"/>
      <c r="L938" s="99"/>
      <c r="M938" s="98"/>
      <c r="N938" s="100"/>
      <c r="O938" s="100"/>
      <c r="P938" s="97"/>
      <c r="Q938" s="98"/>
      <c r="R938" s="98"/>
      <c r="S938" s="98"/>
      <c r="T938" s="98"/>
      <c r="U938" s="99"/>
      <c r="V938" s="98"/>
      <c r="W938" s="98"/>
      <c r="X938" s="99"/>
      <c r="Y938" s="98"/>
    </row>
    <row r="939" spans="2:25" s="90" customFormat="1" ht="21" customHeight="1">
      <c r="B939" s="101"/>
      <c r="C939" s="98"/>
      <c r="D939" s="102"/>
      <c r="E939" s="103"/>
      <c r="F939" s="103"/>
      <c r="G939" s="104"/>
      <c r="H939" s="104"/>
      <c r="I939" s="99"/>
      <c r="J939" s="99"/>
      <c r="K939" s="98"/>
      <c r="L939" s="99"/>
      <c r="M939" s="98"/>
      <c r="N939" s="100"/>
      <c r="O939" s="100"/>
      <c r="P939" s="97"/>
      <c r="Q939" s="98"/>
      <c r="R939" s="98"/>
      <c r="S939" s="98"/>
      <c r="T939" s="98"/>
      <c r="U939" s="99"/>
      <c r="V939" s="98"/>
      <c r="W939" s="98"/>
      <c r="X939" s="99"/>
      <c r="Y939" s="98"/>
    </row>
    <row r="940" spans="2:25" s="90" customFormat="1" ht="21" customHeight="1">
      <c r="B940" s="101"/>
      <c r="C940" s="98"/>
      <c r="D940" s="102"/>
      <c r="E940" s="103"/>
      <c r="F940" s="103"/>
      <c r="G940" s="104"/>
      <c r="H940" s="104"/>
      <c r="I940" s="99"/>
      <c r="J940" s="99"/>
      <c r="K940" s="98"/>
      <c r="L940" s="99"/>
      <c r="M940" s="98"/>
      <c r="N940" s="100"/>
      <c r="O940" s="100"/>
      <c r="P940" s="97"/>
      <c r="Q940" s="98"/>
      <c r="R940" s="98"/>
      <c r="S940" s="98"/>
      <c r="T940" s="98"/>
      <c r="U940" s="99"/>
      <c r="V940" s="98"/>
      <c r="W940" s="98"/>
      <c r="X940" s="99"/>
      <c r="Y940" s="98"/>
    </row>
    <row r="941" spans="2:25" s="90" customFormat="1" ht="21" customHeight="1">
      <c r="B941" s="101"/>
      <c r="C941" s="98"/>
      <c r="D941" s="102"/>
      <c r="E941" s="103"/>
      <c r="F941" s="103"/>
      <c r="G941" s="104"/>
      <c r="H941" s="104"/>
      <c r="I941" s="99"/>
      <c r="J941" s="99"/>
      <c r="K941" s="98"/>
      <c r="L941" s="99"/>
      <c r="M941" s="98"/>
      <c r="N941" s="100"/>
      <c r="O941" s="100"/>
      <c r="P941" s="97"/>
      <c r="Q941" s="98"/>
      <c r="R941" s="98"/>
      <c r="S941" s="98"/>
      <c r="T941" s="98"/>
      <c r="U941" s="99"/>
      <c r="V941" s="98"/>
      <c r="W941" s="98"/>
      <c r="X941" s="99"/>
      <c r="Y941" s="98"/>
    </row>
    <row r="942" spans="2:25" s="90" customFormat="1" ht="21" customHeight="1">
      <c r="B942" s="101"/>
      <c r="C942" s="98"/>
      <c r="D942" s="102"/>
      <c r="E942" s="103"/>
      <c r="F942" s="103"/>
      <c r="G942" s="104"/>
      <c r="H942" s="104"/>
      <c r="I942" s="99"/>
      <c r="J942" s="99"/>
      <c r="K942" s="98"/>
      <c r="L942" s="99"/>
      <c r="M942" s="98"/>
      <c r="N942" s="100"/>
      <c r="O942" s="100"/>
      <c r="P942" s="97"/>
      <c r="Q942" s="98"/>
      <c r="R942" s="98"/>
      <c r="S942" s="98"/>
      <c r="T942" s="98"/>
      <c r="U942" s="99"/>
      <c r="V942" s="98"/>
      <c r="W942" s="98"/>
      <c r="X942" s="99"/>
      <c r="Y942" s="98"/>
    </row>
    <row r="943" spans="2:25" s="90" customFormat="1" ht="21" customHeight="1">
      <c r="B943" s="101"/>
      <c r="C943" s="98"/>
      <c r="D943" s="102"/>
      <c r="E943" s="103"/>
      <c r="F943" s="103"/>
      <c r="G943" s="104"/>
      <c r="H943" s="104"/>
      <c r="I943" s="99"/>
      <c r="J943" s="99"/>
      <c r="K943" s="98"/>
      <c r="L943" s="99"/>
      <c r="M943" s="98"/>
      <c r="N943" s="100"/>
      <c r="O943" s="100"/>
      <c r="P943" s="97"/>
      <c r="Q943" s="98"/>
      <c r="R943" s="98"/>
      <c r="S943" s="98"/>
      <c r="T943" s="98"/>
      <c r="U943" s="99"/>
      <c r="V943" s="98"/>
      <c r="W943" s="98"/>
      <c r="X943" s="99"/>
      <c r="Y943" s="98"/>
    </row>
    <row r="944" spans="2:25" s="90" customFormat="1" ht="21" customHeight="1">
      <c r="B944" s="101"/>
      <c r="C944" s="98"/>
      <c r="D944" s="102"/>
      <c r="E944" s="103"/>
      <c r="F944" s="103"/>
      <c r="G944" s="104"/>
      <c r="H944" s="104"/>
      <c r="I944" s="99"/>
      <c r="J944" s="99"/>
      <c r="K944" s="98"/>
      <c r="L944" s="99"/>
      <c r="M944" s="98"/>
      <c r="N944" s="100"/>
      <c r="O944" s="100"/>
      <c r="P944" s="97"/>
      <c r="Q944" s="98"/>
      <c r="R944" s="98"/>
      <c r="S944" s="98"/>
      <c r="T944" s="98"/>
      <c r="U944" s="99"/>
      <c r="V944" s="98"/>
      <c r="W944" s="98"/>
      <c r="X944" s="99"/>
      <c r="Y944" s="98"/>
    </row>
    <row r="945" spans="2:25" s="90" customFormat="1" ht="21" customHeight="1">
      <c r="B945" s="101"/>
      <c r="C945" s="98"/>
      <c r="D945" s="102"/>
      <c r="E945" s="103"/>
      <c r="F945" s="103"/>
      <c r="G945" s="104"/>
      <c r="H945" s="104"/>
      <c r="I945" s="99"/>
      <c r="J945" s="99"/>
      <c r="K945" s="98"/>
      <c r="L945" s="99"/>
      <c r="M945" s="98"/>
      <c r="N945" s="100"/>
      <c r="O945" s="100"/>
      <c r="P945" s="97"/>
      <c r="Q945" s="98"/>
      <c r="R945" s="98"/>
      <c r="S945" s="98"/>
      <c r="T945" s="98"/>
      <c r="U945" s="99"/>
      <c r="V945" s="98"/>
      <c r="W945" s="98"/>
      <c r="X945" s="99"/>
      <c r="Y945" s="98"/>
    </row>
    <row r="946" spans="2:25" s="90" customFormat="1" ht="21" customHeight="1">
      <c r="B946" s="101"/>
      <c r="C946" s="98"/>
      <c r="D946" s="102"/>
      <c r="E946" s="103"/>
      <c r="F946" s="103"/>
      <c r="G946" s="104"/>
      <c r="H946" s="104"/>
      <c r="I946" s="99"/>
      <c r="J946" s="99"/>
      <c r="K946" s="98"/>
      <c r="L946" s="99"/>
      <c r="M946" s="98"/>
      <c r="N946" s="100"/>
      <c r="O946" s="100"/>
      <c r="P946" s="97"/>
      <c r="Q946" s="98"/>
      <c r="R946" s="98"/>
      <c r="S946" s="98"/>
      <c r="T946" s="98"/>
      <c r="U946" s="99"/>
      <c r="V946" s="98"/>
      <c r="W946" s="98"/>
      <c r="X946" s="99"/>
      <c r="Y946" s="98"/>
    </row>
    <row r="947" spans="2:25" s="90" customFormat="1" ht="21" customHeight="1">
      <c r="B947" s="101"/>
      <c r="C947" s="98"/>
      <c r="D947" s="102"/>
      <c r="E947" s="103"/>
      <c r="F947" s="103"/>
      <c r="G947" s="104"/>
      <c r="H947" s="104"/>
      <c r="I947" s="99"/>
      <c r="J947" s="99"/>
      <c r="K947" s="98"/>
      <c r="L947" s="99"/>
      <c r="M947" s="98"/>
      <c r="N947" s="100"/>
      <c r="O947" s="100"/>
      <c r="P947" s="97"/>
      <c r="Q947" s="98"/>
      <c r="R947" s="98"/>
      <c r="S947" s="98"/>
      <c r="T947" s="98"/>
      <c r="U947" s="99"/>
      <c r="V947" s="98"/>
      <c r="W947" s="98"/>
      <c r="X947" s="99"/>
      <c r="Y947" s="98"/>
    </row>
    <row r="948" spans="2:25" s="90" customFormat="1" ht="21" customHeight="1">
      <c r="B948" s="101"/>
      <c r="C948" s="98"/>
      <c r="D948" s="102"/>
      <c r="E948" s="103"/>
      <c r="F948" s="103"/>
      <c r="G948" s="104"/>
      <c r="H948" s="104"/>
      <c r="I948" s="99"/>
      <c r="J948" s="99"/>
      <c r="K948" s="98"/>
      <c r="L948" s="99"/>
      <c r="M948" s="98"/>
      <c r="N948" s="100"/>
      <c r="O948" s="100"/>
      <c r="P948" s="97"/>
      <c r="Q948" s="98"/>
      <c r="R948" s="98"/>
      <c r="S948" s="98"/>
      <c r="T948" s="98"/>
      <c r="U948" s="99"/>
      <c r="V948" s="98"/>
      <c r="W948" s="98"/>
      <c r="X948" s="99"/>
      <c r="Y948" s="98"/>
    </row>
    <row r="949" spans="2:25" s="90" customFormat="1" ht="21" customHeight="1">
      <c r="B949" s="101"/>
      <c r="C949" s="98"/>
      <c r="D949" s="102"/>
      <c r="E949" s="103"/>
      <c r="F949" s="103"/>
      <c r="G949" s="104"/>
      <c r="H949" s="104"/>
      <c r="I949" s="99"/>
      <c r="J949" s="99"/>
      <c r="K949" s="98"/>
      <c r="L949" s="99"/>
      <c r="M949" s="98"/>
      <c r="N949" s="100"/>
      <c r="O949" s="100"/>
      <c r="P949" s="97"/>
      <c r="Q949" s="98"/>
      <c r="R949" s="98"/>
      <c r="S949" s="98"/>
      <c r="T949" s="98"/>
      <c r="U949" s="99"/>
      <c r="V949" s="98"/>
      <c r="W949" s="98"/>
      <c r="X949" s="99"/>
      <c r="Y949" s="98"/>
    </row>
    <row r="950" spans="2:25" s="90" customFormat="1" ht="21" customHeight="1">
      <c r="B950" s="101"/>
      <c r="C950" s="98"/>
      <c r="D950" s="102"/>
      <c r="E950" s="103"/>
      <c r="F950" s="103"/>
      <c r="G950" s="104"/>
      <c r="H950" s="104"/>
      <c r="I950" s="99"/>
      <c r="J950" s="99"/>
      <c r="K950" s="98"/>
      <c r="L950" s="99"/>
      <c r="M950" s="98"/>
      <c r="N950" s="100"/>
      <c r="O950" s="100"/>
      <c r="P950" s="97"/>
      <c r="Q950" s="98"/>
      <c r="R950" s="98"/>
      <c r="S950" s="98"/>
      <c r="T950" s="98"/>
      <c r="U950" s="99"/>
      <c r="V950" s="98"/>
      <c r="W950" s="98"/>
      <c r="X950" s="99"/>
      <c r="Y950" s="98"/>
    </row>
    <row r="951" spans="2:25" s="90" customFormat="1" ht="21" customHeight="1">
      <c r="B951" s="101"/>
      <c r="C951" s="98"/>
      <c r="D951" s="102"/>
      <c r="E951" s="103"/>
      <c r="F951" s="103"/>
      <c r="G951" s="104"/>
      <c r="H951" s="104"/>
      <c r="I951" s="99"/>
      <c r="J951" s="99"/>
      <c r="K951" s="98"/>
      <c r="L951" s="99"/>
      <c r="M951" s="98"/>
      <c r="N951" s="100"/>
      <c r="O951" s="100"/>
      <c r="P951" s="97"/>
      <c r="Q951" s="98"/>
      <c r="R951" s="98"/>
      <c r="S951" s="98"/>
      <c r="T951" s="98"/>
      <c r="U951" s="99"/>
      <c r="V951" s="98"/>
      <c r="W951" s="98"/>
      <c r="X951" s="99"/>
      <c r="Y951" s="98"/>
    </row>
    <row r="952" spans="2:25" s="90" customFormat="1" ht="21" customHeight="1">
      <c r="B952" s="101"/>
      <c r="C952" s="98"/>
      <c r="D952" s="102"/>
      <c r="E952" s="103"/>
      <c r="F952" s="103"/>
      <c r="G952" s="104"/>
      <c r="H952" s="104"/>
      <c r="I952" s="99"/>
      <c r="J952" s="99"/>
      <c r="K952" s="98"/>
      <c r="L952" s="99"/>
      <c r="M952" s="98"/>
      <c r="N952" s="100"/>
      <c r="O952" s="100"/>
      <c r="P952" s="97"/>
      <c r="Q952" s="98"/>
      <c r="R952" s="98"/>
      <c r="S952" s="98"/>
      <c r="T952" s="98"/>
      <c r="U952" s="99"/>
      <c r="V952" s="98"/>
      <c r="W952" s="98"/>
      <c r="X952" s="99"/>
      <c r="Y952" s="98"/>
    </row>
    <row r="953" spans="2:25" s="90" customFormat="1" ht="21" customHeight="1">
      <c r="B953" s="101"/>
      <c r="C953" s="98"/>
      <c r="D953" s="102"/>
      <c r="E953" s="103"/>
      <c r="F953" s="103"/>
      <c r="G953" s="104"/>
      <c r="H953" s="104"/>
      <c r="I953" s="99"/>
      <c r="J953" s="99"/>
      <c r="K953" s="98"/>
      <c r="L953" s="99"/>
      <c r="M953" s="98"/>
      <c r="N953" s="100"/>
      <c r="O953" s="100"/>
      <c r="P953" s="97"/>
      <c r="Q953" s="98"/>
      <c r="R953" s="98"/>
      <c r="S953" s="98"/>
      <c r="T953" s="98"/>
      <c r="U953" s="99"/>
      <c r="V953" s="98"/>
      <c r="W953" s="98"/>
      <c r="X953" s="99"/>
      <c r="Y953" s="98"/>
    </row>
    <row r="954" spans="2:25" s="90" customFormat="1" ht="21" customHeight="1">
      <c r="B954" s="101"/>
      <c r="C954" s="98"/>
      <c r="D954" s="102"/>
      <c r="E954" s="103"/>
      <c r="F954" s="103"/>
      <c r="G954" s="104"/>
      <c r="H954" s="104"/>
      <c r="I954" s="99"/>
      <c r="J954" s="99"/>
      <c r="K954" s="98"/>
      <c r="L954" s="99"/>
      <c r="M954" s="98"/>
      <c r="N954" s="100"/>
      <c r="O954" s="100"/>
      <c r="P954" s="97"/>
      <c r="Q954" s="98"/>
      <c r="R954" s="98"/>
      <c r="S954" s="98"/>
      <c r="T954" s="98"/>
      <c r="U954" s="99"/>
      <c r="V954" s="98"/>
      <c r="W954" s="98"/>
      <c r="X954" s="99"/>
      <c r="Y954" s="98"/>
    </row>
    <row r="955" spans="2:25" s="90" customFormat="1" ht="21" customHeight="1">
      <c r="B955" s="101"/>
      <c r="C955" s="98"/>
      <c r="D955" s="102"/>
      <c r="E955" s="103"/>
      <c r="F955" s="103"/>
      <c r="G955" s="104"/>
      <c r="H955" s="104"/>
      <c r="I955" s="99"/>
      <c r="J955" s="99"/>
      <c r="K955" s="98"/>
      <c r="L955" s="99"/>
      <c r="M955" s="98"/>
      <c r="N955" s="100"/>
      <c r="O955" s="100"/>
      <c r="P955" s="97"/>
      <c r="Q955" s="98"/>
      <c r="R955" s="98"/>
      <c r="S955" s="98"/>
      <c r="T955" s="98"/>
      <c r="U955" s="99"/>
      <c r="V955" s="98"/>
      <c r="W955" s="98"/>
      <c r="X955" s="99"/>
      <c r="Y955" s="98"/>
    </row>
    <row r="956" spans="2:25" s="90" customFormat="1" ht="21" customHeight="1">
      <c r="B956" s="101"/>
      <c r="C956" s="98"/>
      <c r="D956" s="102"/>
      <c r="E956" s="103"/>
      <c r="F956" s="103"/>
      <c r="G956" s="104"/>
      <c r="H956" s="104"/>
      <c r="I956" s="99"/>
      <c r="J956" s="99"/>
      <c r="K956" s="98"/>
      <c r="L956" s="99"/>
      <c r="M956" s="98"/>
      <c r="N956" s="100"/>
      <c r="O956" s="100"/>
      <c r="P956" s="97"/>
      <c r="Q956" s="98"/>
      <c r="R956" s="98"/>
      <c r="S956" s="98"/>
      <c r="T956" s="98"/>
      <c r="U956" s="99"/>
      <c r="V956" s="98"/>
      <c r="W956" s="98"/>
      <c r="X956" s="99"/>
      <c r="Y956" s="98"/>
    </row>
    <row r="957" spans="2:25" s="90" customFormat="1" ht="21" customHeight="1">
      <c r="B957" s="101"/>
      <c r="C957" s="98"/>
      <c r="D957" s="102"/>
      <c r="E957" s="103"/>
      <c r="F957" s="103"/>
      <c r="G957" s="104"/>
      <c r="H957" s="104"/>
      <c r="I957" s="99"/>
      <c r="J957" s="99"/>
      <c r="K957" s="98"/>
      <c r="L957" s="99"/>
      <c r="M957" s="98"/>
      <c r="N957" s="100"/>
      <c r="O957" s="100"/>
      <c r="P957" s="97"/>
      <c r="Q957" s="98"/>
      <c r="R957" s="98"/>
      <c r="S957" s="98"/>
      <c r="T957" s="98"/>
      <c r="U957" s="99"/>
      <c r="V957" s="98"/>
      <c r="W957" s="98"/>
      <c r="X957" s="99"/>
      <c r="Y957" s="98"/>
    </row>
    <row r="958" spans="2:25" s="90" customFormat="1" ht="21" customHeight="1">
      <c r="B958" s="101"/>
      <c r="C958" s="98"/>
      <c r="D958" s="102"/>
      <c r="E958" s="103"/>
      <c r="F958" s="103"/>
      <c r="G958" s="104"/>
      <c r="H958" s="104"/>
      <c r="I958" s="99"/>
      <c r="J958" s="99"/>
      <c r="K958" s="98"/>
      <c r="L958" s="99"/>
      <c r="M958" s="98"/>
      <c r="N958" s="100"/>
      <c r="O958" s="100"/>
      <c r="P958" s="97"/>
      <c r="Q958" s="98"/>
      <c r="R958" s="98"/>
      <c r="S958" s="98"/>
      <c r="T958" s="98"/>
      <c r="U958" s="99"/>
      <c r="V958" s="98"/>
      <c r="W958" s="98"/>
      <c r="X958" s="99"/>
      <c r="Y958" s="98"/>
    </row>
    <row r="959" spans="2:25" s="90" customFormat="1" ht="21" customHeight="1">
      <c r="B959" s="101"/>
      <c r="C959" s="98"/>
      <c r="D959" s="102"/>
      <c r="E959" s="103"/>
      <c r="F959" s="103"/>
      <c r="G959" s="104"/>
      <c r="H959" s="104"/>
      <c r="I959" s="99"/>
      <c r="J959" s="99"/>
      <c r="K959" s="98"/>
      <c r="L959" s="99"/>
      <c r="M959" s="98"/>
      <c r="N959" s="100"/>
      <c r="O959" s="100"/>
      <c r="P959" s="97"/>
      <c r="Q959" s="98"/>
      <c r="R959" s="98"/>
      <c r="S959" s="98"/>
      <c r="T959" s="98"/>
      <c r="U959" s="99"/>
      <c r="V959" s="98"/>
      <c r="W959" s="98"/>
      <c r="X959" s="99"/>
      <c r="Y959" s="98"/>
    </row>
    <row r="960" spans="2:25" s="90" customFormat="1" ht="21" customHeight="1">
      <c r="B960" s="101"/>
      <c r="C960" s="98"/>
      <c r="D960" s="102"/>
      <c r="E960" s="103"/>
      <c r="F960" s="103"/>
      <c r="G960" s="104"/>
      <c r="H960" s="104"/>
      <c r="I960" s="99"/>
      <c r="J960" s="99"/>
      <c r="K960" s="98"/>
      <c r="L960" s="99"/>
      <c r="M960" s="98"/>
      <c r="N960" s="100"/>
      <c r="O960" s="100"/>
      <c r="P960" s="97"/>
      <c r="Q960" s="98"/>
      <c r="R960" s="98"/>
      <c r="S960" s="98"/>
      <c r="T960" s="98"/>
      <c r="U960" s="99"/>
      <c r="V960" s="98"/>
      <c r="W960" s="98"/>
      <c r="X960" s="99"/>
      <c r="Y960" s="98"/>
    </row>
    <row r="961" spans="2:25" s="90" customFormat="1" ht="21" customHeight="1">
      <c r="B961" s="101"/>
      <c r="C961" s="98"/>
      <c r="D961" s="102"/>
      <c r="E961" s="103"/>
      <c r="F961" s="103"/>
      <c r="G961" s="104"/>
      <c r="H961" s="104"/>
      <c r="I961" s="99"/>
      <c r="J961" s="99"/>
      <c r="K961" s="98"/>
      <c r="L961" s="99"/>
      <c r="M961" s="98"/>
      <c r="N961" s="100"/>
      <c r="O961" s="100"/>
      <c r="P961" s="97"/>
      <c r="Q961" s="98"/>
      <c r="R961" s="98"/>
      <c r="S961" s="98"/>
      <c r="T961" s="98"/>
      <c r="U961" s="99"/>
      <c r="V961" s="98"/>
      <c r="W961" s="98"/>
      <c r="X961" s="99"/>
      <c r="Y961" s="98"/>
    </row>
    <row r="962" spans="2:25" s="90" customFormat="1" ht="21" customHeight="1">
      <c r="B962" s="101"/>
      <c r="C962" s="98"/>
      <c r="D962" s="102"/>
      <c r="E962" s="103"/>
      <c r="F962" s="103"/>
      <c r="G962" s="104"/>
      <c r="H962" s="104"/>
      <c r="I962" s="99"/>
      <c r="J962" s="99"/>
      <c r="K962" s="98"/>
      <c r="L962" s="99"/>
      <c r="M962" s="98"/>
      <c r="N962" s="100"/>
      <c r="O962" s="100"/>
      <c r="P962" s="97"/>
      <c r="Q962" s="98"/>
      <c r="R962" s="98"/>
      <c r="S962" s="98"/>
      <c r="T962" s="98"/>
      <c r="U962" s="99"/>
      <c r="V962" s="98"/>
      <c r="W962" s="98"/>
      <c r="X962" s="99"/>
      <c r="Y962" s="98"/>
    </row>
    <row r="963" spans="2:25" s="90" customFormat="1" ht="21" customHeight="1">
      <c r="B963" s="101"/>
      <c r="C963" s="98"/>
      <c r="D963" s="102"/>
      <c r="E963" s="103"/>
      <c r="F963" s="103"/>
      <c r="G963" s="104"/>
      <c r="H963" s="104"/>
      <c r="I963" s="99"/>
      <c r="J963" s="99"/>
      <c r="K963" s="98"/>
      <c r="L963" s="99"/>
      <c r="M963" s="98"/>
      <c r="N963" s="100"/>
      <c r="O963" s="100"/>
      <c r="P963" s="97"/>
      <c r="Q963" s="98"/>
      <c r="R963" s="98"/>
      <c r="S963" s="98"/>
      <c r="T963" s="98"/>
      <c r="U963" s="99"/>
      <c r="V963" s="98"/>
      <c r="W963" s="98"/>
      <c r="X963" s="99"/>
      <c r="Y963" s="98"/>
    </row>
    <row r="964" spans="2:25" s="90" customFormat="1" ht="21" customHeight="1">
      <c r="B964" s="101"/>
      <c r="C964" s="98"/>
      <c r="D964" s="102"/>
      <c r="E964" s="103"/>
      <c r="F964" s="103"/>
      <c r="G964" s="104"/>
      <c r="H964" s="104"/>
      <c r="I964" s="99"/>
      <c r="J964" s="99"/>
      <c r="K964" s="98"/>
      <c r="L964" s="99"/>
      <c r="M964" s="98"/>
      <c r="N964" s="100"/>
      <c r="O964" s="100"/>
      <c r="P964" s="97"/>
      <c r="Q964" s="98"/>
      <c r="R964" s="98"/>
      <c r="S964" s="98"/>
      <c r="T964" s="98"/>
      <c r="U964" s="99"/>
      <c r="V964" s="98"/>
      <c r="W964" s="98"/>
      <c r="X964" s="99"/>
      <c r="Y964" s="98"/>
    </row>
    <row r="965" spans="2:25" s="90" customFormat="1" ht="21" customHeight="1">
      <c r="B965" s="101"/>
      <c r="C965" s="98"/>
      <c r="D965" s="102"/>
      <c r="E965" s="103"/>
      <c r="F965" s="103"/>
      <c r="G965" s="104"/>
      <c r="H965" s="104"/>
      <c r="I965" s="99"/>
      <c r="J965" s="99"/>
      <c r="K965" s="98"/>
      <c r="L965" s="99"/>
      <c r="M965" s="98"/>
      <c r="N965" s="100"/>
      <c r="O965" s="100"/>
      <c r="P965" s="97"/>
      <c r="Q965" s="98"/>
      <c r="R965" s="98"/>
      <c r="S965" s="98"/>
      <c r="T965" s="98"/>
      <c r="U965" s="99"/>
      <c r="V965" s="98"/>
      <c r="W965" s="98"/>
      <c r="X965" s="99"/>
      <c r="Y965" s="98"/>
    </row>
    <row r="966" spans="2:25" s="90" customFormat="1" ht="21" customHeight="1">
      <c r="B966" s="101"/>
      <c r="C966" s="98"/>
      <c r="D966" s="102"/>
      <c r="E966" s="103"/>
      <c r="F966" s="103"/>
      <c r="G966" s="104"/>
      <c r="H966" s="104"/>
      <c r="I966" s="99"/>
      <c r="J966" s="99"/>
      <c r="K966" s="98"/>
      <c r="L966" s="99"/>
      <c r="M966" s="98"/>
      <c r="N966" s="100"/>
      <c r="O966" s="100"/>
      <c r="P966" s="97"/>
      <c r="Q966" s="98"/>
      <c r="R966" s="98"/>
      <c r="S966" s="98"/>
      <c r="T966" s="98"/>
      <c r="U966" s="99"/>
      <c r="V966" s="98"/>
      <c r="W966" s="98"/>
      <c r="X966" s="99"/>
      <c r="Y966" s="98"/>
    </row>
    <row r="967" spans="2:25" s="90" customFormat="1" ht="21" customHeight="1">
      <c r="B967" s="101"/>
      <c r="C967" s="98"/>
      <c r="D967" s="102"/>
      <c r="E967" s="103"/>
      <c r="F967" s="103"/>
      <c r="G967" s="104"/>
      <c r="H967" s="104"/>
      <c r="I967" s="99"/>
      <c r="J967" s="99"/>
      <c r="K967" s="98"/>
      <c r="L967" s="99"/>
      <c r="M967" s="98"/>
      <c r="N967" s="100"/>
      <c r="O967" s="100"/>
      <c r="P967" s="97"/>
      <c r="Q967" s="98"/>
      <c r="R967" s="98"/>
      <c r="S967" s="98"/>
      <c r="T967" s="98"/>
      <c r="U967" s="99"/>
      <c r="V967" s="98"/>
      <c r="W967" s="98"/>
      <c r="X967" s="99"/>
      <c r="Y967" s="98"/>
    </row>
    <row r="968" spans="2:25" s="90" customFormat="1" ht="21" customHeight="1">
      <c r="B968" s="101"/>
      <c r="C968" s="98"/>
      <c r="D968" s="102"/>
      <c r="E968" s="103"/>
      <c r="F968" s="103"/>
      <c r="G968" s="104"/>
      <c r="H968" s="104"/>
      <c r="I968" s="99"/>
      <c r="J968" s="99"/>
      <c r="K968" s="98"/>
      <c r="L968" s="99"/>
      <c r="M968" s="98"/>
      <c r="N968" s="100"/>
      <c r="O968" s="100"/>
      <c r="P968" s="97"/>
      <c r="Q968" s="98"/>
      <c r="R968" s="98"/>
      <c r="S968" s="98"/>
      <c r="T968" s="98"/>
      <c r="U968" s="99"/>
      <c r="V968" s="98"/>
      <c r="W968" s="98"/>
      <c r="X968" s="99"/>
      <c r="Y968" s="98"/>
    </row>
    <row r="969" spans="2:25" s="90" customFormat="1" ht="21" customHeight="1">
      <c r="B969" s="101"/>
      <c r="C969" s="98"/>
      <c r="D969" s="102"/>
      <c r="E969" s="103"/>
      <c r="F969" s="103"/>
      <c r="G969" s="104"/>
      <c r="H969" s="104"/>
      <c r="I969" s="99"/>
      <c r="J969" s="99"/>
      <c r="K969" s="98"/>
      <c r="L969" s="99"/>
      <c r="M969" s="98"/>
      <c r="N969" s="100"/>
      <c r="O969" s="100"/>
      <c r="P969" s="97"/>
      <c r="Q969" s="98"/>
      <c r="R969" s="98"/>
      <c r="S969" s="98"/>
      <c r="T969" s="98"/>
      <c r="U969" s="99"/>
      <c r="V969" s="98"/>
      <c r="W969" s="98"/>
      <c r="X969" s="99"/>
      <c r="Y969" s="98"/>
    </row>
    <row r="970" spans="2:25" s="90" customFormat="1" ht="21" customHeight="1">
      <c r="B970" s="101"/>
      <c r="C970" s="98"/>
      <c r="D970" s="102"/>
      <c r="E970" s="103"/>
      <c r="F970" s="103"/>
      <c r="G970" s="104"/>
      <c r="H970" s="104"/>
      <c r="I970" s="99"/>
      <c r="J970" s="99"/>
      <c r="K970" s="98"/>
      <c r="L970" s="99"/>
      <c r="M970" s="98"/>
      <c r="N970" s="100"/>
      <c r="O970" s="100"/>
      <c r="P970" s="97"/>
      <c r="Q970" s="98"/>
      <c r="R970" s="98"/>
      <c r="S970" s="98"/>
      <c r="T970" s="98"/>
      <c r="U970" s="99"/>
      <c r="V970" s="98"/>
      <c r="W970" s="98"/>
      <c r="X970" s="99"/>
      <c r="Y970" s="98"/>
    </row>
    <row r="971" spans="2:25" s="90" customFormat="1" ht="21" customHeight="1">
      <c r="B971" s="101"/>
      <c r="C971" s="98"/>
      <c r="D971" s="102"/>
      <c r="E971" s="103"/>
      <c r="F971" s="103"/>
      <c r="G971" s="104"/>
      <c r="H971" s="104"/>
      <c r="I971" s="99"/>
      <c r="J971" s="99"/>
      <c r="K971" s="98"/>
      <c r="L971" s="99"/>
      <c r="M971" s="98"/>
      <c r="N971" s="100"/>
      <c r="O971" s="100"/>
      <c r="P971" s="97"/>
      <c r="Q971" s="98"/>
      <c r="R971" s="98"/>
      <c r="S971" s="98"/>
      <c r="T971" s="98"/>
      <c r="U971" s="99"/>
      <c r="V971" s="98"/>
      <c r="W971" s="98"/>
      <c r="X971" s="99"/>
      <c r="Y971" s="98"/>
    </row>
    <row r="972" spans="2:25" s="90" customFormat="1" ht="21" customHeight="1">
      <c r="B972" s="101"/>
      <c r="C972" s="98"/>
      <c r="D972" s="102"/>
      <c r="E972" s="103"/>
      <c r="F972" s="103"/>
      <c r="G972" s="104"/>
      <c r="H972" s="104"/>
      <c r="I972" s="99"/>
      <c r="J972" s="99"/>
      <c r="K972" s="98"/>
      <c r="L972" s="99"/>
      <c r="M972" s="98"/>
      <c r="N972" s="100"/>
      <c r="O972" s="100"/>
      <c r="P972" s="97"/>
      <c r="Q972" s="98"/>
      <c r="R972" s="98"/>
      <c r="S972" s="98"/>
      <c r="T972" s="98"/>
      <c r="U972" s="99"/>
      <c r="V972" s="98"/>
      <c r="W972" s="98"/>
      <c r="X972" s="99"/>
      <c r="Y972" s="98"/>
    </row>
    <row r="973" spans="2:25" s="90" customFormat="1" ht="21" customHeight="1">
      <c r="B973" s="101"/>
      <c r="C973" s="98"/>
      <c r="D973" s="102"/>
      <c r="E973" s="103"/>
      <c r="F973" s="103"/>
      <c r="G973" s="104"/>
      <c r="H973" s="104"/>
      <c r="I973" s="99"/>
      <c r="J973" s="99"/>
      <c r="K973" s="98"/>
      <c r="L973" s="99"/>
      <c r="M973" s="98"/>
      <c r="N973" s="100"/>
      <c r="O973" s="100"/>
      <c r="P973" s="97"/>
      <c r="Q973" s="98"/>
      <c r="R973" s="98"/>
      <c r="S973" s="98"/>
      <c r="T973" s="98"/>
      <c r="U973" s="99"/>
      <c r="V973" s="98"/>
      <c r="W973" s="98"/>
      <c r="X973" s="99"/>
      <c r="Y973" s="98"/>
    </row>
    <row r="974" spans="2:25" s="90" customFormat="1" ht="21" customHeight="1">
      <c r="B974" s="101"/>
      <c r="C974" s="98"/>
      <c r="D974" s="102"/>
      <c r="E974" s="103"/>
      <c r="F974" s="103"/>
      <c r="G974" s="104"/>
      <c r="H974" s="104"/>
      <c r="I974" s="99"/>
      <c r="J974" s="99"/>
      <c r="K974" s="98"/>
      <c r="L974" s="99"/>
      <c r="M974" s="98"/>
      <c r="N974" s="100"/>
      <c r="O974" s="100"/>
      <c r="P974" s="97"/>
      <c r="Q974" s="98"/>
      <c r="R974" s="98"/>
      <c r="S974" s="98"/>
      <c r="T974" s="98"/>
      <c r="U974" s="99"/>
      <c r="V974" s="98"/>
      <c r="W974" s="98"/>
      <c r="X974" s="99"/>
      <c r="Y974" s="98"/>
    </row>
    <row r="975" spans="2:25" s="90" customFormat="1" ht="21" customHeight="1">
      <c r="B975" s="101"/>
      <c r="C975" s="98"/>
      <c r="D975" s="102"/>
      <c r="E975" s="103"/>
      <c r="F975" s="103"/>
      <c r="G975" s="104"/>
      <c r="H975" s="104"/>
      <c r="I975" s="99"/>
      <c r="J975" s="99"/>
      <c r="K975" s="98"/>
      <c r="L975" s="99"/>
      <c r="M975" s="98"/>
      <c r="N975" s="100"/>
      <c r="O975" s="100"/>
      <c r="P975" s="97"/>
      <c r="Q975" s="98"/>
      <c r="R975" s="98"/>
      <c r="S975" s="98"/>
      <c r="T975" s="98"/>
      <c r="U975" s="99"/>
      <c r="V975" s="98"/>
      <c r="W975" s="98"/>
      <c r="X975" s="99"/>
      <c r="Y975" s="98"/>
    </row>
    <row r="976" spans="2:25" s="90" customFormat="1" ht="21" customHeight="1">
      <c r="B976" s="101"/>
      <c r="C976" s="98"/>
      <c r="D976" s="102"/>
      <c r="E976" s="103"/>
      <c r="F976" s="103"/>
      <c r="G976" s="104"/>
      <c r="H976" s="104"/>
      <c r="I976" s="99"/>
      <c r="J976" s="99"/>
      <c r="K976" s="98"/>
      <c r="L976" s="99"/>
      <c r="M976" s="98"/>
      <c r="N976" s="100"/>
      <c r="O976" s="100"/>
      <c r="P976" s="97"/>
      <c r="Q976" s="98"/>
      <c r="R976" s="98"/>
      <c r="S976" s="98"/>
      <c r="T976" s="98"/>
      <c r="U976" s="99"/>
      <c r="V976" s="98"/>
      <c r="W976" s="98"/>
      <c r="X976" s="99"/>
      <c r="Y976" s="98"/>
    </row>
    <row r="977" spans="2:25" s="90" customFormat="1" ht="21" customHeight="1">
      <c r="B977" s="101"/>
      <c r="C977" s="98"/>
      <c r="D977" s="102"/>
      <c r="E977" s="103"/>
      <c r="F977" s="103"/>
      <c r="G977" s="104"/>
      <c r="H977" s="104"/>
      <c r="I977" s="99"/>
      <c r="J977" s="99"/>
      <c r="K977" s="98"/>
      <c r="L977" s="99"/>
      <c r="M977" s="98"/>
      <c r="N977" s="100"/>
      <c r="O977" s="100"/>
      <c r="P977" s="97"/>
      <c r="Q977" s="98"/>
      <c r="R977" s="98"/>
      <c r="S977" s="98"/>
      <c r="T977" s="98"/>
      <c r="U977" s="99"/>
      <c r="V977" s="98"/>
      <c r="W977" s="98"/>
      <c r="X977" s="99"/>
      <c r="Y977" s="98"/>
    </row>
    <row r="978" spans="2:25" s="90" customFormat="1" ht="21" customHeight="1">
      <c r="B978" s="101"/>
      <c r="C978" s="98"/>
      <c r="D978" s="102"/>
      <c r="E978" s="103"/>
      <c r="F978" s="103"/>
      <c r="G978" s="104"/>
      <c r="H978" s="104"/>
      <c r="I978" s="99"/>
      <c r="J978" s="99"/>
      <c r="K978" s="98"/>
      <c r="L978" s="99"/>
      <c r="M978" s="98"/>
      <c r="N978" s="100"/>
      <c r="O978" s="100"/>
      <c r="P978" s="97"/>
      <c r="Q978" s="98"/>
      <c r="R978" s="98"/>
      <c r="S978" s="98"/>
      <c r="T978" s="98"/>
      <c r="U978" s="99"/>
      <c r="V978" s="98"/>
      <c r="W978" s="98"/>
      <c r="X978" s="99"/>
      <c r="Y978" s="98"/>
    </row>
    <row r="979" spans="2:25" s="90" customFormat="1" ht="21" customHeight="1">
      <c r="B979" s="101"/>
      <c r="C979" s="98"/>
      <c r="D979" s="102"/>
      <c r="E979" s="103"/>
      <c r="F979" s="103"/>
      <c r="G979" s="104"/>
      <c r="H979" s="104"/>
      <c r="I979" s="99"/>
      <c r="J979" s="99"/>
      <c r="K979" s="98"/>
      <c r="L979" s="99"/>
      <c r="M979" s="98"/>
      <c r="N979" s="100"/>
      <c r="O979" s="100"/>
      <c r="P979" s="97"/>
      <c r="Q979" s="98"/>
      <c r="R979" s="98"/>
      <c r="S979" s="98"/>
      <c r="T979" s="98"/>
      <c r="U979" s="99"/>
      <c r="V979" s="98"/>
      <c r="W979" s="98"/>
      <c r="X979" s="99"/>
      <c r="Y979" s="98"/>
    </row>
    <row r="980" spans="2:25" s="90" customFormat="1" ht="21" customHeight="1">
      <c r="B980" s="101"/>
      <c r="C980" s="98"/>
      <c r="D980" s="102"/>
      <c r="E980" s="103"/>
      <c r="F980" s="103"/>
      <c r="G980" s="104"/>
      <c r="H980" s="104"/>
      <c r="I980" s="99"/>
      <c r="J980" s="99"/>
      <c r="K980" s="98"/>
      <c r="L980" s="99"/>
      <c r="M980" s="98"/>
      <c r="N980" s="100"/>
      <c r="O980" s="100"/>
      <c r="P980" s="97"/>
      <c r="Q980" s="98"/>
      <c r="R980" s="98"/>
      <c r="S980" s="98"/>
      <c r="T980" s="98"/>
      <c r="U980" s="99"/>
      <c r="V980" s="98"/>
      <c r="W980" s="98"/>
      <c r="X980" s="99"/>
      <c r="Y980" s="98"/>
    </row>
    <row r="981" spans="2:25" s="90" customFormat="1" ht="21" customHeight="1">
      <c r="B981" s="101"/>
      <c r="C981" s="98"/>
      <c r="D981" s="102"/>
      <c r="E981" s="103"/>
      <c r="F981" s="103"/>
      <c r="G981" s="104"/>
      <c r="H981" s="104"/>
      <c r="I981" s="99"/>
      <c r="J981" s="99"/>
      <c r="K981" s="98"/>
      <c r="L981" s="99"/>
      <c r="M981" s="98"/>
      <c r="N981" s="100"/>
      <c r="O981" s="100"/>
      <c r="P981" s="97"/>
      <c r="Q981" s="98"/>
      <c r="R981" s="98"/>
      <c r="S981" s="98"/>
      <c r="T981" s="98"/>
      <c r="U981" s="99"/>
      <c r="V981" s="98"/>
      <c r="W981" s="98"/>
      <c r="X981" s="99"/>
      <c r="Y981" s="98"/>
    </row>
    <row r="982" spans="2:25" s="90" customFormat="1" ht="21" customHeight="1">
      <c r="B982" s="101"/>
      <c r="C982" s="98"/>
      <c r="D982" s="102"/>
      <c r="E982" s="103"/>
      <c r="F982" s="103"/>
      <c r="G982" s="104"/>
      <c r="H982" s="104"/>
      <c r="I982" s="99"/>
      <c r="J982" s="99"/>
      <c r="K982" s="98"/>
      <c r="L982" s="99"/>
      <c r="M982" s="98"/>
      <c r="N982" s="100"/>
      <c r="O982" s="100"/>
      <c r="P982" s="97"/>
      <c r="Q982" s="98"/>
      <c r="R982" s="98"/>
      <c r="S982" s="98"/>
      <c r="T982" s="98"/>
      <c r="U982" s="99"/>
      <c r="V982" s="98"/>
      <c r="W982" s="98"/>
      <c r="X982" s="99"/>
      <c r="Y982" s="98"/>
    </row>
    <row r="983" spans="2:25" s="90" customFormat="1" ht="21" customHeight="1">
      <c r="B983" s="101"/>
      <c r="C983" s="98"/>
      <c r="D983" s="102"/>
      <c r="E983" s="103"/>
      <c r="F983" s="103"/>
      <c r="G983" s="104"/>
      <c r="H983" s="104"/>
      <c r="I983" s="99"/>
      <c r="J983" s="99"/>
      <c r="K983" s="98"/>
      <c r="L983" s="99"/>
      <c r="M983" s="98"/>
      <c r="N983" s="100"/>
      <c r="O983" s="100"/>
      <c r="P983" s="97"/>
      <c r="Q983" s="98"/>
      <c r="R983" s="98"/>
      <c r="S983" s="98"/>
      <c r="T983" s="98"/>
      <c r="U983" s="99"/>
      <c r="V983" s="98"/>
      <c r="W983" s="98"/>
      <c r="X983" s="99"/>
      <c r="Y983" s="98"/>
    </row>
    <row r="984" spans="2:25" s="90" customFormat="1" ht="21" customHeight="1">
      <c r="B984" s="101"/>
      <c r="C984" s="98"/>
      <c r="D984" s="102"/>
      <c r="E984" s="103"/>
      <c r="F984" s="103"/>
      <c r="G984" s="104"/>
      <c r="H984" s="104"/>
      <c r="I984" s="99"/>
      <c r="J984" s="99"/>
      <c r="K984" s="98"/>
      <c r="L984" s="99"/>
      <c r="M984" s="98"/>
      <c r="N984" s="100"/>
      <c r="O984" s="100"/>
      <c r="P984" s="97"/>
      <c r="Q984" s="98"/>
      <c r="R984" s="98"/>
      <c r="S984" s="98"/>
      <c r="T984" s="98"/>
      <c r="U984" s="99"/>
      <c r="V984" s="98"/>
      <c r="W984" s="98"/>
      <c r="X984" s="99"/>
      <c r="Y984" s="98"/>
    </row>
    <row r="985" spans="2:25" s="90" customFormat="1" ht="21" customHeight="1">
      <c r="B985" s="101"/>
      <c r="C985" s="98"/>
      <c r="D985" s="102"/>
      <c r="E985" s="103"/>
      <c r="F985" s="103"/>
      <c r="G985" s="104"/>
      <c r="H985" s="104"/>
      <c r="I985" s="99"/>
      <c r="J985" s="99"/>
      <c r="K985" s="98"/>
      <c r="L985" s="99"/>
      <c r="M985" s="98"/>
      <c r="N985" s="100"/>
      <c r="O985" s="100"/>
      <c r="P985" s="97"/>
      <c r="Q985" s="98"/>
      <c r="R985" s="98"/>
      <c r="S985" s="98"/>
      <c r="T985" s="98"/>
      <c r="U985" s="99"/>
      <c r="V985" s="98"/>
      <c r="W985" s="98"/>
      <c r="X985" s="99"/>
      <c r="Y985" s="98"/>
    </row>
    <row r="986" spans="2:25" s="90" customFormat="1" ht="21" customHeight="1">
      <c r="B986" s="101"/>
      <c r="C986" s="98"/>
      <c r="D986" s="102"/>
      <c r="E986" s="103"/>
      <c r="F986" s="103"/>
      <c r="G986" s="104"/>
      <c r="H986" s="104"/>
      <c r="I986" s="99"/>
      <c r="J986" s="99"/>
      <c r="K986" s="98"/>
      <c r="L986" s="99"/>
      <c r="M986" s="98"/>
      <c r="N986" s="100"/>
      <c r="O986" s="100"/>
      <c r="P986" s="97"/>
      <c r="Q986" s="98"/>
      <c r="R986" s="98"/>
      <c r="S986" s="98"/>
      <c r="T986" s="98"/>
      <c r="U986" s="99"/>
      <c r="V986" s="98"/>
      <c r="W986" s="98"/>
      <c r="X986" s="99"/>
      <c r="Y986" s="98"/>
    </row>
    <row r="987" spans="2:25" s="90" customFormat="1" ht="21" customHeight="1">
      <c r="B987" s="101"/>
      <c r="C987" s="98"/>
      <c r="D987" s="102"/>
      <c r="E987" s="103"/>
      <c r="F987" s="103"/>
      <c r="G987" s="104"/>
      <c r="H987" s="104"/>
      <c r="I987" s="99"/>
      <c r="J987" s="99"/>
      <c r="K987" s="98"/>
      <c r="L987" s="99"/>
      <c r="M987" s="98"/>
      <c r="N987" s="100"/>
      <c r="O987" s="100"/>
      <c r="P987" s="97"/>
      <c r="Q987" s="98"/>
      <c r="R987" s="98"/>
      <c r="S987" s="98"/>
      <c r="T987" s="98"/>
      <c r="U987" s="99"/>
      <c r="V987" s="98"/>
      <c r="W987" s="98"/>
      <c r="X987" s="99"/>
      <c r="Y987" s="98"/>
    </row>
    <row r="988" spans="2:25" s="90" customFormat="1" ht="21" customHeight="1">
      <c r="B988" s="101"/>
      <c r="C988" s="98"/>
      <c r="D988" s="102"/>
      <c r="E988" s="103"/>
      <c r="F988" s="103"/>
      <c r="G988" s="104"/>
      <c r="H988" s="104"/>
      <c r="I988" s="99"/>
      <c r="J988" s="99"/>
      <c r="K988" s="98"/>
      <c r="L988" s="99"/>
      <c r="M988" s="98"/>
      <c r="N988" s="100"/>
      <c r="O988" s="100"/>
      <c r="P988" s="97"/>
      <c r="Q988" s="98"/>
      <c r="R988" s="98"/>
      <c r="S988" s="98"/>
      <c r="T988" s="98"/>
      <c r="U988" s="99"/>
      <c r="V988" s="98"/>
      <c r="W988" s="98"/>
      <c r="X988" s="99"/>
      <c r="Y988" s="98"/>
    </row>
    <row r="989" spans="2:25" s="90" customFormat="1" ht="21" customHeight="1">
      <c r="B989" s="101"/>
      <c r="C989" s="98"/>
      <c r="D989" s="102"/>
      <c r="E989" s="103"/>
      <c r="F989" s="103"/>
      <c r="G989" s="104"/>
      <c r="H989" s="104"/>
      <c r="I989" s="99"/>
      <c r="J989" s="99"/>
      <c r="K989" s="98"/>
      <c r="L989" s="99"/>
      <c r="M989" s="98"/>
      <c r="N989" s="100"/>
      <c r="O989" s="100"/>
      <c r="P989" s="97"/>
      <c r="Q989" s="98"/>
      <c r="R989" s="98"/>
      <c r="S989" s="98"/>
      <c r="T989" s="98"/>
      <c r="U989" s="99"/>
      <c r="V989" s="98"/>
      <c r="W989" s="98"/>
      <c r="X989" s="99"/>
      <c r="Y989" s="98"/>
    </row>
    <row r="990" spans="2:25" s="90" customFormat="1" ht="21" customHeight="1">
      <c r="B990" s="101"/>
      <c r="C990" s="98"/>
      <c r="D990" s="102"/>
      <c r="E990" s="103"/>
      <c r="F990" s="103"/>
      <c r="G990" s="104"/>
      <c r="H990" s="104"/>
      <c r="I990" s="99"/>
      <c r="J990" s="99"/>
      <c r="K990" s="98"/>
      <c r="L990" s="99"/>
      <c r="M990" s="98"/>
      <c r="N990" s="100"/>
      <c r="O990" s="100"/>
      <c r="P990" s="97"/>
      <c r="Q990" s="98"/>
      <c r="R990" s="98"/>
      <c r="S990" s="98"/>
      <c r="T990" s="98"/>
      <c r="U990" s="99"/>
      <c r="V990" s="98"/>
      <c r="W990" s="98"/>
      <c r="X990" s="99"/>
      <c r="Y990" s="98"/>
    </row>
    <row r="991" spans="2:25" s="90" customFormat="1" ht="21" customHeight="1">
      <c r="B991" s="101"/>
      <c r="C991" s="98"/>
      <c r="D991" s="102"/>
      <c r="E991" s="103"/>
      <c r="F991" s="103"/>
      <c r="G991" s="104"/>
      <c r="H991" s="104"/>
      <c r="I991" s="99"/>
      <c r="J991" s="99"/>
      <c r="K991" s="98"/>
      <c r="L991" s="99"/>
      <c r="M991" s="98"/>
      <c r="N991" s="100"/>
      <c r="O991" s="100"/>
      <c r="P991" s="97"/>
      <c r="Q991" s="98"/>
      <c r="R991" s="98"/>
      <c r="S991" s="98"/>
      <c r="T991" s="98"/>
      <c r="U991" s="99"/>
      <c r="V991" s="98"/>
      <c r="W991" s="98"/>
      <c r="X991" s="99"/>
      <c r="Y991" s="98"/>
    </row>
    <row r="992" spans="2:25" s="90" customFormat="1" ht="21" customHeight="1">
      <c r="B992" s="101"/>
      <c r="C992" s="98"/>
      <c r="D992" s="102"/>
      <c r="E992" s="103"/>
      <c r="F992" s="103"/>
      <c r="G992" s="104"/>
      <c r="H992" s="104"/>
      <c r="I992" s="99"/>
      <c r="J992" s="99"/>
      <c r="K992" s="98"/>
      <c r="L992" s="99"/>
      <c r="M992" s="98"/>
      <c r="N992" s="100"/>
      <c r="O992" s="100"/>
      <c r="P992" s="97"/>
      <c r="Q992" s="98"/>
      <c r="R992" s="98"/>
      <c r="S992" s="98"/>
      <c r="T992" s="98"/>
      <c r="U992" s="99"/>
      <c r="V992" s="98"/>
      <c r="W992" s="98"/>
      <c r="X992" s="99"/>
      <c r="Y992" s="98"/>
    </row>
    <row r="993" spans="2:25" s="90" customFormat="1" ht="21" customHeight="1">
      <c r="B993" s="101"/>
      <c r="C993" s="98"/>
      <c r="D993" s="102"/>
      <c r="E993" s="103"/>
      <c r="F993" s="103"/>
      <c r="G993" s="104"/>
      <c r="H993" s="104"/>
      <c r="I993" s="99"/>
      <c r="J993" s="99"/>
      <c r="K993" s="98"/>
      <c r="L993" s="99"/>
      <c r="M993" s="98"/>
      <c r="N993" s="100"/>
      <c r="O993" s="100"/>
      <c r="P993" s="97"/>
      <c r="Q993" s="98"/>
      <c r="R993" s="98"/>
      <c r="S993" s="98"/>
      <c r="T993" s="98"/>
      <c r="U993" s="99"/>
      <c r="V993" s="98"/>
      <c r="W993" s="98"/>
      <c r="X993" s="99"/>
      <c r="Y993" s="98"/>
    </row>
    <row r="994" spans="2:25" s="90" customFormat="1" ht="21" customHeight="1">
      <c r="B994" s="101"/>
      <c r="C994" s="98"/>
      <c r="D994" s="102"/>
      <c r="E994" s="103"/>
      <c r="F994" s="103"/>
      <c r="G994" s="104"/>
      <c r="H994" s="104"/>
      <c r="I994" s="99"/>
      <c r="J994" s="99"/>
      <c r="K994" s="98"/>
      <c r="L994" s="99"/>
      <c r="M994" s="98"/>
      <c r="N994" s="100"/>
      <c r="O994" s="100"/>
      <c r="P994" s="97"/>
      <c r="Q994" s="98"/>
      <c r="R994" s="98"/>
      <c r="S994" s="98"/>
      <c r="T994" s="98"/>
      <c r="U994" s="99"/>
      <c r="V994" s="98"/>
      <c r="W994" s="98"/>
      <c r="X994" s="99"/>
      <c r="Y994" s="98"/>
    </row>
    <row r="995" spans="2:25" s="90" customFormat="1" ht="21" customHeight="1">
      <c r="B995" s="101"/>
      <c r="C995" s="98"/>
      <c r="D995" s="102"/>
      <c r="E995" s="103"/>
      <c r="F995" s="103"/>
      <c r="G995" s="104"/>
      <c r="H995" s="104"/>
      <c r="I995" s="99"/>
      <c r="J995" s="99"/>
      <c r="K995" s="98"/>
      <c r="L995" s="99"/>
      <c r="M995" s="98"/>
      <c r="N995" s="100"/>
      <c r="O995" s="100"/>
      <c r="P995" s="97"/>
      <c r="Q995" s="98"/>
      <c r="R995" s="98"/>
      <c r="S995" s="98"/>
      <c r="T995" s="98"/>
      <c r="U995" s="99"/>
      <c r="V995" s="98"/>
      <c r="W995" s="98"/>
      <c r="X995" s="99"/>
      <c r="Y995" s="98"/>
    </row>
    <row r="996" spans="2:25" s="90" customFormat="1" ht="21" customHeight="1">
      <c r="B996" s="101"/>
      <c r="C996" s="98"/>
      <c r="D996" s="102"/>
      <c r="E996" s="103"/>
      <c r="F996" s="103"/>
      <c r="G996" s="104"/>
      <c r="H996" s="104"/>
      <c r="I996" s="99"/>
      <c r="J996" s="99"/>
      <c r="K996" s="98"/>
      <c r="L996" s="99"/>
      <c r="M996" s="98"/>
      <c r="N996" s="100"/>
      <c r="O996" s="100"/>
      <c r="P996" s="97"/>
      <c r="Q996" s="98"/>
      <c r="R996" s="98"/>
      <c r="S996" s="98"/>
      <c r="T996" s="98"/>
      <c r="U996" s="99"/>
      <c r="V996" s="98"/>
      <c r="W996" s="98"/>
      <c r="X996" s="99"/>
      <c r="Y996" s="98"/>
    </row>
    <row r="997" spans="2:25" s="90" customFormat="1" ht="21" customHeight="1">
      <c r="B997" s="101"/>
      <c r="C997" s="98"/>
      <c r="D997" s="102"/>
      <c r="E997" s="103"/>
      <c r="F997" s="103"/>
      <c r="G997" s="104"/>
      <c r="H997" s="104"/>
      <c r="I997" s="99"/>
      <c r="J997" s="99"/>
      <c r="K997" s="98"/>
      <c r="L997" s="99"/>
      <c r="M997" s="98"/>
      <c r="N997" s="100"/>
      <c r="O997" s="100"/>
      <c r="P997" s="97"/>
      <c r="Q997" s="98"/>
      <c r="R997" s="98"/>
      <c r="S997" s="98"/>
      <c r="T997" s="98"/>
      <c r="U997" s="99"/>
      <c r="V997" s="98"/>
      <c r="W997" s="98"/>
      <c r="X997" s="99"/>
      <c r="Y997" s="98"/>
    </row>
    <row r="998" spans="2:25" s="90" customFormat="1" ht="21" customHeight="1">
      <c r="B998" s="101"/>
      <c r="C998" s="98"/>
      <c r="D998" s="102"/>
      <c r="E998" s="103"/>
      <c r="F998" s="103"/>
      <c r="G998" s="104"/>
      <c r="H998" s="104"/>
      <c r="I998" s="99"/>
      <c r="J998" s="99"/>
      <c r="K998" s="98"/>
      <c r="L998" s="99"/>
      <c r="M998" s="98"/>
      <c r="N998" s="100"/>
      <c r="O998" s="100"/>
      <c r="P998" s="97"/>
      <c r="Q998" s="98"/>
      <c r="R998" s="98"/>
      <c r="S998" s="98"/>
      <c r="T998" s="98"/>
      <c r="U998" s="99"/>
      <c r="V998" s="98"/>
      <c r="W998" s="98"/>
      <c r="X998" s="99"/>
      <c r="Y998" s="98"/>
    </row>
    <row r="999" spans="2:25" s="90" customFormat="1" ht="21" customHeight="1">
      <c r="B999" s="101"/>
      <c r="C999" s="98"/>
      <c r="D999" s="102"/>
      <c r="E999" s="103"/>
      <c r="F999" s="103"/>
      <c r="G999" s="104"/>
      <c r="H999" s="104"/>
      <c r="I999" s="99"/>
      <c r="J999" s="99"/>
      <c r="K999" s="98"/>
      <c r="L999" s="99"/>
      <c r="M999" s="98"/>
      <c r="N999" s="100"/>
      <c r="O999" s="100"/>
      <c r="P999" s="97"/>
      <c r="Q999" s="98"/>
      <c r="R999" s="98"/>
      <c r="S999" s="98"/>
      <c r="T999" s="98"/>
      <c r="U999" s="99"/>
      <c r="V999" s="98"/>
      <c r="W999" s="98"/>
      <c r="X999" s="99"/>
      <c r="Y999" s="98"/>
    </row>
    <row r="1000" spans="2:25" s="90" customFormat="1" ht="21" customHeight="1">
      <c r="B1000" s="101"/>
      <c r="C1000" s="98"/>
      <c r="D1000" s="102"/>
      <c r="E1000" s="103"/>
      <c r="F1000" s="103"/>
      <c r="G1000" s="104"/>
      <c r="H1000" s="104"/>
      <c r="I1000" s="99"/>
      <c r="J1000" s="99"/>
      <c r="K1000" s="98"/>
      <c r="L1000" s="99"/>
      <c r="M1000" s="98"/>
      <c r="N1000" s="100"/>
      <c r="O1000" s="100"/>
      <c r="P1000" s="97"/>
      <c r="Q1000" s="98"/>
      <c r="R1000" s="98"/>
      <c r="S1000" s="98"/>
      <c r="T1000" s="98"/>
      <c r="U1000" s="99"/>
      <c r="V1000" s="98"/>
      <c r="W1000" s="98"/>
      <c r="X1000" s="99"/>
      <c r="Y1000" s="98"/>
    </row>
    <row r="1001" spans="2:25" s="90" customFormat="1" ht="21" customHeight="1">
      <c r="B1001" s="101"/>
      <c r="C1001" s="98"/>
      <c r="D1001" s="102"/>
      <c r="E1001" s="103"/>
      <c r="F1001" s="103"/>
      <c r="G1001" s="104"/>
      <c r="H1001" s="104"/>
      <c r="I1001" s="99"/>
      <c r="J1001" s="99"/>
      <c r="K1001" s="98"/>
      <c r="L1001" s="99"/>
      <c r="M1001" s="98"/>
      <c r="N1001" s="100"/>
      <c r="O1001" s="100"/>
      <c r="P1001" s="97"/>
      <c r="Q1001" s="98"/>
      <c r="R1001" s="98"/>
      <c r="S1001" s="98"/>
      <c r="T1001" s="98"/>
      <c r="U1001" s="99"/>
      <c r="V1001" s="98"/>
      <c r="W1001" s="98"/>
      <c r="X1001" s="99"/>
      <c r="Y1001" s="98"/>
    </row>
    <row r="1002" spans="2:25" s="90" customFormat="1" ht="21" customHeight="1">
      <c r="B1002" s="101"/>
      <c r="C1002" s="98"/>
      <c r="D1002" s="102"/>
      <c r="E1002" s="103"/>
      <c r="F1002" s="103"/>
      <c r="G1002" s="104"/>
      <c r="H1002" s="104"/>
      <c r="I1002" s="99"/>
      <c r="J1002" s="99"/>
      <c r="K1002" s="98"/>
      <c r="L1002" s="99"/>
      <c r="M1002" s="98"/>
      <c r="N1002" s="100"/>
      <c r="O1002" s="100"/>
      <c r="P1002" s="97"/>
      <c r="Q1002" s="98"/>
      <c r="R1002" s="98"/>
      <c r="S1002" s="98"/>
      <c r="T1002" s="98"/>
      <c r="U1002" s="99"/>
      <c r="V1002" s="98"/>
      <c r="W1002" s="98"/>
      <c r="X1002" s="99"/>
      <c r="Y1002" s="98"/>
    </row>
    <row r="1003" spans="2:25" s="90" customFormat="1" ht="21" customHeight="1">
      <c r="B1003" s="101"/>
      <c r="C1003" s="98"/>
      <c r="D1003" s="102"/>
      <c r="E1003" s="103"/>
      <c r="F1003" s="103"/>
      <c r="G1003" s="104"/>
      <c r="H1003" s="104"/>
      <c r="I1003" s="99"/>
      <c r="J1003" s="99"/>
      <c r="K1003" s="98"/>
      <c r="L1003" s="99"/>
      <c r="M1003" s="98"/>
      <c r="N1003" s="100"/>
      <c r="O1003" s="100"/>
      <c r="P1003" s="97"/>
      <c r="Q1003" s="98"/>
      <c r="R1003" s="98"/>
      <c r="S1003" s="98"/>
      <c r="T1003" s="98"/>
      <c r="U1003" s="99"/>
      <c r="V1003" s="98"/>
      <c r="W1003" s="98"/>
      <c r="X1003" s="99"/>
      <c r="Y1003" s="98"/>
    </row>
    <row r="1004" spans="2:25" s="90" customFormat="1" ht="21" customHeight="1">
      <c r="B1004" s="101"/>
      <c r="C1004" s="98"/>
      <c r="D1004" s="102"/>
      <c r="E1004" s="103"/>
      <c r="F1004" s="103"/>
      <c r="G1004" s="104"/>
      <c r="H1004" s="104"/>
      <c r="I1004" s="99"/>
      <c r="J1004" s="99"/>
      <c r="K1004" s="98"/>
      <c r="L1004" s="99"/>
      <c r="M1004" s="98"/>
      <c r="N1004" s="100"/>
      <c r="O1004" s="100"/>
      <c r="P1004" s="97"/>
      <c r="Q1004" s="98"/>
      <c r="R1004" s="98"/>
      <c r="S1004" s="98"/>
      <c r="T1004" s="98"/>
      <c r="U1004" s="99"/>
      <c r="V1004" s="98"/>
      <c r="W1004" s="98"/>
      <c r="X1004" s="99"/>
      <c r="Y1004" s="98"/>
    </row>
    <row r="1005" spans="2:25" s="90" customFormat="1" ht="21" customHeight="1">
      <c r="B1005" s="101"/>
      <c r="C1005" s="98"/>
      <c r="D1005" s="102"/>
      <c r="E1005" s="103"/>
      <c r="F1005" s="103"/>
      <c r="G1005" s="104"/>
      <c r="H1005" s="104"/>
      <c r="I1005" s="99"/>
      <c r="J1005" s="99"/>
      <c r="K1005" s="98"/>
      <c r="L1005" s="99"/>
      <c r="M1005" s="98"/>
      <c r="N1005" s="100"/>
      <c r="O1005" s="100"/>
      <c r="P1005" s="97"/>
      <c r="Q1005" s="98"/>
      <c r="R1005" s="98"/>
      <c r="S1005" s="98"/>
      <c r="T1005" s="98"/>
      <c r="U1005" s="99"/>
      <c r="V1005" s="98"/>
      <c r="W1005" s="98"/>
      <c r="X1005" s="99"/>
      <c r="Y1005" s="98"/>
    </row>
    <row r="1006" spans="2:25" s="90" customFormat="1" ht="21" customHeight="1">
      <c r="B1006" s="101"/>
      <c r="C1006" s="98"/>
      <c r="D1006" s="102"/>
      <c r="E1006" s="103"/>
      <c r="F1006" s="103"/>
      <c r="G1006" s="104"/>
      <c r="H1006" s="104"/>
      <c r="I1006" s="99"/>
      <c r="J1006" s="99"/>
      <c r="K1006" s="98"/>
      <c r="L1006" s="99"/>
      <c r="M1006" s="98"/>
      <c r="N1006" s="100"/>
      <c r="O1006" s="100"/>
      <c r="P1006" s="97"/>
      <c r="Q1006" s="98"/>
      <c r="R1006" s="98"/>
      <c r="S1006" s="98"/>
      <c r="T1006" s="98"/>
      <c r="U1006" s="99"/>
      <c r="V1006" s="98"/>
      <c r="W1006" s="98"/>
      <c r="X1006" s="99"/>
      <c r="Y1006" s="98"/>
    </row>
    <row r="1007" spans="2:25" s="90" customFormat="1" ht="21" customHeight="1">
      <c r="B1007" s="101"/>
      <c r="C1007" s="98"/>
      <c r="D1007" s="102"/>
      <c r="E1007" s="103"/>
      <c r="F1007" s="103"/>
      <c r="G1007" s="104"/>
      <c r="H1007" s="104"/>
      <c r="I1007" s="99"/>
      <c r="J1007" s="99"/>
      <c r="K1007" s="98"/>
      <c r="L1007" s="99"/>
      <c r="M1007" s="98"/>
      <c r="N1007" s="100"/>
      <c r="O1007" s="100"/>
      <c r="P1007" s="97"/>
      <c r="Q1007" s="98"/>
      <c r="R1007" s="98"/>
      <c r="S1007" s="98"/>
      <c r="T1007" s="98"/>
      <c r="U1007" s="99"/>
      <c r="V1007" s="98"/>
      <c r="W1007" s="98"/>
      <c r="X1007" s="99"/>
      <c r="Y1007" s="98"/>
    </row>
    <row r="1008" spans="2:25" s="90" customFormat="1" ht="21" customHeight="1">
      <c r="B1008" s="101"/>
      <c r="C1008" s="98"/>
      <c r="D1008" s="102"/>
      <c r="E1008" s="103"/>
      <c r="F1008" s="103"/>
      <c r="G1008" s="104"/>
      <c r="H1008" s="104"/>
      <c r="I1008" s="99"/>
      <c r="J1008" s="99"/>
      <c r="K1008" s="98"/>
      <c r="L1008" s="99"/>
      <c r="M1008" s="98"/>
      <c r="N1008" s="100"/>
      <c r="O1008" s="100"/>
      <c r="P1008" s="97"/>
      <c r="Q1008" s="98"/>
      <c r="R1008" s="98"/>
      <c r="S1008" s="98"/>
      <c r="T1008" s="98"/>
      <c r="U1008" s="99"/>
      <c r="V1008" s="98"/>
      <c r="W1008" s="98"/>
      <c r="X1008" s="99"/>
      <c r="Y1008" s="98"/>
    </row>
    <row r="1009" spans="2:25" s="90" customFormat="1" ht="21" customHeight="1">
      <c r="B1009" s="101"/>
      <c r="C1009" s="98"/>
      <c r="D1009" s="102"/>
      <c r="E1009" s="103"/>
      <c r="F1009" s="103"/>
      <c r="G1009" s="104"/>
      <c r="H1009" s="104"/>
      <c r="I1009" s="99"/>
      <c r="J1009" s="99"/>
      <c r="K1009" s="98"/>
      <c r="L1009" s="99"/>
      <c r="M1009" s="98"/>
      <c r="N1009" s="100"/>
      <c r="O1009" s="100"/>
      <c r="P1009" s="97"/>
      <c r="Q1009" s="98"/>
      <c r="R1009" s="98"/>
      <c r="S1009" s="98"/>
      <c r="T1009" s="98"/>
      <c r="U1009" s="99"/>
      <c r="V1009" s="98"/>
      <c r="W1009" s="98"/>
      <c r="X1009" s="99"/>
      <c r="Y1009" s="98"/>
    </row>
    <row r="1010" spans="2:25" s="90" customFormat="1" ht="21" customHeight="1">
      <c r="B1010" s="101"/>
      <c r="C1010" s="98"/>
      <c r="D1010" s="102"/>
      <c r="E1010" s="103"/>
      <c r="F1010" s="103"/>
      <c r="G1010" s="104"/>
      <c r="H1010" s="104"/>
      <c r="I1010" s="99"/>
      <c r="J1010" s="99"/>
      <c r="K1010" s="98"/>
      <c r="L1010" s="99"/>
      <c r="M1010" s="98"/>
      <c r="N1010" s="100"/>
      <c r="O1010" s="100"/>
      <c r="P1010" s="97"/>
      <c r="Q1010" s="98"/>
      <c r="R1010" s="98"/>
      <c r="S1010" s="98"/>
      <c r="T1010" s="98"/>
      <c r="U1010" s="99"/>
      <c r="V1010" s="98"/>
      <c r="W1010" s="98"/>
      <c r="X1010" s="99"/>
      <c r="Y1010" s="98"/>
    </row>
    <row r="1011" spans="2:25" s="90" customFormat="1" ht="21" customHeight="1">
      <c r="B1011" s="101"/>
      <c r="C1011" s="98"/>
      <c r="D1011" s="102"/>
      <c r="E1011" s="103"/>
      <c r="F1011" s="103"/>
      <c r="G1011" s="104"/>
      <c r="H1011" s="104"/>
      <c r="I1011" s="99"/>
      <c r="J1011" s="99"/>
      <c r="K1011" s="98"/>
      <c r="L1011" s="99"/>
      <c r="M1011" s="98"/>
      <c r="N1011" s="100"/>
      <c r="O1011" s="100"/>
      <c r="P1011" s="97"/>
      <c r="Q1011" s="98"/>
      <c r="R1011" s="98"/>
      <c r="S1011" s="98"/>
      <c r="T1011" s="98"/>
      <c r="U1011" s="99"/>
      <c r="V1011" s="98"/>
      <c r="W1011" s="98"/>
      <c r="X1011" s="99"/>
      <c r="Y1011" s="98"/>
    </row>
    <row r="1012" spans="2:25" s="90" customFormat="1" ht="21" customHeight="1">
      <c r="B1012" s="101"/>
      <c r="C1012" s="98"/>
      <c r="D1012" s="102"/>
      <c r="E1012" s="103"/>
      <c r="F1012" s="103"/>
      <c r="G1012" s="104"/>
      <c r="H1012" s="104"/>
      <c r="I1012" s="99"/>
      <c r="J1012" s="99"/>
      <c r="K1012" s="98"/>
      <c r="L1012" s="99"/>
      <c r="M1012" s="98"/>
      <c r="N1012" s="100"/>
      <c r="O1012" s="100"/>
      <c r="P1012" s="97"/>
      <c r="Q1012" s="98"/>
      <c r="R1012" s="98"/>
      <c r="S1012" s="98"/>
      <c r="T1012" s="98"/>
      <c r="U1012" s="99"/>
      <c r="V1012" s="98"/>
      <c r="W1012" s="98"/>
      <c r="X1012" s="99"/>
      <c r="Y1012" s="98"/>
    </row>
    <row r="1013" spans="2:25" s="90" customFormat="1" ht="21" customHeight="1">
      <c r="B1013" s="101"/>
      <c r="C1013" s="98"/>
      <c r="D1013" s="102"/>
      <c r="E1013" s="103"/>
      <c r="F1013" s="103"/>
      <c r="G1013" s="104"/>
      <c r="H1013" s="104"/>
      <c r="I1013" s="99"/>
      <c r="J1013" s="99"/>
      <c r="K1013" s="98"/>
      <c r="L1013" s="99"/>
      <c r="M1013" s="98"/>
      <c r="N1013" s="100"/>
      <c r="O1013" s="100"/>
      <c r="P1013" s="97"/>
      <c r="Q1013" s="98"/>
      <c r="R1013" s="98"/>
      <c r="S1013" s="98"/>
      <c r="T1013" s="98"/>
      <c r="U1013" s="99"/>
      <c r="V1013" s="98"/>
      <c r="W1013" s="98"/>
      <c r="X1013" s="99"/>
      <c r="Y1013" s="98"/>
    </row>
    <row r="1014" spans="2:25" s="90" customFormat="1" ht="21" customHeight="1">
      <c r="B1014" s="101"/>
      <c r="C1014" s="98"/>
      <c r="D1014" s="102"/>
      <c r="E1014" s="103"/>
      <c r="F1014" s="103"/>
      <c r="G1014" s="104"/>
      <c r="H1014" s="104"/>
      <c r="I1014" s="99"/>
      <c r="J1014" s="99"/>
      <c r="K1014" s="98"/>
      <c r="L1014" s="99"/>
      <c r="M1014" s="98"/>
      <c r="N1014" s="100"/>
      <c r="O1014" s="100"/>
      <c r="P1014" s="97"/>
      <c r="Q1014" s="98"/>
      <c r="R1014" s="98"/>
      <c r="S1014" s="98"/>
      <c r="T1014" s="98"/>
      <c r="U1014" s="99"/>
      <c r="V1014" s="98"/>
      <c r="W1014" s="98"/>
      <c r="X1014" s="99"/>
      <c r="Y1014" s="98"/>
    </row>
    <row r="1015" spans="2:25" s="90" customFormat="1" ht="21" customHeight="1">
      <c r="B1015" s="101"/>
      <c r="C1015" s="98"/>
      <c r="D1015" s="102"/>
      <c r="E1015" s="103"/>
      <c r="F1015" s="103"/>
      <c r="G1015" s="104"/>
      <c r="H1015" s="104"/>
      <c r="I1015" s="99"/>
      <c r="J1015" s="99"/>
      <c r="K1015" s="98"/>
      <c r="L1015" s="99"/>
      <c r="M1015" s="98"/>
      <c r="N1015" s="100"/>
      <c r="O1015" s="100"/>
      <c r="P1015" s="97"/>
      <c r="Q1015" s="98"/>
      <c r="R1015" s="98"/>
      <c r="S1015" s="98"/>
      <c r="T1015" s="98"/>
      <c r="U1015" s="99"/>
      <c r="V1015" s="98"/>
      <c r="W1015" s="98"/>
      <c r="X1015" s="99"/>
      <c r="Y1015" s="98"/>
    </row>
    <row r="1016" spans="2:25" s="90" customFormat="1" ht="21" customHeight="1">
      <c r="B1016" s="101"/>
      <c r="C1016" s="98"/>
      <c r="D1016" s="102"/>
      <c r="E1016" s="103"/>
      <c r="F1016" s="103"/>
      <c r="G1016" s="104"/>
      <c r="H1016" s="104"/>
      <c r="I1016" s="99"/>
      <c r="J1016" s="99"/>
      <c r="K1016" s="98"/>
      <c r="L1016" s="99"/>
      <c r="M1016" s="98"/>
      <c r="N1016" s="100"/>
      <c r="O1016" s="100"/>
      <c r="P1016" s="97"/>
      <c r="Q1016" s="98"/>
      <c r="R1016" s="98"/>
      <c r="S1016" s="98"/>
      <c r="T1016" s="98"/>
      <c r="U1016" s="99"/>
      <c r="V1016" s="98"/>
      <c r="W1016" s="98"/>
      <c r="X1016" s="99"/>
      <c r="Y1016" s="98"/>
    </row>
    <row r="1017" spans="2:25" s="90" customFormat="1" ht="21" customHeight="1">
      <c r="B1017" s="101"/>
      <c r="C1017" s="98"/>
      <c r="D1017" s="102"/>
      <c r="E1017" s="103"/>
      <c r="F1017" s="103"/>
      <c r="G1017" s="104"/>
      <c r="H1017" s="104"/>
      <c r="I1017" s="99"/>
      <c r="J1017" s="99"/>
      <c r="K1017" s="98"/>
      <c r="L1017" s="99"/>
      <c r="M1017" s="98"/>
      <c r="N1017" s="100"/>
      <c r="O1017" s="100"/>
      <c r="P1017" s="97"/>
      <c r="Q1017" s="98"/>
      <c r="R1017" s="98"/>
      <c r="S1017" s="98"/>
      <c r="T1017" s="98"/>
      <c r="U1017" s="99"/>
      <c r="V1017" s="98"/>
      <c r="W1017" s="98"/>
      <c r="X1017" s="99"/>
      <c r="Y1017" s="98"/>
    </row>
    <row r="1018" spans="2:25" s="90" customFormat="1" ht="21" customHeight="1">
      <c r="B1018" s="101"/>
      <c r="C1018" s="98"/>
      <c r="D1018" s="102"/>
      <c r="E1018" s="103"/>
      <c r="F1018" s="103"/>
      <c r="G1018" s="104"/>
      <c r="H1018" s="104"/>
      <c r="I1018" s="99"/>
      <c r="J1018" s="99"/>
      <c r="K1018" s="98"/>
      <c r="L1018" s="99"/>
      <c r="M1018" s="98"/>
      <c r="N1018" s="100"/>
      <c r="O1018" s="100"/>
      <c r="P1018" s="97"/>
      <c r="Q1018" s="98"/>
      <c r="R1018" s="98"/>
      <c r="S1018" s="98"/>
      <c r="T1018" s="98"/>
      <c r="U1018" s="99"/>
      <c r="V1018" s="98"/>
      <c r="W1018" s="98"/>
      <c r="X1018" s="99"/>
      <c r="Y1018" s="98"/>
    </row>
    <row r="1019" spans="2:25" s="90" customFormat="1" ht="21" customHeight="1">
      <c r="B1019" s="101"/>
      <c r="C1019" s="98"/>
      <c r="D1019" s="102"/>
      <c r="E1019" s="103"/>
      <c r="F1019" s="103"/>
      <c r="G1019" s="104"/>
      <c r="H1019" s="104"/>
      <c r="I1019" s="99"/>
      <c r="J1019" s="99"/>
      <c r="K1019" s="98"/>
      <c r="L1019" s="99"/>
      <c r="M1019" s="98"/>
      <c r="N1019" s="100"/>
      <c r="O1019" s="100"/>
      <c r="P1019" s="97"/>
      <c r="Q1019" s="98"/>
      <c r="R1019" s="98"/>
      <c r="S1019" s="98"/>
      <c r="T1019" s="98"/>
      <c r="U1019" s="99"/>
      <c r="V1019" s="98"/>
      <c r="W1019" s="98"/>
      <c r="X1019" s="99"/>
      <c r="Y1019" s="98"/>
    </row>
    <row r="1020" spans="2:25" s="90" customFormat="1" ht="21" customHeight="1">
      <c r="B1020" s="101"/>
      <c r="C1020" s="98"/>
      <c r="D1020" s="102"/>
      <c r="E1020" s="103"/>
      <c r="F1020" s="103"/>
      <c r="G1020" s="104"/>
      <c r="H1020" s="104"/>
      <c r="I1020" s="99"/>
      <c r="J1020" s="99"/>
      <c r="K1020" s="98"/>
      <c r="L1020" s="99"/>
      <c r="M1020" s="98"/>
      <c r="N1020" s="100"/>
      <c r="O1020" s="100"/>
      <c r="P1020" s="97"/>
      <c r="Q1020" s="98"/>
      <c r="R1020" s="98"/>
      <c r="S1020" s="98"/>
      <c r="T1020" s="98"/>
      <c r="U1020" s="99"/>
      <c r="V1020" s="98"/>
      <c r="W1020" s="98"/>
      <c r="X1020" s="99"/>
      <c r="Y1020" s="98"/>
    </row>
    <row r="1021" spans="2:25" s="90" customFormat="1" ht="21" customHeight="1">
      <c r="B1021" s="101"/>
      <c r="C1021" s="98"/>
      <c r="D1021" s="102"/>
      <c r="E1021" s="103"/>
      <c r="F1021" s="103"/>
      <c r="G1021" s="104"/>
      <c r="H1021" s="104"/>
      <c r="I1021" s="99"/>
      <c r="J1021" s="99"/>
      <c r="K1021" s="98"/>
      <c r="L1021" s="99"/>
      <c r="M1021" s="98"/>
      <c r="N1021" s="100"/>
      <c r="O1021" s="100"/>
      <c r="P1021" s="97"/>
      <c r="Q1021" s="98"/>
      <c r="R1021" s="98"/>
      <c r="S1021" s="98"/>
      <c r="T1021" s="98"/>
      <c r="U1021" s="99"/>
      <c r="V1021" s="98"/>
      <c r="W1021" s="98"/>
      <c r="X1021" s="99"/>
      <c r="Y1021" s="98"/>
    </row>
    <row r="1022" spans="2:25" s="90" customFormat="1" ht="21" customHeight="1">
      <c r="B1022" s="101"/>
      <c r="C1022" s="98"/>
      <c r="D1022" s="102"/>
      <c r="E1022" s="103"/>
      <c r="F1022" s="103"/>
      <c r="G1022" s="104"/>
      <c r="H1022" s="104"/>
      <c r="I1022" s="99"/>
      <c r="J1022" s="99"/>
      <c r="K1022" s="98"/>
      <c r="L1022" s="99"/>
      <c r="M1022" s="98"/>
      <c r="N1022" s="100"/>
      <c r="O1022" s="100"/>
      <c r="P1022" s="97"/>
      <c r="Q1022" s="98"/>
      <c r="R1022" s="98"/>
      <c r="S1022" s="98"/>
      <c r="T1022" s="98"/>
      <c r="U1022" s="99"/>
      <c r="V1022" s="98"/>
      <c r="W1022" s="98"/>
      <c r="X1022" s="99"/>
      <c r="Y1022" s="98"/>
    </row>
    <row r="1023" spans="2:25" s="90" customFormat="1" ht="21" customHeight="1">
      <c r="B1023" s="101"/>
      <c r="C1023" s="98"/>
      <c r="D1023" s="102"/>
      <c r="E1023" s="103"/>
      <c r="F1023" s="103"/>
      <c r="G1023" s="104"/>
      <c r="H1023" s="104"/>
      <c r="I1023" s="99"/>
      <c r="J1023" s="99"/>
      <c r="K1023" s="98"/>
      <c r="L1023" s="99"/>
      <c r="M1023" s="98"/>
      <c r="N1023" s="100"/>
      <c r="O1023" s="100"/>
      <c r="P1023" s="97"/>
      <c r="Q1023" s="98"/>
      <c r="R1023" s="98"/>
      <c r="S1023" s="98"/>
      <c r="T1023" s="98"/>
      <c r="U1023" s="99"/>
      <c r="V1023" s="98"/>
      <c r="W1023" s="98"/>
      <c r="X1023" s="99"/>
      <c r="Y1023" s="98"/>
    </row>
    <row r="1024" spans="2:25" s="90" customFormat="1" ht="21" customHeight="1">
      <c r="B1024" s="101"/>
      <c r="C1024" s="98"/>
      <c r="D1024" s="102"/>
      <c r="E1024" s="103"/>
      <c r="F1024" s="103"/>
      <c r="G1024" s="104"/>
      <c r="H1024" s="104"/>
      <c r="I1024" s="99"/>
      <c r="J1024" s="99"/>
      <c r="K1024" s="98"/>
      <c r="L1024" s="99"/>
      <c r="M1024" s="98"/>
      <c r="N1024" s="100"/>
      <c r="O1024" s="100"/>
      <c r="P1024" s="97"/>
      <c r="Q1024" s="98"/>
      <c r="R1024" s="98"/>
      <c r="S1024" s="98"/>
      <c r="T1024" s="98"/>
      <c r="U1024" s="99"/>
      <c r="V1024" s="98"/>
      <c r="W1024" s="98"/>
      <c r="X1024" s="99"/>
      <c r="Y1024" s="98"/>
    </row>
    <row r="1025" spans="2:25" s="90" customFormat="1" ht="21" customHeight="1">
      <c r="B1025" s="101"/>
      <c r="C1025" s="98"/>
      <c r="D1025" s="102"/>
      <c r="E1025" s="103"/>
      <c r="F1025" s="103"/>
      <c r="G1025" s="104"/>
      <c r="H1025" s="104"/>
      <c r="I1025" s="99"/>
      <c r="J1025" s="99"/>
      <c r="K1025" s="98"/>
      <c r="L1025" s="99"/>
      <c r="M1025" s="98"/>
      <c r="N1025" s="100"/>
      <c r="O1025" s="100"/>
      <c r="P1025" s="97"/>
      <c r="Q1025" s="98"/>
      <c r="R1025" s="98"/>
      <c r="S1025" s="98"/>
      <c r="T1025" s="98"/>
      <c r="U1025" s="99"/>
      <c r="V1025" s="98"/>
      <c r="W1025" s="98"/>
      <c r="X1025" s="99"/>
      <c r="Y1025" s="98"/>
    </row>
    <row r="1026" spans="2:25" s="90" customFormat="1" ht="21" customHeight="1">
      <c r="B1026" s="101"/>
      <c r="C1026" s="98"/>
      <c r="D1026" s="102"/>
      <c r="E1026" s="103"/>
      <c r="F1026" s="103"/>
      <c r="G1026" s="104"/>
      <c r="H1026" s="104"/>
      <c r="I1026" s="99"/>
      <c r="J1026" s="99"/>
      <c r="K1026" s="98"/>
      <c r="L1026" s="99"/>
      <c r="M1026" s="98"/>
      <c r="N1026" s="100"/>
      <c r="O1026" s="100"/>
      <c r="P1026" s="97"/>
      <c r="Q1026" s="98"/>
      <c r="R1026" s="98"/>
      <c r="S1026" s="98"/>
      <c r="T1026" s="98"/>
      <c r="U1026" s="99"/>
      <c r="V1026" s="98"/>
      <c r="W1026" s="98"/>
      <c r="X1026" s="99"/>
      <c r="Y1026" s="98"/>
    </row>
    <row r="1027" spans="2:25" s="90" customFormat="1" ht="21" customHeight="1">
      <c r="B1027" s="101"/>
      <c r="C1027" s="98"/>
      <c r="D1027" s="102"/>
      <c r="E1027" s="103"/>
      <c r="F1027" s="103"/>
      <c r="G1027" s="104"/>
      <c r="H1027" s="104"/>
      <c r="I1027" s="99"/>
      <c r="J1027" s="99"/>
      <c r="K1027" s="98"/>
      <c r="L1027" s="99"/>
      <c r="M1027" s="98"/>
      <c r="N1027" s="100"/>
      <c r="O1027" s="100"/>
      <c r="P1027" s="97"/>
      <c r="Q1027" s="98"/>
      <c r="R1027" s="98"/>
      <c r="S1027" s="98"/>
      <c r="T1027" s="98"/>
      <c r="U1027" s="99"/>
      <c r="V1027" s="98"/>
      <c r="W1027" s="98"/>
      <c r="X1027" s="99"/>
      <c r="Y1027" s="98"/>
    </row>
    <row r="1028" spans="2:25" s="90" customFormat="1" ht="21" customHeight="1">
      <c r="B1028" s="101"/>
      <c r="C1028" s="98"/>
      <c r="D1028" s="102"/>
      <c r="E1028" s="103"/>
      <c r="F1028" s="103"/>
      <c r="G1028" s="104"/>
      <c r="H1028" s="104"/>
      <c r="I1028" s="99"/>
      <c r="J1028" s="99"/>
      <c r="K1028" s="98"/>
      <c r="L1028" s="99"/>
      <c r="M1028" s="98"/>
      <c r="N1028" s="100"/>
      <c r="O1028" s="100"/>
      <c r="P1028" s="97"/>
      <c r="Q1028" s="98"/>
      <c r="R1028" s="98"/>
      <c r="S1028" s="98"/>
      <c r="T1028" s="98"/>
      <c r="U1028" s="99"/>
      <c r="V1028" s="98"/>
      <c r="W1028" s="98"/>
      <c r="X1028" s="99"/>
      <c r="Y1028" s="98"/>
    </row>
    <row r="1029" spans="2:25" s="90" customFormat="1" ht="21" customHeight="1">
      <c r="B1029" s="101"/>
      <c r="C1029" s="98"/>
      <c r="D1029" s="102"/>
      <c r="E1029" s="103"/>
      <c r="F1029" s="103"/>
      <c r="G1029" s="104"/>
      <c r="H1029" s="104"/>
      <c r="I1029" s="99"/>
      <c r="J1029" s="99"/>
      <c r="K1029" s="98"/>
      <c r="L1029" s="99"/>
      <c r="M1029" s="98"/>
      <c r="N1029" s="100"/>
      <c r="O1029" s="100"/>
      <c r="P1029" s="97"/>
      <c r="Q1029" s="98"/>
      <c r="R1029" s="98"/>
      <c r="S1029" s="98"/>
      <c r="T1029" s="98"/>
      <c r="U1029" s="99"/>
      <c r="V1029" s="98"/>
      <c r="W1029" s="98"/>
      <c r="X1029" s="99"/>
      <c r="Y1029" s="98"/>
    </row>
    <row r="1030" spans="2:25" s="90" customFormat="1" ht="21" customHeight="1">
      <c r="B1030" s="101"/>
      <c r="C1030" s="98"/>
      <c r="D1030" s="102"/>
      <c r="E1030" s="103"/>
      <c r="F1030" s="103"/>
      <c r="G1030" s="104"/>
      <c r="H1030" s="104"/>
      <c r="I1030" s="99"/>
      <c r="J1030" s="99"/>
      <c r="K1030" s="98"/>
      <c r="L1030" s="99"/>
      <c r="M1030" s="98"/>
      <c r="N1030" s="100"/>
      <c r="O1030" s="100"/>
      <c r="P1030" s="97"/>
      <c r="Q1030" s="98"/>
      <c r="R1030" s="98"/>
      <c r="S1030" s="98"/>
      <c r="T1030" s="98"/>
      <c r="U1030" s="99"/>
      <c r="V1030" s="98"/>
      <c r="W1030" s="98"/>
      <c r="X1030" s="99"/>
      <c r="Y1030" s="98"/>
    </row>
    <row r="1031" spans="2:25" s="90" customFormat="1" ht="21" customHeight="1">
      <c r="B1031" s="101"/>
      <c r="C1031" s="98"/>
      <c r="D1031" s="102"/>
      <c r="E1031" s="103"/>
      <c r="F1031" s="103"/>
      <c r="G1031" s="104"/>
      <c r="H1031" s="104"/>
      <c r="I1031" s="99"/>
      <c r="J1031" s="99"/>
      <c r="K1031" s="98"/>
      <c r="L1031" s="99"/>
      <c r="M1031" s="98"/>
      <c r="N1031" s="100"/>
      <c r="O1031" s="100"/>
      <c r="P1031" s="97"/>
      <c r="Q1031" s="98"/>
      <c r="R1031" s="98"/>
      <c r="S1031" s="98"/>
      <c r="T1031" s="98"/>
      <c r="U1031" s="99"/>
      <c r="V1031" s="98"/>
      <c r="W1031" s="98"/>
      <c r="X1031" s="99"/>
      <c r="Y1031" s="98"/>
    </row>
    <row r="1032" spans="2:25" s="90" customFormat="1" ht="21" customHeight="1">
      <c r="B1032" s="101"/>
      <c r="C1032" s="98"/>
      <c r="D1032" s="102"/>
      <c r="E1032" s="103"/>
      <c r="F1032" s="103"/>
      <c r="G1032" s="104"/>
      <c r="H1032" s="104"/>
      <c r="I1032" s="99"/>
      <c r="J1032" s="99"/>
      <c r="K1032" s="98"/>
      <c r="L1032" s="99"/>
      <c r="M1032" s="98"/>
      <c r="N1032" s="100"/>
      <c r="O1032" s="100"/>
      <c r="P1032" s="97"/>
      <c r="Q1032" s="98"/>
      <c r="R1032" s="98"/>
      <c r="S1032" s="98"/>
      <c r="T1032" s="98"/>
      <c r="U1032" s="99"/>
      <c r="V1032" s="98"/>
      <c r="W1032" s="98"/>
      <c r="X1032" s="99"/>
      <c r="Y1032" s="98"/>
    </row>
    <row r="1033" spans="2:25" s="90" customFormat="1" ht="21" customHeight="1">
      <c r="B1033" s="101"/>
      <c r="C1033" s="98"/>
      <c r="D1033" s="102"/>
      <c r="E1033" s="103"/>
      <c r="F1033" s="103"/>
      <c r="G1033" s="104"/>
      <c r="H1033" s="104"/>
      <c r="I1033" s="99"/>
      <c r="J1033" s="99"/>
      <c r="K1033" s="98"/>
      <c r="L1033" s="99"/>
      <c r="M1033" s="98"/>
      <c r="N1033" s="100"/>
      <c r="O1033" s="100"/>
      <c r="P1033" s="97"/>
      <c r="Q1033" s="98"/>
      <c r="R1033" s="98"/>
      <c r="S1033" s="98"/>
      <c r="T1033" s="98"/>
      <c r="U1033" s="99"/>
      <c r="V1033" s="98"/>
      <c r="W1033" s="98"/>
      <c r="X1033" s="99"/>
      <c r="Y1033" s="98"/>
    </row>
    <row r="1034" spans="2:25" s="90" customFormat="1" ht="21" customHeight="1">
      <c r="B1034" s="101"/>
      <c r="C1034" s="98"/>
      <c r="D1034" s="102"/>
      <c r="E1034" s="103"/>
      <c r="F1034" s="103"/>
      <c r="G1034" s="104"/>
      <c r="H1034" s="104"/>
      <c r="I1034" s="99"/>
      <c r="J1034" s="99"/>
      <c r="K1034" s="98"/>
      <c r="L1034" s="99"/>
      <c r="M1034" s="98"/>
      <c r="N1034" s="100"/>
      <c r="O1034" s="100"/>
      <c r="P1034" s="97"/>
      <c r="Q1034" s="98"/>
      <c r="R1034" s="98"/>
      <c r="S1034" s="98"/>
      <c r="T1034" s="98"/>
      <c r="U1034" s="99"/>
      <c r="V1034" s="98"/>
      <c r="W1034" s="98"/>
      <c r="X1034" s="99"/>
      <c r="Y1034" s="98"/>
    </row>
    <row r="1035" spans="2:25" s="90" customFormat="1" ht="21" customHeight="1">
      <c r="B1035" s="101"/>
      <c r="C1035" s="98"/>
      <c r="D1035" s="102"/>
      <c r="E1035" s="103"/>
      <c r="F1035" s="103"/>
      <c r="G1035" s="104"/>
      <c r="H1035" s="104"/>
      <c r="I1035" s="99"/>
      <c r="J1035" s="99"/>
      <c r="K1035" s="98"/>
      <c r="L1035" s="99"/>
      <c r="M1035" s="98"/>
      <c r="N1035" s="100"/>
      <c r="O1035" s="100"/>
      <c r="P1035" s="97"/>
      <c r="Q1035" s="98"/>
      <c r="R1035" s="98"/>
      <c r="S1035" s="98"/>
      <c r="T1035" s="98"/>
      <c r="U1035" s="99"/>
      <c r="V1035" s="98"/>
      <c r="W1035" s="98"/>
      <c r="X1035" s="99"/>
      <c r="Y1035" s="98"/>
    </row>
    <row r="1036" spans="2:25" s="90" customFormat="1" ht="21" customHeight="1">
      <c r="B1036" s="101"/>
      <c r="C1036" s="98"/>
      <c r="D1036" s="102"/>
      <c r="E1036" s="103"/>
      <c r="F1036" s="103"/>
      <c r="G1036" s="104"/>
      <c r="H1036" s="104"/>
      <c r="I1036" s="99"/>
      <c r="J1036" s="99"/>
      <c r="K1036" s="98"/>
      <c r="L1036" s="99"/>
      <c r="M1036" s="98"/>
      <c r="N1036" s="100"/>
      <c r="O1036" s="100"/>
      <c r="P1036" s="97"/>
      <c r="Q1036" s="98"/>
      <c r="R1036" s="98"/>
      <c r="S1036" s="98"/>
      <c r="T1036" s="98"/>
      <c r="U1036" s="99"/>
      <c r="V1036" s="98"/>
      <c r="W1036" s="98"/>
      <c r="X1036" s="99"/>
      <c r="Y1036" s="98"/>
    </row>
    <row r="1037" spans="2:25" s="90" customFormat="1" ht="21" customHeight="1">
      <c r="B1037" s="101"/>
      <c r="C1037" s="98"/>
      <c r="D1037" s="102"/>
      <c r="E1037" s="103"/>
      <c r="F1037" s="103"/>
      <c r="G1037" s="104"/>
      <c r="H1037" s="104"/>
      <c r="I1037" s="99"/>
      <c r="J1037" s="99"/>
      <c r="K1037" s="98"/>
      <c r="L1037" s="99"/>
      <c r="M1037" s="98"/>
      <c r="N1037" s="100"/>
      <c r="O1037" s="100"/>
      <c r="P1037" s="97"/>
      <c r="Q1037" s="98"/>
      <c r="R1037" s="98"/>
      <c r="S1037" s="98"/>
      <c r="T1037" s="98"/>
      <c r="U1037" s="99"/>
      <c r="V1037" s="98"/>
      <c r="W1037" s="98"/>
      <c r="X1037" s="99"/>
      <c r="Y1037" s="98"/>
    </row>
    <row r="1038" spans="2:25" s="90" customFormat="1" ht="21" customHeight="1">
      <c r="B1038" s="101"/>
      <c r="C1038" s="98"/>
      <c r="D1038" s="102"/>
      <c r="E1038" s="103"/>
      <c r="F1038" s="103"/>
      <c r="G1038" s="104"/>
      <c r="H1038" s="104"/>
      <c r="I1038" s="99"/>
      <c r="J1038" s="99"/>
      <c r="K1038" s="98"/>
      <c r="L1038" s="99"/>
      <c r="M1038" s="98"/>
      <c r="N1038" s="100"/>
      <c r="O1038" s="100"/>
      <c r="P1038" s="97"/>
      <c r="Q1038" s="98"/>
      <c r="R1038" s="98"/>
      <c r="S1038" s="98"/>
      <c r="T1038" s="98"/>
      <c r="U1038" s="99"/>
      <c r="V1038" s="98"/>
      <c r="W1038" s="98"/>
      <c r="X1038" s="99"/>
      <c r="Y1038" s="98"/>
    </row>
    <row r="1039" spans="2:25" s="90" customFormat="1" ht="21" customHeight="1">
      <c r="B1039" s="101"/>
      <c r="C1039" s="98"/>
      <c r="D1039" s="102"/>
      <c r="E1039" s="103"/>
      <c r="F1039" s="103"/>
      <c r="G1039" s="104"/>
      <c r="H1039" s="104"/>
      <c r="I1039" s="99"/>
      <c r="J1039" s="99"/>
      <c r="K1039" s="98"/>
      <c r="L1039" s="99"/>
      <c r="M1039" s="98"/>
      <c r="N1039" s="100"/>
      <c r="O1039" s="100"/>
      <c r="P1039" s="97"/>
      <c r="Q1039" s="98"/>
      <c r="R1039" s="98"/>
      <c r="S1039" s="98"/>
      <c r="T1039" s="98"/>
      <c r="U1039" s="99"/>
      <c r="V1039" s="98"/>
      <c r="W1039" s="98"/>
      <c r="X1039" s="99"/>
      <c r="Y1039" s="98"/>
    </row>
    <row r="1040" spans="2:25" s="90" customFormat="1" ht="21" customHeight="1">
      <c r="B1040" s="101"/>
      <c r="C1040" s="98"/>
      <c r="D1040" s="102"/>
      <c r="E1040" s="103"/>
      <c r="F1040" s="103"/>
      <c r="G1040" s="104"/>
      <c r="H1040" s="104"/>
      <c r="I1040" s="99"/>
      <c r="J1040" s="99"/>
      <c r="K1040" s="98"/>
      <c r="L1040" s="99"/>
      <c r="M1040" s="98"/>
      <c r="N1040" s="100"/>
      <c r="O1040" s="100"/>
      <c r="P1040" s="97"/>
      <c r="Q1040" s="98"/>
      <c r="R1040" s="98"/>
      <c r="S1040" s="98"/>
      <c r="T1040" s="98"/>
      <c r="U1040" s="99"/>
      <c r="V1040" s="98"/>
      <c r="W1040" s="98"/>
      <c r="X1040" s="99"/>
      <c r="Y1040" s="98"/>
    </row>
    <row r="1041" spans="2:25" s="90" customFormat="1" ht="21" customHeight="1">
      <c r="B1041" s="101"/>
      <c r="C1041" s="98"/>
      <c r="D1041" s="102"/>
      <c r="E1041" s="103"/>
      <c r="F1041" s="103"/>
      <c r="G1041" s="104"/>
      <c r="H1041" s="104"/>
      <c r="I1041" s="99"/>
      <c r="J1041" s="99"/>
      <c r="K1041" s="98"/>
      <c r="L1041" s="99"/>
      <c r="M1041" s="98"/>
      <c r="N1041" s="100"/>
      <c r="O1041" s="100"/>
      <c r="P1041" s="97"/>
      <c r="Q1041" s="98"/>
      <c r="R1041" s="98"/>
      <c r="S1041" s="98"/>
      <c r="T1041" s="98"/>
      <c r="U1041" s="99"/>
      <c r="V1041" s="98"/>
      <c r="W1041" s="98"/>
      <c r="X1041" s="99"/>
      <c r="Y1041" s="98"/>
    </row>
    <row r="1042" spans="2:25" s="90" customFormat="1" ht="21" customHeight="1">
      <c r="B1042" s="101"/>
      <c r="C1042" s="98"/>
      <c r="D1042" s="102"/>
      <c r="E1042" s="103"/>
      <c r="F1042" s="103"/>
      <c r="G1042" s="104"/>
      <c r="H1042" s="104"/>
      <c r="I1042" s="99"/>
      <c r="J1042" s="99"/>
      <c r="K1042" s="98"/>
      <c r="L1042" s="99"/>
      <c r="M1042" s="98"/>
      <c r="N1042" s="100"/>
      <c r="O1042" s="100"/>
      <c r="P1042" s="97"/>
      <c r="Q1042" s="98"/>
      <c r="R1042" s="98"/>
      <c r="S1042" s="98"/>
      <c r="T1042" s="98"/>
      <c r="U1042" s="99"/>
      <c r="V1042" s="98"/>
      <c r="W1042" s="98"/>
      <c r="X1042" s="99"/>
      <c r="Y1042" s="98"/>
    </row>
    <row r="1043" spans="2:25" s="90" customFormat="1" ht="21" customHeight="1">
      <c r="B1043" s="101"/>
      <c r="C1043" s="98"/>
      <c r="D1043" s="102"/>
      <c r="E1043" s="103"/>
      <c r="F1043" s="103"/>
      <c r="G1043" s="104"/>
      <c r="H1043" s="104"/>
      <c r="I1043" s="99"/>
      <c r="J1043" s="99"/>
      <c r="K1043" s="98"/>
      <c r="L1043" s="99"/>
      <c r="M1043" s="98"/>
      <c r="N1043" s="100"/>
      <c r="O1043" s="100"/>
      <c r="P1043" s="97"/>
      <c r="Q1043" s="98"/>
      <c r="R1043" s="98"/>
      <c r="S1043" s="98"/>
      <c r="T1043" s="98"/>
      <c r="U1043" s="99"/>
      <c r="V1043" s="98"/>
      <c r="W1043" s="98"/>
      <c r="X1043" s="99"/>
      <c r="Y1043" s="98"/>
    </row>
    <row r="1044" spans="2:25" s="90" customFormat="1" ht="21" customHeight="1">
      <c r="B1044" s="101"/>
      <c r="C1044" s="98"/>
      <c r="D1044" s="102"/>
      <c r="E1044" s="103"/>
      <c r="F1044" s="103"/>
      <c r="G1044" s="104"/>
      <c r="H1044" s="104"/>
      <c r="I1044" s="99"/>
      <c r="J1044" s="99"/>
      <c r="K1044" s="98"/>
      <c r="L1044" s="99"/>
      <c r="M1044" s="98"/>
      <c r="N1044" s="100"/>
      <c r="O1044" s="100"/>
      <c r="P1044" s="97"/>
      <c r="Q1044" s="98"/>
      <c r="R1044" s="98"/>
      <c r="S1044" s="98"/>
      <c r="T1044" s="98"/>
      <c r="U1044" s="99"/>
      <c r="V1044" s="98"/>
      <c r="W1044" s="98"/>
      <c r="X1044" s="99"/>
      <c r="Y1044" s="98"/>
    </row>
    <row r="1045" spans="2:25" s="90" customFormat="1" ht="21" customHeight="1">
      <c r="B1045" s="101"/>
      <c r="C1045" s="98"/>
      <c r="D1045" s="102"/>
      <c r="E1045" s="103"/>
      <c r="F1045" s="103"/>
      <c r="G1045" s="104"/>
      <c r="H1045" s="104"/>
      <c r="I1045" s="99"/>
      <c r="J1045" s="99"/>
      <c r="K1045" s="98"/>
      <c r="L1045" s="99"/>
      <c r="M1045" s="98"/>
      <c r="N1045" s="100"/>
      <c r="O1045" s="100"/>
      <c r="P1045" s="97"/>
      <c r="Q1045" s="98"/>
      <c r="R1045" s="98"/>
      <c r="S1045" s="98"/>
      <c r="T1045" s="98"/>
      <c r="U1045" s="99"/>
      <c r="V1045" s="98"/>
      <c r="W1045" s="98"/>
      <c r="X1045" s="99"/>
      <c r="Y1045" s="98"/>
    </row>
    <row r="1046" spans="2:25" s="90" customFormat="1" ht="21" customHeight="1">
      <c r="B1046" s="101"/>
      <c r="C1046" s="98"/>
      <c r="D1046" s="102"/>
      <c r="E1046" s="103"/>
      <c r="F1046" s="103"/>
      <c r="G1046" s="104"/>
      <c r="H1046" s="104"/>
      <c r="I1046" s="99"/>
      <c r="J1046" s="99"/>
      <c r="K1046" s="98"/>
      <c r="L1046" s="99"/>
      <c r="M1046" s="98"/>
      <c r="N1046" s="100"/>
      <c r="O1046" s="100"/>
      <c r="P1046" s="97"/>
      <c r="Q1046" s="98"/>
      <c r="R1046" s="98"/>
      <c r="S1046" s="98"/>
      <c r="T1046" s="98"/>
      <c r="U1046" s="99"/>
      <c r="V1046" s="98"/>
      <c r="W1046" s="98"/>
      <c r="X1046" s="99"/>
      <c r="Y1046" s="98"/>
    </row>
    <row r="1047" spans="2:25" s="90" customFormat="1" ht="21" customHeight="1">
      <c r="B1047" s="101"/>
      <c r="C1047" s="98"/>
      <c r="D1047" s="102"/>
      <c r="E1047" s="103"/>
      <c r="F1047" s="103"/>
      <c r="G1047" s="104"/>
      <c r="H1047" s="104"/>
      <c r="I1047" s="99"/>
      <c r="J1047" s="99"/>
      <c r="K1047" s="98"/>
      <c r="L1047" s="99"/>
      <c r="M1047" s="98"/>
      <c r="N1047" s="100"/>
      <c r="O1047" s="100"/>
      <c r="P1047" s="97"/>
      <c r="Q1047" s="98"/>
      <c r="R1047" s="98"/>
      <c r="S1047" s="98"/>
      <c r="T1047" s="98"/>
      <c r="U1047" s="99"/>
      <c r="V1047" s="98"/>
      <c r="W1047" s="98"/>
      <c r="X1047" s="99"/>
      <c r="Y1047" s="98"/>
    </row>
    <row r="1048" spans="2:25" s="90" customFormat="1" ht="21" customHeight="1">
      <c r="B1048" s="101"/>
      <c r="C1048" s="98"/>
      <c r="D1048" s="102"/>
      <c r="E1048" s="103"/>
      <c r="F1048" s="103"/>
      <c r="G1048" s="104"/>
      <c r="H1048" s="104"/>
      <c r="I1048" s="99"/>
      <c r="J1048" s="99"/>
      <c r="K1048" s="98"/>
      <c r="L1048" s="99"/>
      <c r="M1048" s="98"/>
      <c r="N1048" s="100"/>
      <c r="O1048" s="100"/>
      <c r="P1048" s="97"/>
      <c r="Q1048" s="98"/>
      <c r="R1048" s="98"/>
      <c r="S1048" s="98"/>
      <c r="T1048" s="98"/>
      <c r="U1048" s="99"/>
      <c r="V1048" s="98"/>
      <c r="W1048" s="98"/>
      <c r="X1048" s="99"/>
      <c r="Y1048" s="98"/>
    </row>
    <row r="1049" spans="2:25" s="90" customFormat="1" ht="21" customHeight="1">
      <c r="B1049" s="101"/>
      <c r="C1049" s="98"/>
      <c r="D1049" s="102"/>
      <c r="E1049" s="103"/>
      <c r="F1049" s="103"/>
      <c r="G1049" s="104"/>
      <c r="H1049" s="104"/>
      <c r="I1049" s="99"/>
      <c r="J1049" s="99"/>
      <c r="K1049" s="98"/>
      <c r="L1049" s="99"/>
      <c r="M1049" s="98"/>
      <c r="N1049" s="100"/>
      <c r="O1049" s="100"/>
      <c r="P1049" s="97"/>
      <c r="Q1049" s="98"/>
      <c r="R1049" s="98"/>
      <c r="S1049" s="98"/>
      <c r="T1049" s="98"/>
      <c r="U1049" s="99"/>
      <c r="V1049" s="98"/>
      <c r="W1049" s="98"/>
      <c r="X1049" s="99"/>
      <c r="Y1049" s="98"/>
    </row>
    <row r="1050" spans="2:25" s="90" customFormat="1" ht="21" customHeight="1">
      <c r="B1050" s="101"/>
      <c r="C1050" s="98"/>
      <c r="D1050" s="102"/>
      <c r="E1050" s="103"/>
      <c r="F1050" s="103"/>
      <c r="G1050" s="104"/>
      <c r="H1050" s="104"/>
      <c r="I1050" s="99"/>
      <c r="J1050" s="99"/>
      <c r="K1050" s="98"/>
      <c r="L1050" s="99"/>
      <c r="M1050" s="98"/>
      <c r="N1050" s="100"/>
      <c r="O1050" s="100"/>
      <c r="P1050" s="97"/>
      <c r="Q1050" s="98"/>
      <c r="R1050" s="98"/>
      <c r="S1050" s="98"/>
      <c r="T1050" s="98"/>
      <c r="U1050" s="99"/>
      <c r="V1050" s="98"/>
      <c r="W1050" s="98"/>
      <c r="X1050" s="99"/>
      <c r="Y1050" s="98"/>
    </row>
    <row r="1051" spans="2:25" s="90" customFormat="1" ht="21" customHeight="1">
      <c r="B1051" s="101"/>
      <c r="C1051" s="98"/>
      <c r="D1051" s="102"/>
      <c r="E1051" s="103"/>
      <c r="F1051" s="103"/>
      <c r="G1051" s="104"/>
      <c r="H1051" s="104"/>
      <c r="I1051" s="99"/>
      <c r="J1051" s="99"/>
      <c r="K1051" s="98"/>
      <c r="L1051" s="99"/>
      <c r="M1051" s="98"/>
      <c r="N1051" s="100"/>
      <c r="O1051" s="100"/>
      <c r="P1051" s="97"/>
      <c r="Q1051" s="98"/>
      <c r="R1051" s="98"/>
      <c r="S1051" s="98"/>
      <c r="T1051" s="98"/>
      <c r="U1051" s="99"/>
      <c r="V1051" s="98"/>
      <c r="W1051" s="98"/>
      <c r="X1051" s="99"/>
      <c r="Y1051" s="98"/>
    </row>
    <row r="1052" spans="2:25" s="90" customFormat="1" ht="21" customHeight="1">
      <c r="B1052" s="101"/>
      <c r="C1052" s="98"/>
      <c r="D1052" s="102"/>
      <c r="E1052" s="103"/>
      <c r="F1052" s="103"/>
      <c r="G1052" s="104"/>
      <c r="H1052" s="104"/>
      <c r="I1052" s="99"/>
      <c r="J1052" s="99"/>
      <c r="K1052" s="98"/>
      <c r="L1052" s="99"/>
      <c r="M1052" s="98"/>
      <c r="N1052" s="100"/>
      <c r="O1052" s="100"/>
      <c r="P1052" s="97"/>
      <c r="Q1052" s="98"/>
      <c r="R1052" s="98"/>
      <c r="S1052" s="98"/>
      <c r="T1052" s="98"/>
      <c r="U1052" s="99"/>
      <c r="V1052" s="98"/>
      <c r="W1052" s="98"/>
      <c r="X1052" s="99"/>
      <c r="Y1052" s="98"/>
    </row>
    <row r="1053" spans="2:25" s="90" customFormat="1" ht="21" customHeight="1">
      <c r="B1053" s="101"/>
      <c r="C1053" s="98"/>
      <c r="D1053" s="102"/>
      <c r="E1053" s="103"/>
      <c r="F1053" s="103"/>
      <c r="G1053" s="104"/>
      <c r="H1053" s="104"/>
      <c r="I1053" s="99"/>
      <c r="J1053" s="99"/>
      <c r="K1053" s="98"/>
      <c r="L1053" s="99"/>
      <c r="M1053" s="98"/>
      <c r="N1053" s="100"/>
      <c r="O1053" s="100"/>
      <c r="P1053" s="97"/>
      <c r="Q1053" s="98"/>
      <c r="R1053" s="98"/>
      <c r="S1053" s="98"/>
      <c r="T1053" s="98"/>
      <c r="U1053" s="99"/>
      <c r="V1053" s="98"/>
      <c r="W1053" s="98"/>
      <c r="X1053" s="99"/>
      <c r="Y1053" s="98"/>
    </row>
    <row r="1054" spans="2:25" s="90" customFormat="1" ht="21" customHeight="1">
      <c r="B1054" s="101"/>
      <c r="C1054" s="98"/>
      <c r="D1054" s="102"/>
      <c r="E1054" s="103"/>
      <c r="F1054" s="103"/>
      <c r="G1054" s="104"/>
      <c r="H1054" s="104"/>
      <c r="I1054" s="99"/>
      <c r="J1054" s="99"/>
      <c r="K1054" s="98"/>
      <c r="L1054" s="99"/>
      <c r="M1054" s="98"/>
      <c r="N1054" s="100"/>
      <c r="O1054" s="100"/>
      <c r="P1054" s="97"/>
      <c r="Q1054" s="98"/>
      <c r="R1054" s="98"/>
      <c r="S1054" s="98"/>
      <c r="T1054" s="98"/>
      <c r="U1054" s="99"/>
      <c r="V1054" s="98"/>
      <c r="W1054" s="98"/>
      <c r="X1054" s="99"/>
      <c r="Y1054" s="98"/>
    </row>
    <row r="1055" spans="2:25" s="90" customFormat="1" ht="21" customHeight="1">
      <c r="B1055" s="101"/>
      <c r="C1055" s="98"/>
      <c r="D1055" s="102"/>
      <c r="E1055" s="103"/>
      <c r="F1055" s="103"/>
      <c r="G1055" s="104"/>
      <c r="H1055" s="104"/>
      <c r="I1055" s="99"/>
      <c r="J1055" s="99"/>
      <c r="K1055" s="98"/>
      <c r="L1055" s="99"/>
      <c r="M1055" s="98"/>
      <c r="N1055" s="100"/>
      <c r="O1055" s="100"/>
      <c r="P1055" s="97"/>
      <c r="Q1055" s="98"/>
      <c r="R1055" s="98"/>
      <c r="S1055" s="98"/>
      <c r="T1055" s="98"/>
      <c r="U1055" s="99"/>
      <c r="V1055" s="98"/>
      <c r="W1055" s="98"/>
      <c r="X1055" s="99"/>
      <c r="Y1055" s="98"/>
    </row>
    <row r="1056" spans="2:25" s="90" customFormat="1" ht="21" customHeight="1">
      <c r="B1056" s="101"/>
      <c r="C1056" s="98"/>
      <c r="D1056" s="102"/>
      <c r="E1056" s="103"/>
      <c r="F1056" s="103"/>
      <c r="G1056" s="104"/>
      <c r="H1056" s="104"/>
      <c r="I1056" s="99"/>
      <c r="J1056" s="99"/>
      <c r="K1056" s="98"/>
      <c r="L1056" s="99"/>
      <c r="M1056" s="98"/>
      <c r="N1056" s="100"/>
      <c r="O1056" s="100"/>
      <c r="P1056" s="97"/>
      <c r="Q1056" s="98"/>
      <c r="R1056" s="98"/>
      <c r="S1056" s="98"/>
      <c r="T1056" s="98"/>
      <c r="U1056" s="99"/>
      <c r="V1056" s="98"/>
      <c r="W1056" s="98"/>
      <c r="X1056" s="99"/>
      <c r="Y1056" s="98"/>
    </row>
    <row r="1057" spans="2:25" s="90" customFormat="1" ht="21" customHeight="1">
      <c r="B1057" s="101"/>
      <c r="C1057" s="98"/>
      <c r="D1057" s="102"/>
      <c r="E1057" s="103"/>
      <c r="F1057" s="103"/>
      <c r="G1057" s="104"/>
      <c r="H1057" s="104"/>
      <c r="I1057" s="99"/>
      <c r="J1057" s="99"/>
      <c r="K1057" s="98"/>
      <c r="L1057" s="99"/>
      <c r="M1057" s="98"/>
      <c r="N1057" s="100"/>
      <c r="O1057" s="100"/>
      <c r="P1057" s="97"/>
      <c r="Q1057" s="98"/>
      <c r="R1057" s="98"/>
      <c r="S1057" s="98"/>
      <c r="T1057" s="98"/>
      <c r="U1057" s="99"/>
      <c r="V1057" s="98"/>
      <c r="W1057" s="98"/>
      <c r="X1057" s="99"/>
      <c r="Y1057" s="98"/>
    </row>
    <row r="1058" spans="2:25" s="90" customFormat="1" ht="21" customHeight="1">
      <c r="B1058" s="101"/>
      <c r="C1058" s="98"/>
      <c r="D1058" s="102"/>
      <c r="E1058" s="103"/>
      <c r="F1058" s="103"/>
      <c r="G1058" s="104"/>
      <c r="H1058" s="104"/>
      <c r="I1058" s="99"/>
      <c r="J1058" s="99"/>
      <c r="K1058" s="98"/>
      <c r="L1058" s="99"/>
      <c r="M1058" s="98"/>
      <c r="N1058" s="100"/>
      <c r="O1058" s="100"/>
      <c r="P1058" s="97"/>
      <c r="Q1058" s="98"/>
      <c r="R1058" s="98"/>
      <c r="S1058" s="98"/>
      <c r="T1058" s="98"/>
      <c r="U1058" s="99"/>
      <c r="V1058" s="98"/>
      <c r="W1058" s="98"/>
      <c r="X1058" s="99"/>
      <c r="Y1058" s="98"/>
    </row>
    <row r="1059" spans="2:25" s="90" customFormat="1" ht="21" customHeight="1">
      <c r="B1059" s="101"/>
      <c r="C1059" s="98"/>
      <c r="D1059" s="102"/>
      <c r="E1059" s="103"/>
      <c r="F1059" s="103"/>
      <c r="G1059" s="104"/>
      <c r="H1059" s="104"/>
      <c r="I1059" s="99"/>
      <c r="J1059" s="99"/>
      <c r="K1059" s="98"/>
      <c r="L1059" s="99"/>
      <c r="M1059" s="98"/>
      <c r="N1059" s="100"/>
      <c r="O1059" s="100"/>
      <c r="P1059" s="97"/>
      <c r="Q1059" s="98"/>
      <c r="R1059" s="98"/>
      <c r="S1059" s="98"/>
      <c r="T1059" s="98"/>
      <c r="U1059" s="99"/>
      <c r="V1059" s="98"/>
      <c r="W1059" s="98"/>
      <c r="X1059" s="99"/>
      <c r="Y1059" s="98"/>
    </row>
    <row r="1060" spans="2:25" s="90" customFormat="1" ht="21" customHeight="1">
      <c r="B1060" s="101"/>
      <c r="C1060" s="98"/>
      <c r="D1060" s="102"/>
      <c r="E1060" s="103"/>
      <c r="F1060" s="103"/>
      <c r="G1060" s="104"/>
      <c r="H1060" s="104"/>
      <c r="I1060" s="99"/>
      <c r="J1060" s="99"/>
      <c r="K1060" s="98"/>
      <c r="L1060" s="99"/>
      <c r="M1060" s="98"/>
      <c r="N1060" s="100"/>
      <c r="O1060" s="100"/>
      <c r="P1060" s="97"/>
      <c r="Q1060" s="98"/>
      <c r="R1060" s="98"/>
      <c r="S1060" s="98"/>
      <c r="T1060" s="98"/>
      <c r="U1060" s="99"/>
      <c r="V1060" s="98"/>
      <c r="W1060" s="98"/>
      <c r="X1060" s="99"/>
      <c r="Y1060" s="98"/>
    </row>
    <row r="1061" spans="2:25" s="90" customFormat="1" ht="21" customHeight="1">
      <c r="B1061" s="101"/>
      <c r="C1061" s="98"/>
      <c r="D1061" s="102"/>
      <c r="E1061" s="103"/>
      <c r="F1061" s="103"/>
      <c r="G1061" s="104"/>
      <c r="H1061" s="104"/>
      <c r="I1061" s="99"/>
      <c r="J1061" s="99"/>
      <c r="K1061" s="98"/>
      <c r="L1061" s="99"/>
      <c r="M1061" s="98"/>
      <c r="N1061" s="100"/>
      <c r="O1061" s="100"/>
      <c r="P1061" s="97"/>
      <c r="Q1061" s="98"/>
      <c r="R1061" s="98"/>
      <c r="S1061" s="98"/>
      <c r="T1061" s="98"/>
      <c r="U1061" s="99"/>
      <c r="V1061" s="98"/>
      <c r="W1061" s="98"/>
      <c r="X1061" s="99"/>
      <c r="Y1061" s="98"/>
    </row>
    <row r="1062" spans="2:25" s="90" customFormat="1" ht="21" customHeight="1">
      <c r="B1062" s="101"/>
      <c r="C1062" s="98"/>
      <c r="D1062" s="102"/>
      <c r="E1062" s="103"/>
      <c r="F1062" s="103"/>
      <c r="G1062" s="104"/>
      <c r="H1062" s="104"/>
      <c r="I1062" s="99"/>
      <c r="J1062" s="99"/>
      <c r="K1062" s="98"/>
      <c r="L1062" s="99"/>
      <c r="M1062" s="98"/>
      <c r="N1062" s="100"/>
      <c r="O1062" s="100"/>
      <c r="P1062" s="97"/>
      <c r="Q1062" s="98"/>
      <c r="R1062" s="98"/>
      <c r="S1062" s="98"/>
      <c r="T1062" s="98"/>
      <c r="U1062" s="99"/>
      <c r="V1062" s="98"/>
      <c r="W1062" s="98"/>
      <c r="X1062" s="99"/>
      <c r="Y1062" s="98"/>
    </row>
    <row r="1063" spans="2:25" s="90" customFormat="1" ht="21" customHeight="1">
      <c r="B1063" s="101"/>
      <c r="C1063" s="98"/>
      <c r="D1063" s="102"/>
      <c r="E1063" s="103"/>
      <c r="F1063" s="103"/>
      <c r="G1063" s="104"/>
      <c r="H1063" s="104"/>
      <c r="I1063" s="99"/>
      <c r="J1063" s="99"/>
      <c r="K1063" s="98"/>
      <c r="L1063" s="99"/>
      <c r="M1063" s="98"/>
      <c r="N1063" s="100"/>
      <c r="O1063" s="100"/>
      <c r="P1063" s="97"/>
      <c r="Q1063" s="98"/>
      <c r="R1063" s="98"/>
      <c r="S1063" s="98"/>
      <c r="T1063" s="98"/>
      <c r="U1063" s="99"/>
      <c r="V1063" s="98"/>
      <c r="W1063" s="98"/>
      <c r="X1063" s="99"/>
      <c r="Y1063" s="98"/>
    </row>
    <row r="1064" spans="2:25" s="90" customFormat="1" ht="21" customHeight="1">
      <c r="B1064" s="101"/>
      <c r="C1064" s="98"/>
      <c r="D1064" s="102"/>
      <c r="E1064" s="103"/>
      <c r="F1064" s="103"/>
      <c r="G1064" s="104"/>
      <c r="H1064" s="104"/>
      <c r="I1064" s="99"/>
      <c r="J1064" s="99"/>
      <c r="K1064" s="98"/>
      <c r="L1064" s="99"/>
      <c r="M1064" s="98"/>
      <c r="N1064" s="100"/>
      <c r="O1064" s="100"/>
      <c r="P1064" s="97"/>
      <c r="Q1064" s="98"/>
      <c r="R1064" s="98"/>
      <c r="S1064" s="98"/>
      <c r="T1064" s="98"/>
      <c r="U1064" s="99"/>
      <c r="V1064" s="98"/>
      <c r="W1064" s="98"/>
      <c r="X1064" s="99"/>
      <c r="Y1064" s="98"/>
    </row>
    <row r="1065" spans="2:25" s="90" customFormat="1" ht="21" customHeight="1">
      <c r="B1065" s="101"/>
      <c r="C1065" s="98"/>
      <c r="D1065" s="102"/>
      <c r="E1065" s="103"/>
      <c r="F1065" s="103"/>
      <c r="G1065" s="104"/>
      <c r="H1065" s="104"/>
      <c r="I1065" s="99"/>
      <c r="J1065" s="99"/>
      <c r="K1065" s="98"/>
      <c r="L1065" s="99"/>
      <c r="M1065" s="98"/>
      <c r="N1065" s="100"/>
      <c r="O1065" s="100"/>
      <c r="P1065" s="97"/>
      <c r="Q1065" s="98"/>
      <c r="R1065" s="98"/>
      <c r="S1065" s="98"/>
      <c r="T1065" s="98"/>
      <c r="U1065" s="99"/>
      <c r="V1065" s="98"/>
      <c r="W1065" s="98"/>
      <c r="X1065" s="99"/>
      <c r="Y1065" s="98"/>
    </row>
    <row r="1066" spans="2:25" s="90" customFormat="1" ht="21" customHeight="1">
      <c r="B1066" s="101"/>
      <c r="C1066" s="98"/>
      <c r="D1066" s="102"/>
      <c r="E1066" s="103"/>
      <c r="F1066" s="103"/>
      <c r="G1066" s="104"/>
      <c r="H1066" s="104"/>
      <c r="I1066" s="99"/>
      <c r="J1066" s="99"/>
      <c r="K1066" s="98"/>
      <c r="L1066" s="99"/>
      <c r="M1066" s="98"/>
      <c r="N1066" s="100"/>
      <c r="O1066" s="100"/>
      <c r="P1066" s="97"/>
      <c r="Q1066" s="98"/>
      <c r="R1066" s="98"/>
      <c r="S1066" s="98"/>
      <c r="T1066" s="98"/>
      <c r="U1066" s="99"/>
      <c r="V1066" s="98"/>
      <c r="W1066" s="98"/>
      <c r="X1066" s="99"/>
      <c r="Y1066" s="98"/>
    </row>
    <row r="1067" spans="2:25" s="90" customFormat="1" ht="21" customHeight="1">
      <c r="B1067" s="101"/>
      <c r="C1067" s="98"/>
      <c r="D1067" s="102"/>
      <c r="E1067" s="103"/>
      <c r="F1067" s="103"/>
      <c r="G1067" s="104"/>
      <c r="H1067" s="104"/>
      <c r="I1067" s="99"/>
      <c r="J1067" s="99"/>
      <c r="K1067" s="98"/>
      <c r="L1067" s="99"/>
      <c r="M1067" s="98"/>
      <c r="N1067" s="100"/>
      <c r="O1067" s="100"/>
      <c r="P1067" s="97"/>
      <c r="Q1067" s="98"/>
      <c r="R1067" s="98"/>
      <c r="S1067" s="98"/>
      <c r="T1067" s="98"/>
      <c r="U1067" s="99"/>
      <c r="V1067" s="98"/>
      <c r="W1067" s="98"/>
      <c r="X1067" s="99"/>
      <c r="Y1067" s="98"/>
    </row>
    <row r="1068" spans="2:25" s="90" customFormat="1" ht="21" customHeight="1">
      <c r="B1068" s="101"/>
      <c r="C1068" s="98"/>
      <c r="D1068" s="102"/>
      <c r="E1068" s="103"/>
      <c r="F1068" s="103"/>
      <c r="G1068" s="104"/>
      <c r="H1068" s="104"/>
      <c r="I1068" s="99"/>
      <c r="J1068" s="99"/>
      <c r="K1068" s="98"/>
      <c r="L1068" s="99"/>
      <c r="M1068" s="98"/>
      <c r="N1068" s="100"/>
      <c r="O1068" s="100"/>
      <c r="P1068" s="97"/>
      <c r="Q1068" s="98"/>
      <c r="R1068" s="98"/>
      <c r="S1068" s="98"/>
      <c r="T1068" s="98"/>
      <c r="U1068" s="99"/>
      <c r="V1068" s="98"/>
      <c r="W1068" s="98"/>
      <c r="X1068" s="99"/>
      <c r="Y1068" s="98"/>
    </row>
    <row r="1069" spans="2:25" s="90" customFormat="1" ht="21" customHeight="1">
      <c r="B1069" s="101"/>
      <c r="C1069" s="98"/>
      <c r="D1069" s="102"/>
      <c r="E1069" s="103"/>
      <c r="F1069" s="103"/>
      <c r="G1069" s="104"/>
      <c r="H1069" s="104"/>
      <c r="I1069" s="99"/>
      <c r="J1069" s="99"/>
      <c r="K1069" s="98"/>
      <c r="L1069" s="99"/>
      <c r="M1069" s="98"/>
      <c r="N1069" s="100"/>
      <c r="O1069" s="100"/>
      <c r="P1069" s="97"/>
      <c r="Q1069" s="98"/>
      <c r="R1069" s="98"/>
      <c r="S1069" s="98"/>
      <c r="T1069" s="98"/>
      <c r="U1069" s="99"/>
      <c r="V1069" s="98"/>
      <c r="W1069" s="98"/>
      <c r="X1069" s="99"/>
      <c r="Y1069" s="98"/>
    </row>
    <row r="1070" spans="2:25" s="90" customFormat="1" ht="21" customHeight="1">
      <c r="B1070" s="101"/>
      <c r="C1070" s="98"/>
      <c r="D1070" s="102"/>
      <c r="E1070" s="103"/>
      <c r="F1070" s="103"/>
      <c r="G1070" s="104"/>
      <c r="H1070" s="104"/>
      <c r="I1070" s="99"/>
      <c r="J1070" s="99"/>
      <c r="K1070" s="98"/>
      <c r="L1070" s="99"/>
      <c r="M1070" s="98"/>
      <c r="N1070" s="100"/>
      <c r="O1070" s="100"/>
      <c r="P1070" s="97"/>
      <c r="Q1070" s="98"/>
      <c r="R1070" s="98"/>
      <c r="S1070" s="98"/>
      <c r="T1070" s="98"/>
      <c r="U1070" s="99"/>
      <c r="V1070" s="98"/>
      <c r="W1070" s="98"/>
      <c r="X1070" s="99"/>
      <c r="Y1070" s="98"/>
    </row>
    <row r="1071" spans="2:25" s="90" customFormat="1" ht="21" customHeight="1">
      <c r="B1071" s="101"/>
      <c r="C1071" s="98"/>
      <c r="D1071" s="102"/>
      <c r="E1071" s="103"/>
      <c r="F1071" s="103"/>
      <c r="G1071" s="104"/>
      <c r="H1071" s="104"/>
      <c r="I1071" s="99"/>
      <c r="J1071" s="99"/>
      <c r="K1071" s="98"/>
      <c r="L1071" s="99"/>
      <c r="M1071" s="98"/>
      <c r="N1071" s="100"/>
      <c r="O1071" s="100"/>
      <c r="P1071" s="97"/>
      <c r="Q1071" s="98"/>
      <c r="R1071" s="98"/>
      <c r="S1071" s="98"/>
      <c r="T1071" s="98"/>
      <c r="U1071" s="99"/>
      <c r="V1071" s="98"/>
      <c r="W1071" s="98"/>
      <c r="X1071" s="99"/>
      <c r="Y1071" s="98"/>
    </row>
    <row r="1072" spans="2:25" s="90" customFormat="1" ht="21" customHeight="1">
      <c r="B1072" s="101"/>
      <c r="C1072" s="98"/>
      <c r="D1072" s="102"/>
      <c r="E1072" s="103"/>
      <c r="F1072" s="103"/>
      <c r="G1072" s="104"/>
      <c r="H1072" s="104"/>
      <c r="I1072" s="99"/>
      <c r="J1072" s="99"/>
      <c r="K1072" s="98"/>
      <c r="L1072" s="99"/>
      <c r="M1072" s="98"/>
      <c r="N1072" s="100"/>
      <c r="O1072" s="100"/>
      <c r="P1072" s="97"/>
      <c r="Q1072" s="98"/>
      <c r="R1072" s="98"/>
      <c r="S1072" s="98"/>
      <c r="T1072" s="98"/>
      <c r="U1072" s="99"/>
      <c r="V1072" s="98"/>
      <c r="W1072" s="98"/>
      <c r="X1072" s="99"/>
      <c r="Y1072" s="98"/>
    </row>
    <row r="1073" spans="2:25" s="90" customFormat="1" ht="21" customHeight="1">
      <c r="B1073" s="101"/>
      <c r="C1073" s="98"/>
      <c r="D1073" s="102"/>
      <c r="E1073" s="103"/>
      <c r="F1073" s="103"/>
      <c r="G1073" s="104"/>
      <c r="H1073" s="104"/>
      <c r="I1073" s="99"/>
      <c r="J1073" s="99"/>
      <c r="K1073" s="98"/>
      <c r="L1073" s="99"/>
      <c r="M1073" s="98"/>
      <c r="N1073" s="100"/>
      <c r="O1073" s="100"/>
      <c r="P1073" s="97"/>
      <c r="Q1073" s="98"/>
      <c r="R1073" s="98"/>
      <c r="S1073" s="98"/>
      <c r="T1073" s="98"/>
      <c r="U1073" s="99"/>
      <c r="V1073" s="98"/>
      <c r="W1073" s="98"/>
      <c r="X1073" s="99"/>
      <c r="Y1073" s="98"/>
    </row>
    <row r="1074" spans="2:25" s="90" customFormat="1" ht="21" customHeight="1">
      <c r="B1074" s="101"/>
      <c r="C1074" s="98"/>
      <c r="D1074" s="102"/>
      <c r="E1074" s="103"/>
      <c r="F1074" s="103"/>
      <c r="G1074" s="104"/>
      <c r="H1074" s="104"/>
      <c r="I1074" s="99"/>
      <c r="J1074" s="99"/>
      <c r="K1074" s="98"/>
      <c r="L1074" s="99"/>
      <c r="M1074" s="98"/>
      <c r="N1074" s="100"/>
      <c r="O1074" s="100"/>
      <c r="P1074" s="97"/>
      <c r="Q1074" s="98"/>
      <c r="R1074" s="98"/>
      <c r="S1074" s="98"/>
      <c r="T1074" s="98"/>
      <c r="U1074" s="99"/>
      <c r="V1074" s="98"/>
      <c r="W1074" s="98"/>
      <c r="X1074" s="99"/>
      <c r="Y1074" s="98"/>
    </row>
    <row r="1075" spans="2:25" s="90" customFormat="1" ht="21" customHeight="1">
      <c r="B1075" s="101"/>
      <c r="C1075" s="98"/>
      <c r="D1075" s="102"/>
      <c r="E1075" s="103"/>
      <c r="F1075" s="103"/>
      <c r="G1075" s="104"/>
      <c r="H1075" s="104"/>
      <c r="I1075" s="99"/>
      <c r="J1075" s="99"/>
      <c r="K1075" s="98"/>
      <c r="L1075" s="99"/>
      <c r="M1075" s="98"/>
      <c r="N1075" s="100"/>
      <c r="O1075" s="100"/>
      <c r="P1075" s="97"/>
      <c r="Q1075" s="98"/>
      <c r="R1075" s="98"/>
      <c r="S1075" s="98"/>
      <c r="T1075" s="98"/>
      <c r="U1075" s="99"/>
      <c r="V1075" s="98"/>
      <c r="W1075" s="98"/>
      <c r="X1075" s="99"/>
      <c r="Y1075" s="98"/>
    </row>
    <row r="1076" spans="2:25" s="90" customFormat="1" ht="21" customHeight="1">
      <c r="B1076" s="101"/>
      <c r="C1076" s="98"/>
      <c r="D1076" s="102"/>
      <c r="E1076" s="103"/>
      <c r="F1076" s="103"/>
      <c r="G1076" s="104"/>
      <c r="H1076" s="104"/>
      <c r="I1076" s="99"/>
      <c r="J1076" s="99"/>
      <c r="K1076" s="98"/>
      <c r="L1076" s="99"/>
      <c r="M1076" s="98"/>
      <c r="N1076" s="100"/>
      <c r="O1076" s="100"/>
      <c r="P1076" s="97"/>
      <c r="Q1076" s="98"/>
      <c r="R1076" s="98"/>
      <c r="S1076" s="98"/>
      <c r="T1076" s="98"/>
      <c r="U1076" s="99"/>
      <c r="V1076" s="98"/>
      <c r="W1076" s="98"/>
      <c r="X1076" s="99"/>
      <c r="Y1076" s="98"/>
    </row>
    <row r="1077" spans="2:25" s="90" customFormat="1" ht="21" customHeight="1">
      <c r="B1077" s="101"/>
      <c r="C1077" s="98"/>
      <c r="D1077" s="102"/>
      <c r="E1077" s="103"/>
      <c r="F1077" s="103"/>
      <c r="G1077" s="104"/>
      <c r="H1077" s="104"/>
      <c r="I1077" s="99"/>
      <c r="J1077" s="99"/>
      <c r="K1077" s="98"/>
      <c r="L1077" s="99"/>
      <c r="M1077" s="98"/>
      <c r="N1077" s="100"/>
      <c r="O1077" s="100"/>
      <c r="P1077" s="97"/>
      <c r="Q1077" s="98"/>
      <c r="R1077" s="98"/>
      <c r="S1077" s="98"/>
      <c r="T1077" s="98"/>
      <c r="U1077" s="99"/>
      <c r="V1077" s="98"/>
      <c r="W1077" s="98"/>
      <c r="X1077" s="99"/>
      <c r="Y1077" s="98"/>
    </row>
    <row r="1078" spans="2:25" s="90" customFormat="1" ht="21" customHeight="1">
      <c r="B1078" s="101"/>
      <c r="C1078" s="98"/>
      <c r="D1078" s="102"/>
      <c r="E1078" s="103"/>
      <c r="F1078" s="103"/>
      <c r="G1078" s="104"/>
      <c r="H1078" s="104"/>
      <c r="I1078" s="99"/>
      <c r="J1078" s="99"/>
      <c r="K1078" s="98"/>
      <c r="L1078" s="99"/>
      <c r="M1078" s="98"/>
      <c r="N1078" s="100"/>
      <c r="O1078" s="100"/>
      <c r="P1078" s="97"/>
      <c r="Q1078" s="98"/>
      <c r="R1078" s="98"/>
      <c r="S1078" s="98"/>
      <c r="T1078" s="98"/>
      <c r="U1078" s="99"/>
      <c r="V1078" s="98"/>
      <c r="W1078" s="98"/>
      <c r="X1078" s="99"/>
      <c r="Y1078" s="98"/>
    </row>
    <row r="1079" spans="2:25" s="90" customFormat="1" ht="21" customHeight="1">
      <c r="B1079" s="101"/>
      <c r="C1079" s="98"/>
      <c r="D1079" s="102"/>
      <c r="E1079" s="103"/>
      <c r="F1079" s="103"/>
      <c r="G1079" s="104"/>
      <c r="H1079" s="104"/>
      <c r="I1079" s="99"/>
      <c r="J1079" s="99"/>
      <c r="K1079" s="98"/>
      <c r="L1079" s="99"/>
      <c r="M1079" s="98"/>
      <c r="N1079" s="100"/>
      <c r="O1079" s="100"/>
      <c r="P1079" s="97"/>
      <c r="Q1079" s="98"/>
      <c r="R1079" s="98"/>
      <c r="S1079" s="98"/>
      <c r="T1079" s="98"/>
      <c r="U1079" s="99"/>
      <c r="V1079" s="98"/>
      <c r="W1079" s="98"/>
      <c r="X1079" s="99"/>
      <c r="Y1079" s="98"/>
    </row>
    <row r="1080" spans="2:25" s="90" customFormat="1" ht="21" customHeight="1">
      <c r="B1080" s="101"/>
      <c r="C1080" s="98"/>
      <c r="D1080" s="102"/>
      <c r="E1080" s="103"/>
      <c r="F1080" s="103"/>
      <c r="G1080" s="104"/>
      <c r="H1080" s="104"/>
      <c r="I1080" s="99"/>
      <c r="J1080" s="99"/>
      <c r="K1080" s="98"/>
      <c r="L1080" s="99"/>
      <c r="M1080" s="98"/>
      <c r="N1080" s="100"/>
      <c r="O1080" s="100"/>
      <c r="P1080" s="97"/>
      <c r="Q1080" s="98"/>
      <c r="R1080" s="98"/>
      <c r="S1080" s="98"/>
      <c r="T1080" s="98"/>
      <c r="U1080" s="99"/>
      <c r="V1080" s="98"/>
      <c r="W1080" s="98"/>
      <c r="X1080" s="99"/>
      <c r="Y1080" s="98"/>
    </row>
    <row r="1081" spans="2:25" s="90" customFormat="1" ht="21" customHeight="1">
      <c r="B1081" s="101"/>
      <c r="C1081" s="98"/>
      <c r="D1081" s="102"/>
      <c r="E1081" s="103"/>
      <c r="F1081" s="103"/>
      <c r="G1081" s="104"/>
      <c r="H1081" s="104"/>
      <c r="I1081" s="99"/>
      <c r="J1081" s="99"/>
      <c r="K1081" s="98"/>
      <c r="L1081" s="99"/>
      <c r="M1081" s="98"/>
      <c r="N1081" s="100"/>
      <c r="O1081" s="100"/>
      <c r="P1081" s="97"/>
      <c r="Q1081" s="98"/>
      <c r="R1081" s="98"/>
      <c r="S1081" s="98"/>
      <c r="T1081" s="98"/>
      <c r="U1081" s="99"/>
      <c r="V1081" s="98"/>
      <c r="W1081" s="98"/>
      <c r="X1081" s="99"/>
      <c r="Y1081" s="98"/>
    </row>
    <row r="1082" spans="2:25" s="90" customFormat="1" ht="21" customHeight="1">
      <c r="B1082" s="101"/>
      <c r="C1082" s="98"/>
      <c r="D1082" s="102"/>
      <c r="E1082" s="103"/>
      <c r="F1082" s="103"/>
      <c r="G1082" s="104"/>
      <c r="H1082" s="104"/>
      <c r="I1082" s="99"/>
      <c r="J1082" s="99"/>
      <c r="K1082" s="98"/>
      <c r="L1082" s="99"/>
      <c r="M1082" s="98"/>
      <c r="N1082" s="100"/>
      <c r="O1082" s="100"/>
      <c r="P1082" s="97"/>
      <c r="Q1082" s="98"/>
      <c r="R1082" s="98"/>
      <c r="S1082" s="98"/>
      <c r="T1082" s="98"/>
      <c r="U1082" s="99"/>
      <c r="V1082" s="98"/>
      <c r="W1082" s="98"/>
      <c r="X1082" s="99"/>
      <c r="Y1082" s="98"/>
    </row>
    <row r="1083" spans="2:25" s="90" customFormat="1" ht="21" customHeight="1">
      <c r="B1083" s="101"/>
      <c r="C1083" s="98"/>
      <c r="D1083" s="102"/>
      <c r="E1083" s="103"/>
      <c r="F1083" s="103"/>
      <c r="G1083" s="104"/>
      <c r="H1083" s="104"/>
      <c r="I1083" s="99"/>
      <c r="J1083" s="99"/>
      <c r="K1083" s="98"/>
      <c r="L1083" s="99"/>
      <c r="M1083" s="98"/>
      <c r="N1083" s="100"/>
      <c r="O1083" s="100"/>
      <c r="P1083" s="97"/>
      <c r="Q1083" s="98"/>
      <c r="R1083" s="98"/>
      <c r="S1083" s="98"/>
      <c r="T1083" s="98"/>
      <c r="U1083" s="99"/>
      <c r="V1083" s="98"/>
      <c r="W1083" s="98"/>
      <c r="X1083" s="99"/>
      <c r="Y1083" s="98"/>
    </row>
    <row r="1084" spans="2:25" s="90" customFormat="1" ht="21" customHeight="1">
      <c r="B1084" s="101"/>
      <c r="C1084" s="98"/>
      <c r="D1084" s="102"/>
      <c r="E1084" s="103"/>
      <c r="F1084" s="103"/>
      <c r="G1084" s="104"/>
      <c r="H1084" s="104"/>
      <c r="I1084" s="99"/>
      <c r="J1084" s="99"/>
      <c r="K1084" s="98"/>
      <c r="L1084" s="99"/>
      <c r="M1084" s="98"/>
      <c r="N1084" s="100"/>
      <c r="O1084" s="100"/>
      <c r="P1084" s="97"/>
      <c r="Q1084" s="98"/>
      <c r="R1084" s="98"/>
      <c r="S1084" s="98"/>
      <c r="T1084" s="98"/>
      <c r="U1084" s="99"/>
      <c r="V1084" s="98"/>
      <c r="W1084" s="98"/>
      <c r="X1084" s="99"/>
      <c r="Y1084" s="98"/>
    </row>
    <row r="1085" spans="2:25" s="90" customFormat="1" ht="21" customHeight="1">
      <c r="B1085" s="101"/>
      <c r="C1085" s="98"/>
      <c r="D1085" s="102"/>
      <c r="E1085" s="103"/>
      <c r="F1085" s="103"/>
      <c r="G1085" s="104"/>
      <c r="H1085" s="104"/>
      <c r="I1085" s="99"/>
      <c r="J1085" s="99"/>
      <c r="K1085" s="98"/>
      <c r="L1085" s="99"/>
      <c r="M1085" s="98"/>
      <c r="N1085" s="100"/>
      <c r="O1085" s="100"/>
      <c r="P1085" s="97"/>
      <c r="Q1085" s="98"/>
      <c r="R1085" s="98"/>
      <c r="S1085" s="98"/>
      <c r="T1085" s="98"/>
      <c r="U1085" s="99"/>
      <c r="V1085" s="98"/>
      <c r="W1085" s="98"/>
      <c r="X1085" s="99"/>
      <c r="Y1085" s="98"/>
    </row>
    <row r="1086" spans="2:25" s="90" customFormat="1" ht="21" customHeight="1">
      <c r="B1086" s="101"/>
      <c r="C1086" s="98"/>
      <c r="D1086" s="102"/>
      <c r="E1086" s="103"/>
      <c r="F1086" s="103"/>
      <c r="G1086" s="104"/>
      <c r="H1086" s="104"/>
      <c r="I1086" s="99"/>
      <c r="J1086" s="99"/>
      <c r="K1086" s="98"/>
      <c r="L1086" s="99"/>
      <c r="M1086" s="98"/>
      <c r="N1086" s="100"/>
      <c r="O1086" s="100"/>
      <c r="P1086" s="97"/>
      <c r="Q1086" s="98"/>
      <c r="R1086" s="98"/>
      <c r="S1086" s="98"/>
      <c r="T1086" s="98"/>
      <c r="U1086" s="99"/>
      <c r="V1086" s="98"/>
      <c r="W1086" s="98"/>
      <c r="X1086" s="99"/>
      <c r="Y1086" s="98"/>
    </row>
    <row r="1087" spans="2:25" s="90" customFormat="1" ht="21" customHeight="1">
      <c r="B1087" s="101"/>
      <c r="C1087" s="98"/>
      <c r="D1087" s="102"/>
      <c r="E1087" s="103"/>
      <c r="F1087" s="103"/>
      <c r="G1087" s="104"/>
      <c r="H1087" s="104"/>
      <c r="I1087" s="99"/>
      <c r="J1087" s="99"/>
      <c r="K1087" s="98"/>
      <c r="L1087" s="99"/>
      <c r="M1087" s="98"/>
      <c r="N1087" s="100"/>
      <c r="O1087" s="100"/>
      <c r="P1087" s="97"/>
      <c r="Q1087" s="98"/>
      <c r="R1087" s="98"/>
      <c r="S1087" s="98"/>
      <c r="T1087" s="98"/>
      <c r="U1087" s="99"/>
      <c r="V1087" s="98"/>
      <c r="W1087" s="98"/>
      <c r="X1087" s="99"/>
      <c r="Y1087" s="98"/>
    </row>
    <row r="1088" spans="2:25" s="90" customFormat="1" ht="21" customHeight="1">
      <c r="B1088" s="101"/>
      <c r="C1088" s="98"/>
      <c r="D1088" s="102"/>
      <c r="E1088" s="103"/>
      <c r="F1088" s="103"/>
      <c r="G1088" s="104"/>
      <c r="H1088" s="104"/>
      <c r="I1088" s="99"/>
      <c r="J1088" s="99"/>
      <c r="K1088" s="98"/>
      <c r="L1088" s="99"/>
      <c r="M1088" s="98"/>
      <c r="N1088" s="100"/>
      <c r="O1088" s="100"/>
      <c r="P1088" s="97"/>
      <c r="Q1088" s="98"/>
      <c r="R1088" s="98"/>
      <c r="S1088" s="98"/>
      <c r="T1088" s="98"/>
      <c r="U1088" s="99"/>
      <c r="V1088" s="98"/>
      <c r="W1088" s="98"/>
      <c r="X1088" s="99"/>
      <c r="Y1088" s="98"/>
    </row>
    <row r="1089" spans="2:25" s="90" customFormat="1" ht="21" customHeight="1">
      <c r="B1089" s="101"/>
      <c r="C1089" s="98"/>
      <c r="D1089" s="102"/>
      <c r="E1089" s="103"/>
      <c r="F1089" s="103"/>
      <c r="G1089" s="104"/>
      <c r="H1089" s="104"/>
      <c r="I1089" s="99"/>
      <c r="J1089" s="99"/>
      <c r="K1089" s="98"/>
      <c r="L1089" s="99"/>
      <c r="M1089" s="98"/>
      <c r="N1089" s="100"/>
      <c r="O1089" s="100"/>
      <c r="P1089" s="97"/>
      <c r="Q1089" s="98"/>
      <c r="R1089" s="98"/>
      <c r="S1089" s="98"/>
      <c r="T1089" s="98"/>
      <c r="U1089" s="99"/>
      <c r="V1089" s="98"/>
      <c r="W1089" s="98"/>
      <c r="X1089" s="99"/>
      <c r="Y1089" s="98"/>
    </row>
    <row r="1090" spans="2:25" s="90" customFormat="1" ht="21" customHeight="1">
      <c r="B1090" s="101"/>
      <c r="C1090" s="98"/>
      <c r="D1090" s="102"/>
      <c r="E1090" s="103"/>
      <c r="F1090" s="103"/>
      <c r="G1090" s="104"/>
      <c r="H1090" s="104"/>
      <c r="I1090" s="99"/>
      <c r="J1090" s="99"/>
      <c r="K1090" s="98"/>
      <c r="L1090" s="99"/>
      <c r="M1090" s="98"/>
      <c r="N1090" s="100"/>
      <c r="O1090" s="100"/>
      <c r="P1090" s="97"/>
      <c r="Q1090" s="98"/>
      <c r="R1090" s="98"/>
      <c r="S1090" s="98"/>
      <c r="T1090" s="98"/>
      <c r="U1090" s="99"/>
      <c r="V1090" s="98"/>
      <c r="W1090" s="98"/>
      <c r="X1090" s="99"/>
      <c r="Y1090" s="98"/>
    </row>
    <row r="1091" spans="2:25" s="90" customFormat="1" ht="21" customHeight="1">
      <c r="B1091" s="101"/>
      <c r="C1091" s="98"/>
      <c r="D1091" s="102"/>
      <c r="E1091" s="103"/>
      <c r="F1091" s="103"/>
      <c r="G1091" s="104"/>
      <c r="H1091" s="104"/>
      <c r="I1091" s="99"/>
      <c r="J1091" s="99"/>
      <c r="K1091" s="98"/>
      <c r="L1091" s="99"/>
      <c r="M1091" s="98"/>
      <c r="N1091" s="100"/>
      <c r="O1091" s="100"/>
      <c r="P1091" s="97"/>
      <c r="Q1091" s="98"/>
      <c r="R1091" s="98"/>
      <c r="S1091" s="98"/>
      <c r="T1091" s="98"/>
      <c r="U1091" s="99"/>
      <c r="V1091" s="98"/>
      <c r="W1091" s="98"/>
      <c r="X1091" s="99"/>
      <c r="Y1091" s="98"/>
    </row>
    <row r="1092" spans="2:25" s="90" customFormat="1" ht="21" customHeight="1">
      <c r="B1092" s="101"/>
      <c r="C1092" s="98"/>
      <c r="D1092" s="102"/>
      <c r="E1092" s="103"/>
      <c r="F1092" s="103"/>
      <c r="G1092" s="104"/>
      <c r="H1092" s="104"/>
      <c r="I1092" s="99"/>
      <c r="J1092" s="99"/>
      <c r="K1092" s="98"/>
      <c r="L1092" s="99"/>
      <c r="M1092" s="98"/>
      <c r="N1092" s="100"/>
      <c r="O1092" s="100"/>
      <c r="P1092" s="97"/>
      <c r="Q1092" s="98"/>
      <c r="R1092" s="98"/>
      <c r="S1092" s="98"/>
      <c r="T1092" s="98"/>
      <c r="U1092" s="99"/>
      <c r="V1092" s="98"/>
      <c r="W1092" s="98"/>
      <c r="X1092" s="99"/>
      <c r="Y1092" s="98"/>
    </row>
    <row r="1093" spans="2:25" s="90" customFormat="1" ht="21" customHeight="1">
      <c r="B1093" s="101"/>
      <c r="C1093" s="98"/>
      <c r="D1093" s="102"/>
      <c r="E1093" s="103"/>
      <c r="F1093" s="103"/>
      <c r="G1093" s="104"/>
      <c r="H1093" s="104"/>
      <c r="I1093" s="99"/>
      <c r="J1093" s="99"/>
      <c r="K1093" s="98"/>
      <c r="L1093" s="99"/>
      <c r="M1093" s="98"/>
      <c r="N1093" s="100"/>
      <c r="O1093" s="100"/>
      <c r="P1093" s="97"/>
      <c r="Q1093" s="98"/>
      <c r="R1093" s="98"/>
      <c r="S1093" s="98"/>
      <c r="T1093" s="98"/>
      <c r="U1093" s="99"/>
      <c r="V1093" s="98"/>
      <c r="W1093" s="98"/>
      <c r="X1093" s="99"/>
      <c r="Y1093" s="98"/>
    </row>
    <row r="1094" spans="2:25" s="90" customFormat="1" ht="21" customHeight="1">
      <c r="B1094" s="101"/>
      <c r="C1094" s="98"/>
      <c r="D1094" s="102"/>
      <c r="E1094" s="103"/>
      <c r="F1094" s="103"/>
      <c r="G1094" s="104"/>
      <c r="H1094" s="104"/>
      <c r="I1094" s="99"/>
      <c r="J1094" s="99"/>
      <c r="K1094" s="98"/>
      <c r="L1094" s="99"/>
      <c r="M1094" s="98"/>
      <c r="N1094" s="100"/>
      <c r="O1094" s="100"/>
      <c r="P1094" s="97"/>
      <c r="Q1094" s="98"/>
      <c r="R1094" s="98"/>
      <c r="S1094" s="98"/>
      <c r="T1094" s="98"/>
      <c r="U1094" s="99"/>
      <c r="V1094" s="98"/>
      <c r="W1094" s="98"/>
      <c r="X1094" s="99"/>
      <c r="Y1094" s="98"/>
    </row>
    <row r="1095" spans="2:25" s="90" customFormat="1" ht="21" customHeight="1">
      <c r="B1095" s="101"/>
      <c r="C1095" s="98"/>
      <c r="D1095" s="102"/>
      <c r="E1095" s="103"/>
      <c r="F1095" s="103"/>
      <c r="G1095" s="104"/>
      <c r="H1095" s="104"/>
      <c r="I1095" s="99"/>
      <c r="J1095" s="99"/>
      <c r="K1095" s="98"/>
      <c r="L1095" s="99"/>
      <c r="M1095" s="98"/>
      <c r="N1095" s="100"/>
      <c r="O1095" s="100"/>
      <c r="P1095" s="97"/>
      <c r="Q1095" s="98"/>
      <c r="R1095" s="98"/>
      <c r="S1095" s="98"/>
      <c r="T1095" s="98"/>
      <c r="U1095" s="99"/>
      <c r="V1095" s="98"/>
      <c r="W1095" s="98"/>
      <c r="X1095" s="99"/>
      <c r="Y1095" s="98"/>
    </row>
    <row r="1096" spans="2:25" s="90" customFormat="1" ht="21" customHeight="1">
      <c r="B1096" s="101"/>
      <c r="C1096" s="98"/>
      <c r="D1096" s="102"/>
      <c r="E1096" s="103"/>
      <c r="F1096" s="103"/>
      <c r="G1096" s="104"/>
      <c r="H1096" s="104"/>
      <c r="I1096" s="99"/>
      <c r="J1096" s="99"/>
      <c r="K1096" s="98"/>
      <c r="L1096" s="99"/>
      <c r="M1096" s="98"/>
      <c r="N1096" s="100"/>
      <c r="O1096" s="100"/>
      <c r="P1096" s="97"/>
      <c r="Q1096" s="98"/>
      <c r="R1096" s="98"/>
      <c r="S1096" s="98"/>
      <c r="T1096" s="98"/>
      <c r="U1096" s="99"/>
      <c r="V1096" s="98"/>
      <c r="W1096" s="98"/>
      <c r="X1096" s="99"/>
      <c r="Y1096" s="98"/>
    </row>
    <row r="1097" spans="2:25" s="90" customFormat="1" ht="21" customHeight="1">
      <c r="B1097" s="101"/>
      <c r="C1097" s="98"/>
      <c r="D1097" s="102"/>
      <c r="E1097" s="103"/>
      <c r="F1097" s="103"/>
      <c r="G1097" s="104"/>
      <c r="H1097" s="104"/>
      <c r="I1097" s="99"/>
      <c r="J1097" s="99"/>
      <c r="K1097" s="98"/>
      <c r="L1097" s="99"/>
      <c r="M1097" s="98"/>
      <c r="N1097" s="100"/>
      <c r="O1097" s="100"/>
      <c r="P1097" s="97"/>
      <c r="Q1097" s="98"/>
      <c r="R1097" s="98"/>
      <c r="S1097" s="98"/>
      <c r="T1097" s="98"/>
      <c r="U1097" s="99"/>
      <c r="V1097" s="98"/>
      <c r="W1097" s="98"/>
      <c r="X1097" s="99"/>
      <c r="Y1097" s="98"/>
    </row>
    <row r="1098" spans="2:25" s="90" customFormat="1" ht="21" customHeight="1">
      <c r="B1098" s="101"/>
      <c r="C1098" s="98"/>
      <c r="D1098" s="102"/>
      <c r="E1098" s="103"/>
      <c r="F1098" s="103"/>
      <c r="G1098" s="104"/>
      <c r="H1098" s="104"/>
      <c r="I1098" s="99"/>
      <c r="J1098" s="99"/>
      <c r="K1098" s="98"/>
      <c r="L1098" s="99"/>
      <c r="M1098" s="98"/>
      <c r="N1098" s="100"/>
      <c r="O1098" s="100"/>
      <c r="P1098" s="97"/>
      <c r="Q1098" s="98"/>
      <c r="R1098" s="98"/>
      <c r="S1098" s="98"/>
      <c r="T1098" s="98"/>
      <c r="U1098" s="99"/>
      <c r="V1098" s="98"/>
      <c r="W1098" s="98"/>
      <c r="X1098" s="99"/>
      <c r="Y1098" s="98"/>
    </row>
    <row r="1099" spans="2:25" s="90" customFormat="1" ht="21" customHeight="1">
      <c r="B1099" s="101"/>
      <c r="C1099" s="98"/>
      <c r="D1099" s="102"/>
      <c r="E1099" s="103"/>
      <c r="F1099" s="103"/>
      <c r="G1099" s="104"/>
      <c r="H1099" s="104"/>
      <c r="I1099" s="99"/>
      <c r="J1099" s="99"/>
      <c r="K1099" s="98"/>
      <c r="L1099" s="99"/>
      <c r="M1099" s="98"/>
      <c r="N1099" s="100"/>
      <c r="O1099" s="100"/>
      <c r="P1099" s="97"/>
      <c r="Q1099" s="98"/>
      <c r="R1099" s="98"/>
      <c r="S1099" s="98"/>
      <c r="T1099" s="98"/>
      <c r="U1099" s="99"/>
      <c r="V1099" s="98"/>
      <c r="W1099" s="98"/>
      <c r="X1099" s="99"/>
      <c r="Y1099" s="98"/>
    </row>
    <row r="1100" spans="2:25" s="90" customFormat="1" ht="21" customHeight="1">
      <c r="B1100" s="101"/>
      <c r="C1100" s="98"/>
      <c r="D1100" s="102"/>
      <c r="E1100" s="103"/>
      <c r="F1100" s="103"/>
      <c r="G1100" s="104"/>
      <c r="H1100" s="104"/>
      <c r="I1100" s="99"/>
      <c r="J1100" s="99"/>
      <c r="K1100" s="98"/>
      <c r="L1100" s="99"/>
      <c r="M1100" s="98"/>
      <c r="N1100" s="100"/>
      <c r="O1100" s="100"/>
      <c r="P1100" s="97"/>
      <c r="Q1100" s="98"/>
      <c r="R1100" s="98"/>
      <c r="S1100" s="98"/>
      <c r="T1100" s="98"/>
      <c r="U1100" s="99"/>
      <c r="V1100" s="98"/>
      <c r="W1100" s="98"/>
      <c r="X1100" s="99"/>
      <c r="Y1100" s="98"/>
    </row>
    <row r="1101" spans="2:25" s="90" customFormat="1" ht="21" customHeight="1">
      <c r="B1101" s="101"/>
      <c r="C1101" s="98"/>
      <c r="D1101" s="102"/>
      <c r="E1101" s="103"/>
      <c r="F1101" s="103"/>
      <c r="G1101" s="104"/>
      <c r="H1101" s="104"/>
      <c r="I1101" s="99"/>
      <c r="J1101" s="99"/>
      <c r="K1101" s="98"/>
      <c r="L1101" s="99"/>
      <c r="M1101" s="98"/>
      <c r="N1101" s="100"/>
      <c r="O1101" s="100"/>
      <c r="P1101" s="97"/>
      <c r="Q1101" s="98"/>
      <c r="R1101" s="98"/>
      <c r="S1101" s="98"/>
      <c r="T1101" s="98"/>
      <c r="U1101" s="99"/>
      <c r="V1101" s="98"/>
      <c r="W1101" s="98"/>
      <c r="X1101" s="99"/>
      <c r="Y1101" s="98"/>
    </row>
    <row r="1102" spans="2:25" s="90" customFormat="1" ht="21" customHeight="1">
      <c r="B1102" s="101"/>
      <c r="C1102" s="98"/>
      <c r="D1102" s="102"/>
      <c r="E1102" s="103"/>
      <c r="F1102" s="103"/>
      <c r="G1102" s="104"/>
      <c r="H1102" s="104"/>
      <c r="I1102" s="99"/>
      <c r="J1102" s="99"/>
      <c r="K1102" s="98"/>
      <c r="L1102" s="99"/>
      <c r="M1102" s="98"/>
      <c r="N1102" s="100"/>
      <c r="O1102" s="100"/>
      <c r="P1102" s="97"/>
      <c r="Q1102" s="98"/>
      <c r="R1102" s="98"/>
      <c r="S1102" s="98"/>
      <c r="T1102" s="98"/>
      <c r="U1102" s="99"/>
      <c r="V1102" s="98"/>
      <c r="W1102" s="98"/>
      <c r="X1102" s="99"/>
      <c r="Y1102" s="98"/>
    </row>
    <row r="1103" spans="2:25" s="90" customFormat="1" ht="21" customHeight="1">
      <c r="B1103" s="101"/>
      <c r="C1103" s="98"/>
      <c r="D1103" s="102"/>
      <c r="E1103" s="103"/>
      <c r="F1103" s="103"/>
      <c r="G1103" s="104"/>
      <c r="H1103" s="104"/>
      <c r="I1103" s="99"/>
      <c r="J1103" s="99"/>
      <c r="K1103" s="98"/>
      <c r="L1103" s="99"/>
      <c r="M1103" s="98"/>
      <c r="N1103" s="100"/>
      <c r="O1103" s="100"/>
      <c r="P1103" s="97"/>
      <c r="Q1103" s="98"/>
      <c r="R1103" s="98"/>
      <c r="S1103" s="98"/>
      <c r="T1103" s="98"/>
      <c r="U1103" s="99"/>
      <c r="V1103" s="98"/>
      <c r="W1103" s="98"/>
      <c r="X1103" s="99"/>
      <c r="Y1103" s="98"/>
    </row>
    <row r="1104" spans="2:25" s="90" customFormat="1" ht="21" customHeight="1">
      <c r="B1104" s="101"/>
      <c r="C1104" s="98"/>
      <c r="D1104" s="102"/>
      <c r="E1104" s="103"/>
      <c r="F1104" s="103"/>
      <c r="G1104" s="104"/>
      <c r="H1104" s="104"/>
      <c r="I1104" s="99"/>
      <c r="J1104" s="99"/>
      <c r="K1104" s="98"/>
      <c r="L1104" s="99"/>
      <c r="M1104" s="98"/>
      <c r="N1104" s="100"/>
      <c r="O1104" s="100"/>
      <c r="P1104" s="97"/>
      <c r="Q1104" s="98"/>
      <c r="R1104" s="98"/>
      <c r="S1104" s="98"/>
      <c r="T1104" s="98"/>
      <c r="U1104" s="99"/>
      <c r="V1104" s="98"/>
      <c r="W1104" s="98"/>
      <c r="X1104" s="99"/>
      <c r="Y1104" s="98"/>
    </row>
    <row r="1105" spans="2:25" s="90" customFormat="1" ht="21" customHeight="1">
      <c r="B1105" s="101"/>
      <c r="C1105" s="98"/>
      <c r="D1105" s="102"/>
      <c r="E1105" s="103"/>
      <c r="F1105" s="103"/>
      <c r="G1105" s="104"/>
      <c r="H1105" s="104"/>
      <c r="I1105" s="99"/>
      <c r="J1105" s="99"/>
      <c r="K1105" s="98"/>
      <c r="L1105" s="99"/>
      <c r="M1105" s="98"/>
      <c r="N1105" s="100"/>
      <c r="O1105" s="100"/>
      <c r="P1105" s="97"/>
      <c r="Q1105" s="98"/>
      <c r="R1105" s="98"/>
      <c r="S1105" s="98"/>
      <c r="T1105" s="98"/>
      <c r="U1105" s="99"/>
      <c r="V1105" s="98"/>
      <c r="W1105" s="98"/>
      <c r="X1105" s="99"/>
      <c r="Y1105" s="98"/>
    </row>
    <row r="1106" spans="2:25" s="90" customFormat="1" ht="21" customHeight="1">
      <c r="B1106" s="101"/>
      <c r="C1106" s="98"/>
      <c r="D1106" s="102"/>
      <c r="E1106" s="103"/>
      <c r="F1106" s="103"/>
      <c r="G1106" s="104"/>
      <c r="H1106" s="104"/>
      <c r="I1106" s="99"/>
      <c r="J1106" s="99"/>
      <c r="K1106" s="98"/>
      <c r="L1106" s="99"/>
      <c r="M1106" s="98"/>
      <c r="N1106" s="100"/>
      <c r="O1106" s="100"/>
      <c r="P1106" s="97"/>
      <c r="Q1106" s="98"/>
      <c r="R1106" s="98"/>
      <c r="S1106" s="98"/>
      <c r="T1106" s="98"/>
      <c r="U1106" s="99"/>
      <c r="V1106" s="98"/>
      <c r="W1106" s="98"/>
      <c r="X1106" s="99"/>
      <c r="Y1106" s="98"/>
    </row>
    <row r="1107" spans="2:25" s="90" customFormat="1" ht="21" customHeight="1">
      <c r="B1107" s="101"/>
      <c r="C1107" s="98"/>
      <c r="D1107" s="102"/>
      <c r="E1107" s="103"/>
      <c r="F1107" s="103"/>
      <c r="G1107" s="104"/>
      <c r="H1107" s="104"/>
      <c r="I1107" s="99"/>
      <c r="J1107" s="99"/>
      <c r="K1107" s="98"/>
      <c r="L1107" s="99"/>
      <c r="M1107" s="98"/>
      <c r="N1107" s="100"/>
      <c r="O1107" s="100"/>
      <c r="P1107" s="97"/>
      <c r="Q1107" s="98"/>
      <c r="R1107" s="98"/>
      <c r="S1107" s="98"/>
      <c r="T1107" s="98"/>
      <c r="U1107" s="99"/>
      <c r="V1107" s="98"/>
      <c r="W1107" s="98"/>
      <c r="X1107" s="99"/>
      <c r="Y1107" s="98"/>
    </row>
    <row r="1108" spans="2:25" s="90" customFormat="1" ht="21" customHeight="1">
      <c r="B1108" s="101"/>
      <c r="C1108" s="98"/>
      <c r="D1108" s="102"/>
      <c r="E1108" s="103"/>
      <c r="F1108" s="103"/>
      <c r="G1108" s="104"/>
      <c r="H1108" s="104"/>
      <c r="I1108" s="99"/>
      <c r="J1108" s="99"/>
      <c r="K1108" s="98"/>
      <c r="L1108" s="99"/>
      <c r="M1108" s="98"/>
      <c r="N1108" s="100"/>
      <c r="O1108" s="100"/>
      <c r="P1108" s="97"/>
      <c r="Q1108" s="98"/>
      <c r="R1108" s="98"/>
      <c r="S1108" s="98"/>
      <c r="T1108" s="98"/>
      <c r="U1108" s="99"/>
      <c r="V1108" s="98"/>
      <c r="W1108" s="98"/>
      <c r="X1108" s="99"/>
      <c r="Y1108" s="98"/>
    </row>
    <row r="1109" spans="2:25" s="90" customFormat="1" ht="21" customHeight="1">
      <c r="B1109" s="101"/>
      <c r="C1109" s="98"/>
      <c r="D1109" s="102"/>
      <c r="E1109" s="103"/>
      <c r="F1109" s="103"/>
      <c r="G1109" s="104"/>
      <c r="H1109" s="104"/>
      <c r="I1109" s="99"/>
      <c r="J1109" s="99"/>
      <c r="K1109" s="98"/>
      <c r="L1109" s="99"/>
      <c r="M1109" s="98"/>
      <c r="N1109" s="100"/>
      <c r="O1109" s="100"/>
      <c r="P1109" s="97"/>
      <c r="Q1109" s="98"/>
      <c r="R1109" s="98"/>
      <c r="S1109" s="98"/>
      <c r="T1109" s="98"/>
      <c r="U1109" s="99"/>
      <c r="V1109" s="98"/>
      <c r="W1109" s="98"/>
      <c r="X1109" s="99"/>
      <c r="Y1109" s="98"/>
    </row>
    <row r="1110" spans="2:25" s="90" customFormat="1" ht="21" customHeight="1">
      <c r="B1110" s="101"/>
      <c r="C1110" s="98"/>
      <c r="D1110" s="102"/>
      <c r="E1110" s="103"/>
      <c r="F1110" s="103"/>
      <c r="G1110" s="104"/>
      <c r="H1110" s="104"/>
      <c r="I1110" s="99"/>
      <c r="J1110" s="99"/>
      <c r="K1110" s="98"/>
      <c r="L1110" s="99"/>
      <c r="M1110" s="98"/>
      <c r="N1110" s="100"/>
      <c r="O1110" s="100"/>
      <c r="P1110" s="97"/>
      <c r="Q1110" s="98"/>
      <c r="R1110" s="98"/>
      <c r="S1110" s="98"/>
      <c r="T1110" s="98"/>
      <c r="U1110" s="99"/>
      <c r="V1110" s="98"/>
      <c r="W1110" s="98"/>
      <c r="X1110" s="99"/>
      <c r="Y1110" s="98"/>
    </row>
    <row r="1111" spans="2:25" s="90" customFormat="1" ht="21" customHeight="1">
      <c r="B1111" s="101"/>
      <c r="C1111" s="98"/>
      <c r="D1111" s="102"/>
      <c r="E1111" s="103"/>
      <c r="F1111" s="103"/>
      <c r="G1111" s="104"/>
      <c r="H1111" s="104"/>
      <c r="I1111" s="99"/>
      <c r="J1111" s="99"/>
      <c r="K1111" s="98"/>
      <c r="L1111" s="99"/>
      <c r="M1111" s="98"/>
      <c r="N1111" s="100"/>
      <c r="O1111" s="100"/>
      <c r="P1111" s="97"/>
      <c r="Q1111" s="98"/>
      <c r="R1111" s="98"/>
      <c r="S1111" s="98"/>
      <c r="T1111" s="98"/>
      <c r="U1111" s="99"/>
      <c r="V1111" s="98"/>
      <c r="W1111" s="98"/>
      <c r="X1111" s="99"/>
      <c r="Y1111" s="98"/>
    </row>
    <row r="1112" spans="2:25" s="90" customFormat="1" ht="21" customHeight="1">
      <c r="B1112" s="101"/>
      <c r="C1112" s="98"/>
      <c r="D1112" s="102"/>
      <c r="E1112" s="103"/>
      <c r="F1112" s="103"/>
      <c r="G1112" s="104"/>
      <c r="H1112" s="104"/>
      <c r="I1112" s="99"/>
      <c r="J1112" s="99"/>
      <c r="K1112" s="98"/>
      <c r="L1112" s="99"/>
      <c r="M1112" s="98"/>
      <c r="N1112" s="100"/>
      <c r="O1112" s="100"/>
      <c r="P1112" s="97"/>
      <c r="Q1112" s="98"/>
      <c r="R1112" s="98"/>
      <c r="S1112" s="98"/>
      <c r="T1112" s="98"/>
      <c r="U1112" s="99"/>
      <c r="V1112" s="98"/>
      <c r="W1112" s="98"/>
      <c r="X1112" s="99"/>
      <c r="Y1112" s="98"/>
    </row>
    <row r="1113" spans="2:25" s="90" customFormat="1" ht="21" customHeight="1">
      <c r="B1113" s="101"/>
      <c r="C1113" s="98"/>
      <c r="D1113" s="102"/>
      <c r="E1113" s="103"/>
      <c r="F1113" s="103"/>
      <c r="G1113" s="104"/>
      <c r="H1113" s="104"/>
      <c r="I1113" s="99"/>
      <c r="J1113" s="99"/>
      <c r="K1113" s="98"/>
      <c r="L1113" s="99"/>
      <c r="M1113" s="98"/>
      <c r="N1113" s="100"/>
      <c r="O1113" s="100"/>
      <c r="P1113" s="97"/>
      <c r="Q1113" s="98"/>
      <c r="R1113" s="98"/>
      <c r="S1113" s="98"/>
      <c r="T1113" s="98"/>
      <c r="U1113" s="99"/>
      <c r="V1113" s="98"/>
      <c r="W1113" s="98"/>
      <c r="X1113" s="99"/>
      <c r="Y1113" s="98"/>
    </row>
    <row r="1114" spans="2:25" s="90" customFormat="1" ht="21" customHeight="1">
      <c r="B1114" s="101"/>
      <c r="C1114" s="98"/>
      <c r="D1114" s="102"/>
      <c r="E1114" s="103"/>
      <c r="F1114" s="103"/>
      <c r="G1114" s="104"/>
      <c r="H1114" s="104"/>
      <c r="I1114" s="99"/>
      <c r="J1114" s="99"/>
      <c r="K1114" s="98"/>
      <c r="L1114" s="99"/>
      <c r="M1114" s="98"/>
      <c r="N1114" s="100"/>
      <c r="O1114" s="100"/>
      <c r="P1114" s="97"/>
      <c r="Q1114" s="98"/>
      <c r="R1114" s="98"/>
      <c r="S1114" s="98"/>
      <c r="T1114" s="98"/>
      <c r="U1114" s="99"/>
      <c r="V1114" s="98"/>
      <c r="W1114" s="98"/>
      <c r="X1114" s="99"/>
      <c r="Y1114" s="98"/>
    </row>
    <row r="1115" spans="2:25" s="90" customFormat="1" ht="21" customHeight="1">
      <c r="B1115" s="101"/>
      <c r="C1115" s="98"/>
      <c r="D1115" s="102"/>
      <c r="E1115" s="103"/>
      <c r="F1115" s="103"/>
      <c r="G1115" s="104"/>
      <c r="H1115" s="104"/>
      <c r="I1115" s="99"/>
      <c r="J1115" s="99"/>
      <c r="K1115" s="98"/>
      <c r="L1115" s="99"/>
      <c r="M1115" s="98"/>
      <c r="N1115" s="100"/>
      <c r="O1115" s="100"/>
      <c r="P1115" s="97"/>
      <c r="Q1115" s="98"/>
      <c r="R1115" s="98"/>
      <c r="S1115" s="98"/>
      <c r="T1115" s="98"/>
      <c r="U1115" s="99"/>
      <c r="V1115" s="98"/>
      <c r="W1115" s="98"/>
      <c r="X1115" s="99"/>
      <c r="Y1115" s="98"/>
    </row>
    <row r="1116" spans="2:25" s="90" customFormat="1" ht="21" customHeight="1">
      <c r="B1116" s="101"/>
      <c r="C1116" s="98"/>
      <c r="D1116" s="102"/>
      <c r="E1116" s="103"/>
      <c r="F1116" s="103"/>
      <c r="G1116" s="104"/>
      <c r="H1116" s="104"/>
      <c r="I1116" s="99"/>
      <c r="J1116" s="99"/>
      <c r="K1116" s="98"/>
      <c r="L1116" s="99"/>
      <c r="M1116" s="98"/>
      <c r="N1116" s="100"/>
      <c r="O1116" s="100"/>
      <c r="P1116" s="97"/>
      <c r="Q1116" s="98"/>
      <c r="R1116" s="98"/>
      <c r="S1116" s="98"/>
      <c r="T1116" s="98"/>
      <c r="U1116" s="99"/>
      <c r="V1116" s="98"/>
      <c r="W1116" s="98"/>
      <c r="X1116" s="99"/>
      <c r="Y1116" s="98"/>
    </row>
    <row r="1117" spans="2:25" s="90" customFormat="1" ht="21" customHeight="1">
      <c r="B1117" s="101"/>
      <c r="C1117" s="98"/>
      <c r="D1117" s="102"/>
      <c r="E1117" s="103"/>
      <c r="F1117" s="103"/>
      <c r="G1117" s="104"/>
      <c r="H1117" s="104"/>
      <c r="I1117" s="99"/>
      <c r="J1117" s="99"/>
      <c r="K1117" s="98"/>
      <c r="L1117" s="99"/>
      <c r="M1117" s="98"/>
      <c r="N1117" s="100"/>
      <c r="O1117" s="100"/>
      <c r="P1117" s="97"/>
      <c r="Q1117" s="98"/>
      <c r="R1117" s="98"/>
      <c r="S1117" s="98"/>
      <c r="T1117" s="98"/>
      <c r="U1117" s="99"/>
      <c r="V1117" s="98"/>
      <c r="W1117" s="98"/>
      <c r="X1117" s="99"/>
      <c r="Y1117" s="98"/>
    </row>
    <row r="1118" spans="2:25" s="90" customFormat="1" ht="21" customHeight="1">
      <c r="B1118" s="101"/>
      <c r="C1118" s="98"/>
      <c r="D1118" s="102"/>
      <c r="E1118" s="103"/>
      <c r="F1118" s="103"/>
      <c r="G1118" s="104"/>
      <c r="H1118" s="104"/>
      <c r="I1118" s="99"/>
      <c r="J1118" s="99"/>
      <c r="K1118" s="98"/>
      <c r="L1118" s="99"/>
      <c r="M1118" s="98"/>
      <c r="N1118" s="100"/>
      <c r="O1118" s="100"/>
      <c r="P1118" s="97"/>
      <c r="Q1118" s="98"/>
      <c r="R1118" s="98"/>
      <c r="S1118" s="98"/>
      <c r="T1118" s="98"/>
      <c r="U1118" s="99"/>
      <c r="V1118" s="98"/>
      <c r="W1118" s="98"/>
      <c r="X1118" s="99"/>
      <c r="Y1118" s="98"/>
    </row>
    <row r="1119" spans="2:25" s="90" customFormat="1" ht="21" customHeight="1">
      <c r="B1119" s="101"/>
      <c r="C1119" s="98"/>
      <c r="D1119" s="102"/>
      <c r="E1119" s="103"/>
      <c r="F1119" s="103"/>
      <c r="G1119" s="104"/>
      <c r="H1119" s="104"/>
      <c r="I1119" s="99"/>
      <c r="J1119" s="99"/>
      <c r="K1119" s="98"/>
      <c r="L1119" s="99"/>
      <c r="M1119" s="98"/>
      <c r="N1119" s="100"/>
      <c r="O1119" s="100"/>
      <c r="P1119" s="97"/>
      <c r="Q1119" s="98"/>
      <c r="R1119" s="98"/>
      <c r="S1119" s="98"/>
      <c r="T1119" s="98"/>
      <c r="U1119" s="99"/>
      <c r="V1119" s="98"/>
      <c r="W1119" s="98"/>
      <c r="X1119" s="99"/>
      <c r="Y1119" s="98"/>
    </row>
    <row r="1120" spans="2:25" s="90" customFormat="1" ht="21" customHeight="1">
      <c r="B1120" s="101"/>
      <c r="C1120" s="98"/>
      <c r="D1120" s="102"/>
      <c r="E1120" s="103"/>
      <c r="F1120" s="103"/>
      <c r="G1120" s="104"/>
      <c r="H1120" s="104"/>
      <c r="I1120" s="99"/>
      <c r="J1120" s="99"/>
      <c r="K1120" s="98"/>
      <c r="L1120" s="99"/>
      <c r="M1120" s="98"/>
      <c r="N1120" s="100"/>
      <c r="O1120" s="100"/>
      <c r="P1120" s="97"/>
      <c r="Q1120" s="98"/>
      <c r="R1120" s="98"/>
      <c r="S1120" s="98"/>
      <c r="T1120" s="98"/>
      <c r="U1120" s="99"/>
      <c r="V1120" s="98"/>
      <c r="W1120" s="98"/>
      <c r="X1120" s="99"/>
      <c r="Y1120" s="98"/>
    </row>
    <row r="1121" spans="2:25" s="90" customFormat="1" ht="21" customHeight="1">
      <c r="B1121" s="101"/>
      <c r="C1121" s="98"/>
      <c r="D1121" s="102"/>
      <c r="E1121" s="103"/>
      <c r="F1121" s="103"/>
      <c r="G1121" s="104"/>
      <c r="H1121" s="104"/>
      <c r="I1121" s="99"/>
      <c r="J1121" s="99"/>
      <c r="K1121" s="98"/>
      <c r="L1121" s="99"/>
      <c r="M1121" s="98"/>
      <c r="N1121" s="100"/>
      <c r="O1121" s="100"/>
      <c r="P1121" s="97"/>
      <c r="Q1121" s="98"/>
      <c r="R1121" s="98"/>
      <c r="S1121" s="98"/>
      <c r="T1121" s="98"/>
      <c r="U1121" s="99"/>
      <c r="V1121" s="98"/>
      <c r="W1121" s="98"/>
      <c r="X1121" s="99"/>
      <c r="Y1121" s="98"/>
    </row>
    <row r="1122" spans="2:25" s="90" customFormat="1" ht="21" customHeight="1">
      <c r="B1122" s="101"/>
      <c r="C1122" s="98"/>
      <c r="D1122" s="102"/>
      <c r="E1122" s="103"/>
      <c r="F1122" s="103"/>
      <c r="G1122" s="104"/>
      <c r="H1122" s="104"/>
      <c r="I1122" s="99"/>
      <c r="J1122" s="99"/>
      <c r="K1122" s="98"/>
      <c r="L1122" s="99"/>
      <c r="M1122" s="98"/>
      <c r="N1122" s="100"/>
      <c r="O1122" s="100"/>
      <c r="P1122" s="97"/>
      <c r="Q1122" s="98"/>
      <c r="R1122" s="98"/>
      <c r="S1122" s="98"/>
      <c r="T1122" s="98"/>
      <c r="U1122" s="99"/>
      <c r="V1122" s="98"/>
      <c r="W1122" s="98"/>
      <c r="X1122" s="99"/>
      <c r="Y1122" s="98"/>
    </row>
    <row r="1123" spans="2:25" s="90" customFormat="1" ht="21" customHeight="1">
      <c r="B1123" s="101"/>
      <c r="C1123" s="98"/>
      <c r="D1123" s="102"/>
      <c r="E1123" s="103"/>
      <c r="F1123" s="103"/>
      <c r="G1123" s="104"/>
      <c r="H1123" s="104"/>
      <c r="I1123" s="99"/>
      <c r="J1123" s="99"/>
      <c r="K1123" s="98"/>
      <c r="L1123" s="99"/>
      <c r="M1123" s="98"/>
      <c r="N1123" s="100"/>
      <c r="O1123" s="100"/>
      <c r="P1123" s="97"/>
      <c r="Q1123" s="98"/>
      <c r="R1123" s="98"/>
      <c r="S1123" s="98"/>
      <c r="T1123" s="98"/>
      <c r="U1123" s="99"/>
      <c r="V1123" s="98"/>
      <c r="W1123" s="98"/>
      <c r="X1123" s="99"/>
      <c r="Y1123" s="98"/>
    </row>
    <row r="1124" spans="2:25" s="90" customFormat="1" ht="21" customHeight="1">
      <c r="B1124" s="101"/>
      <c r="C1124" s="98"/>
      <c r="D1124" s="102"/>
      <c r="E1124" s="103"/>
      <c r="F1124" s="103"/>
      <c r="G1124" s="104"/>
      <c r="H1124" s="104"/>
      <c r="I1124" s="99"/>
      <c r="J1124" s="99"/>
      <c r="K1124" s="98"/>
      <c r="L1124" s="99"/>
      <c r="M1124" s="98"/>
      <c r="N1124" s="100"/>
      <c r="O1124" s="100"/>
      <c r="P1124" s="97"/>
      <c r="Q1124" s="98"/>
      <c r="R1124" s="98"/>
      <c r="S1124" s="98"/>
      <c r="T1124" s="98"/>
      <c r="U1124" s="99"/>
      <c r="V1124" s="98"/>
      <c r="W1124" s="98"/>
      <c r="X1124" s="99"/>
      <c r="Y1124" s="98"/>
    </row>
    <row r="1125" spans="2:25" s="90" customFormat="1" ht="21" customHeight="1">
      <c r="B1125" s="101"/>
      <c r="C1125" s="98"/>
      <c r="D1125" s="102"/>
      <c r="E1125" s="103"/>
      <c r="F1125" s="103"/>
      <c r="G1125" s="104"/>
      <c r="H1125" s="104"/>
      <c r="I1125" s="99"/>
      <c r="J1125" s="99"/>
      <c r="K1125" s="98"/>
      <c r="L1125" s="99"/>
      <c r="M1125" s="98"/>
      <c r="N1125" s="100"/>
      <c r="O1125" s="100"/>
      <c r="P1125" s="97"/>
      <c r="Q1125" s="98"/>
      <c r="R1125" s="98"/>
      <c r="S1125" s="98"/>
      <c r="T1125" s="98"/>
      <c r="U1125" s="99"/>
      <c r="V1125" s="98"/>
      <c r="W1125" s="98"/>
      <c r="X1125" s="99"/>
      <c r="Y1125" s="98"/>
    </row>
    <row r="1126" spans="2:25" s="90" customFormat="1" ht="21" customHeight="1">
      <c r="B1126" s="101"/>
      <c r="C1126" s="98"/>
      <c r="D1126" s="102"/>
      <c r="E1126" s="103"/>
      <c r="F1126" s="103"/>
      <c r="G1126" s="104"/>
      <c r="H1126" s="104"/>
      <c r="I1126" s="99"/>
      <c r="J1126" s="99"/>
      <c r="K1126" s="98"/>
      <c r="L1126" s="99"/>
      <c r="M1126" s="98"/>
      <c r="N1126" s="100"/>
      <c r="O1126" s="100"/>
      <c r="P1126" s="97"/>
      <c r="Q1126" s="98"/>
      <c r="R1126" s="98"/>
      <c r="S1126" s="98"/>
      <c r="T1126" s="98"/>
      <c r="U1126" s="99"/>
      <c r="V1126" s="98"/>
      <c r="W1126" s="98"/>
      <c r="X1126" s="99"/>
      <c r="Y1126" s="98"/>
    </row>
    <row r="1127" spans="2:25" s="90" customFormat="1" ht="21" customHeight="1">
      <c r="B1127" s="101"/>
      <c r="C1127" s="98"/>
      <c r="D1127" s="102"/>
      <c r="E1127" s="103"/>
      <c r="F1127" s="103"/>
      <c r="G1127" s="104"/>
      <c r="H1127" s="104"/>
      <c r="I1127" s="99"/>
      <c r="J1127" s="99"/>
      <c r="K1127" s="98"/>
      <c r="L1127" s="99"/>
      <c r="M1127" s="98"/>
      <c r="N1127" s="100"/>
      <c r="O1127" s="100"/>
      <c r="P1127" s="97"/>
      <c r="Q1127" s="98"/>
      <c r="R1127" s="98"/>
      <c r="S1127" s="98"/>
      <c r="T1127" s="98"/>
      <c r="U1127" s="99"/>
      <c r="V1127" s="98"/>
      <c r="W1127" s="98"/>
      <c r="X1127" s="99"/>
      <c r="Y1127" s="98"/>
    </row>
    <row r="1128" spans="2:25" s="90" customFormat="1" ht="21" customHeight="1">
      <c r="B1128" s="101"/>
      <c r="C1128" s="98"/>
      <c r="D1128" s="102"/>
      <c r="E1128" s="103"/>
      <c r="F1128" s="103"/>
      <c r="G1128" s="104"/>
      <c r="H1128" s="104"/>
      <c r="I1128" s="99"/>
      <c r="J1128" s="99"/>
      <c r="K1128" s="98"/>
      <c r="L1128" s="99"/>
      <c r="M1128" s="98"/>
      <c r="N1128" s="100"/>
      <c r="O1128" s="100"/>
      <c r="P1128" s="97"/>
      <c r="Q1128" s="98"/>
      <c r="R1128" s="98"/>
      <c r="S1128" s="98"/>
      <c r="T1128" s="98"/>
      <c r="U1128" s="99"/>
      <c r="V1128" s="98"/>
      <c r="W1128" s="98"/>
      <c r="X1128" s="99"/>
      <c r="Y1128" s="98"/>
    </row>
    <row r="1129" spans="2:25" s="90" customFormat="1" ht="21" customHeight="1">
      <c r="B1129" s="101"/>
      <c r="C1129" s="98"/>
      <c r="D1129" s="102"/>
      <c r="E1129" s="103"/>
      <c r="F1129" s="103"/>
      <c r="G1129" s="104"/>
      <c r="H1129" s="104"/>
      <c r="I1129" s="99"/>
      <c r="J1129" s="99"/>
      <c r="K1129" s="98"/>
      <c r="L1129" s="99"/>
      <c r="M1129" s="98"/>
      <c r="N1129" s="100"/>
      <c r="O1129" s="100"/>
      <c r="P1129" s="97"/>
      <c r="Q1129" s="98"/>
      <c r="R1129" s="98"/>
      <c r="S1129" s="98"/>
      <c r="T1129" s="98"/>
      <c r="U1129" s="99"/>
      <c r="V1129" s="98"/>
      <c r="W1129" s="98"/>
      <c r="X1129" s="99"/>
      <c r="Y1129" s="98"/>
    </row>
    <row r="1130" spans="2:25" s="90" customFormat="1" ht="21" customHeight="1">
      <c r="B1130" s="101"/>
      <c r="C1130" s="98"/>
      <c r="D1130" s="102"/>
      <c r="E1130" s="103"/>
      <c r="F1130" s="103"/>
      <c r="G1130" s="104"/>
      <c r="H1130" s="104"/>
      <c r="I1130" s="99"/>
      <c r="J1130" s="99"/>
      <c r="K1130" s="98"/>
      <c r="L1130" s="99"/>
      <c r="M1130" s="98"/>
      <c r="N1130" s="100"/>
      <c r="O1130" s="100"/>
      <c r="P1130" s="97"/>
      <c r="Q1130" s="98"/>
      <c r="R1130" s="98"/>
      <c r="S1130" s="98"/>
      <c r="T1130" s="98"/>
      <c r="U1130" s="99"/>
      <c r="V1130" s="98"/>
      <c r="W1130" s="98"/>
      <c r="X1130" s="99"/>
      <c r="Y1130" s="98"/>
    </row>
    <row r="1131" spans="2:25" s="90" customFormat="1" ht="21" customHeight="1">
      <c r="B1131" s="101"/>
      <c r="C1131" s="98"/>
      <c r="D1131" s="102"/>
      <c r="E1131" s="103"/>
      <c r="F1131" s="103"/>
      <c r="G1131" s="104"/>
      <c r="H1131" s="104"/>
      <c r="I1131" s="99"/>
      <c r="J1131" s="99"/>
      <c r="K1131" s="98"/>
      <c r="L1131" s="99"/>
      <c r="M1131" s="98"/>
      <c r="N1131" s="100"/>
      <c r="O1131" s="100"/>
      <c r="P1131" s="97"/>
      <c r="Q1131" s="98"/>
      <c r="R1131" s="98"/>
      <c r="S1131" s="98"/>
      <c r="T1131" s="98"/>
      <c r="U1131" s="99"/>
      <c r="V1131" s="98"/>
      <c r="W1131" s="98"/>
      <c r="X1131" s="99"/>
      <c r="Y1131" s="98"/>
    </row>
    <row r="1132" spans="2:25" s="90" customFormat="1" ht="21" customHeight="1">
      <c r="B1132" s="101"/>
      <c r="C1132" s="98"/>
      <c r="D1132" s="102"/>
      <c r="E1132" s="103"/>
      <c r="F1132" s="103"/>
      <c r="G1132" s="104"/>
      <c r="H1132" s="104"/>
      <c r="I1132" s="99"/>
      <c r="J1132" s="99"/>
      <c r="K1132" s="98"/>
      <c r="L1132" s="99"/>
      <c r="M1132" s="98"/>
      <c r="N1132" s="100"/>
      <c r="O1132" s="100"/>
      <c r="P1132" s="97"/>
      <c r="Q1132" s="98"/>
      <c r="R1132" s="98"/>
      <c r="S1132" s="98"/>
      <c r="T1132" s="98"/>
      <c r="U1132" s="99"/>
      <c r="V1132" s="98"/>
      <c r="W1132" s="98"/>
      <c r="X1132" s="99"/>
      <c r="Y1132" s="98"/>
    </row>
    <row r="1133" spans="2:25" s="90" customFormat="1" ht="21" customHeight="1">
      <c r="B1133" s="101"/>
      <c r="C1133" s="98"/>
      <c r="D1133" s="102"/>
      <c r="E1133" s="103"/>
      <c r="F1133" s="103"/>
      <c r="G1133" s="104"/>
      <c r="H1133" s="104"/>
      <c r="I1133" s="99"/>
      <c r="J1133" s="99"/>
      <c r="K1133" s="98"/>
      <c r="L1133" s="99"/>
      <c r="M1133" s="98"/>
      <c r="N1133" s="100"/>
      <c r="O1133" s="100"/>
      <c r="P1133" s="97"/>
      <c r="Q1133" s="98"/>
      <c r="R1133" s="98"/>
      <c r="S1133" s="98"/>
      <c r="T1133" s="98"/>
      <c r="U1133" s="99"/>
      <c r="V1133" s="98"/>
      <c r="W1133" s="98"/>
      <c r="X1133" s="99"/>
      <c r="Y1133" s="98"/>
    </row>
    <row r="1134" spans="2:25" s="90" customFormat="1" ht="21" customHeight="1">
      <c r="B1134" s="101"/>
      <c r="C1134" s="98"/>
      <c r="D1134" s="102"/>
      <c r="E1134" s="103"/>
      <c r="F1134" s="103"/>
      <c r="G1134" s="104"/>
      <c r="H1134" s="104"/>
      <c r="I1134" s="99"/>
      <c r="J1134" s="99"/>
      <c r="K1134" s="98"/>
      <c r="L1134" s="99"/>
      <c r="M1134" s="98"/>
      <c r="N1134" s="100"/>
      <c r="O1134" s="100"/>
      <c r="P1134" s="97"/>
      <c r="Q1134" s="98"/>
      <c r="R1134" s="98"/>
      <c r="S1134" s="98"/>
      <c r="T1134" s="98"/>
      <c r="U1134" s="99"/>
      <c r="V1134" s="98"/>
      <c r="W1134" s="98"/>
      <c r="X1134" s="99"/>
      <c r="Y1134" s="98"/>
    </row>
    <row r="1135" spans="2:25" s="90" customFormat="1" ht="21" customHeight="1">
      <c r="B1135" s="101"/>
      <c r="C1135" s="98"/>
      <c r="D1135" s="102"/>
      <c r="E1135" s="103"/>
      <c r="F1135" s="103"/>
      <c r="G1135" s="104"/>
      <c r="H1135" s="104"/>
      <c r="I1135" s="99"/>
      <c r="J1135" s="99"/>
      <c r="K1135" s="98"/>
      <c r="L1135" s="99"/>
      <c r="M1135" s="98"/>
      <c r="N1135" s="100"/>
      <c r="O1135" s="100"/>
      <c r="P1135" s="97"/>
      <c r="Q1135" s="98"/>
      <c r="R1135" s="98"/>
      <c r="S1135" s="98"/>
      <c r="T1135" s="98"/>
      <c r="U1135" s="99"/>
      <c r="V1135" s="98"/>
      <c r="W1135" s="98"/>
      <c r="X1135" s="99"/>
      <c r="Y1135" s="98"/>
    </row>
    <row r="1136" spans="2:25" s="90" customFormat="1" ht="21" customHeight="1">
      <c r="B1136" s="101"/>
      <c r="C1136" s="98"/>
      <c r="D1136" s="102"/>
      <c r="E1136" s="103"/>
      <c r="F1136" s="103"/>
      <c r="G1136" s="104"/>
      <c r="H1136" s="104"/>
      <c r="I1136" s="99"/>
      <c r="J1136" s="99"/>
      <c r="K1136" s="98"/>
      <c r="L1136" s="99"/>
      <c r="M1136" s="98"/>
      <c r="N1136" s="100"/>
      <c r="O1136" s="100"/>
      <c r="P1136" s="97"/>
      <c r="Q1136" s="98"/>
      <c r="R1136" s="98"/>
      <c r="S1136" s="98"/>
      <c r="T1136" s="98"/>
      <c r="U1136" s="99"/>
      <c r="V1136" s="98"/>
      <c r="W1136" s="98"/>
      <c r="X1136" s="99"/>
      <c r="Y1136" s="98"/>
    </row>
    <row r="1137" spans="2:25" s="90" customFormat="1" ht="21" customHeight="1">
      <c r="B1137" s="101"/>
      <c r="C1137" s="98"/>
      <c r="D1137" s="102"/>
      <c r="E1137" s="103"/>
      <c r="F1137" s="103"/>
      <c r="G1137" s="104"/>
      <c r="H1137" s="104"/>
      <c r="I1137" s="99"/>
      <c r="J1137" s="99"/>
      <c r="K1137" s="98"/>
      <c r="L1137" s="99"/>
      <c r="M1137" s="98"/>
      <c r="N1137" s="100"/>
      <c r="O1137" s="100"/>
      <c r="P1137" s="97"/>
      <c r="Q1137" s="98"/>
      <c r="R1137" s="98"/>
      <c r="S1137" s="98"/>
      <c r="T1137" s="98"/>
      <c r="U1137" s="99"/>
      <c r="V1137" s="98"/>
      <c r="W1137" s="98"/>
      <c r="X1137" s="99"/>
      <c r="Y1137" s="98"/>
    </row>
    <row r="1138" spans="2:25" s="90" customFormat="1" ht="21" customHeight="1">
      <c r="B1138" s="101"/>
      <c r="C1138" s="98"/>
      <c r="D1138" s="102"/>
      <c r="E1138" s="103"/>
      <c r="F1138" s="103"/>
      <c r="G1138" s="104"/>
      <c r="H1138" s="104"/>
      <c r="I1138" s="99"/>
      <c r="J1138" s="99"/>
      <c r="K1138" s="98"/>
      <c r="L1138" s="99"/>
      <c r="M1138" s="98"/>
      <c r="N1138" s="100"/>
      <c r="O1138" s="100"/>
      <c r="P1138" s="97"/>
      <c r="Q1138" s="98"/>
      <c r="R1138" s="98"/>
      <c r="S1138" s="98"/>
      <c r="T1138" s="98"/>
      <c r="U1138" s="99"/>
      <c r="V1138" s="98"/>
      <c r="W1138" s="98"/>
      <c r="X1138" s="99"/>
      <c r="Y1138" s="98"/>
    </row>
    <row r="1139" spans="2:25" s="90" customFormat="1" ht="21" customHeight="1">
      <c r="B1139" s="101"/>
      <c r="C1139" s="98"/>
      <c r="D1139" s="102"/>
      <c r="E1139" s="103"/>
      <c r="F1139" s="103"/>
      <c r="G1139" s="104"/>
      <c r="H1139" s="104"/>
      <c r="I1139" s="99"/>
      <c r="J1139" s="99"/>
      <c r="K1139" s="98"/>
      <c r="L1139" s="99"/>
      <c r="M1139" s="98"/>
      <c r="N1139" s="100"/>
      <c r="O1139" s="100"/>
      <c r="P1139" s="97"/>
      <c r="Q1139" s="98"/>
      <c r="R1139" s="98"/>
      <c r="S1139" s="98"/>
      <c r="T1139" s="98"/>
      <c r="U1139" s="99"/>
      <c r="V1139" s="98"/>
      <c r="W1139" s="98"/>
      <c r="X1139" s="99"/>
      <c r="Y1139" s="98"/>
    </row>
    <row r="1140" spans="2:25" s="90" customFormat="1" ht="21" customHeight="1">
      <c r="B1140" s="101"/>
      <c r="C1140" s="98"/>
      <c r="D1140" s="102"/>
      <c r="E1140" s="103"/>
      <c r="F1140" s="103"/>
      <c r="G1140" s="104"/>
      <c r="H1140" s="104"/>
      <c r="I1140" s="99"/>
      <c r="J1140" s="99"/>
      <c r="K1140" s="98"/>
      <c r="L1140" s="99"/>
      <c r="M1140" s="98"/>
      <c r="N1140" s="100"/>
      <c r="O1140" s="100"/>
      <c r="P1140" s="97"/>
      <c r="Q1140" s="98"/>
      <c r="R1140" s="98"/>
      <c r="S1140" s="98"/>
      <c r="T1140" s="98"/>
      <c r="U1140" s="99"/>
      <c r="V1140" s="98"/>
      <c r="W1140" s="98"/>
      <c r="X1140" s="99"/>
      <c r="Y1140" s="98"/>
    </row>
    <row r="1141" spans="2:25" s="90" customFormat="1" ht="21" customHeight="1">
      <c r="B1141" s="101"/>
      <c r="C1141" s="98"/>
      <c r="D1141" s="102"/>
      <c r="E1141" s="103"/>
      <c r="F1141" s="103"/>
      <c r="G1141" s="104"/>
      <c r="H1141" s="104"/>
      <c r="I1141" s="99"/>
      <c r="J1141" s="99"/>
      <c r="K1141" s="98"/>
      <c r="L1141" s="99"/>
      <c r="M1141" s="98"/>
      <c r="N1141" s="100"/>
      <c r="O1141" s="100"/>
      <c r="P1141" s="97"/>
      <c r="Q1141" s="98"/>
      <c r="R1141" s="98"/>
      <c r="S1141" s="98"/>
      <c r="T1141" s="98"/>
      <c r="U1141" s="99"/>
      <c r="V1141" s="98"/>
      <c r="W1141" s="98"/>
      <c r="X1141" s="99"/>
      <c r="Y1141" s="98"/>
    </row>
    <row r="1142" spans="2:25" s="90" customFormat="1" ht="21" customHeight="1">
      <c r="B1142" s="101"/>
      <c r="C1142" s="98"/>
      <c r="D1142" s="102"/>
      <c r="E1142" s="103"/>
      <c r="F1142" s="103"/>
      <c r="G1142" s="104"/>
      <c r="H1142" s="104"/>
      <c r="I1142" s="99"/>
      <c r="J1142" s="99"/>
      <c r="K1142" s="98"/>
      <c r="L1142" s="99"/>
      <c r="M1142" s="98"/>
      <c r="N1142" s="100"/>
      <c r="O1142" s="100"/>
      <c r="P1142" s="97"/>
      <c r="Q1142" s="98"/>
      <c r="R1142" s="98"/>
      <c r="S1142" s="98"/>
      <c r="T1142" s="98"/>
      <c r="U1142" s="99"/>
      <c r="V1142" s="98"/>
      <c r="W1142" s="98"/>
      <c r="X1142" s="99"/>
      <c r="Y1142" s="98"/>
    </row>
    <row r="1143" spans="2:25" s="90" customFormat="1" ht="21" customHeight="1">
      <c r="B1143" s="101"/>
      <c r="C1143" s="98"/>
      <c r="D1143" s="102"/>
      <c r="E1143" s="103"/>
      <c r="F1143" s="103"/>
      <c r="G1143" s="104"/>
      <c r="H1143" s="104"/>
      <c r="I1143" s="99"/>
      <c r="J1143" s="99"/>
      <c r="K1143" s="98"/>
      <c r="L1143" s="99"/>
      <c r="M1143" s="98"/>
      <c r="N1143" s="100"/>
      <c r="O1143" s="100"/>
      <c r="P1143" s="97"/>
      <c r="Q1143" s="98"/>
      <c r="R1143" s="98"/>
      <c r="S1143" s="98"/>
      <c r="T1143" s="98"/>
      <c r="U1143" s="99"/>
      <c r="V1143" s="98"/>
      <c r="W1143" s="98"/>
      <c r="X1143" s="99"/>
      <c r="Y1143" s="98"/>
    </row>
    <row r="1144" spans="2:25" s="90" customFormat="1" ht="21" customHeight="1">
      <c r="B1144" s="101"/>
      <c r="C1144" s="98"/>
      <c r="D1144" s="102"/>
      <c r="E1144" s="103"/>
      <c r="F1144" s="103"/>
      <c r="G1144" s="104"/>
      <c r="H1144" s="104"/>
      <c r="I1144" s="99"/>
      <c r="J1144" s="99"/>
      <c r="K1144" s="98"/>
      <c r="L1144" s="99"/>
      <c r="M1144" s="98"/>
      <c r="N1144" s="100"/>
      <c r="O1144" s="100"/>
      <c r="P1144" s="97"/>
      <c r="Q1144" s="98"/>
      <c r="R1144" s="98"/>
      <c r="S1144" s="98"/>
      <c r="T1144" s="98"/>
      <c r="U1144" s="99"/>
      <c r="V1144" s="98"/>
      <c r="W1144" s="98"/>
      <c r="X1144" s="99"/>
      <c r="Y1144" s="98"/>
    </row>
    <row r="1145" spans="2:25" s="90" customFormat="1" ht="21" customHeight="1">
      <c r="B1145" s="101"/>
      <c r="C1145" s="98"/>
      <c r="D1145" s="102"/>
      <c r="E1145" s="103"/>
      <c r="F1145" s="103"/>
      <c r="G1145" s="104"/>
      <c r="H1145" s="104"/>
      <c r="I1145" s="99"/>
      <c r="J1145" s="99"/>
      <c r="K1145" s="98"/>
      <c r="L1145" s="99"/>
      <c r="M1145" s="98"/>
      <c r="N1145" s="100"/>
      <c r="O1145" s="100"/>
      <c r="P1145" s="97"/>
      <c r="Q1145" s="98"/>
      <c r="R1145" s="98"/>
      <c r="S1145" s="98"/>
      <c r="T1145" s="98"/>
      <c r="U1145" s="99"/>
      <c r="V1145" s="98"/>
      <c r="W1145" s="98"/>
      <c r="X1145" s="99"/>
      <c r="Y1145" s="98"/>
    </row>
    <row r="1146" spans="2:25" s="90" customFormat="1" ht="21" customHeight="1">
      <c r="B1146" s="101"/>
      <c r="C1146" s="98"/>
      <c r="D1146" s="102"/>
      <c r="E1146" s="103"/>
      <c r="F1146" s="103"/>
      <c r="G1146" s="104"/>
      <c r="H1146" s="104"/>
      <c r="I1146" s="99"/>
      <c r="J1146" s="99"/>
      <c r="K1146" s="98"/>
      <c r="L1146" s="99"/>
      <c r="M1146" s="98"/>
      <c r="N1146" s="100"/>
      <c r="O1146" s="100"/>
      <c r="P1146" s="97"/>
      <c r="Q1146" s="98"/>
      <c r="R1146" s="98"/>
      <c r="S1146" s="98"/>
      <c r="T1146" s="98"/>
      <c r="U1146" s="99"/>
      <c r="V1146" s="98"/>
      <c r="W1146" s="98"/>
      <c r="X1146" s="99"/>
      <c r="Y1146" s="98"/>
    </row>
    <row r="1147" spans="2:25" s="90" customFormat="1" ht="21" customHeight="1">
      <c r="B1147" s="101"/>
      <c r="C1147" s="98"/>
      <c r="D1147" s="102"/>
      <c r="E1147" s="103"/>
      <c r="F1147" s="103"/>
      <c r="G1147" s="104"/>
      <c r="H1147" s="104"/>
      <c r="I1147" s="99"/>
      <c r="J1147" s="99"/>
      <c r="K1147" s="98"/>
      <c r="L1147" s="99"/>
      <c r="M1147" s="98"/>
      <c r="N1147" s="100"/>
      <c r="O1147" s="100"/>
      <c r="P1147" s="97"/>
      <c r="Q1147" s="98"/>
      <c r="R1147" s="98"/>
      <c r="S1147" s="98"/>
      <c r="T1147" s="98"/>
      <c r="U1147" s="99"/>
      <c r="V1147" s="98"/>
      <c r="W1147" s="98"/>
      <c r="X1147" s="99"/>
      <c r="Y1147" s="98"/>
    </row>
    <row r="1148" spans="2:25" s="90" customFormat="1" ht="21" customHeight="1">
      <c r="B1148" s="101"/>
      <c r="C1148" s="98"/>
      <c r="D1148" s="102"/>
      <c r="E1148" s="103"/>
      <c r="F1148" s="103"/>
      <c r="G1148" s="104"/>
      <c r="H1148" s="104"/>
      <c r="I1148" s="99"/>
      <c r="J1148" s="99"/>
      <c r="K1148" s="98"/>
      <c r="L1148" s="99"/>
      <c r="M1148" s="98"/>
      <c r="N1148" s="100"/>
      <c r="O1148" s="100"/>
      <c r="P1148" s="97"/>
      <c r="Q1148" s="98"/>
      <c r="R1148" s="98"/>
      <c r="S1148" s="98"/>
      <c r="T1148" s="98"/>
      <c r="U1148" s="99"/>
      <c r="V1148" s="98"/>
      <c r="W1148" s="98"/>
      <c r="X1148" s="99"/>
      <c r="Y1148" s="98"/>
    </row>
    <row r="1149" spans="2:25" s="90" customFormat="1" ht="21" customHeight="1">
      <c r="B1149" s="101"/>
      <c r="C1149" s="98"/>
      <c r="D1149" s="102"/>
      <c r="E1149" s="103"/>
      <c r="F1149" s="103"/>
      <c r="G1149" s="104"/>
      <c r="H1149" s="104"/>
      <c r="I1149" s="99"/>
      <c r="J1149" s="99"/>
      <c r="K1149" s="98"/>
      <c r="L1149" s="99"/>
      <c r="M1149" s="98"/>
      <c r="N1149" s="100"/>
      <c r="O1149" s="100"/>
      <c r="P1149" s="97"/>
      <c r="Q1149" s="98"/>
      <c r="R1149" s="98"/>
      <c r="S1149" s="98"/>
      <c r="T1149" s="98"/>
      <c r="U1149" s="99"/>
      <c r="V1149" s="98"/>
      <c r="W1149" s="98"/>
      <c r="X1149" s="99"/>
      <c r="Y1149" s="98"/>
    </row>
    <row r="1150" spans="2:25" s="90" customFormat="1" ht="21" customHeight="1">
      <c r="B1150" s="101"/>
      <c r="C1150" s="98"/>
      <c r="D1150" s="102"/>
      <c r="E1150" s="103"/>
      <c r="F1150" s="103"/>
      <c r="G1150" s="104"/>
      <c r="H1150" s="104"/>
      <c r="I1150" s="99"/>
      <c r="J1150" s="99"/>
      <c r="K1150" s="98"/>
      <c r="L1150" s="99"/>
      <c r="M1150" s="98"/>
      <c r="N1150" s="100"/>
      <c r="O1150" s="100"/>
      <c r="P1150" s="97"/>
      <c r="Q1150" s="98"/>
      <c r="R1150" s="98"/>
      <c r="S1150" s="98"/>
      <c r="T1150" s="98"/>
      <c r="U1150" s="99"/>
      <c r="V1150" s="98"/>
      <c r="W1150" s="98"/>
      <c r="X1150" s="99"/>
      <c r="Y1150" s="98"/>
    </row>
    <row r="1151" spans="2:25" s="90" customFormat="1" ht="21" customHeight="1">
      <c r="B1151" s="101"/>
      <c r="C1151" s="98"/>
      <c r="D1151" s="102"/>
      <c r="E1151" s="103"/>
      <c r="F1151" s="103"/>
      <c r="G1151" s="104"/>
      <c r="H1151" s="104"/>
      <c r="I1151" s="99"/>
      <c r="J1151" s="99"/>
      <c r="K1151" s="98"/>
      <c r="L1151" s="99"/>
      <c r="M1151" s="98"/>
      <c r="N1151" s="100"/>
      <c r="O1151" s="100"/>
      <c r="P1151" s="97"/>
      <c r="Q1151" s="98"/>
      <c r="R1151" s="98"/>
      <c r="S1151" s="98"/>
      <c r="T1151" s="98"/>
      <c r="U1151" s="99"/>
      <c r="V1151" s="98"/>
      <c r="W1151" s="98"/>
      <c r="X1151" s="99"/>
      <c r="Y1151" s="98"/>
    </row>
    <row r="1152" spans="2:25" s="90" customFormat="1" ht="21" customHeight="1">
      <c r="B1152" s="101"/>
      <c r="C1152" s="98"/>
      <c r="D1152" s="102"/>
      <c r="E1152" s="103"/>
      <c r="F1152" s="103"/>
      <c r="G1152" s="104"/>
      <c r="H1152" s="104"/>
      <c r="I1152" s="99"/>
      <c r="J1152" s="99"/>
      <c r="K1152" s="98"/>
      <c r="L1152" s="99"/>
      <c r="M1152" s="98"/>
      <c r="N1152" s="100"/>
      <c r="O1152" s="100"/>
      <c r="P1152" s="97"/>
      <c r="Q1152" s="98"/>
      <c r="R1152" s="98"/>
      <c r="S1152" s="98"/>
      <c r="T1152" s="98"/>
      <c r="U1152" s="99"/>
      <c r="V1152" s="98"/>
      <c r="W1152" s="98"/>
      <c r="X1152" s="99"/>
      <c r="Y1152" s="98"/>
    </row>
    <row r="1153" spans="2:25" s="90" customFormat="1" ht="21" customHeight="1">
      <c r="B1153" s="101"/>
      <c r="C1153" s="98"/>
      <c r="D1153" s="102"/>
      <c r="E1153" s="103"/>
      <c r="F1153" s="103"/>
      <c r="G1153" s="104"/>
      <c r="H1153" s="104"/>
      <c r="I1153" s="99"/>
      <c r="J1153" s="99"/>
      <c r="K1153" s="98"/>
      <c r="L1153" s="99"/>
      <c r="M1153" s="98"/>
      <c r="N1153" s="100"/>
      <c r="O1153" s="100"/>
      <c r="P1153" s="97"/>
      <c r="Q1153" s="98"/>
      <c r="R1153" s="98"/>
      <c r="S1153" s="98"/>
      <c r="T1153" s="98"/>
      <c r="U1153" s="99"/>
      <c r="V1153" s="98"/>
      <c r="W1153" s="98"/>
      <c r="X1153" s="99"/>
      <c r="Y1153" s="98"/>
    </row>
    <row r="1154" spans="2:25" s="90" customFormat="1" ht="21" customHeight="1">
      <c r="B1154" s="101"/>
      <c r="C1154" s="98"/>
      <c r="D1154" s="102"/>
      <c r="E1154" s="103"/>
      <c r="F1154" s="103"/>
      <c r="G1154" s="104"/>
      <c r="H1154" s="104"/>
      <c r="I1154" s="99"/>
      <c r="J1154" s="99"/>
      <c r="K1154" s="98"/>
      <c r="L1154" s="99"/>
      <c r="M1154" s="98"/>
      <c r="N1154" s="100"/>
      <c r="O1154" s="100"/>
      <c r="P1154" s="97"/>
      <c r="Q1154" s="98"/>
      <c r="R1154" s="98"/>
      <c r="S1154" s="98"/>
      <c r="T1154" s="98"/>
      <c r="U1154" s="99"/>
      <c r="V1154" s="98"/>
      <c r="W1154" s="98"/>
      <c r="X1154" s="99"/>
      <c r="Y1154" s="98"/>
    </row>
    <row r="1155" spans="2:25" s="90" customFormat="1" ht="21" customHeight="1">
      <c r="B1155" s="101"/>
      <c r="C1155" s="98"/>
      <c r="D1155" s="102"/>
      <c r="E1155" s="103"/>
      <c r="F1155" s="103"/>
      <c r="G1155" s="104"/>
      <c r="H1155" s="104"/>
      <c r="I1155" s="99"/>
      <c r="J1155" s="99"/>
      <c r="K1155" s="98"/>
      <c r="L1155" s="99"/>
      <c r="M1155" s="98"/>
      <c r="N1155" s="100"/>
      <c r="O1155" s="100"/>
      <c r="P1155" s="97"/>
      <c r="Q1155" s="98"/>
      <c r="R1155" s="98"/>
      <c r="S1155" s="98"/>
      <c r="T1155" s="98"/>
      <c r="U1155" s="99"/>
      <c r="V1155" s="98"/>
      <c r="W1155" s="98"/>
      <c r="X1155" s="99"/>
      <c r="Y1155" s="98"/>
    </row>
    <row r="1156" spans="2:25" s="90" customFormat="1" ht="21" customHeight="1">
      <c r="B1156" s="101"/>
      <c r="C1156" s="98"/>
      <c r="D1156" s="102"/>
      <c r="E1156" s="103"/>
      <c r="F1156" s="103"/>
      <c r="G1156" s="104"/>
      <c r="H1156" s="104"/>
      <c r="I1156" s="99"/>
      <c r="J1156" s="99"/>
      <c r="K1156" s="98"/>
      <c r="L1156" s="99"/>
      <c r="M1156" s="98"/>
      <c r="N1156" s="100"/>
      <c r="O1156" s="100"/>
      <c r="P1156" s="97"/>
      <c r="Q1156" s="98"/>
      <c r="R1156" s="98"/>
      <c r="S1156" s="98"/>
      <c r="T1156" s="98"/>
      <c r="U1156" s="99"/>
      <c r="V1156" s="98"/>
      <c r="W1156" s="98"/>
      <c r="X1156" s="99"/>
      <c r="Y1156" s="98"/>
    </row>
    <row r="1157" spans="2:25" s="90" customFormat="1" ht="21" customHeight="1">
      <c r="B1157" s="101"/>
      <c r="C1157" s="98"/>
      <c r="D1157" s="102"/>
      <c r="E1157" s="103"/>
      <c r="F1157" s="103"/>
      <c r="G1157" s="104"/>
      <c r="H1157" s="104"/>
      <c r="I1157" s="99"/>
      <c r="J1157" s="99"/>
      <c r="K1157" s="98"/>
      <c r="L1157" s="99"/>
      <c r="M1157" s="98"/>
      <c r="N1157" s="100"/>
      <c r="O1157" s="100"/>
      <c r="P1157" s="97"/>
      <c r="Q1157" s="98"/>
      <c r="R1157" s="98"/>
      <c r="S1157" s="98"/>
      <c r="T1157" s="98"/>
      <c r="U1157" s="99"/>
      <c r="V1157" s="98"/>
      <c r="W1157" s="98"/>
      <c r="X1157" s="99"/>
      <c r="Y1157" s="98"/>
    </row>
    <row r="1158" spans="2:25" s="90" customFormat="1" ht="21" customHeight="1">
      <c r="B1158" s="101"/>
      <c r="C1158" s="98"/>
      <c r="D1158" s="102"/>
      <c r="E1158" s="103"/>
      <c r="F1158" s="103"/>
      <c r="G1158" s="104"/>
      <c r="H1158" s="104"/>
      <c r="I1158" s="99"/>
      <c r="J1158" s="99"/>
      <c r="K1158" s="98"/>
      <c r="L1158" s="99"/>
      <c r="M1158" s="98"/>
      <c r="N1158" s="100"/>
      <c r="O1158" s="100"/>
      <c r="P1158" s="97"/>
      <c r="Q1158" s="98"/>
      <c r="R1158" s="98"/>
      <c r="S1158" s="98"/>
      <c r="T1158" s="98"/>
      <c r="U1158" s="99"/>
      <c r="V1158" s="98"/>
      <c r="W1158" s="98"/>
      <c r="X1158" s="99"/>
      <c r="Y1158" s="98"/>
    </row>
    <row r="1159" spans="2:25" s="90" customFormat="1" ht="21" customHeight="1">
      <c r="B1159" s="101"/>
      <c r="C1159" s="98"/>
      <c r="D1159" s="102"/>
      <c r="E1159" s="103"/>
      <c r="F1159" s="103"/>
      <c r="G1159" s="104"/>
      <c r="H1159" s="104"/>
      <c r="I1159" s="99"/>
      <c r="J1159" s="99"/>
      <c r="K1159" s="98"/>
      <c r="L1159" s="99"/>
      <c r="M1159" s="98"/>
      <c r="N1159" s="100"/>
      <c r="O1159" s="100"/>
      <c r="P1159" s="97"/>
      <c r="Q1159" s="98"/>
      <c r="R1159" s="98"/>
      <c r="S1159" s="98"/>
      <c r="T1159" s="98"/>
      <c r="U1159" s="99"/>
      <c r="V1159" s="98"/>
      <c r="W1159" s="98"/>
      <c r="X1159" s="99"/>
      <c r="Y1159" s="98"/>
    </row>
    <row r="1160" spans="2:25" s="90" customFormat="1" ht="21" customHeight="1">
      <c r="B1160" s="101"/>
      <c r="C1160" s="98"/>
      <c r="D1160" s="102"/>
      <c r="E1160" s="103"/>
      <c r="F1160" s="103"/>
      <c r="G1160" s="104"/>
      <c r="H1160" s="104"/>
      <c r="I1160" s="99"/>
      <c r="J1160" s="99"/>
      <c r="K1160" s="98"/>
      <c r="L1160" s="99"/>
      <c r="M1160" s="98"/>
      <c r="N1160" s="100"/>
      <c r="O1160" s="100"/>
      <c r="P1160" s="97"/>
      <c r="Q1160" s="98"/>
      <c r="R1160" s="98"/>
      <c r="S1160" s="98"/>
      <c r="T1160" s="98"/>
      <c r="U1160" s="99"/>
      <c r="V1160" s="98"/>
      <c r="W1160" s="98"/>
      <c r="X1160" s="99"/>
      <c r="Y1160" s="98"/>
    </row>
    <row r="1161" spans="2:25" s="90" customFormat="1" ht="21" customHeight="1">
      <c r="B1161" s="101"/>
      <c r="C1161" s="98"/>
      <c r="D1161" s="102"/>
      <c r="E1161" s="103"/>
      <c r="F1161" s="103"/>
      <c r="G1161" s="104"/>
      <c r="H1161" s="104"/>
      <c r="I1161" s="99"/>
      <c r="J1161" s="99"/>
      <c r="K1161" s="98"/>
      <c r="L1161" s="99"/>
      <c r="M1161" s="98"/>
      <c r="N1161" s="100"/>
      <c r="O1161" s="100"/>
      <c r="P1161" s="97"/>
      <c r="Q1161" s="98"/>
      <c r="R1161" s="98"/>
      <c r="S1161" s="98"/>
      <c r="T1161" s="98"/>
      <c r="U1161" s="99"/>
      <c r="V1161" s="98"/>
      <c r="W1161" s="98"/>
      <c r="X1161" s="99"/>
      <c r="Y1161" s="98"/>
    </row>
    <row r="1162" spans="2:25" s="90" customFormat="1" ht="21" customHeight="1">
      <c r="B1162" s="101"/>
      <c r="C1162" s="98"/>
      <c r="D1162" s="102"/>
      <c r="E1162" s="103"/>
      <c r="F1162" s="103"/>
      <c r="G1162" s="104"/>
      <c r="H1162" s="104"/>
      <c r="I1162" s="99"/>
      <c r="J1162" s="99"/>
      <c r="K1162" s="98"/>
      <c r="L1162" s="99"/>
      <c r="M1162" s="98"/>
      <c r="N1162" s="100"/>
      <c r="O1162" s="100"/>
      <c r="P1162" s="97"/>
      <c r="Q1162" s="98"/>
      <c r="R1162" s="98"/>
      <c r="S1162" s="98"/>
      <c r="T1162" s="98"/>
      <c r="U1162" s="99"/>
      <c r="V1162" s="98"/>
      <c r="W1162" s="98"/>
      <c r="X1162" s="99"/>
      <c r="Y1162" s="98"/>
    </row>
    <row r="1163" spans="2:25" s="90" customFormat="1" ht="21" customHeight="1">
      <c r="B1163" s="101"/>
      <c r="C1163" s="98"/>
      <c r="D1163" s="102"/>
      <c r="E1163" s="103"/>
      <c r="F1163" s="103"/>
      <c r="G1163" s="104"/>
      <c r="H1163" s="104"/>
      <c r="I1163" s="99"/>
      <c r="J1163" s="99"/>
      <c r="K1163" s="98"/>
      <c r="L1163" s="99"/>
      <c r="M1163" s="98"/>
      <c r="N1163" s="100"/>
      <c r="O1163" s="100"/>
      <c r="P1163" s="97"/>
      <c r="Q1163" s="98"/>
      <c r="R1163" s="98"/>
      <c r="S1163" s="98"/>
      <c r="T1163" s="98"/>
      <c r="U1163" s="99"/>
      <c r="V1163" s="98"/>
      <c r="W1163" s="98"/>
      <c r="X1163" s="99"/>
      <c r="Y1163" s="98"/>
    </row>
    <row r="1164" spans="2:25" s="90" customFormat="1" ht="21" customHeight="1">
      <c r="B1164" s="101"/>
      <c r="C1164" s="98"/>
      <c r="D1164" s="102"/>
      <c r="E1164" s="103"/>
      <c r="F1164" s="103"/>
      <c r="G1164" s="104"/>
      <c r="H1164" s="104"/>
      <c r="I1164" s="99"/>
      <c r="J1164" s="99"/>
      <c r="K1164" s="98"/>
      <c r="L1164" s="99"/>
      <c r="M1164" s="98"/>
      <c r="N1164" s="100"/>
      <c r="O1164" s="100"/>
      <c r="P1164" s="97"/>
      <c r="Q1164" s="98"/>
      <c r="R1164" s="98"/>
      <c r="S1164" s="98"/>
      <c r="T1164" s="98"/>
      <c r="U1164" s="99"/>
      <c r="V1164" s="98"/>
      <c r="W1164" s="98"/>
      <c r="X1164" s="99"/>
      <c r="Y1164" s="98"/>
    </row>
    <row r="1165" spans="2:25" s="90" customFormat="1" ht="21" customHeight="1">
      <c r="B1165" s="101"/>
      <c r="C1165" s="98"/>
      <c r="D1165" s="102"/>
      <c r="E1165" s="103"/>
      <c r="F1165" s="103"/>
      <c r="G1165" s="104"/>
      <c r="H1165" s="104"/>
      <c r="I1165" s="99"/>
      <c r="J1165" s="99"/>
      <c r="K1165" s="98"/>
      <c r="L1165" s="99"/>
      <c r="M1165" s="98"/>
      <c r="N1165" s="100"/>
      <c r="O1165" s="100"/>
      <c r="P1165" s="97"/>
      <c r="Q1165" s="98"/>
      <c r="R1165" s="98"/>
      <c r="S1165" s="98"/>
      <c r="T1165" s="98"/>
      <c r="U1165" s="99"/>
      <c r="V1165" s="98"/>
      <c r="W1165" s="98"/>
      <c r="X1165" s="99"/>
      <c r="Y1165" s="98"/>
    </row>
    <row r="1166" spans="2:25" s="90" customFormat="1" ht="21" customHeight="1">
      <c r="B1166" s="101"/>
      <c r="C1166" s="98"/>
      <c r="D1166" s="102"/>
      <c r="E1166" s="103"/>
      <c r="F1166" s="103"/>
      <c r="G1166" s="104"/>
      <c r="H1166" s="104"/>
      <c r="I1166" s="99"/>
      <c r="J1166" s="99"/>
      <c r="K1166" s="98"/>
      <c r="L1166" s="99"/>
      <c r="M1166" s="98"/>
      <c r="N1166" s="100"/>
      <c r="O1166" s="100"/>
      <c r="P1166" s="97"/>
      <c r="Q1166" s="98"/>
      <c r="R1166" s="98"/>
      <c r="S1166" s="98"/>
      <c r="T1166" s="98"/>
      <c r="U1166" s="99"/>
      <c r="V1166" s="98"/>
      <c r="W1166" s="98"/>
      <c r="X1166" s="99"/>
      <c r="Y1166" s="98"/>
    </row>
    <row r="1167" spans="2:25" s="90" customFormat="1" ht="21" customHeight="1">
      <c r="B1167" s="101"/>
      <c r="C1167" s="98"/>
      <c r="D1167" s="102"/>
      <c r="E1167" s="103"/>
      <c r="F1167" s="103"/>
      <c r="G1167" s="104"/>
      <c r="H1167" s="104"/>
      <c r="I1167" s="99"/>
      <c r="J1167" s="99"/>
      <c r="K1167" s="98"/>
      <c r="L1167" s="99"/>
      <c r="M1167" s="98"/>
      <c r="N1167" s="100"/>
      <c r="O1167" s="100"/>
      <c r="P1167" s="97"/>
      <c r="Q1167" s="98"/>
      <c r="R1167" s="98"/>
      <c r="S1167" s="98"/>
      <c r="T1167" s="98"/>
      <c r="U1167" s="99"/>
      <c r="V1167" s="98"/>
      <c r="W1167" s="98"/>
      <c r="X1167" s="99"/>
      <c r="Y1167" s="98"/>
    </row>
    <row r="1168" spans="2:25" s="90" customFormat="1" ht="21" customHeight="1">
      <c r="B1168" s="101"/>
      <c r="C1168" s="98"/>
      <c r="D1168" s="102"/>
      <c r="E1168" s="103"/>
      <c r="F1168" s="103"/>
      <c r="G1168" s="104"/>
      <c r="H1168" s="104"/>
      <c r="I1168" s="99"/>
      <c r="J1168" s="99"/>
      <c r="K1168" s="98"/>
      <c r="L1168" s="99"/>
      <c r="M1168" s="98"/>
      <c r="N1168" s="100"/>
      <c r="O1168" s="100"/>
      <c r="P1168" s="97"/>
      <c r="Q1168" s="98"/>
      <c r="R1168" s="98"/>
      <c r="S1168" s="98"/>
      <c r="T1168" s="98"/>
      <c r="U1168" s="99"/>
      <c r="V1168" s="98"/>
      <c r="W1168" s="98"/>
      <c r="X1168" s="99"/>
      <c r="Y1168" s="98"/>
    </row>
    <row r="1169" spans="2:25" s="90" customFormat="1" ht="21" customHeight="1">
      <c r="B1169" s="101"/>
      <c r="C1169" s="98"/>
      <c r="D1169" s="102"/>
      <c r="E1169" s="103"/>
      <c r="F1169" s="103"/>
      <c r="G1169" s="104"/>
      <c r="H1169" s="104"/>
      <c r="I1169" s="99"/>
      <c r="J1169" s="99"/>
      <c r="K1169" s="98"/>
      <c r="L1169" s="99"/>
      <c r="M1169" s="98"/>
      <c r="N1169" s="100"/>
      <c r="O1169" s="100"/>
      <c r="P1169" s="97"/>
      <c r="Q1169" s="98"/>
      <c r="R1169" s="98"/>
      <c r="S1169" s="98"/>
      <c r="T1169" s="98"/>
      <c r="U1169" s="99"/>
      <c r="V1169" s="98"/>
      <c r="W1169" s="98"/>
      <c r="X1169" s="99"/>
      <c r="Y1169" s="98"/>
    </row>
    <row r="1170" spans="2:25" s="90" customFormat="1" ht="21" customHeight="1">
      <c r="B1170" s="101"/>
      <c r="C1170" s="98"/>
      <c r="D1170" s="102"/>
      <c r="E1170" s="103"/>
      <c r="F1170" s="103"/>
      <c r="G1170" s="104"/>
      <c r="H1170" s="104"/>
      <c r="I1170" s="99"/>
      <c r="J1170" s="99"/>
      <c r="K1170" s="98"/>
      <c r="L1170" s="99"/>
      <c r="M1170" s="98"/>
      <c r="N1170" s="100"/>
      <c r="O1170" s="100"/>
      <c r="P1170" s="97"/>
      <c r="Q1170" s="98"/>
      <c r="R1170" s="98"/>
      <c r="S1170" s="98"/>
      <c r="T1170" s="98"/>
      <c r="U1170" s="99"/>
      <c r="V1170" s="98"/>
      <c r="W1170" s="98"/>
      <c r="X1170" s="99"/>
      <c r="Y1170" s="98"/>
    </row>
    <row r="1171" spans="2:25" s="90" customFormat="1" ht="21" customHeight="1">
      <c r="B1171" s="101"/>
      <c r="C1171" s="98"/>
      <c r="D1171" s="102"/>
      <c r="E1171" s="103"/>
      <c r="F1171" s="103"/>
      <c r="G1171" s="104"/>
      <c r="H1171" s="104"/>
      <c r="I1171" s="99"/>
      <c r="J1171" s="99"/>
      <c r="K1171" s="98"/>
      <c r="L1171" s="99"/>
      <c r="M1171" s="98"/>
      <c r="N1171" s="100"/>
      <c r="O1171" s="100"/>
      <c r="P1171" s="97"/>
      <c r="Q1171" s="98"/>
      <c r="R1171" s="98"/>
      <c r="S1171" s="98"/>
      <c r="T1171" s="98"/>
      <c r="U1171" s="99"/>
      <c r="V1171" s="98"/>
      <c r="W1171" s="98"/>
      <c r="X1171" s="99"/>
      <c r="Y1171" s="98"/>
    </row>
    <row r="1172" spans="2:25" s="90" customFormat="1" ht="21" customHeight="1">
      <c r="B1172" s="101"/>
      <c r="C1172" s="98"/>
      <c r="D1172" s="102"/>
      <c r="E1172" s="103"/>
      <c r="F1172" s="103"/>
      <c r="G1172" s="104"/>
      <c r="H1172" s="104"/>
      <c r="I1172" s="99"/>
      <c r="J1172" s="99"/>
      <c r="K1172" s="98"/>
      <c r="L1172" s="99"/>
      <c r="M1172" s="98"/>
      <c r="N1172" s="100"/>
      <c r="O1172" s="100"/>
      <c r="P1172" s="97"/>
      <c r="Q1172" s="98"/>
      <c r="R1172" s="98"/>
      <c r="S1172" s="98"/>
      <c r="T1172" s="98"/>
      <c r="U1172" s="99"/>
      <c r="V1172" s="98"/>
      <c r="W1172" s="98"/>
      <c r="X1172" s="99"/>
      <c r="Y1172" s="98"/>
    </row>
    <row r="1173" spans="2:25" s="90" customFormat="1" ht="21" customHeight="1">
      <c r="B1173" s="101"/>
      <c r="C1173" s="98"/>
      <c r="D1173" s="102"/>
      <c r="E1173" s="103"/>
      <c r="F1173" s="103"/>
      <c r="G1173" s="104"/>
      <c r="H1173" s="104"/>
      <c r="I1173" s="99"/>
      <c r="J1173" s="99"/>
      <c r="K1173" s="98"/>
      <c r="L1173" s="99"/>
      <c r="M1173" s="98"/>
      <c r="N1173" s="100"/>
      <c r="O1173" s="100"/>
      <c r="P1173" s="97"/>
      <c r="Q1173" s="98"/>
      <c r="R1173" s="98"/>
      <c r="S1173" s="98"/>
      <c r="T1173" s="98"/>
      <c r="U1173" s="99"/>
      <c r="V1173" s="98"/>
      <c r="W1173" s="98"/>
      <c r="X1173" s="99"/>
      <c r="Y1173" s="98"/>
    </row>
    <row r="1174" spans="2:25" s="90" customFormat="1" ht="21" customHeight="1">
      <c r="B1174" s="101"/>
      <c r="C1174" s="98"/>
      <c r="D1174" s="102"/>
      <c r="E1174" s="103"/>
      <c r="F1174" s="103"/>
      <c r="G1174" s="104"/>
      <c r="H1174" s="104"/>
      <c r="I1174" s="99"/>
      <c r="J1174" s="99"/>
      <c r="K1174" s="98"/>
      <c r="L1174" s="99"/>
      <c r="M1174" s="98"/>
      <c r="N1174" s="100"/>
      <c r="O1174" s="100"/>
      <c r="P1174" s="97"/>
      <c r="Q1174" s="98"/>
      <c r="R1174" s="98"/>
      <c r="S1174" s="98"/>
      <c r="T1174" s="98"/>
      <c r="U1174" s="99"/>
      <c r="V1174" s="98"/>
      <c r="W1174" s="98"/>
      <c r="X1174" s="99"/>
      <c r="Y1174" s="98"/>
    </row>
    <row r="1175" spans="2:25" s="90" customFormat="1" ht="21" customHeight="1">
      <c r="B1175" s="101"/>
      <c r="C1175" s="98"/>
      <c r="D1175" s="102"/>
      <c r="E1175" s="103"/>
      <c r="F1175" s="103"/>
      <c r="G1175" s="104"/>
      <c r="H1175" s="104"/>
      <c r="I1175" s="99"/>
      <c r="J1175" s="99"/>
      <c r="K1175" s="98"/>
      <c r="L1175" s="99"/>
      <c r="M1175" s="98"/>
      <c r="N1175" s="100"/>
      <c r="O1175" s="100"/>
      <c r="P1175" s="97"/>
      <c r="Q1175" s="98"/>
      <c r="R1175" s="98"/>
      <c r="S1175" s="98"/>
      <c r="T1175" s="98"/>
      <c r="U1175" s="99"/>
      <c r="V1175" s="98"/>
      <c r="W1175" s="98"/>
      <c r="X1175" s="99"/>
      <c r="Y1175" s="98"/>
    </row>
    <row r="1176" spans="2:25" s="90" customFormat="1" ht="21" customHeight="1">
      <c r="B1176" s="101"/>
      <c r="C1176" s="98"/>
      <c r="D1176" s="102"/>
      <c r="E1176" s="103"/>
      <c r="F1176" s="103"/>
      <c r="G1176" s="104"/>
      <c r="H1176" s="104"/>
      <c r="I1176" s="99"/>
      <c r="J1176" s="99"/>
      <c r="K1176" s="98"/>
      <c r="L1176" s="99"/>
      <c r="M1176" s="98"/>
      <c r="N1176" s="100"/>
      <c r="O1176" s="100"/>
      <c r="P1176" s="97"/>
      <c r="Q1176" s="98"/>
      <c r="R1176" s="98"/>
      <c r="S1176" s="98"/>
      <c r="T1176" s="98"/>
      <c r="U1176" s="99"/>
      <c r="V1176" s="98"/>
      <c r="W1176" s="98"/>
      <c r="X1176" s="99"/>
      <c r="Y1176" s="98"/>
    </row>
    <row r="1177" spans="2:25" s="90" customFormat="1" ht="21" customHeight="1">
      <c r="B1177" s="101"/>
      <c r="C1177" s="98"/>
      <c r="D1177" s="102"/>
      <c r="E1177" s="103"/>
      <c r="F1177" s="103"/>
      <c r="G1177" s="104"/>
      <c r="H1177" s="104"/>
      <c r="I1177" s="99"/>
      <c r="J1177" s="99"/>
      <c r="K1177" s="98"/>
      <c r="L1177" s="99"/>
      <c r="M1177" s="98"/>
      <c r="N1177" s="100"/>
      <c r="O1177" s="100"/>
      <c r="P1177" s="97"/>
      <c r="Q1177" s="98"/>
      <c r="R1177" s="98"/>
      <c r="S1177" s="98"/>
      <c r="T1177" s="98"/>
      <c r="U1177" s="99"/>
      <c r="V1177" s="98"/>
      <c r="W1177" s="98"/>
      <c r="X1177" s="99"/>
      <c r="Y1177" s="98"/>
    </row>
    <row r="1178" spans="2:25" s="90" customFormat="1" ht="21" customHeight="1">
      <c r="B1178" s="101"/>
      <c r="C1178" s="98"/>
      <c r="D1178" s="102"/>
      <c r="E1178" s="103"/>
      <c r="F1178" s="103"/>
      <c r="G1178" s="104"/>
      <c r="H1178" s="104"/>
      <c r="I1178" s="99"/>
      <c r="J1178" s="99"/>
      <c r="K1178" s="98"/>
      <c r="L1178" s="99"/>
      <c r="M1178" s="98"/>
      <c r="N1178" s="100"/>
      <c r="O1178" s="100"/>
      <c r="P1178" s="97"/>
      <c r="Q1178" s="98"/>
      <c r="R1178" s="98"/>
      <c r="S1178" s="98"/>
      <c r="T1178" s="98"/>
      <c r="U1178" s="99"/>
      <c r="V1178" s="98"/>
      <c r="W1178" s="98"/>
      <c r="X1178" s="99"/>
      <c r="Y1178" s="98"/>
    </row>
    <row r="1179" spans="2:25" s="90" customFormat="1" ht="21" customHeight="1">
      <c r="B1179" s="101"/>
      <c r="C1179" s="98"/>
      <c r="D1179" s="102"/>
      <c r="E1179" s="103"/>
      <c r="F1179" s="103"/>
      <c r="G1179" s="104"/>
      <c r="H1179" s="104"/>
      <c r="I1179" s="99"/>
      <c r="J1179" s="99"/>
      <c r="K1179" s="98"/>
      <c r="L1179" s="99"/>
      <c r="M1179" s="98"/>
      <c r="N1179" s="100"/>
      <c r="O1179" s="100"/>
      <c r="P1179" s="97"/>
      <c r="Q1179" s="98"/>
      <c r="R1179" s="98"/>
      <c r="S1179" s="98"/>
      <c r="T1179" s="98"/>
      <c r="U1179" s="99"/>
      <c r="V1179" s="98"/>
      <c r="W1179" s="98"/>
      <c r="X1179" s="99"/>
      <c r="Y1179" s="98"/>
    </row>
    <row r="1180" spans="2:25" s="90" customFormat="1" ht="21" customHeight="1">
      <c r="B1180" s="101"/>
      <c r="C1180" s="98"/>
      <c r="D1180" s="102"/>
      <c r="E1180" s="103"/>
      <c r="F1180" s="103"/>
      <c r="G1180" s="104"/>
      <c r="H1180" s="104"/>
      <c r="I1180" s="99"/>
      <c r="J1180" s="99"/>
      <c r="K1180" s="98"/>
      <c r="L1180" s="99"/>
      <c r="M1180" s="98"/>
      <c r="N1180" s="100"/>
      <c r="O1180" s="100"/>
      <c r="P1180" s="97"/>
      <c r="Q1180" s="98"/>
      <c r="R1180" s="98"/>
      <c r="S1180" s="98"/>
      <c r="T1180" s="98"/>
      <c r="U1180" s="99"/>
      <c r="V1180" s="98"/>
      <c r="W1180" s="98"/>
      <c r="X1180" s="99"/>
      <c r="Y1180" s="98"/>
    </row>
    <row r="1181" spans="2:25" s="90" customFormat="1" ht="21" customHeight="1">
      <c r="B1181" s="101"/>
      <c r="C1181" s="98"/>
      <c r="D1181" s="102"/>
      <c r="E1181" s="103"/>
      <c r="F1181" s="103"/>
      <c r="G1181" s="104"/>
      <c r="H1181" s="104"/>
      <c r="I1181" s="99"/>
      <c r="J1181" s="99"/>
      <c r="K1181" s="98"/>
      <c r="L1181" s="99"/>
      <c r="M1181" s="98"/>
      <c r="N1181" s="100"/>
      <c r="O1181" s="100"/>
      <c r="P1181" s="97"/>
      <c r="Q1181" s="98"/>
      <c r="R1181" s="98"/>
      <c r="S1181" s="98"/>
      <c r="T1181" s="98"/>
      <c r="U1181" s="99"/>
      <c r="V1181" s="98"/>
      <c r="W1181" s="98"/>
      <c r="X1181" s="99"/>
      <c r="Y1181" s="98"/>
    </row>
    <row r="1182" spans="2:25" s="90" customFormat="1" ht="21" customHeight="1">
      <c r="B1182" s="101"/>
      <c r="C1182" s="98"/>
      <c r="D1182" s="102"/>
      <c r="E1182" s="103"/>
      <c r="F1182" s="103"/>
      <c r="G1182" s="104"/>
      <c r="H1182" s="104"/>
      <c r="I1182" s="99"/>
      <c r="J1182" s="99"/>
      <c r="K1182" s="98"/>
      <c r="L1182" s="99"/>
      <c r="M1182" s="98"/>
      <c r="N1182" s="100"/>
      <c r="O1182" s="100"/>
      <c r="P1182" s="97"/>
      <c r="Q1182" s="98"/>
      <c r="R1182" s="98"/>
      <c r="S1182" s="98"/>
      <c r="T1182" s="98"/>
      <c r="U1182" s="99"/>
      <c r="V1182" s="98"/>
      <c r="W1182" s="98"/>
      <c r="X1182" s="99"/>
      <c r="Y1182" s="98"/>
    </row>
    <row r="1183" spans="2:25" s="90" customFormat="1" ht="21" customHeight="1">
      <c r="B1183" s="101"/>
      <c r="C1183" s="98"/>
      <c r="D1183" s="102"/>
      <c r="E1183" s="103"/>
      <c r="F1183" s="103"/>
      <c r="G1183" s="104"/>
      <c r="H1183" s="104"/>
      <c r="I1183" s="99"/>
      <c r="J1183" s="99"/>
      <c r="K1183" s="98"/>
      <c r="L1183" s="99"/>
      <c r="M1183" s="98"/>
      <c r="N1183" s="100"/>
      <c r="O1183" s="100"/>
      <c r="P1183" s="97"/>
      <c r="Q1183" s="98"/>
      <c r="R1183" s="98"/>
      <c r="S1183" s="98"/>
      <c r="T1183" s="98"/>
      <c r="U1183" s="99"/>
      <c r="V1183" s="98"/>
      <c r="W1183" s="98"/>
      <c r="X1183" s="99"/>
      <c r="Y1183" s="98"/>
    </row>
    <row r="1184" spans="2:25" s="90" customFormat="1" ht="21" customHeight="1">
      <c r="B1184" s="101"/>
      <c r="C1184" s="98"/>
      <c r="D1184" s="102"/>
      <c r="E1184" s="103"/>
      <c r="F1184" s="103"/>
      <c r="G1184" s="104"/>
      <c r="H1184" s="104"/>
      <c r="I1184" s="99"/>
      <c r="J1184" s="99"/>
      <c r="K1184" s="98"/>
      <c r="L1184" s="99"/>
      <c r="M1184" s="98"/>
      <c r="N1184" s="100"/>
      <c r="O1184" s="100"/>
      <c r="P1184" s="97"/>
      <c r="Q1184" s="98"/>
      <c r="R1184" s="98"/>
      <c r="S1184" s="98"/>
      <c r="T1184" s="98"/>
      <c r="U1184" s="99"/>
      <c r="V1184" s="98"/>
      <c r="W1184" s="98"/>
      <c r="X1184" s="99"/>
      <c r="Y1184" s="98"/>
    </row>
    <row r="1185" spans="2:25" s="90" customFormat="1" ht="21" customHeight="1">
      <c r="B1185" s="101"/>
      <c r="C1185" s="98"/>
      <c r="D1185" s="102"/>
      <c r="E1185" s="103"/>
      <c r="F1185" s="103"/>
      <c r="G1185" s="104"/>
      <c r="H1185" s="104"/>
      <c r="I1185" s="99"/>
      <c r="J1185" s="99"/>
      <c r="K1185" s="98"/>
      <c r="L1185" s="99"/>
      <c r="M1185" s="98"/>
      <c r="N1185" s="100"/>
      <c r="O1185" s="100"/>
      <c r="P1185" s="97"/>
      <c r="Q1185" s="98"/>
      <c r="R1185" s="98"/>
      <c r="S1185" s="98"/>
      <c r="T1185" s="98"/>
      <c r="U1185" s="99"/>
      <c r="V1185" s="98"/>
      <c r="W1185" s="98"/>
      <c r="X1185" s="99"/>
      <c r="Y1185" s="98"/>
    </row>
    <row r="1186" spans="2:25" s="90" customFormat="1" ht="21" customHeight="1">
      <c r="B1186" s="101"/>
      <c r="C1186" s="98"/>
      <c r="D1186" s="102"/>
      <c r="E1186" s="103"/>
      <c r="F1186" s="103"/>
      <c r="G1186" s="104"/>
      <c r="H1186" s="104"/>
      <c r="I1186" s="99"/>
      <c r="J1186" s="99"/>
      <c r="K1186" s="98"/>
      <c r="L1186" s="99"/>
      <c r="M1186" s="98"/>
      <c r="N1186" s="100"/>
      <c r="O1186" s="100"/>
      <c r="P1186" s="97"/>
      <c r="Q1186" s="98"/>
      <c r="R1186" s="98"/>
      <c r="S1186" s="98"/>
      <c r="T1186" s="98"/>
      <c r="U1186" s="99"/>
      <c r="V1186" s="98"/>
      <c r="W1186" s="98"/>
      <c r="X1186" s="99"/>
      <c r="Y1186" s="98"/>
    </row>
    <row r="1187" spans="2:25" s="90" customFormat="1" ht="21" customHeight="1">
      <c r="B1187" s="101"/>
      <c r="C1187" s="98"/>
      <c r="D1187" s="102"/>
      <c r="E1187" s="103"/>
      <c r="F1187" s="103"/>
      <c r="G1187" s="104"/>
      <c r="H1187" s="104"/>
      <c r="I1187" s="99"/>
      <c r="J1187" s="99"/>
      <c r="K1187" s="98"/>
      <c r="L1187" s="99"/>
      <c r="M1187" s="98"/>
      <c r="N1187" s="100"/>
      <c r="O1187" s="100"/>
      <c r="P1187" s="97"/>
      <c r="Q1187" s="98"/>
      <c r="R1187" s="98"/>
      <c r="S1187" s="98"/>
      <c r="T1187" s="98"/>
      <c r="U1187" s="99"/>
      <c r="V1187" s="98"/>
      <c r="W1187" s="98"/>
      <c r="X1187" s="99"/>
      <c r="Y1187" s="98"/>
    </row>
    <row r="1188" spans="2:25" s="90" customFormat="1" ht="21" customHeight="1">
      <c r="B1188" s="101"/>
      <c r="C1188" s="98"/>
      <c r="D1188" s="102"/>
      <c r="E1188" s="103"/>
      <c r="F1188" s="103"/>
      <c r="G1188" s="104"/>
      <c r="H1188" s="104"/>
      <c r="I1188" s="99"/>
      <c r="J1188" s="99"/>
      <c r="K1188" s="98"/>
      <c r="L1188" s="99"/>
      <c r="M1188" s="98"/>
      <c r="N1188" s="100"/>
      <c r="O1188" s="100"/>
      <c r="P1188" s="97"/>
      <c r="Q1188" s="98"/>
      <c r="R1188" s="98"/>
      <c r="S1188" s="98"/>
      <c r="T1188" s="98"/>
      <c r="U1188" s="99"/>
      <c r="V1188" s="98"/>
      <c r="W1188" s="98"/>
      <c r="X1188" s="99"/>
      <c r="Y1188" s="98"/>
    </row>
    <row r="1189" spans="2:25" s="90" customFormat="1" ht="21" customHeight="1">
      <c r="B1189" s="101"/>
      <c r="C1189" s="98"/>
      <c r="D1189" s="102"/>
      <c r="E1189" s="103"/>
      <c r="F1189" s="103"/>
      <c r="G1189" s="104"/>
      <c r="H1189" s="104"/>
      <c r="I1189" s="99"/>
      <c r="J1189" s="99"/>
      <c r="K1189" s="98"/>
      <c r="L1189" s="99"/>
      <c r="M1189" s="98"/>
      <c r="N1189" s="100"/>
      <c r="O1189" s="100"/>
      <c r="P1189" s="97"/>
      <c r="Q1189" s="98"/>
      <c r="R1189" s="98"/>
      <c r="S1189" s="98"/>
      <c r="T1189" s="98"/>
      <c r="U1189" s="99"/>
      <c r="V1189" s="98"/>
      <c r="W1189" s="98"/>
      <c r="X1189" s="99"/>
      <c r="Y1189" s="98"/>
    </row>
    <row r="1190" spans="2:25" s="90" customFormat="1" ht="21" customHeight="1">
      <c r="B1190" s="101"/>
      <c r="C1190" s="98"/>
      <c r="D1190" s="102"/>
      <c r="E1190" s="103"/>
      <c r="F1190" s="103"/>
      <c r="G1190" s="104"/>
      <c r="H1190" s="104"/>
      <c r="I1190" s="99"/>
      <c r="J1190" s="99"/>
      <c r="K1190" s="98"/>
      <c r="L1190" s="99"/>
      <c r="M1190" s="98"/>
      <c r="N1190" s="100"/>
      <c r="O1190" s="100"/>
      <c r="P1190" s="97"/>
      <c r="Q1190" s="98"/>
      <c r="R1190" s="98"/>
      <c r="S1190" s="98"/>
      <c r="T1190" s="98"/>
      <c r="U1190" s="99"/>
      <c r="V1190" s="98"/>
      <c r="W1190" s="98"/>
      <c r="X1190" s="99"/>
      <c r="Y1190" s="98"/>
    </row>
    <row r="1191" spans="2:25" s="90" customFormat="1" ht="21" customHeight="1">
      <c r="B1191" s="101"/>
      <c r="C1191" s="98"/>
      <c r="D1191" s="102"/>
      <c r="E1191" s="103"/>
      <c r="F1191" s="103"/>
      <c r="G1191" s="104"/>
      <c r="H1191" s="104"/>
      <c r="I1191" s="99"/>
      <c r="J1191" s="99"/>
      <c r="K1191" s="98"/>
      <c r="L1191" s="99"/>
      <c r="M1191" s="98"/>
      <c r="N1191" s="100"/>
      <c r="O1191" s="100"/>
      <c r="P1191" s="97"/>
      <c r="Q1191" s="98"/>
      <c r="R1191" s="98"/>
      <c r="S1191" s="98"/>
      <c r="T1191" s="98"/>
      <c r="U1191" s="99"/>
      <c r="V1191" s="98"/>
      <c r="W1191" s="98"/>
      <c r="X1191" s="99"/>
      <c r="Y1191" s="98"/>
    </row>
    <row r="1192" spans="2:25" s="90" customFormat="1" ht="21" customHeight="1">
      <c r="B1192" s="101"/>
      <c r="C1192" s="98"/>
      <c r="D1192" s="102"/>
      <c r="E1192" s="103"/>
      <c r="F1192" s="103"/>
      <c r="G1192" s="104"/>
      <c r="H1192" s="104"/>
      <c r="I1192" s="99"/>
      <c r="J1192" s="99"/>
      <c r="K1192" s="98"/>
      <c r="L1192" s="99"/>
      <c r="M1192" s="98"/>
      <c r="N1192" s="100"/>
      <c r="O1192" s="100"/>
      <c r="P1192" s="97"/>
      <c r="Q1192" s="98"/>
      <c r="R1192" s="98"/>
      <c r="S1192" s="98"/>
      <c r="T1192" s="98"/>
      <c r="U1192" s="99"/>
      <c r="V1192" s="98"/>
      <c r="W1192" s="98"/>
      <c r="X1192" s="99"/>
      <c r="Y1192" s="98"/>
    </row>
    <row r="1193" spans="2:25" s="90" customFormat="1" ht="21" customHeight="1">
      <c r="B1193" s="101"/>
      <c r="C1193" s="98"/>
      <c r="D1193" s="102"/>
      <c r="E1193" s="103"/>
      <c r="F1193" s="103"/>
      <c r="G1193" s="104"/>
      <c r="H1193" s="104"/>
      <c r="I1193" s="99"/>
      <c r="J1193" s="99"/>
      <c r="K1193" s="98"/>
      <c r="L1193" s="99"/>
      <c r="M1193" s="98"/>
      <c r="N1193" s="100"/>
      <c r="O1193" s="100"/>
      <c r="P1193" s="97"/>
      <c r="Q1193" s="98"/>
      <c r="R1193" s="98"/>
      <c r="S1193" s="98"/>
      <c r="T1193" s="98"/>
      <c r="U1193" s="99"/>
      <c r="V1193" s="98"/>
      <c r="W1193" s="98"/>
      <c r="X1193" s="99"/>
      <c r="Y1193" s="98"/>
    </row>
    <row r="1194" spans="2:25" s="90" customFormat="1" ht="21" customHeight="1">
      <c r="B1194" s="101"/>
      <c r="C1194" s="98"/>
      <c r="D1194" s="102"/>
      <c r="E1194" s="103"/>
      <c r="F1194" s="103"/>
      <c r="G1194" s="104"/>
      <c r="H1194" s="104"/>
      <c r="I1194" s="99"/>
      <c r="J1194" s="99"/>
      <c r="K1194" s="98"/>
      <c r="L1194" s="99"/>
      <c r="M1194" s="98"/>
      <c r="N1194" s="100"/>
      <c r="O1194" s="100"/>
      <c r="P1194" s="97"/>
      <c r="Q1194" s="98"/>
      <c r="R1194" s="98"/>
      <c r="S1194" s="98"/>
      <c r="T1194" s="98"/>
      <c r="U1194" s="99"/>
      <c r="V1194" s="98"/>
      <c r="W1194" s="98"/>
      <c r="X1194" s="99"/>
      <c r="Y1194" s="98"/>
    </row>
    <row r="1195" spans="2:25" s="90" customFormat="1" ht="21" customHeight="1">
      <c r="B1195" s="101"/>
      <c r="C1195" s="98"/>
      <c r="D1195" s="102"/>
      <c r="E1195" s="103"/>
      <c r="F1195" s="103"/>
      <c r="G1195" s="104"/>
      <c r="H1195" s="104"/>
      <c r="I1195" s="99"/>
      <c r="J1195" s="99"/>
      <c r="K1195" s="98"/>
      <c r="L1195" s="99"/>
      <c r="M1195" s="98"/>
      <c r="N1195" s="100"/>
      <c r="O1195" s="100"/>
      <c r="P1195" s="97"/>
      <c r="Q1195" s="98"/>
      <c r="R1195" s="98"/>
      <c r="S1195" s="98"/>
      <c r="T1195" s="98"/>
      <c r="U1195" s="99"/>
      <c r="V1195" s="98"/>
      <c r="W1195" s="98"/>
      <c r="X1195" s="99"/>
      <c r="Y1195" s="98"/>
    </row>
    <row r="1196" spans="2:25" s="90" customFormat="1" ht="21" customHeight="1">
      <c r="B1196" s="101"/>
      <c r="C1196" s="98"/>
      <c r="D1196" s="102"/>
      <c r="E1196" s="103"/>
      <c r="F1196" s="103"/>
      <c r="G1196" s="104"/>
      <c r="H1196" s="104"/>
      <c r="I1196" s="99"/>
      <c r="J1196" s="99"/>
      <c r="K1196" s="98"/>
      <c r="L1196" s="99"/>
      <c r="M1196" s="98"/>
      <c r="N1196" s="100"/>
      <c r="O1196" s="100"/>
      <c r="P1196" s="97"/>
      <c r="Q1196" s="98"/>
      <c r="R1196" s="98"/>
      <c r="S1196" s="98"/>
      <c r="T1196" s="98"/>
      <c r="U1196" s="99"/>
      <c r="V1196" s="98"/>
      <c r="W1196" s="98"/>
      <c r="X1196" s="99"/>
      <c r="Y1196" s="98"/>
    </row>
    <row r="1197" spans="2:25" s="90" customFormat="1" ht="21" customHeight="1">
      <c r="B1197" s="101"/>
      <c r="C1197" s="98"/>
      <c r="D1197" s="102"/>
      <c r="E1197" s="103"/>
      <c r="F1197" s="103"/>
      <c r="G1197" s="104"/>
      <c r="H1197" s="104"/>
      <c r="I1197" s="99"/>
      <c r="J1197" s="99"/>
      <c r="K1197" s="98"/>
      <c r="L1197" s="99"/>
      <c r="M1197" s="98"/>
      <c r="N1197" s="100"/>
      <c r="O1197" s="100"/>
      <c r="P1197" s="97"/>
      <c r="Q1197" s="98"/>
      <c r="R1197" s="98"/>
      <c r="S1197" s="98"/>
      <c r="T1197" s="98"/>
      <c r="U1197" s="99"/>
      <c r="V1197" s="98"/>
      <c r="W1197" s="98"/>
      <c r="X1197" s="99"/>
      <c r="Y1197" s="98"/>
    </row>
    <row r="1198" spans="2:25" s="90" customFormat="1" ht="21" customHeight="1">
      <c r="B1198" s="101"/>
      <c r="C1198" s="98"/>
      <c r="D1198" s="102"/>
      <c r="E1198" s="103"/>
      <c r="F1198" s="103"/>
      <c r="G1198" s="104"/>
      <c r="H1198" s="104"/>
      <c r="I1198" s="99"/>
      <c r="J1198" s="99"/>
      <c r="K1198" s="98"/>
      <c r="L1198" s="99"/>
      <c r="M1198" s="98"/>
      <c r="N1198" s="100"/>
      <c r="O1198" s="100"/>
      <c r="P1198" s="97"/>
      <c r="Q1198" s="98"/>
      <c r="R1198" s="98"/>
      <c r="S1198" s="98"/>
      <c r="T1198" s="98"/>
      <c r="U1198" s="99"/>
      <c r="V1198" s="98"/>
      <c r="W1198" s="98"/>
      <c r="X1198" s="99"/>
      <c r="Y1198" s="98"/>
    </row>
    <row r="1199" spans="2:25" s="90" customFormat="1" ht="21" customHeight="1">
      <c r="B1199" s="101"/>
      <c r="C1199" s="98"/>
      <c r="D1199" s="102"/>
      <c r="E1199" s="103"/>
      <c r="F1199" s="103"/>
      <c r="G1199" s="104"/>
      <c r="H1199" s="104"/>
      <c r="I1199" s="99"/>
      <c r="J1199" s="99"/>
      <c r="K1199" s="98"/>
      <c r="L1199" s="99"/>
      <c r="M1199" s="98"/>
      <c r="N1199" s="100"/>
      <c r="O1199" s="100"/>
      <c r="P1199" s="97"/>
      <c r="Q1199" s="98"/>
      <c r="R1199" s="98"/>
      <c r="S1199" s="98"/>
      <c r="T1199" s="98"/>
      <c r="U1199" s="99"/>
      <c r="V1199" s="98"/>
      <c r="W1199" s="98"/>
      <c r="X1199" s="99"/>
      <c r="Y1199" s="98"/>
    </row>
    <row r="1200" spans="2:25" s="90" customFormat="1" ht="21" customHeight="1">
      <c r="B1200" s="101"/>
      <c r="C1200" s="98"/>
      <c r="D1200" s="102"/>
      <c r="E1200" s="103"/>
      <c r="F1200" s="103"/>
      <c r="G1200" s="104"/>
      <c r="H1200" s="104"/>
      <c r="I1200" s="99"/>
      <c r="J1200" s="99"/>
      <c r="K1200" s="98"/>
      <c r="L1200" s="99"/>
      <c r="M1200" s="98"/>
      <c r="N1200" s="100"/>
      <c r="O1200" s="100"/>
      <c r="P1200" s="97"/>
      <c r="Q1200" s="98"/>
      <c r="R1200" s="98"/>
      <c r="S1200" s="98"/>
      <c r="T1200" s="98"/>
      <c r="U1200" s="99"/>
      <c r="V1200" s="98"/>
      <c r="W1200" s="98"/>
      <c r="X1200" s="99"/>
      <c r="Y1200" s="98"/>
    </row>
    <row r="1201" spans="2:25" s="90" customFormat="1" ht="21" customHeight="1">
      <c r="B1201" s="101"/>
      <c r="C1201" s="98"/>
      <c r="D1201" s="102"/>
      <c r="E1201" s="103"/>
      <c r="F1201" s="103"/>
      <c r="G1201" s="104"/>
      <c r="H1201" s="104"/>
      <c r="I1201" s="99"/>
      <c r="J1201" s="99"/>
      <c r="K1201" s="98"/>
      <c r="L1201" s="99"/>
      <c r="M1201" s="98"/>
      <c r="N1201" s="100"/>
      <c r="O1201" s="100"/>
      <c r="P1201" s="97"/>
      <c r="Q1201" s="98"/>
      <c r="R1201" s="98"/>
      <c r="S1201" s="98"/>
      <c r="T1201" s="98"/>
      <c r="U1201" s="99"/>
      <c r="V1201" s="98"/>
      <c r="W1201" s="98"/>
      <c r="X1201" s="99"/>
      <c r="Y1201" s="98"/>
    </row>
    <row r="1202" spans="2:25" s="90" customFormat="1" ht="21" customHeight="1">
      <c r="B1202" s="101"/>
      <c r="C1202" s="98"/>
      <c r="D1202" s="102"/>
      <c r="E1202" s="103"/>
      <c r="F1202" s="103"/>
      <c r="G1202" s="104"/>
      <c r="H1202" s="104"/>
      <c r="I1202" s="99"/>
      <c r="J1202" s="99"/>
      <c r="K1202" s="98"/>
      <c r="L1202" s="99"/>
      <c r="M1202" s="98"/>
      <c r="N1202" s="100"/>
      <c r="O1202" s="100"/>
      <c r="P1202" s="97"/>
      <c r="Q1202" s="98"/>
      <c r="R1202" s="98"/>
      <c r="S1202" s="98"/>
      <c r="T1202" s="98"/>
      <c r="U1202" s="99"/>
      <c r="V1202" s="98"/>
      <c r="W1202" s="98"/>
      <c r="X1202" s="99"/>
      <c r="Y1202" s="98"/>
    </row>
    <row r="1203" spans="2:25" s="90" customFormat="1" ht="21" customHeight="1">
      <c r="B1203" s="101"/>
      <c r="C1203" s="98"/>
      <c r="D1203" s="102"/>
      <c r="E1203" s="103"/>
      <c r="F1203" s="103"/>
      <c r="G1203" s="104"/>
      <c r="H1203" s="104"/>
      <c r="I1203" s="99"/>
      <c r="J1203" s="99"/>
      <c r="K1203" s="98"/>
      <c r="L1203" s="99"/>
      <c r="M1203" s="98"/>
      <c r="N1203" s="100"/>
      <c r="O1203" s="100"/>
      <c r="P1203" s="97"/>
      <c r="Q1203" s="98"/>
      <c r="R1203" s="98"/>
      <c r="S1203" s="98"/>
      <c r="T1203" s="98"/>
      <c r="U1203" s="99"/>
      <c r="V1203" s="98"/>
      <c r="W1203" s="98"/>
      <c r="X1203" s="99"/>
      <c r="Y1203" s="98"/>
    </row>
    <row r="1204" spans="2:25" s="90" customFormat="1" ht="21" customHeight="1">
      <c r="B1204" s="101"/>
      <c r="C1204" s="98"/>
      <c r="D1204" s="102"/>
      <c r="E1204" s="103"/>
      <c r="F1204" s="103"/>
      <c r="G1204" s="104"/>
      <c r="H1204" s="104"/>
      <c r="I1204" s="99"/>
      <c r="J1204" s="99"/>
      <c r="K1204" s="98"/>
      <c r="L1204" s="99"/>
      <c r="M1204" s="98"/>
      <c r="N1204" s="100"/>
      <c r="O1204" s="100"/>
      <c r="P1204" s="97"/>
      <c r="Q1204" s="98"/>
      <c r="R1204" s="98"/>
      <c r="S1204" s="98"/>
      <c r="T1204" s="98"/>
      <c r="U1204" s="99"/>
      <c r="V1204" s="98"/>
      <c r="W1204" s="98"/>
      <c r="X1204" s="99"/>
      <c r="Y1204" s="98"/>
    </row>
    <row r="1205" spans="2:25" s="90" customFormat="1" ht="21" customHeight="1">
      <c r="B1205" s="101"/>
      <c r="C1205" s="98"/>
      <c r="D1205" s="102"/>
      <c r="E1205" s="103"/>
      <c r="F1205" s="103"/>
      <c r="G1205" s="104"/>
      <c r="H1205" s="104"/>
      <c r="I1205" s="99"/>
      <c r="J1205" s="99"/>
      <c r="K1205" s="98"/>
      <c r="L1205" s="99"/>
      <c r="M1205" s="98"/>
      <c r="N1205" s="100"/>
      <c r="O1205" s="100"/>
      <c r="P1205" s="97"/>
      <c r="Q1205" s="98"/>
      <c r="R1205" s="98"/>
      <c r="S1205" s="98"/>
      <c r="T1205" s="98"/>
      <c r="U1205" s="99"/>
      <c r="V1205" s="98"/>
      <c r="W1205" s="98"/>
      <c r="X1205" s="99"/>
      <c r="Y1205" s="98"/>
    </row>
    <row r="1206" spans="2:25" s="90" customFormat="1" ht="21" customHeight="1">
      <c r="B1206" s="101"/>
      <c r="C1206" s="98"/>
      <c r="D1206" s="102"/>
      <c r="E1206" s="103"/>
      <c r="F1206" s="103"/>
      <c r="G1206" s="104"/>
      <c r="H1206" s="104"/>
      <c r="I1206" s="99"/>
      <c r="J1206" s="99"/>
      <c r="K1206" s="98"/>
      <c r="L1206" s="99"/>
      <c r="M1206" s="98"/>
      <c r="N1206" s="100"/>
      <c r="O1206" s="100"/>
      <c r="P1206" s="97"/>
      <c r="Q1206" s="98"/>
      <c r="R1206" s="98"/>
      <c r="S1206" s="98"/>
      <c r="T1206" s="98"/>
      <c r="U1206" s="99"/>
      <c r="V1206" s="98"/>
      <c r="W1206" s="98"/>
      <c r="X1206" s="99"/>
      <c r="Y1206" s="98"/>
    </row>
    <row r="1207" spans="2:25" s="90" customFormat="1" ht="21" customHeight="1">
      <c r="B1207" s="101"/>
      <c r="C1207" s="98"/>
      <c r="D1207" s="102"/>
      <c r="E1207" s="103"/>
      <c r="F1207" s="103"/>
      <c r="G1207" s="104"/>
      <c r="H1207" s="104"/>
      <c r="I1207" s="99"/>
      <c r="J1207" s="99"/>
      <c r="K1207" s="98"/>
      <c r="L1207" s="99"/>
      <c r="M1207" s="98"/>
      <c r="N1207" s="100"/>
      <c r="O1207" s="100"/>
      <c r="P1207" s="97"/>
      <c r="Q1207" s="98"/>
      <c r="R1207" s="98"/>
      <c r="S1207" s="98"/>
      <c r="T1207" s="98"/>
      <c r="U1207" s="99"/>
      <c r="V1207" s="98"/>
      <c r="W1207" s="98"/>
      <c r="X1207" s="99"/>
      <c r="Y1207" s="98"/>
    </row>
    <row r="1208" spans="2:25" s="90" customFormat="1" ht="21" customHeight="1">
      <c r="B1208" s="101"/>
      <c r="C1208" s="98"/>
      <c r="D1208" s="102"/>
      <c r="E1208" s="103"/>
      <c r="F1208" s="103"/>
      <c r="G1208" s="104"/>
      <c r="H1208" s="104"/>
      <c r="I1208" s="99"/>
      <c r="J1208" s="99"/>
      <c r="K1208" s="98"/>
      <c r="L1208" s="99"/>
      <c r="M1208" s="98"/>
      <c r="N1208" s="100"/>
      <c r="O1208" s="100"/>
      <c r="P1208" s="97"/>
      <c r="Q1208" s="98"/>
      <c r="R1208" s="98"/>
      <c r="S1208" s="98"/>
      <c r="T1208" s="98"/>
      <c r="U1208" s="99"/>
      <c r="V1208" s="98"/>
      <c r="W1208" s="98"/>
      <c r="X1208" s="99"/>
      <c r="Y1208" s="98"/>
    </row>
    <row r="1209" spans="2:25" s="90" customFormat="1" ht="21" customHeight="1">
      <c r="B1209" s="101"/>
      <c r="C1209" s="98"/>
      <c r="D1209" s="102"/>
      <c r="E1209" s="103"/>
      <c r="F1209" s="103"/>
      <c r="G1209" s="104"/>
      <c r="H1209" s="104"/>
      <c r="I1209" s="99"/>
      <c r="J1209" s="99"/>
      <c r="K1209" s="98"/>
      <c r="L1209" s="99"/>
      <c r="M1209" s="98"/>
      <c r="N1209" s="100"/>
      <c r="O1209" s="100"/>
      <c r="P1209" s="97"/>
      <c r="Q1209" s="98"/>
      <c r="R1209" s="98"/>
      <c r="S1209" s="98"/>
      <c r="T1209" s="98"/>
      <c r="U1209" s="99"/>
      <c r="V1209" s="98"/>
      <c r="W1209" s="98"/>
      <c r="X1209" s="99"/>
      <c r="Y1209" s="98"/>
    </row>
    <row r="1210" spans="2:25" s="90" customFormat="1" ht="21" customHeight="1">
      <c r="B1210" s="101"/>
      <c r="C1210" s="98"/>
      <c r="D1210" s="102"/>
      <c r="E1210" s="103"/>
      <c r="F1210" s="103"/>
      <c r="G1210" s="104"/>
      <c r="H1210" s="104"/>
      <c r="I1210" s="99"/>
      <c r="J1210" s="99"/>
      <c r="K1210" s="98"/>
      <c r="L1210" s="99"/>
      <c r="M1210" s="98"/>
      <c r="N1210" s="100"/>
      <c r="O1210" s="100"/>
      <c r="P1210" s="97"/>
      <c r="Q1210" s="98"/>
      <c r="R1210" s="98"/>
      <c r="S1210" s="98"/>
      <c r="T1210" s="98"/>
      <c r="U1210" s="99"/>
      <c r="V1210" s="98"/>
      <c r="W1210" s="98"/>
      <c r="X1210" s="99"/>
      <c r="Y1210" s="98"/>
    </row>
    <row r="1211" spans="2:25" s="90" customFormat="1" ht="21" customHeight="1">
      <c r="B1211" s="101"/>
      <c r="C1211" s="98"/>
      <c r="D1211" s="102"/>
      <c r="E1211" s="103"/>
      <c r="F1211" s="103"/>
      <c r="G1211" s="104"/>
      <c r="H1211" s="104"/>
      <c r="I1211" s="99"/>
      <c r="J1211" s="99"/>
      <c r="K1211" s="98"/>
      <c r="L1211" s="99"/>
      <c r="M1211" s="98"/>
      <c r="N1211" s="100"/>
      <c r="O1211" s="100"/>
      <c r="P1211" s="97"/>
      <c r="Q1211" s="98"/>
      <c r="R1211" s="98"/>
      <c r="S1211" s="98"/>
      <c r="T1211" s="98"/>
      <c r="U1211" s="99"/>
      <c r="V1211" s="98"/>
      <c r="W1211" s="98"/>
      <c r="X1211" s="99"/>
      <c r="Y1211" s="98"/>
    </row>
    <row r="1212" spans="2:25" s="90" customFormat="1" ht="21" customHeight="1">
      <c r="B1212" s="101"/>
      <c r="C1212" s="98"/>
      <c r="D1212" s="102"/>
      <c r="E1212" s="103"/>
      <c r="F1212" s="103"/>
      <c r="G1212" s="104"/>
      <c r="H1212" s="104"/>
      <c r="I1212" s="99"/>
      <c r="J1212" s="99"/>
      <c r="K1212" s="98"/>
      <c r="L1212" s="99"/>
      <c r="M1212" s="98"/>
      <c r="N1212" s="100"/>
      <c r="O1212" s="100"/>
      <c r="P1212" s="97"/>
      <c r="Q1212" s="98"/>
      <c r="R1212" s="98"/>
      <c r="S1212" s="98"/>
      <c r="T1212" s="98"/>
      <c r="U1212" s="99"/>
      <c r="V1212" s="98"/>
      <c r="W1212" s="98"/>
      <c r="X1212" s="99"/>
      <c r="Y1212" s="98"/>
    </row>
    <row r="1213" spans="2:25" s="90" customFormat="1" ht="21" customHeight="1">
      <c r="B1213" s="101"/>
      <c r="C1213" s="98"/>
      <c r="D1213" s="102"/>
      <c r="E1213" s="103"/>
      <c r="F1213" s="103"/>
      <c r="G1213" s="104"/>
      <c r="H1213" s="104"/>
      <c r="I1213" s="99"/>
      <c r="J1213" s="99"/>
      <c r="K1213" s="98"/>
      <c r="L1213" s="99"/>
      <c r="M1213" s="98"/>
      <c r="N1213" s="100"/>
      <c r="O1213" s="100"/>
      <c r="P1213" s="97"/>
      <c r="Q1213" s="98"/>
      <c r="R1213" s="98"/>
      <c r="S1213" s="98"/>
      <c r="T1213" s="98"/>
      <c r="U1213" s="99"/>
      <c r="V1213" s="98"/>
      <c r="W1213" s="98"/>
      <c r="X1213" s="99"/>
      <c r="Y1213" s="98"/>
    </row>
    <row r="1214" spans="2:25" s="90" customFormat="1" ht="21" customHeight="1">
      <c r="B1214" s="101"/>
      <c r="C1214" s="98"/>
      <c r="D1214" s="102"/>
      <c r="E1214" s="103"/>
      <c r="F1214" s="103"/>
      <c r="G1214" s="104"/>
      <c r="H1214" s="104"/>
      <c r="I1214" s="99"/>
      <c r="J1214" s="99"/>
      <c r="K1214" s="98"/>
      <c r="L1214" s="99"/>
      <c r="M1214" s="98"/>
      <c r="N1214" s="100"/>
      <c r="O1214" s="100"/>
      <c r="P1214" s="97"/>
      <c r="Q1214" s="98"/>
      <c r="R1214" s="98"/>
      <c r="S1214" s="98"/>
      <c r="T1214" s="98"/>
      <c r="U1214" s="99"/>
      <c r="V1214" s="98"/>
      <c r="W1214" s="98"/>
      <c r="X1214" s="99"/>
      <c r="Y1214" s="98"/>
    </row>
    <row r="1215" spans="2:25" s="90" customFormat="1" ht="21" customHeight="1">
      <c r="B1215" s="101"/>
      <c r="C1215" s="98"/>
      <c r="D1215" s="102"/>
      <c r="E1215" s="103"/>
      <c r="F1215" s="103"/>
      <c r="G1215" s="104"/>
      <c r="H1215" s="104"/>
      <c r="I1215" s="99"/>
      <c r="J1215" s="99"/>
      <c r="K1215" s="98"/>
      <c r="L1215" s="99"/>
      <c r="M1215" s="98"/>
      <c r="N1215" s="100"/>
      <c r="O1215" s="100"/>
      <c r="P1215" s="97"/>
      <c r="Q1215" s="98"/>
      <c r="R1215" s="98"/>
      <c r="S1215" s="98"/>
      <c r="T1215" s="98"/>
      <c r="U1215" s="99"/>
      <c r="V1215" s="98"/>
      <c r="W1215" s="98"/>
      <c r="X1215" s="99"/>
      <c r="Y1215" s="98"/>
    </row>
    <row r="1216" spans="2:25" s="90" customFormat="1" ht="21" customHeight="1">
      <c r="B1216" s="101"/>
      <c r="C1216" s="98"/>
      <c r="D1216" s="102"/>
      <c r="E1216" s="103"/>
      <c r="F1216" s="103"/>
      <c r="G1216" s="104"/>
      <c r="H1216" s="104"/>
      <c r="I1216" s="99"/>
      <c r="J1216" s="99"/>
      <c r="K1216" s="98"/>
      <c r="L1216" s="99"/>
      <c r="M1216" s="98"/>
      <c r="N1216" s="100"/>
      <c r="O1216" s="100"/>
      <c r="P1216" s="97"/>
      <c r="Q1216" s="98"/>
      <c r="R1216" s="98"/>
      <c r="S1216" s="98"/>
      <c r="T1216" s="98"/>
      <c r="U1216" s="99"/>
      <c r="V1216" s="98"/>
      <c r="W1216" s="98"/>
      <c r="X1216" s="99"/>
      <c r="Y1216" s="98"/>
    </row>
    <row r="1217" spans="2:25" s="90" customFormat="1" ht="21" customHeight="1">
      <c r="B1217" s="101"/>
      <c r="C1217" s="98"/>
      <c r="D1217" s="102"/>
      <c r="E1217" s="103"/>
      <c r="F1217" s="103"/>
      <c r="G1217" s="104"/>
      <c r="H1217" s="104"/>
      <c r="I1217" s="99"/>
      <c r="J1217" s="99"/>
      <c r="K1217" s="98"/>
      <c r="L1217" s="99"/>
      <c r="M1217" s="98"/>
      <c r="N1217" s="100"/>
      <c r="O1217" s="100"/>
      <c r="P1217" s="97"/>
      <c r="Q1217" s="98"/>
      <c r="R1217" s="98"/>
      <c r="S1217" s="98"/>
      <c r="T1217" s="98"/>
      <c r="U1217" s="99"/>
      <c r="V1217" s="98"/>
      <c r="W1217" s="98"/>
      <c r="X1217" s="99"/>
      <c r="Y1217" s="98"/>
    </row>
    <row r="1218" spans="2:25" s="90" customFormat="1" ht="21" customHeight="1">
      <c r="B1218" s="101"/>
      <c r="C1218" s="98"/>
      <c r="D1218" s="102"/>
      <c r="E1218" s="103"/>
      <c r="F1218" s="103"/>
      <c r="G1218" s="104"/>
      <c r="H1218" s="104"/>
      <c r="I1218" s="99"/>
      <c r="J1218" s="99"/>
      <c r="K1218" s="98"/>
      <c r="L1218" s="99"/>
      <c r="M1218" s="98"/>
      <c r="N1218" s="100"/>
      <c r="O1218" s="100"/>
      <c r="P1218" s="97"/>
      <c r="Q1218" s="98"/>
      <c r="R1218" s="98"/>
      <c r="S1218" s="98"/>
      <c r="T1218" s="98"/>
      <c r="U1218" s="99"/>
      <c r="V1218" s="98"/>
      <c r="W1218" s="98"/>
      <c r="X1218" s="99"/>
      <c r="Y1218" s="98"/>
    </row>
    <row r="1219" spans="2:25" s="90" customFormat="1" ht="21" customHeight="1">
      <c r="B1219" s="101"/>
      <c r="C1219" s="98"/>
      <c r="D1219" s="102"/>
      <c r="E1219" s="103"/>
      <c r="F1219" s="103"/>
      <c r="G1219" s="104"/>
      <c r="H1219" s="104"/>
      <c r="I1219" s="99"/>
      <c r="J1219" s="99"/>
      <c r="K1219" s="98"/>
      <c r="L1219" s="99"/>
      <c r="M1219" s="98"/>
      <c r="N1219" s="100"/>
      <c r="O1219" s="100"/>
      <c r="P1219" s="97"/>
      <c r="Q1219" s="98"/>
      <c r="R1219" s="98"/>
      <c r="S1219" s="98"/>
      <c r="T1219" s="98"/>
      <c r="U1219" s="99"/>
      <c r="V1219" s="98"/>
      <c r="W1219" s="98"/>
      <c r="X1219" s="99"/>
      <c r="Y1219" s="98"/>
    </row>
    <row r="1220" spans="2:25" s="90" customFormat="1" ht="21" customHeight="1">
      <c r="B1220" s="101"/>
      <c r="C1220" s="98"/>
      <c r="D1220" s="102"/>
      <c r="E1220" s="103"/>
      <c r="F1220" s="103"/>
      <c r="G1220" s="104"/>
      <c r="H1220" s="104"/>
      <c r="I1220" s="99"/>
      <c r="J1220" s="99"/>
      <c r="K1220" s="98"/>
      <c r="L1220" s="99"/>
      <c r="M1220" s="98"/>
      <c r="N1220" s="100"/>
      <c r="O1220" s="100"/>
      <c r="P1220" s="97"/>
      <c r="Q1220" s="98"/>
      <c r="R1220" s="98"/>
      <c r="S1220" s="98"/>
      <c r="T1220" s="98"/>
      <c r="U1220" s="99"/>
      <c r="V1220" s="98"/>
      <c r="W1220" s="98"/>
      <c r="X1220" s="99"/>
      <c r="Y1220" s="98"/>
    </row>
    <row r="1221" spans="2:25" s="90" customFormat="1" ht="21" customHeight="1">
      <c r="B1221" s="101"/>
      <c r="C1221" s="98"/>
      <c r="D1221" s="102"/>
      <c r="E1221" s="103"/>
      <c r="F1221" s="103"/>
      <c r="G1221" s="104"/>
      <c r="H1221" s="104"/>
      <c r="I1221" s="99"/>
      <c r="J1221" s="99"/>
      <c r="K1221" s="98"/>
      <c r="L1221" s="99"/>
      <c r="M1221" s="98"/>
      <c r="N1221" s="100"/>
      <c r="O1221" s="100"/>
      <c r="P1221" s="97"/>
      <c r="Q1221" s="98"/>
      <c r="R1221" s="98"/>
      <c r="S1221" s="98"/>
      <c r="T1221" s="98"/>
      <c r="U1221" s="99"/>
      <c r="V1221" s="98"/>
      <c r="W1221" s="98"/>
      <c r="X1221" s="99"/>
      <c r="Y1221" s="98"/>
    </row>
    <row r="1222" spans="2:25" s="90" customFormat="1" ht="21" customHeight="1">
      <c r="B1222" s="101"/>
      <c r="C1222" s="98"/>
      <c r="D1222" s="102"/>
      <c r="E1222" s="103"/>
      <c r="F1222" s="103"/>
      <c r="G1222" s="104"/>
      <c r="H1222" s="104"/>
      <c r="I1222" s="99"/>
      <c r="J1222" s="99"/>
      <c r="K1222" s="98"/>
      <c r="L1222" s="99"/>
      <c r="M1222" s="98"/>
      <c r="N1222" s="100"/>
      <c r="O1222" s="100"/>
      <c r="P1222" s="97"/>
      <c r="Q1222" s="98"/>
      <c r="R1222" s="98"/>
      <c r="S1222" s="98"/>
      <c r="T1222" s="98"/>
      <c r="U1222" s="99"/>
      <c r="V1222" s="98"/>
      <c r="W1222" s="98"/>
      <c r="X1222" s="99"/>
      <c r="Y1222" s="98"/>
    </row>
    <row r="1223" spans="2:25" s="90" customFormat="1" ht="21" customHeight="1">
      <c r="B1223" s="101"/>
      <c r="C1223" s="98"/>
      <c r="D1223" s="102"/>
      <c r="E1223" s="103"/>
      <c r="F1223" s="103"/>
      <c r="G1223" s="104"/>
      <c r="H1223" s="104"/>
      <c r="I1223" s="99"/>
      <c r="J1223" s="99"/>
      <c r="K1223" s="98"/>
      <c r="L1223" s="99"/>
      <c r="M1223" s="98"/>
      <c r="N1223" s="100"/>
      <c r="O1223" s="100"/>
      <c r="P1223" s="97"/>
      <c r="Q1223" s="98"/>
      <c r="R1223" s="98"/>
      <c r="S1223" s="98"/>
      <c r="T1223" s="98"/>
      <c r="U1223" s="99"/>
      <c r="V1223" s="98"/>
      <c r="W1223" s="98"/>
      <c r="X1223" s="99"/>
      <c r="Y1223" s="98"/>
    </row>
    <row r="1224" spans="2:25" s="90" customFormat="1" ht="21" customHeight="1">
      <c r="B1224" s="101"/>
      <c r="C1224" s="98"/>
      <c r="D1224" s="102"/>
      <c r="E1224" s="103"/>
      <c r="F1224" s="103"/>
      <c r="G1224" s="104"/>
      <c r="H1224" s="104"/>
      <c r="I1224" s="99"/>
      <c r="J1224" s="99"/>
      <c r="K1224" s="98"/>
      <c r="L1224" s="99"/>
      <c r="M1224" s="98"/>
      <c r="N1224" s="100"/>
      <c r="O1224" s="100"/>
      <c r="P1224" s="97"/>
      <c r="Q1224" s="98"/>
      <c r="R1224" s="98"/>
      <c r="S1224" s="98"/>
      <c r="T1224" s="98"/>
      <c r="U1224" s="99"/>
      <c r="V1224" s="98"/>
      <c r="W1224" s="98"/>
      <c r="X1224" s="99"/>
      <c r="Y1224" s="98"/>
    </row>
    <row r="1225" spans="2:25" s="90" customFormat="1" ht="21" customHeight="1">
      <c r="B1225" s="101"/>
      <c r="C1225" s="98"/>
      <c r="D1225" s="102"/>
      <c r="E1225" s="103"/>
      <c r="F1225" s="103"/>
      <c r="G1225" s="104"/>
      <c r="H1225" s="104"/>
      <c r="I1225" s="99"/>
      <c r="J1225" s="99"/>
      <c r="K1225" s="98"/>
      <c r="L1225" s="99"/>
      <c r="M1225" s="98"/>
      <c r="N1225" s="100"/>
      <c r="O1225" s="100"/>
      <c r="P1225" s="97"/>
      <c r="Q1225" s="98"/>
      <c r="R1225" s="98"/>
      <c r="S1225" s="98"/>
      <c r="T1225" s="98"/>
      <c r="U1225" s="99"/>
      <c r="V1225" s="98"/>
      <c r="W1225" s="98"/>
      <c r="X1225" s="99"/>
      <c r="Y1225" s="98"/>
    </row>
    <row r="1226" spans="2:25" s="90" customFormat="1" ht="21" customHeight="1">
      <c r="B1226" s="101"/>
      <c r="C1226" s="98"/>
      <c r="D1226" s="102"/>
      <c r="E1226" s="103"/>
      <c r="F1226" s="103"/>
      <c r="G1226" s="104"/>
      <c r="H1226" s="104"/>
      <c r="I1226" s="99"/>
      <c r="J1226" s="99"/>
      <c r="K1226" s="98"/>
      <c r="L1226" s="99"/>
      <c r="M1226" s="98"/>
      <c r="N1226" s="100"/>
      <c r="O1226" s="100"/>
      <c r="P1226" s="97"/>
      <c r="Q1226" s="98"/>
      <c r="R1226" s="98"/>
      <c r="S1226" s="98"/>
      <c r="T1226" s="98"/>
      <c r="U1226" s="99"/>
      <c r="V1226" s="98"/>
      <c r="W1226" s="98"/>
      <c r="X1226" s="99"/>
      <c r="Y1226" s="98"/>
    </row>
    <row r="1227" spans="2:25" s="90" customFormat="1" ht="21" customHeight="1">
      <c r="B1227" s="101"/>
      <c r="C1227" s="98"/>
      <c r="D1227" s="102"/>
      <c r="E1227" s="103"/>
      <c r="F1227" s="103"/>
      <c r="G1227" s="104"/>
      <c r="H1227" s="104"/>
      <c r="I1227" s="99"/>
      <c r="J1227" s="99"/>
      <c r="K1227" s="98"/>
      <c r="L1227" s="99"/>
      <c r="M1227" s="98"/>
      <c r="N1227" s="100"/>
      <c r="O1227" s="100"/>
      <c r="P1227" s="97"/>
      <c r="Q1227" s="98"/>
      <c r="R1227" s="98"/>
      <c r="S1227" s="98"/>
      <c r="T1227" s="98"/>
      <c r="U1227" s="99"/>
      <c r="V1227" s="98"/>
      <c r="W1227" s="98"/>
      <c r="X1227" s="99"/>
      <c r="Y1227" s="98"/>
    </row>
    <row r="1228" spans="2:25" s="90" customFormat="1" ht="21" customHeight="1">
      <c r="B1228" s="101"/>
      <c r="C1228" s="98"/>
      <c r="D1228" s="102"/>
      <c r="E1228" s="103"/>
      <c r="F1228" s="103"/>
      <c r="G1228" s="104"/>
      <c r="H1228" s="104"/>
      <c r="I1228" s="99"/>
      <c r="J1228" s="99"/>
      <c r="K1228" s="98"/>
      <c r="L1228" s="99"/>
      <c r="M1228" s="98"/>
      <c r="N1228" s="100"/>
      <c r="O1228" s="100"/>
      <c r="P1228" s="97"/>
      <c r="Q1228" s="98"/>
      <c r="R1228" s="98"/>
      <c r="S1228" s="98"/>
      <c r="T1228" s="98"/>
      <c r="U1228" s="99"/>
      <c r="V1228" s="98"/>
      <c r="W1228" s="98"/>
      <c r="X1228" s="99"/>
      <c r="Y1228" s="98"/>
    </row>
    <row r="1229" spans="2:25" s="90" customFormat="1" ht="21" customHeight="1">
      <c r="B1229" s="101"/>
      <c r="C1229" s="98"/>
      <c r="D1229" s="102"/>
      <c r="E1229" s="103"/>
      <c r="F1229" s="103"/>
      <c r="G1229" s="104"/>
      <c r="H1229" s="104"/>
      <c r="I1229" s="99"/>
      <c r="J1229" s="99"/>
      <c r="K1229" s="98"/>
      <c r="L1229" s="99"/>
      <c r="M1229" s="98"/>
      <c r="N1229" s="100"/>
      <c r="O1229" s="100"/>
      <c r="P1229" s="97"/>
      <c r="Q1229" s="98"/>
      <c r="R1229" s="98"/>
      <c r="S1229" s="98"/>
      <c r="T1229" s="98"/>
      <c r="U1229" s="99"/>
      <c r="V1229" s="98"/>
      <c r="W1229" s="98"/>
      <c r="X1229" s="99"/>
      <c r="Y1229" s="98"/>
    </row>
    <row r="1230" spans="2:25" s="90" customFormat="1" ht="21" customHeight="1">
      <c r="B1230" s="101"/>
      <c r="C1230" s="98"/>
      <c r="D1230" s="102"/>
      <c r="E1230" s="103"/>
      <c r="F1230" s="103"/>
      <c r="G1230" s="104"/>
      <c r="H1230" s="104"/>
      <c r="I1230" s="99"/>
      <c r="J1230" s="99"/>
      <c r="K1230" s="98"/>
      <c r="L1230" s="99"/>
      <c r="M1230" s="98"/>
      <c r="N1230" s="100"/>
      <c r="O1230" s="100"/>
      <c r="P1230" s="97"/>
      <c r="Q1230" s="98"/>
      <c r="R1230" s="98"/>
      <c r="S1230" s="98"/>
      <c r="T1230" s="98"/>
      <c r="U1230" s="99"/>
      <c r="V1230" s="98"/>
      <c r="W1230" s="98"/>
      <c r="X1230" s="99"/>
      <c r="Y1230" s="98"/>
    </row>
    <row r="1231" spans="2:25" s="90" customFormat="1" ht="21" customHeight="1">
      <c r="B1231" s="101"/>
      <c r="C1231" s="98"/>
      <c r="D1231" s="102"/>
      <c r="E1231" s="103"/>
      <c r="F1231" s="103"/>
      <c r="G1231" s="104"/>
      <c r="H1231" s="104"/>
      <c r="I1231" s="99"/>
      <c r="J1231" s="99"/>
      <c r="K1231" s="98"/>
      <c r="L1231" s="99"/>
      <c r="M1231" s="98"/>
      <c r="N1231" s="100"/>
      <c r="O1231" s="100"/>
      <c r="P1231" s="97"/>
      <c r="Q1231" s="98"/>
      <c r="R1231" s="98"/>
      <c r="S1231" s="98"/>
      <c r="T1231" s="98"/>
      <c r="U1231" s="99"/>
      <c r="V1231" s="98"/>
      <c r="W1231" s="98"/>
      <c r="X1231" s="99"/>
      <c r="Y1231" s="98"/>
    </row>
    <row r="1232" spans="2:25" s="90" customFormat="1" ht="21" customHeight="1">
      <c r="B1232" s="101"/>
      <c r="C1232" s="98"/>
      <c r="D1232" s="102"/>
      <c r="E1232" s="103"/>
      <c r="F1232" s="103"/>
      <c r="G1232" s="104"/>
      <c r="H1232" s="104"/>
      <c r="I1232" s="99"/>
      <c r="J1232" s="99"/>
      <c r="K1232" s="98"/>
      <c r="L1232" s="99"/>
      <c r="M1232" s="98"/>
      <c r="N1232" s="100"/>
      <c r="O1232" s="100"/>
      <c r="P1232" s="97"/>
      <c r="Q1232" s="98"/>
      <c r="R1232" s="98"/>
      <c r="S1232" s="98"/>
      <c r="T1232" s="98"/>
      <c r="U1232" s="99"/>
      <c r="V1232" s="98"/>
      <c r="W1232" s="98"/>
      <c r="X1232" s="99"/>
      <c r="Y1232" s="98"/>
    </row>
    <row r="1233" spans="2:25" s="90" customFormat="1" ht="21" customHeight="1">
      <c r="B1233" s="101"/>
      <c r="C1233" s="98"/>
      <c r="D1233" s="102"/>
      <c r="E1233" s="103"/>
      <c r="F1233" s="103"/>
      <c r="G1233" s="104"/>
      <c r="H1233" s="104"/>
      <c r="I1233" s="99"/>
      <c r="J1233" s="99"/>
      <c r="K1233" s="98"/>
      <c r="L1233" s="99"/>
      <c r="M1233" s="98"/>
      <c r="N1233" s="100"/>
      <c r="O1233" s="100"/>
      <c r="P1233" s="97"/>
      <c r="Q1233" s="98"/>
      <c r="R1233" s="98"/>
      <c r="S1233" s="98"/>
      <c r="T1233" s="98"/>
      <c r="U1233" s="99"/>
      <c r="V1233" s="98"/>
      <c r="W1233" s="98"/>
      <c r="X1233" s="99"/>
      <c r="Y1233" s="98"/>
    </row>
    <row r="1234" spans="2:25" s="90" customFormat="1" ht="21" customHeight="1">
      <c r="B1234" s="101"/>
      <c r="C1234" s="98"/>
      <c r="D1234" s="102"/>
      <c r="E1234" s="103"/>
      <c r="F1234" s="103"/>
      <c r="G1234" s="104"/>
      <c r="H1234" s="104"/>
      <c r="I1234" s="99"/>
      <c r="J1234" s="99"/>
      <c r="K1234" s="98"/>
      <c r="L1234" s="99"/>
      <c r="M1234" s="98"/>
      <c r="N1234" s="100"/>
      <c r="O1234" s="100"/>
      <c r="P1234" s="97"/>
      <c r="Q1234" s="98"/>
      <c r="R1234" s="98"/>
      <c r="S1234" s="98"/>
      <c r="T1234" s="98"/>
      <c r="U1234" s="99"/>
      <c r="V1234" s="98"/>
      <c r="W1234" s="98"/>
      <c r="X1234" s="99"/>
      <c r="Y1234" s="98"/>
    </row>
    <row r="1235" spans="2:25" s="90" customFormat="1" ht="21" customHeight="1">
      <c r="B1235" s="101"/>
      <c r="C1235" s="98"/>
      <c r="D1235" s="102"/>
      <c r="E1235" s="103"/>
      <c r="F1235" s="103"/>
      <c r="G1235" s="104"/>
      <c r="H1235" s="104"/>
      <c r="I1235" s="99"/>
      <c r="J1235" s="99"/>
      <c r="K1235" s="98"/>
      <c r="L1235" s="99"/>
      <c r="M1235" s="98"/>
      <c r="N1235" s="100"/>
      <c r="O1235" s="100"/>
      <c r="P1235" s="97"/>
      <c r="Q1235" s="98"/>
      <c r="R1235" s="98"/>
      <c r="S1235" s="98"/>
      <c r="T1235" s="98"/>
      <c r="U1235" s="99"/>
      <c r="V1235" s="98"/>
      <c r="W1235" s="98"/>
      <c r="X1235" s="99"/>
      <c r="Y1235" s="98"/>
    </row>
    <row r="1236" spans="2:25" s="90" customFormat="1" ht="21" customHeight="1">
      <c r="B1236" s="101"/>
      <c r="C1236" s="98"/>
      <c r="D1236" s="102"/>
      <c r="E1236" s="103"/>
      <c r="F1236" s="103"/>
      <c r="G1236" s="104"/>
      <c r="H1236" s="104"/>
      <c r="I1236" s="99"/>
      <c r="J1236" s="99"/>
      <c r="K1236" s="98"/>
      <c r="L1236" s="99"/>
      <c r="M1236" s="98"/>
      <c r="N1236" s="100"/>
      <c r="O1236" s="100"/>
      <c r="P1236" s="97"/>
      <c r="Q1236" s="98"/>
      <c r="R1236" s="98"/>
      <c r="S1236" s="98"/>
      <c r="T1236" s="98"/>
      <c r="U1236" s="99"/>
      <c r="V1236" s="98"/>
      <c r="W1236" s="98"/>
      <c r="X1236" s="99"/>
      <c r="Y1236" s="98"/>
    </row>
    <row r="1237" spans="2:25" s="90" customFormat="1" ht="21" customHeight="1">
      <c r="B1237" s="101"/>
      <c r="C1237" s="98"/>
      <c r="D1237" s="102"/>
      <c r="E1237" s="103"/>
      <c r="F1237" s="103"/>
      <c r="G1237" s="104"/>
      <c r="H1237" s="104"/>
      <c r="I1237" s="99"/>
      <c r="J1237" s="99"/>
      <c r="K1237" s="98"/>
      <c r="L1237" s="99"/>
      <c r="M1237" s="98"/>
      <c r="N1237" s="100"/>
      <c r="O1237" s="100"/>
      <c r="P1237" s="97"/>
      <c r="Q1237" s="98"/>
      <c r="R1237" s="98"/>
      <c r="S1237" s="98"/>
      <c r="T1237" s="98"/>
      <c r="U1237" s="99"/>
      <c r="V1237" s="98"/>
      <c r="W1237" s="98"/>
      <c r="X1237" s="99"/>
      <c r="Y1237" s="98"/>
    </row>
    <row r="1238" spans="2:25" s="90" customFormat="1" ht="21" customHeight="1">
      <c r="B1238" s="101"/>
      <c r="C1238" s="98"/>
      <c r="D1238" s="102"/>
      <c r="E1238" s="103"/>
      <c r="F1238" s="103"/>
      <c r="G1238" s="104"/>
      <c r="H1238" s="104"/>
      <c r="I1238" s="99"/>
      <c r="J1238" s="99"/>
      <c r="K1238" s="98"/>
      <c r="L1238" s="99"/>
      <c r="M1238" s="98"/>
      <c r="N1238" s="100"/>
      <c r="O1238" s="100"/>
      <c r="P1238" s="97"/>
      <c r="Q1238" s="98"/>
      <c r="R1238" s="98"/>
      <c r="S1238" s="98"/>
      <c r="T1238" s="98"/>
      <c r="U1238" s="99"/>
      <c r="V1238" s="98"/>
      <c r="W1238" s="98"/>
      <c r="X1238" s="99"/>
      <c r="Y1238" s="98"/>
    </row>
    <row r="1239" spans="2:25" s="90" customFormat="1" ht="21" customHeight="1">
      <c r="B1239" s="101"/>
      <c r="C1239" s="98"/>
      <c r="D1239" s="102"/>
      <c r="E1239" s="103"/>
      <c r="F1239" s="103"/>
      <c r="G1239" s="104"/>
      <c r="H1239" s="104"/>
      <c r="I1239" s="99"/>
      <c r="J1239" s="99"/>
      <c r="K1239" s="98"/>
      <c r="L1239" s="99"/>
      <c r="M1239" s="98"/>
      <c r="N1239" s="100"/>
      <c r="O1239" s="100"/>
      <c r="P1239" s="97"/>
      <c r="Q1239" s="98"/>
      <c r="R1239" s="98"/>
      <c r="S1239" s="98"/>
      <c r="T1239" s="98"/>
      <c r="U1239" s="99"/>
      <c r="V1239" s="98"/>
      <c r="W1239" s="98"/>
      <c r="X1239" s="99"/>
      <c r="Y1239" s="98"/>
    </row>
    <row r="1240" spans="2:25" s="90" customFormat="1" ht="21" customHeight="1">
      <c r="B1240" s="101"/>
      <c r="C1240" s="98"/>
      <c r="D1240" s="102"/>
      <c r="E1240" s="103"/>
      <c r="F1240" s="103"/>
      <c r="G1240" s="104"/>
      <c r="H1240" s="104"/>
      <c r="I1240" s="99"/>
      <c r="J1240" s="99"/>
      <c r="K1240" s="98"/>
      <c r="L1240" s="99"/>
      <c r="M1240" s="98"/>
      <c r="N1240" s="100"/>
      <c r="O1240" s="100"/>
      <c r="P1240" s="97"/>
      <c r="Q1240" s="98"/>
      <c r="R1240" s="98"/>
      <c r="S1240" s="98"/>
      <c r="T1240" s="98"/>
      <c r="U1240" s="99"/>
      <c r="V1240" s="98"/>
      <c r="W1240" s="98"/>
      <c r="X1240" s="99"/>
      <c r="Y1240" s="98"/>
    </row>
    <row r="1241" spans="2:25" s="90" customFormat="1" ht="21" customHeight="1">
      <c r="B1241" s="101"/>
      <c r="C1241" s="98"/>
      <c r="D1241" s="102"/>
      <c r="E1241" s="103"/>
      <c r="F1241" s="103"/>
      <c r="G1241" s="104"/>
      <c r="H1241" s="104"/>
      <c r="I1241" s="99"/>
      <c r="J1241" s="99"/>
      <c r="K1241" s="98"/>
      <c r="L1241" s="99"/>
      <c r="M1241" s="98"/>
      <c r="N1241" s="100"/>
      <c r="O1241" s="100"/>
      <c r="P1241" s="97"/>
      <c r="Q1241" s="98"/>
      <c r="R1241" s="98"/>
      <c r="S1241" s="98"/>
      <c r="T1241" s="98"/>
      <c r="U1241" s="99"/>
      <c r="V1241" s="98"/>
      <c r="W1241" s="98"/>
      <c r="X1241" s="99"/>
      <c r="Y1241" s="98"/>
    </row>
    <row r="1242" spans="2:25" s="90" customFormat="1" ht="21" customHeight="1">
      <c r="B1242" s="101"/>
      <c r="C1242" s="98"/>
      <c r="D1242" s="102"/>
      <c r="E1242" s="103"/>
      <c r="F1242" s="103"/>
      <c r="G1242" s="104"/>
      <c r="H1242" s="104"/>
      <c r="I1242" s="99"/>
      <c r="J1242" s="99"/>
      <c r="K1242" s="98"/>
      <c r="L1242" s="99"/>
      <c r="M1242" s="98"/>
      <c r="N1242" s="100"/>
      <c r="O1242" s="100"/>
      <c r="P1242" s="97"/>
      <c r="Q1242" s="98"/>
      <c r="R1242" s="98"/>
      <c r="S1242" s="98"/>
      <c r="T1242" s="98"/>
      <c r="U1242" s="99"/>
      <c r="V1242" s="98"/>
      <c r="W1242" s="98"/>
      <c r="X1242" s="99"/>
      <c r="Y1242" s="98"/>
    </row>
    <row r="1243" spans="2:25" s="90" customFormat="1" ht="21" customHeight="1">
      <c r="B1243" s="101"/>
      <c r="C1243" s="98"/>
      <c r="D1243" s="102"/>
      <c r="E1243" s="103"/>
      <c r="F1243" s="103"/>
      <c r="G1243" s="104"/>
      <c r="H1243" s="104"/>
      <c r="I1243" s="99"/>
      <c r="J1243" s="99"/>
      <c r="K1243" s="98"/>
      <c r="L1243" s="99"/>
      <c r="M1243" s="98"/>
      <c r="N1243" s="100"/>
      <c r="O1243" s="100"/>
      <c r="P1243" s="97"/>
      <c r="Q1243" s="98"/>
      <c r="R1243" s="98"/>
      <c r="S1243" s="98"/>
      <c r="T1243" s="98"/>
      <c r="U1243" s="99"/>
      <c r="V1243" s="98"/>
      <c r="W1243" s="98"/>
      <c r="X1243" s="99"/>
      <c r="Y1243" s="98"/>
    </row>
    <row r="1244" spans="2:25" s="90" customFormat="1" ht="21" customHeight="1">
      <c r="B1244" s="101"/>
      <c r="C1244" s="98"/>
      <c r="D1244" s="102"/>
      <c r="E1244" s="103"/>
      <c r="F1244" s="103"/>
      <c r="G1244" s="104"/>
      <c r="H1244" s="104"/>
      <c r="I1244" s="99"/>
      <c r="J1244" s="99"/>
      <c r="K1244" s="98"/>
      <c r="L1244" s="99"/>
      <c r="M1244" s="98"/>
      <c r="N1244" s="100"/>
      <c r="O1244" s="100"/>
      <c r="P1244" s="97"/>
      <c r="Q1244" s="98"/>
      <c r="R1244" s="98"/>
      <c r="S1244" s="98"/>
      <c r="T1244" s="98"/>
      <c r="U1244" s="99"/>
      <c r="V1244" s="98"/>
      <c r="W1244" s="98"/>
      <c r="X1244" s="99"/>
      <c r="Y1244" s="98"/>
    </row>
    <row r="1245" spans="2:25" s="90" customFormat="1" ht="21" customHeight="1">
      <c r="B1245" s="101"/>
      <c r="C1245" s="98"/>
      <c r="D1245" s="102"/>
      <c r="E1245" s="103"/>
      <c r="F1245" s="103"/>
      <c r="G1245" s="104"/>
      <c r="H1245" s="104"/>
      <c r="I1245" s="99"/>
      <c r="J1245" s="99"/>
      <c r="K1245" s="98"/>
      <c r="L1245" s="99"/>
      <c r="M1245" s="98"/>
      <c r="N1245" s="100"/>
      <c r="O1245" s="100"/>
      <c r="P1245" s="97"/>
      <c r="Q1245" s="98"/>
      <c r="R1245" s="98"/>
      <c r="S1245" s="98"/>
      <c r="T1245" s="98"/>
      <c r="U1245" s="99"/>
      <c r="V1245" s="98"/>
      <c r="W1245" s="98"/>
      <c r="X1245" s="99"/>
      <c r="Y1245" s="98"/>
    </row>
    <row r="1246" spans="2:25" s="90" customFormat="1" ht="21" customHeight="1">
      <c r="B1246" s="101"/>
      <c r="C1246" s="98"/>
      <c r="D1246" s="102"/>
      <c r="E1246" s="103"/>
      <c r="F1246" s="103"/>
      <c r="G1246" s="104"/>
      <c r="H1246" s="104"/>
      <c r="I1246" s="99"/>
      <c r="J1246" s="99"/>
      <c r="K1246" s="98"/>
      <c r="L1246" s="99"/>
      <c r="M1246" s="98"/>
      <c r="N1246" s="100"/>
      <c r="O1246" s="100"/>
      <c r="P1246" s="97"/>
      <c r="Q1246" s="98"/>
      <c r="R1246" s="98"/>
      <c r="S1246" s="98"/>
      <c r="T1246" s="98"/>
      <c r="U1246" s="99"/>
      <c r="V1246" s="98"/>
      <c r="W1246" s="98"/>
      <c r="X1246" s="99"/>
      <c r="Y1246" s="98"/>
    </row>
    <row r="1247" spans="2:25" s="90" customFormat="1" ht="21" customHeight="1">
      <c r="B1247" s="101"/>
      <c r="C1247" s="98"/>
      <c r="D1247" s="102"/>
      <c r="E1247" s="103"/>
      <c r="F1247" s="103"/>
      <c r="G1247" s="104"/>
      <c r="H1247" s="104"/>
      <c r="I1247" s="99"/>
      <c r="J1247" s="99"/>
      <c r="K1247" s="98"/>
      <c r="L1247" s="99"/>
      <c r="M1247" s="98"/>
      <c r="N1247" s="100"/>
      <c r="O1247" s="100"/>
      <c r="P1247" s="97"/>
      <c r="Q1247" s="98"/>
      <c r="R1247" s="98"/>
      <c r="S1247" s="98"/>
      <c r="T1247" s="98"/>
      <c r="U1247" s="99"/>
      <c r="V1247" s="98"/>
      <c r="W1247" s="98"/>
      <c r="X1247" s="99"/>
      <c r="Y1247" s="98"/>
    </row>
    <row r="1248" spans="2:25" s="90" customFormat="1" ht="21" customHeight="1">
      <c r="B1248" s="101"/>
      <c r="C1248" s="98"/>
      <c r="D1248" s="102"/>
      <c r="E1248" s="103"/>
      <c r="F1248" s="103"/>
      <c r="G1248" s="104"/>
      <c r="H1248" s="104"/>
      <c r="I1248" s="99"/>
      <c r="J1248" s="99"/>
      <c r="K1248" s="98"/>
      <c r="L1248" s="99"/>
      <c r="M1248" s="98"/>
      <c r="N1248" s="100"/>
      <c r="O1248" s="100"/>
      <c r="P1248" s="97"/>
      <c r="Q1248" s="98"/>
      <c r="R1248" s="98"/>
      <c r="S1248" s="98"/>
      <c r="T1248" s="98"/>
      <c r="U1248" s="99"/>
      <c r="V1248" s="98"/>
      <c r="W1248" s="98"/>
      <c r="X1248" s="99"/>
      <c r="Y1248" s="98"/>
    </row>
    <row r="1249" spans="2:25" s="90" customFormat="1" ht="21" customHeight="1">
      <c r="B1249" s="101"/>
      <c r="C1249" s="98"/>
      <c r="D1249" s="102"/>
      <c r="E1249" s="103"/>
      <c r="F1249" s="103"/>
      <c r="G1249" s="104"/>
      <c r="H1249" s="104"/>
      <c r="I1249" s="99"/>
      <c r="J1249" s="99"/>
      <c r="K1249" s="98"/>
      <c r="L1249" s="99"/>
      <c r="M1249" s="98"/>
      <c r="N1249" s="100"/>
      <c r="O1249" s="100"/>
      <c r="P1249" s="97"/>
      <c r="Q1249" s="98"/>
      <c r="R1249" s="98"/>
      <c r="S1249" s="98"/>
      <c r="T1249" s="98"/>
      <c r="U1249" s="99"/>
      <c r="V1249" s="98"/>
      <c r="W1249" s="98"/>
      <c r="X1249" s="99"/>
      <c r="Y1249" s="98"/>
    </row>
    <row r="1250" spans="2:25" s="90" customFormat="1" ht="21" customHeight="1">
      <c r="B1250" s="101"/>
      <c r="C1250" s="98"/>
      <c r="D1250" s="102"/>
      <c r="E1250" s="103"/>
      <c r="F1250" s="103"/>
      <c r="G1250" s="104"/>
      <c r="H1250" s="104"/>
      <c r="I1250" s="99"/>
      <c r="J1250" s="99"/>
      <c r="K1250" s="98"/>
      <c r="L1250" s="99"/>
      <c r="M1250" s="98"/>
      <c r="N1250" s="100"/>
      <c r="O1250" s="100"/>
      <c r="P1250" s="97"/>
      <c r="Q1250" s="98"/>
      <c r="R1250" s="98"/>
      <c r="S1250" s="98"/>
      <c r="T1250" s="98"/>
      <c r="U1250" s="99"/>
      <c r="V1250" s="98"/>
      <c r="W1250" s="98"/>
      <c r="X1250" s="99"/>
      <c r="Y1250" s="98"/>
    </row>
    <row r="1251" spans="2:25" s="90" customFormat="1" ht="21" customHeight="1">
      <c r="B1251" s="101"/>
      <c r="C1251" s="98"/>
      <c r="D1251" s="102"/>
      <c r="E1251" s="103"/>
      <c r="F1251" s="103"/>
      <c r="G1251" s="104"/>
      <c r="H1251" s="104"/>
      <c r="I1251" s="99"/>
      <c r="J1251" s="99"/>
      <c r="K1251" s="98"/>
      <c r="L1251" s="99"/>
      <c r="M1251" s="98"/>
      <c r="N1251" s="100"/>
      <c r="O1251" s="100"/>
      <c r="P1251" s="97"/>
      <c r="Q1251" s="98"/>
      <c r="R1251" s="98"/>
      <c r="S1251" s="98"/>
      <c r="T1251" s="98"/>
      <c r="U1251" s="99"/>
      <c r="V1251" s="98"/>
      <c r="W1251" s="98"/>
      <c r="X1251" s="99"/>
      <c r="Y1251" s="98"/>
    </row>
    <row r="1252" spans="2:25" s="90" customFormat="1" ht="21" customHeight="1">
      <c r="B1252" s="101"/>
      <c r="C1252" s="98"/>
      <c r="D1252" s="102"/>
      <c r="E1252" s="103"/>
      <c r="F1252" s="103"/>
      <c r="G1252" s="104"/>
      <c r="H1252" s="104"/>
      <c r="I1252" s="99"/>
      <c r="J1252" s="99"/>
      <c r="K1252" s="98"/>
      <c r="L1252" s="99"/>
      <c r="M1252" s="98"/>
      <c r="N1252" s="100"/>
      <c r="O1252" s="100"/>
      <c r="P1252" s="97"/>
      <c r="Q1252" s="98"/>
      <c r="R1252" s="98"/>
      <c r="S1252" s="98"/>
      <c r="T1252" s="98"/>
      <c r="U1252" s="99"/>
      <c r="V1252" s="98"/>
      <c r="W1252" s="98"/>
      <c r="X1252" s="99"/>
      <c r="Y1252" s="98"/>
    </row>
    <row r="1253" spans="2:25" s="90" customFormat="1" ht="21" customHeight="1">
      <c r="B1253" s="101"/>
      <c r="C1253" s="98"/>
      <c r="D1253" s="102"/>
      <c r="E1253" s="103"/>
      <c r="F1253" s="103"/>
      <c r="G1253" s="104"/>
      <c r="H1253" s="104"/>
      <c r="I1253" s="99"/>
      <c r="J1253" s="99"/>
      <c r="K1253" s="98"/>
      <c r="L1253" s="99"/>
      <c r="M1253" s="98"/>
      <c r="N1253" s="100"/>
      <c r="O1253" s="100"/>
      <c r="P1253" s="97"/>
      <c r="Q1253" s="98"/>
      <c r="R1253" s="98"/>
      <c r="S1253" s="98"/>
      <c r="T1253" s="98"/>
      <c r="U1253" s="99"/>
      <c r="V1253" s="98"/>
      <c r="W1253" s="98"/>
      <c r="X1253" s="99"/>
      <c r="Y1253" s="98"/>
    </row>
    <row r="1254" spans="2:25" s="90" customFormat="1" ht="21" customHeight="1">
      <c r="B1254" s="101"/>
      <c r="C1254" s="98"/>
      <c r="D1254" s="102"/>
      <c r="E1254" s="103"/>
      <c r="F1254" s="103"/>
      <c r="G1254" s="104"/>
      <c r="H1254" s="104"/>
      <c r="I1254" s="99"/>
      <c r="J1254" s="99"/>
      <c r="K1254" s="98"/>
      <c r="L1254" s="99"/>
      <c r="M1254" s="98"/>
      <c r="N1254" s="100"/>
      <c r="O1254" s="100"/>
      <c r="P1254" s="97"/>
      <c r="Q1254" s="98"/>
      <c r="R1254" s="98"/>
      <c r="S1254" s="98"/>
      <c r="T1254" s="98"/>
      <c r="U1254" s="99"/>
      <c r="V1254" s="98"/>
      <c r="W1254" s="98"/>
      <c r="X1254" s="99"/>
      <c r="Y1254" s="98"/>
    </row>
    <row r="1255" spans="2:25" s="90" customFormat="1" ht="21" customHeight="1">
      <c r="B1255" s="101"/>
      <c r="C1255" s="98"/>
      <c r="D1255" s="102"/>
      <c r="E1255" s="103"/>
      <c r="F1255" s="103"/>
      <c r="G1255" s="104"/>
      <c r="H1255" s="104"/>
      <c r="I1255" s="99"/>
      <c r="J1255" s="99"/>
      <c r="K1255" s="98"/>
      <c r="L1255" s="99"/>
      <c r="M1255" s="98"/>
      <c r="N1255" s="100"/>
      <c r="O1255" s="100"/>
      <c r="P1255" s="97"/>
      <c r="Q1255" s="98"/>
      <c r="R1255" s="98"/>
      <c r="S1255" s="98"/>
      <c r="T1255" s="98"/>
      <c r="U1255" s="99"/>
      <c r="V1255" s="98"/>
      <c r="W1255" s="98"/>
      <c r="X1255" s="99"/>
      <c r="Y1255" s="98"/>
    </row>
    <row r="1256" spans="2:25" s="90" customFormat="1" ht="21" customHeight="1">
      <c r="B1256" s="101"/>
      <c r="C1256" s="98"/>
      <c r="D1256" s="102"/>
      <c r="E1256" s="103"/>
      <c r="F1256" s="103"/>
      <c r="G1256" s="104"/>
      <c r="H1256" s="104"/>
      <c r="I1256" s="99"/>
      <c r="J1256" s="99"/>
      <c r="K1256" s="98"/>
      <c r="L1256" s="99"/>
      <c r="M1256" s="98"/>
      <c r="N1256" s="100"/>
      <c r="O1256" s="100"/>
      <c r="P1256" s="97"/>
      <c r="Q1256" s="98"/>
      <c r="R1256" s="98"/>
      <c r="S1256" s="98"/>
      <c r="T1256" s="98"/>
      <c r="U1256" s="99"/>
      <c r="V1256" s="98"/>
      <c r="W1256" s="98"/>
      <c r="X1256" s="99"/>
      <c r="Y1256" s="98"/>
    </row>
    <row r="1257" spans="2:25" s="90" customFormat="1" ht="21" customHeight="1">
      <c r="B1257" s="101"/>
      <c r="C1257" s="98"/>
      <c r="D1257" s="102"/>
      <c r="E1257" s="103"/>
      <c r="F1257" s="103"/>
      <c r="G1257" s="104"/>
      <c r="H1257" s="104"/>
      <c r="I1257" s="99"/>
      <c r="J1257" s="99"/>
      <c r="K1257" s="98"/>
      <c r="L1257" s="99"/>
      <c r="M1257" s="98"/>
      <c r="N1257" s="100"/>
      <c r="O1257" s="100"/>
      <c r="P1257" s="97"/>
      <c r="Q1257" s="98"/>
      <c r="R1257" s="98"/>
      <c r="S1257" s="98"/>
      <c r="T1257" s="98"/>
      <c r="U1257" s="99"/>
      <c r="V1257" s="98"/>
      <c r="W1257" s="98"/>
      <c r="X1257" s="99"/>
      <c r="Y1257" s="98"/>
    </row>
    <row r="1258" spans="2:25" s="90" customFormat="1" ht="21" customHeight="1">
      <c r="B1258" s="101"/>
      <c r="C1258" s="98"/>
      <c r="D1258" s="102"/>
      <c r="E1258" s="103"/>
      <c r="F1258" s="103"/>
      <c r="G1258" s="104"/>
      <c r="H1258" s="104"/>
      <c r="I1258" s="99"/>
      <c r="J1258" s="99"/>
      <c r="K1258" s="98"/>
      <c r="L1258" s="99"/>
      <c r="M1258" s="98"/>
      <c r="N1258" s="100"/>
      <c r="O1258" s="100"/>
      <c r="P1258" s="97"/>
      <c r="Q1258" s="98"/>
      <c r="R1258" s="98"/>
      <c r="S1258" s="98"/>
      <c r="T1258" s="98"/>
      <c r="U1258" s="99"/>
      <c r="V1258" s="98"/>
      <c r="W1258" s="98"/>
      <c r="X1258" s="99"/>
      <c r="Y1258" s="98"/>
    </row>
    <row r="1259" spans="2:25" s="90" customFormat="1" ht="21" customHeight="1">
      <c r="B1259" s="101"/>
      <c r="C1259" s="98"/>
      <c r="D1259" s="102"/>
      <c r="E1259" s="103"/>
      <c r="F1259" s="103"/>
      <c r="G1259" s="104"/>
      <c r="H1259" s="104"/>
      <c r="I1259" s="99"/>
      <c r="J1259" s="99"/>
      <c r="K1259" s="98"/>
      <c r="L1259" s="99"/>
      <c r="M1259" s="98"/>
      <c r="N1259" s="100"/>
      <c r="O1259" s="100"/>
      <c r="P1259" s="97"/>
      <c r="Q1259" s="98"/>
      <c r="R1259" s="98"/>
      <c r="S1259" s="98"/>
      <c r="T1259" s="98"/>
      <c r="U1259" s="99"/>
      <c r="V1259" s="98"/>
      <c r="W1259" s="98"/>
      <c r="X1259" s="99"/>
      <c r="Y1259" s="98"/>
    </row>
    <row r="1260" spans="2:25" s="90" customFormat="1" ht="21" customHeight="1">
      <c r="B1260" s="101"/>
      <c r="C1260" s="98"/>
      <c r="D1260" s="102"/>
      <c r="E1260" s="103"/>
      <c r="F1260" s="103"/>
      <c r="G1260" s="104"/>
      <c r="H1260" s="104"/>
      <c r="I1260" s="99"/>
      <c r="J1260" s="99"/>
      <c r="K1260" s="98"/>
      <c r="L1260" s="99"/>
      <c r="M1260" s="98"/>
      <c r="N1260" s="100"/>
      <c r="O1260" s="100"/>
      <c r="P1260" s="97"/>
      <c r="Q1260" s="98"/>
      <c r="R1260" s="98"/>
      <c r="S1260" s="98"/>
      <c r="T1260" s="98"/>
      <c r="U1260" s="99"/>
      <c r="V1260" s="98"/>
      <c r="W1260" s="98"/>
      <c r="X1260" s="99"/>
      <c r="Y1260" s="98"/>
    </row>
    <row r="1261" spans="2:25" s="90" customFormat="1" ht="21" customHeight="1">
      <c r="B1261" s="101"/>
      <c r="C1261" s="98"/>
      <c r="D1261" s="102"/>
      <c r="E1261" s="103"/>
      <c r="F1261" s="103"/>
      <c r="G1261" s="104"/>
      <c r="H1261" s="104"/>
      <c r="I1261" s="99"/>
      <c r="J1261" s="99"/>
      <c r="K1261" s="98"/>
      <c r="L1261" s="99"/>
      <c r="M1261" s="98"/>
      <c r="N1261" s="100"/>
      <c r="O1261" s="100"/>
      <c r="P1261" s="97"/>
      <c r="Q1261" s="98"/>
      <c r="R1261" s="98"/>
      <c r="S1261" s="98"/>
      <c r="T1261" s="98"/>
      <c r="U1261" s="99"/>
      <c r="V1261" s="98"/>
      <c r="W1261" s="98"/>
      <c r="X1261" s="99"/>
      <c r="Y1261" s="98"/>
    </row>
    <row r="1262" spans="2:25" s="90" customFormat="1" ht="21" customHeight="1">
      <c r="B1262" s="101"/>
      <c r="C1262" s="98"/>
      <c r="D1262" s="102"/>
      <c r="E1262" s="103"/>
      <c r="F1262" s="103"/>
      <c r="G1262" s="104"/>
      <c r="H1262" s="104"/>
      <c r="I1262" s="99"/>
      <c r="J1262" s="99"/>
      <c r="K1262" s="98"/>
      <c r="L1262" s="99"/>
      <c r="M1262" s="98"/>
      <c r="N1262" s="100"/>
      <c r="O1262" s="100"/>
      <c r="P1262" s="97"/>
      <c r="Q1262" s="98"/>
      <c r="R1262" s="98"/>
      <c r="S1262" s="98"/>
      <c r="T1262" s="98"/>
      <c r="U1262" s="99"/>
      <c r="V1262" s="98"/>
      <c r="W1262" s="98"/>
      <c r="X1262" s="99"/>
      <c r="Y1262" s="98"/>
    </row>
    <row r="1263" spans="2:25" s="90" customFormat="1" ht="21" customHeight="1">
      <c r="B1263" s="101"/>
      <c r="C1263" s="98"/>
      <c r="D1263" s="102"/>
      <c r="E1263" s="103"/>
      <c r="F1263" s="103"/>
      <c r="G1263" s="104"/>
      <c r="H1263" s="104"/>
      <c r="I1263" s="99"/>
      <c r="J1263" s="99"/>
      <c r="K1263" s="98"/>
      <c r="L1263" s="99"/>
      <c r="M1263" s="98"/>
      <c r="N1263" s="100"/>
      <c r="O1263" s="100"/>
      <c r="P1263" s="97"/>
      <c r="Q1263" s="98"/>
      <c r="R1263" s="98"/>
      <c r="S1263" s="98"/>
      <c r="T1263" s="98"/>
      <c r="U1263" s="99"/>
      <c r="V1263" s="98"/>
      <c r="W1263" s="98"/>
      <c r="X1263" s="99"/>
      <c r="Y1263" s="98"/>
    </row>
    <row r="1264" spans="2:25" s="90" customFormat="1" ht="21" customHeight="1">
      <c r="B1264" s="101"/>
      <c r="C1264" s="98"/>
      <c r="D1264" s="102"/>
      <c r="E1264" s="103"/>
      <c r="F1264" s="103"/>
      <c r="G1264" s="104"/>
      <c r="H1264" s="104"/>
      <c r="I1264" s="99"/>
      <c r="J1264" s="99"/>
      <c r="K1264" s="98"/>
      <c r="L1264" s="99"/>
      <c r="M1264" s="98"/>
      <c r="N1264" s="100"/>
      <c r="O1264" s="100"/>
      <c r="P1264" s="97"/>
      <c r="Q1264" s="98"/>
      <c r="R1264" s="98"/>
      <c r="S1264" s="98"/>
      <c r="T1264" s="98"/>
      <c r="U1264" s="99"/>
      <c r="V1264" s="98"/>
      <c r="W1264" s="98"/>
      <c r="X1264" s="99"/>
      <c r="Y1264" s="98"/>
    </row>
    <row r="1265" spans="2:25" s="90" customFormat="1" ht="21" customHeight="1">
      <c r="B1265" s="101"/>
      <c r="C1265" s="98"/>
      <c r="D1265" s="102"/>
      <c r="E1265" s="103"/>
      <c r="F1265" s="103"/>
      <c r="G1265" s="104"/>
      <c r="H1265" s="104"/>
      <c r="I1265" s="99"/>
      <c r="J1265" s="99"/>
      <c r="K1265" s="98"/>
      <c r="L1265" s="99"/>
      <c r="M1265" s="98"/>
      <c r="N1265" s="100"/>
      <c r="O1265" s="100"/>
      <c r="P1265" s="97"/>
      <c r="Q1265" s="98"/>
      <c r="R1265" s="98"/>
      <c r="S1265" s="98"/>
      <c r="T1265" s="98"/>
      <c r="U1265" s="99"/>
      <c r="V1265" s="98"/>
      <c r="W1265" s="98"/>
      <c r="X1265" s="99"/>
      <c r="Y1265" s="98"/>
    </row>
    <row r="1266" spans="2:25" s="90" customFormat="1" ht="21" customHeight="1">
      <c r="B1266" s="101"/>
      <c r="C1266" s="98"/>
      <c r="D1266" s="102"/>
      <c r="E1266" s="103"/>
      <c r="F1266" s="103"/>
      <c r="G1266" s="104"/>
      <c r="H1266" s="104"/>
      <c r="I1266" s="99"/>
      <c r="J1266" s="99"/>
      <c r="K1266" s="98"/>
      <c r="L1266" s="99"/>
      <c r="M1266" s="98"/>
      <c r="N1266" s="100"/>
      <c r="O1266" s="100"/>
      <c r="P1266" s="97"/>
      <c r="Q1266" s="98"/>
      <c r="R1266" s="98"/>
      <c r="S1266" s="98"/>
      <c r="T1266" s="98"/>
      <c r="U1266" s="99"/>
      <c r="V1266" s="98"/>
      <c r="W1266" s="98"/>
      <c r="X1266" s="99"/>
      <c r="Y1266" s="98"/>
    </row>
    <row r="1267" spans="2:25" s="90" customFormat="1" ht="21" customHeight="1">
      <c r="B1267" s="101"/>
      <c r="C1267" s="98"/>
      <c r="D1267" s="102"/>
      <c r="E1267" s="103"/>
      <c r="F1267" s="103"/>
      <c r="G1267" s="104"/>
      <c r="H1267" s="104"/>
      <c r="I1267" s="99"/>
      <c r="J1267" s="99"/>
      <c r="K1267" s="98"/>
      <c r="L1267" s="99"/>
      <c r="M1267" s="98"/>
      <c r="N1267" s="100"/>
      <c r="O1267" s="100"/>
      <c r="P1267" s="97"/>
      <c r="Q1267" s="98"/>
      <c r="R1267" s="98"/>
      <c r="S1267" s="98"/>
      <c r="T1267" s="98"/>
      <c r="U1267" s="99"/>
      <c r="V1267" s="98"/>
      <c r="W1267" s="98"/>
      <c r="X1267" s="99"/>
      <c r="Y1267" s="98"/>
    </row>
    <row r="1268" spans="2:25" s="90" customFormat="1" ht="21" customHeight="1">
      <c r="B1268" s="101"/>
      <c r="C1268" s="98"/>
      <c r="D1268" s="102"/>
      <c r="E1268" s="103"/>
      <c r="F1268" s="103"/>
      <c r="G1268" s="104"/>
      <c r="H1268" s="104"/>
      <c r="I1268" s="99"/>
      <c r="J1268" s="99"/>
      <c r="K1268" s="98"/>
      <c r="L1268" s="99"/>
      <c r="M1268" s="98"/>
      <c r="N1268" s="100"/>
      <c r="O1268" s="100"/>
      <c r="P1268" s="97"/>
      <c r="Q1268" s="98"/>
      <c r="R1268" s="98"/>
      <c r="S1268" s="98"/>
      <c r="T1268" s="98"/>
      <c r="U1268" s="99"/>
      <c r="V1268" s="98"/>
      <c r="W1268" s="98"/>
      <c r="X1268" s="99"/>
      <c r="Y1268" s="98"/>
    </row>
    <row r="1269" spans="2:25" s="90" customFormat="1" ht="21" customHeight="1">
      <c r="B1269" s="101"/>
      <c r="C1269" s="98"/>
      <c r="D1269" s="102"/>
      <c r="E1269" s="103"/>
      <c r="F1269" s="103"/>
      <c r="G1269" s="104"/>
      <c r="H1269" s="104"/>
      <c r="I1269" s="99"/>
      <c r="J1269" s="99"/>
      <c r="K1269" s="98"/>
      <c r="L1269" s="99"/>
      <c r="M1269" s="98"/>
      <c r="N1269" s="100"/>
      <c r="O1269" s="100"/>
      <c r="P1269" s="97"/>
      <c r="Q1269" s="98"/>
      <c r="R1269" s="98"/>
      <c r="S1269" s="98"/>
      <c r="T1269" s="98"/>
      <c r="U1269" s="99"/>
      <c r="V1269" s="98"/>
      <c r="W1269" s="98"/>
      <c r="X1269" s="99"/>
      <c r="Y1269" s="98"/>
    </row>
    <row r="1270" spans="2:25" s="90" customFormat="1" ht="21" customHeight="1">
      <c r="B1270" s="101"/>
      <c r="C1270" s="98"/>
      <c r="D1270" s="102"/>
      <c r="E1270" s="103"/>
      <c r="F1270" s="103"/>
      <c r="G1270" s="104"/>
      <c r="H1270" s="104"/>
      <c r="I1270" s="99"/>
      <c r="J1270" s="99"/>
      <c r="K1270" s="98"/>
      <c r="L1270" s="99"/>
      <c r="M1270" s="98"/>
      <c r="N1270" s="100"/>
      <c r="O1270" s="100"/>
      <c r="P1270" s="97"/>
      <c r="Q1270" s="98"/>
      <c r="R1270" s="98"/>
      <c r="S1270" s="98"/>
      <c r="T1270" s="98"/>
      <c r="U1270" s="99"/>
      <c r="V1270" s="98"/>
      <c r="W1270" s="98"/>
      <c r="X1270" s="99"/>
      <c r="Y1270" s="98"/>
    </row>
    <row r="1271" spans="2:25" s="90" customFormat="1" ht="21" customHeight="1">
      <c r="B1271" s="101"/>
      <c r="C1271" s="98"/>
      <c r="D1271" s="102"/>
      <c r="E1271" s="103"/>
      <c r="F1271" s="103"/>
      <c r="G1271" s="104"/>
      <c r="H1271" s="104"/>
      <c r="I1271" s="99"/>
      <c r="J1271" s="99"/>
      <c r="K1271" s="98"/>
      <c r="L1271" s="99"/>
      <c r="M1271" s="98"/>
      <c r="N1271" s="100"/>
      <c r="O1271" s="100"/>
      <c r="P1271" s="97"/>
      <c r="Q1271" s="98"/>
      <c r="R1271" s="98"/>
      <c r="S1271" s="98"/>
      <c r="T1271" s="98"/>
      <c r="U1271" s="99"/>
      <c r="V1271" s="98"/>
      <c r="W1271" s="98"/>
      <c r="X1271" s="99"/>
      <c r="Y1271" s="98"/>
    </row>
    <row r="1272" spans="2:25" s="90" customFormat="1" ht="21" customHeight="1">
      <c r="B1272" s="101"/>
      <c r="C1272" s="98"/>
      <c r="D1272" s="102"/>
      <c r="E1272" s="103"/>
      <c r="F1272" s="103"/>
      <c r="G1272" s="104"/>
      <c r="H1272" s="104"/>
      <c r="I1272" s="99"/>
      <c r="J1272" s="99"/>
      <c r="K1272" s="98"/>
      <c r="L1272" s="99"/>
      <c r="M1272" s="98"/>
      <c r="N1272" s="100"/>
      <c r="O1272" s="100"/>
      <c r="P1272" s="97"/>
      <c r="Q1272" s="98"/>
      <c r="R1272" s="98"/>
      <c r="S1272" s="98"/>
      <c r="T1272" s="98"/>
      <c r="U1272" s="99"/>
      <c r="V1272" s="98"/>
      <c r="W1272" s="98"/>
      <c r="X1272" s="99"/>
      <c r="Y1272" s="98"/>
    </row>
    <row r="1273" spans="2:25" s="90" customFormat="1" ht="21" customHeight="1">
      <c r="B1273" s="101"/>
      <c r="C1273" s="98"/>
      <c r="D1273" s="102"/>
      <c r="E1273" s="103"/>
      <c r="F1273" s="103"/>
      <c r="G1273" s="104"/>
      <c r="H1273" s="104"/>
      <c r="I1273" s="99"/>
      <c r="J1273" s="99"/>
      <c r="K1273" s="98"/>
      <c r="L1273" s="99"/>
      <c r="M1273" s="98"/>
      <c r="N1273" s="100"/>
      <c r="O1273" s="100"/>
      <c r="P1273" s="97"/>
      <c r="Q1273" s="98"/>
      <c r="R1273" s="98"/>
      <c r="S1273" s="98"/>
      <c r="T1273" s="98"/>
      <c r="U1273" s="99"/>
      <c r="V1273" s="98"/>
      <c r="W1273" s="98"/>
      <c r="X1273" s="99"/>
      <c r="Y1273" s="98"/>
    </row>
    <row r="1274" spans="2:25" s="90" customFormat="1" ht="21" customHeight="1">
      <c r="B1274" s="101"/>
      <c r="C1274" s="98"/>
      <c r="D1274" s="102"/>
      <c r="E1274" s="103"/>
      <c r="F1274" s="103"/>
      <c r="G1274" s="104"/>
      <c r="H1274" s="104"/>
      <c r="I1274" s="99"/>
      <c r="J1274" s="99"/>
      <c r="K1274" s="98"/>
      <c r="L1274" s="99"/>
      <c r="M1274" s="98"/>
      <c r="N1274" s="100"/>
      <c r="O1274" s="100"/>
      <c r="P1274" s="97"/>
      <c r="Q1274" s="98"/>
      <c r="R1274" s="98"/>
      <c r="S1274" s="98"/>
      <c r="T1274" s="98"/>
      <c r="U1274" s="99"/>
      <c r="V1274" s="98"/>
      <c r="W1274" s="98"/>
      <c r="X1274" s="99"/>
      <c r="Y1274" s="98"/>
    </row>
    <row r="1275" spans="2:25" s="90" customFormat="1" ht="21" customHeight="1">
      <c r="B1275" s="101"/>
      <c r="C1275" s="98"/>
      <c r="D1275" s="102"/>
      <c r="E1275" s="103"/>
      <c r="F1275" s="103"/>
      <c r="G1275" s="104"/>
      <c r="H1275" s="104"/>
      <c r="I1275" s="99"/>
      <c r="J1275" s="99"/>
      <c r="K1275" s="98"/>
      <c r="L1275" s="99"/>
      <c r="M1275" s="98"/>
      <c r="N1275" s="100"/>
      <c r="O1275" s="100"/>
      <c r="P1275" s="97"/>
      <c r="Q1275" s="98"/>
      <c r="R1275" s="98"/>
      <c r="S1275" s="98"/>
      <c r="T1275" s="98"/>
      <c r="U1275" s="99"/>
      <c r="V1275" s="98"/>
      <c r="W1275" s="98"/>
      <c r="X1275" s="99"/>
      <c r="Y1275" s="98"/>
    </row>
    <row r="1276" spans="2:25" s="90" customFormat="1" ht="21" customHeight="1">
      <c r="B1276" s="101"/>
      <c r="C1276" s="98"/>
      <c r="D1276" s="102"/>
      <c r="E1276" s="103"/>
      <c r="F1276" s="103"/>
      <c r="G1276" s="104"/>
      <c r="H1276" s="104"/>
      <c r="I1276" s="99"/>
      <c r="J1276" s="99"/>
      <c r="K1276" s="98"/>
      <c r="L1276" s="99"/>
      <c r="M1276" s="98"/>
      <c r="N1276" s="100"/>
      <c r="O1276" s="100"/>
      <c r="P1276" s="97"/>
      <c r="Q1276" s="98"/>
      <c r="R1276" s="98"/>
      <c r="S1276" s="98"/>
      <c r="T1276" s="98"/>
      <c r="U1276" s="99"/>
      <c r="V1276" s="98"/>
      <c r="W1276" s="98"/>
      <c r="X1276" s="99"/>
      <c r="Y1276" s="98"/>
    </row>
    <row r="1277" spans="2:25" s="90" customFormat="1" ht="21" customHeight="1">
      <c r="B1277" s="101"/>
      <c r="C1277" s="98"/>
      <c r="D1277" s="102"/>
      <c r="E1277" s="103"/>
      <c r="F1277" s="103"/>
      <c r="G1277" s="104"/>
      <c r="H1277" s="104"/>
      <c r="I1277" s="99"/>
      <c r="J1277" s="99"/>
      <c r="K1277" s="98"/>
      <c r="L1277" s="99"/>
      <c r="M1277" s="98"/>
      <c r="N1277" s="100"/>
      <c r="O1277" s="100"/>
      <c r="P1277" s="97"/>
      <c r="Q1277" s="98"/>
      <c r="R1277" s="98"/>
      <c r="S1277" s="98"/>
      <c r="T1277" s="98"/>
      <c r="U1277" s="99"/>
      <c r="V1277" s="98"/>
      <c r="W1277" s="98"/>
      <c r="X1277" s="99"/>
      <c r="Y1277" s="98"/>
    </row>
    <row r="1278" spans="2:25" s="90" customFormat="1" ht="21" customHeight="1">
      <c r="B1278" s="101"/>
      <c r="C1278" s="98"/>
      <c r="D1278" s="102"/>
      <c r="E1278" s="103"/>
      <c r="F1278" s="103"/>
      <c r="G1278" s="104"/>
      <c r="H1278" s="104"/>
      <c r="I1278" s="99"/>
      <c r="J1278" s="99"/>
      <c r="K1278" s="98"/>
      <c r="L1278" s="99"/>
      <c r="M1278" s="98"/>
      <c r="N1278" s="100"/>
      <c r="O1278" s="100"/>
      <c r="P1278" s="97"/>
      <c r="Q1278" s="98"/>
      <c r="R1278" s="98"/>
      <c r="S1278" s="98"/>
      <c r="T1278" s="98"/>
      <c r="U1278" s="99"/>
      <c r="V1278" s="98"/>
      <c r="W1278" s="98"/>
      <c r="X1278" s="99"/>
      <c r="Y1278" s="98"/>
    </row>
    <row r="1279" spans="2:25" s="90" customFormat="1" ht="21" customHeight="1">
      <c r="B1279" s="101"/>
      <c r="C1279" s="98"/>
      <c r="D1279" s="102"/>
      <c r="E1279" s="103"/>
      <c r="F1279" s="103"/>
      <c r="G1279" s="104"/>
      <c r="H1279" s="104"/>
      <c r="I1279" s="99"/>
      <c r="J1279" s="99"/>
      <c r="K1279" s="98"/>
      <c r="L1279" s="99"/>
      <c r="M1279" s="98"/>
      <c r="N1279" s="100"/>
      <c r="O1279" s="100"/>
      <c r="P1279" s="97"/>
      <c r="Q1279" s="98"/>
      <c r="R1279" s="98"/>
      <c r="S1279" s="98"/>
      <c r="T1279" s="98"/>
      <c r="U1279" s="99"/>
      <c r="V1279" s="98"/>
      <c r="W1279" s="98"/>
      <c r="X1279" s="99"/>
      <c r="Y1279" s="98"/>
    </row>
    <row r="1280" spans="2:25" s="90" customFormat="1" ht="21" customHeight="1">
      <c r="B1280" s="101"/>
      <c r="C1280" s="98"/>
      <c r="D1280" s="102"/>
      <c r="E1280" s="103"/>
      <c r="F1280" s="103"/>
      <c r="G1280" s="104"/>
      <c r="H1280" s="104"/>
      <c r="I1280" s="99"/>
      <c r="J1280" s="99"/>
      <c r="K1280" s="98"/>
      <c r="L1280" s="99"/>
      <c r="M1280" s="98"/>
      <c r="N1280" s="100"/>
      <c r="O1280" s="100"/>
      <c r="P1280" s="97"/>
      <c r="Q1280" s="98"/>
      <c r="R1280" s="98"/>
      <c r="S1280" s="98"/>
      <c r="T1280" s="98"/>
      <c r="U1280" s="99"/>
      <c r="V1280" s="98"/>
      <c r="W1280" s="98"/>
      <c r="X1280" s="99"/>
      <c r="Y1280" s="98"/>
    </row>
    <row r="1281" spans="2:25" s="90" customFormat="1" ht="21" customHeight="1">
      <c r="B1281" s="101"/>
      <c r="C1281" s="98"/>
      <c r="D1281" s="102"/>
      <c r="E1281" s="103"/>
      <c r="F1281" s="103"/>
      <c r="G1281" s="104"/>
      <c r="H1281" s="104"/>
      <c r="I1281" s="99"/>
      <c r="J1281" s="99"/>
      <c r="K1281" s="98"/>
      <c r="L1281" s="99"/>
      <c r="M1281" s="98"/>
      <c r="N1281" s="100"/>
      <c r="O1281" s="100"/>
      <c r="P1281" s="97"/>
      <c r="Q1281" s="98"/>
      <c r="R1281" s="98"/>
      <c r="S1281" s="98"/>
      <c r="T1281" s="98"/>
      <c r="U1281" s="99"/>
      <c r="V1281" s="98"/>
      <c r="W1281" s="98"/>
      <c r="X1281" s="99"/>
      <c r="Y1281" s="98"/>
    </row>
    <row r="1282" spans="2:25" s="90" customFormat="1" ht="21" customHeight="1">
      <c r="B1282" s="101"/>
      <c r="C1282" s="98"/>
      <c r="D1282" s="102"/>
      <c r="E1282" s="103"/>
      <c r="F1282" s="103"/>
      <c r="G1282" s="104"/>
      <c r="H1282" s="104"/>
      <c r="I1282" s="99"/>
      <c r="J1282" s="99"/>
      <c r="K1282" s="98"/>
      <c r="L1282" s="99"/>
      <c r="M1282" s="98"/>
      <c r="N1282" s="100"/>
      <c r="O1282" s="100"/>
      <c r="P1282" s="97"/>
      <c r="Q1282" s="98"/>
      <c r="R1282" s="98"/>
      <c r="S1282" s="98"/>
      <c r="T1282" s="98"/>
      <c r="U1282" s="99"/>
      <c r="V1282" s="98"/>
      <c r="W1282" s="98"/>
      <c r="X1282" s="99"/>
      <c r="Y1282" s="98"/>
    </row>
    <row r="1283" spans="2:25" s="90" customFormat="1" ht="21" customHeight="1">
      <c r="B1283" s="101"/>
      <c r="C1283" s="98"/>
      <c r="D1283" s="102"/>
      <c r="E1283" s="103"/>
      <c r="F1283" s="103"/>
      <c r="G1283" s="104"/>
      <c r="H1283" s="104"/>
      <c r="I1283" s="99"/>
      <c r="J1283" s="99"/>
      <c r="K1283" s="98"/>
      <c r="L1283" s="99"/>
      <c r="M1283" s="98"/>
      <c r="N1283" s="100"/>
      <c r="O1283" s="100"/>
      <c r="P1283" s="97"/>
      <c r="Q1283" s="98"/>
      <c r="R1283" s="98"/>
      <c r="S1283" s="98"/>
      <c r="T1283" s="98"/>
      <c r="U1283" s="99"/>
      <c r="V1283" s="98"/>
      <c r="W1283" s="98"/>
      <c r="X1283" s="99"/>
      <c r="Y1283" s="98"/>
    </row>
    <row r="1284" spans="2:25" s="90" customFormat="1" ht="21" customHeight="1">
      <c r="B1284" s="101"/>
      <c r="C1284" s="98"/>
      <c r="D1284" s="102"/>
      <c r="E1284" s="103"/>
      <c r="F1284" s="103"/>
      <c r="G1284" s="104"/>
      <c r="H1284" s="104"/>
      <c r="I1284" s="99"/>
      <c r="J1284" s="99"/>
      <c r="K1284" s="98"/>
      <c r="L1284" s="99"/>
      <c r="M1284" s="98"/>
      <c r="N1284" s="100"/>
      <c r="O1284" s="100"/>
      <c r="P1284" s="97"/>
      <c r="Q1284" s="98"/>
      <c r="R1284" s="98"/>
      <c r="S1284" s="98"/>
      <c r="T1284" s="98"/>
      <c r="U1284" s="99"/>
      <c r="V1284" s="98"/>
      <c r="W1284" s="98"/>
      <c r="X1284" s="99"/>
      <c r="Y1284" s="98"/>
    </row>
    <row r="1285" spans="2:25" s="90" customFormat="1" ht="21" customHeight="1">
      <c r="B1285" s="101"/>
      <c r="C1285" s="98"/>
      <c r="D1285" s="102"/>
      <c r="E1285" s="103"/>
      <c r="F1285" s="103"/>
      <c r="G1285" s="104"/>
      <c r="H1285" s="104"/>
      <c r="I1285" s="99"/>
      <c r="J1285" s="99"/>
      <c r="K1285" s="98"/>
      <c r="L1285" s="99"/>
      <c r="M1285" s="98"/>
      <c r="N1285" s="100"/>
      <c r="O1285" s="100"/>
      <c r="P1285" s="97"/>
      <c r="Q1285" s="98"/>
      <c r="R1285" s="98"/>
      <c r="S1285" s="98"/>
      <c r="T1285" s="98"/>
      <c r="U1285" s="99"/>
      <c r="V1285" s="98"/>
      <c r="W1285" s="98"/>
      <c r="X1285" s="99"/>
      <c r="Y1285" s="98"/>
    </row>
    <row r="1286" spans="2:25" s="90" customFormat="1" ht="21" customHeight="1">
      <c r="B1286" s="101"/>
      <c r="C1286" s="98"/>
      <c r="D1286" s="102"/>
      <c r="E1286" s="103"/>
      <c r="F1286" s="103"/>
      <c r="G1286" s="104"/>
      <c r="H1286" s="104"/>
      <c r="I1286" s="99"/>
      <c r="J1286" s="99"/>
      <c r="K1286" s="98"/>
      <c r="L1286" s="99"/>
      <c r="M1286" s="98"/>
      <c r="N1286" s="100"/>
      <c r="O1286" s="100"/>
      <c r="P1286" s="97"/>
      <c r="Q1286" s="98"/>
      <c r="R1286" s="98"/>
      <c r="S1286" s="98"/>
      <c r="T1286" s="98"/>
      <c r="U1286" s="99"/>
      <c r="V1286" s="98"/>
      <c r="W1286" s="98"/>
      <c r="X1286" s="99"/>
      <c r="Y1286" s="98"/>
    </row>
    <row r="1287" spans="2:25" s="90" customFormat="1" ht="21" customHeight="1">
      <c r="B1287" s="101"/>
      <c r="C1287" s="98"/>
      <c r="D1287" s="102"/>
      <c r="E1287" s="103"/>
      <c r="F1287" s="103"/>
      <c r="G1287" s="104"/>
      <c r="H1287" s="104"/>
      <c r="I1287" s="99"/>
      <c r="J1287" s="99"/>
      <c r="K1287" s="98"/>
      <c r="L1287" s="99"/>
      <c r="M1287" s="98"/>
      <c r="N1287" s="100"/>
      <c r="O1287" s="100"/>
      <c r="P1287" s="97"/>
      <c r="Q1287" s="98"/>
      <c r="R1287" s="98"/>
      <c r="S1287" s="98"/>
      <c r="T1287" s="98"/>
      <c r="U1287" s="99"/>
      <c r="V1287" s="98"/>
      <c r="W1287" s="98"/>
      <c r="X1287" s="99"/>
      <c r="Y1287" s="98"/>
    </row>
    <row r="1288" spans="2:25" s="90" customFormat="1" ht="21" customHeight="1">
      <c r="B1288" s="101"/>
      <c r="C1288" s="98"/>
      <c r="D1288" s="102"/>
      <c r="E1288" s="103"/>
      <c r="F1288" s="103"/>
      <c r="G1288" s="104"/>
      <c r="H1288" s="104"/>
      <c r="I1288" s="99"/>
      <c r="J1288" s="99"/>
      <c r="K1288" s="98"/>
      <c r="L1288" s="99"/>
      <c r="M1288" s="98"/>
      <c r="N1288" s="100"/>
      <c r="O1288" s="100"/>
      <c r="P1288" s="97"/>
      <c r="Q1288" s="98"/>
      <c r="R1288" s="98"/>
      <c r="S1288" s="98"/>
      <c r="T1288" s="98"/>
      <c r="U1288" s="99"/>
      <c r="V1288" s="98"/>
      <c r="W1288" s="98"/>
      <c r="X1288" s="99"/>
      <c r="Y1288" s="98"/>
    </row>
    <row r="1289" spans="2:25" s="90" customFormat="1" ht="21" customHeight="1">
      <c r="B1289" s="101"/>
      <c r="C1289" s="98"/>
      <c r="D1289" s="102"/>
      <c r="E1289" s="103"/>
      <c r="F1289" s="103"/>
      <c r="G1289" s="104"/>
      <c r="H1289" s="104"/>
      <c r="I1289" s="99"/>
      <c r="J1289" s="99"/>
      <c r="K1289" s="98"/>
      <c r="L1289" s="99"/>
      <c r="M1289" s="98"/>
      <c r="N1289" s="100"/>
      <c r="O1289" s="100"/>
      <c r="P1289" s="97"/>
      <c r="Q1289" s="98"/>
      <c r="R1289" s="98"/>
      <c r="S1289" s="98"/>
      <c r="T1289" s="98"/>
      <c r="U1289" s="99"/>
      <c r="V1289" s="98"/>
      <c r="W1289" s="98"/>
      <c r="X1289" s="99"/>
      <c r="Y1289" s="98"/>
    </row>
    <row r="1290" spans="2:25" s="90" customFormat="1" ht="21" customHeight="1">
      <c r="B1290" s="101"/>
      <c r="C1290" s="98"/>
      <c r="D1290" s="102"/>
      <c r="E1290" s="103"/>
      <c r="F1290" s="103"/>
      <c r="G1290" s="104"/>
      <c r="H1290" s="104"/>
      <c r="I1290" s="99"/>
      <c r="J1290" s="99"/>
      <c r="K1290" s="98"/>
      <c r="L1290" s="99"/>
      <c r="M1290" s="98"/>
      <c r="N1290" s="100"/>
      <c r="O1290" s="100"/>
      <c r="P1290" s="97"/>
      <c r="Q1290" s="98"/>
      <c r="R1290" s="98"/>
      <c r="S1290" s="98"/>
      <c r="T1290" s="98"/>
      <c r="U1290" s="99"/>
      <c r="V1290" s="98"/>
      <c r="W1290" s="98"/>
      <c r="X1290" s="99"/>
      <c r="Y1290" s="98"/>
    </row>
    <row r="1291" spans="2:25" s="90" customFormat="1" ht="21" customHeight="1">
      <c r="B1291" s="101"/>
      <c r="C1291" s="98"/>
      <c r="D1291" s="102"/>
      <c r="E1291" s="103"/>
      <c r="F1291" s="103"/>
      <c r="G1291" s="104"/>
      <c r="H1291" s="104"/>
      <c r="I1291" s="99"/>
      <c r="J1291" s="99"/>
      <c r="K1291" s="98"/>
      <c r="L1291" s="99"/>
      <c r="M1291" s="98"/>
      <c r="N1291" s="100"/>
      <c r="O1291" s="100"/>
      <c r="P1291" s="97"/>
      <c r="Q1291" s="98"/>
      <c r="R1291" s="98"/>
      <c r="S1291" s="98"/>
      <c r="T1291" s="98"/>
      <c r="U1291" s="99"/>
      <c r="V1291" s="98"/>
      <c r="W1291" s="98"/>
      <c r="X1291" s="99"/>
      <c r="Y1291" s="98"/>
    </row>
    <row r="1292" spans="2:25" s="90" customFormat="1" ht="21" customHeight="1">
      <c r="B1292" s="101"/>
      <c r="C1292" s="98"/>
      <c r="D1292" s="102"/>
      <c r="E1292" s="103"/>
      <c r="F1292" s="103"/>
      <c r="G1292" s="104"/>
      <c r="H1292" s="104"/>
      <c r="I1292" s="99"/>
      <c r="J1292" s="99"/>
      <c r="K1292" s="98"/>
      <c r="L1292" s="99"/>
      <c r="M1292" s="98"/>
      <c r="N1292" s="100"/>
      <c r="O1292" s="100"/>
      <c r="P1292" s="97"/>
      <c r="Q1292" s="98"/>
      <c r="R1292" s="98"/>
      <c r="S1292" s="98"/>
      <c r="T1292" s="98"/>
      <c r="U1292" s="99"/>
      <c r="V1292" s="98"/>
      <c r="W1292" s="98"/>
      <c r="X1292" s="99"/>
      <c r="Y1292" s="98"/>
    </row>
    <row r="1293" spans="2:25" s="90" customFormat="1" ht="21" customHeight="1">
      <c r="B1293" s="101"/>
      <c r="C1293" s="98"/>
      <c r="D1293" s="102"/>
      <c r="E1293" s="103"/>
      <c r="F1293" s="103"/>
      <c r="G1293" s="104"/>
      <c r="H1293" s="104"/>
      <c r="I1293" s="99"/>
      <c r="J1293" s="99"/>
      <c r="K1293" s="98"/>
      <c r="L1293" s="99"/>
      <c r="M1293" s="98"/>
      <c r="N1293" s="100"/>
      <c r="O1293" s="100"/>
      <c r="P1293" s="97"/>
      <c r="Q1293" s="98"/>
      <c r="R1293" s="98"/>
      <c r="S1293" s="98"/>
      <c r="T1293" s="98"/>
      <c r="U1293" s="99"/>
      <c r="V1293" s="98"/>
      <c r="W1293" s="98"/>
      <c r="X1293" s="99"/>
      <c r="Y1293" s="98"/>
    </row>
    <row r="1294" spans="2:25" s="90" customFormat="1" ht="21" customHeight="1">
      <c r="B1294" s="101"/>
      <c r="C1294" s="98"/>
      <c r="D1294" s="102"/>
      <c r="E1294" s="103"/>
      <c r="F1294" s="103"/>
      <c r="G1294" s="104"/>
      <c r="H1294" s="104"/>
      <c r="I1294" s="99"/>
      <c r="J1294" s="99"/>
      <c r="K1294" s="98"/>
      <c r="L1294" s="99"/>
      <c r="M1294" s="98"/>
      <c r="N1294" s="100"/>
      <c r="O1294" s="100"/>
      <c r="P1294" s="97"/>
      <c r="Q1294" s="98"/>
      <c r="R1294" s="98"/>
      <c r="S1294" s="98"/>
      <c r="T1294" s="98"/>
      <c r="U1294" s="99"/>
      <c r="V1294" s="98"/>
      <c r="W1294" s="98"/>
      <c r="X1294" s="99"/>
      <c r="Y1294" s="98"/>
    </row>
    <row r="1295" spans="2:25" s="90" customFormat="1" ht="21" customHeight="1">
      <c r="B1295" s="101"/>
      <c r="C1295" s="98"/>
      <c r="D1295" s="102"/>
      <c r="E1295" s="103"/>
      <c r="F1295" s="103"/>
      <c r="G1295" s="104"/>
      <c r="H1295" s="104"/>
      <c r="I1295" s="99"/>
      <c r="J1295" s="99"/>
      <c r="K1295" s="98"/>
      <c r="L1295" s="99"/>
      <c r="M1295" s="98"/>
      <c r="N1295" s="100"/>
      <c r="O1295" s="100"/>
      <c r="P1295" s="97"/>
      <c r="Q1295" s="98"/>
      <c r="R1295" s="98"/>
      <c r="S1295" s="98"/>
      <c r="T1295" s="98"/>
      <c r="U1295" s="99"/>
      <c r="V1295" s="98"/>
      <c r="W1295" s="98"/>
      <c r="X1295" s="99"/>
      <c r="Y1295" s="98"/>
    </row>
    <row r="1296" spans="2:25" s="90" customFormat="1" ht="21" customHeight="1">
      <c r="B1296" s="101"/>
      <c r="C1296" s="98"/>
      <c r="D1296" s="102"/>
      <c r="E1296" s="103"/>
      <c r="F1296" s="103"/>
      <c r="G1296" s="104"/>
      <c r="H1296" s="104"/>
      <c r="I1296" s="99"/>
      <c r="J1296" s="99"/>
      <c r="K1296" s="98"/>
      <c r="L1296" s="99"/>
      <c r="M1296" s="98"/>
      <c r="N1296" s="100"/>
      <c r="O1296" s="100"/>
      <c r="P1296" s="97"/>
      <c r="Q1296" s="98"/>
      <c r="R1296" s="98"/>
      <c r="S1296" s="98"/>
      <c r="T1296" s="98"/>
      <c r="U1296" s="99"/>
      <c r="V1296" s="98"/>
      <c r="W1296" s="98"/>
      <c r="X1296" s="99"/>
      <c r="Y1296" s="98"/>
    </row>
    <row r="1297" spans="2:25" s="90" customFormat="1" ht="21" customHeight="1">
      <c r="B1297" s="101"/>
      <c r="C1297" s="98"/>
      <c r="D1297" s="102"/>
      <c r="E1297" s="103"/>
      <c r="F1297" s="103"/>
      <c r="G1297" s="104"/>
      <c r="H1297" s="104"/>
      <c r="I1297" s="99"/>
      <c r="J1297" s="99"/>
      <c r="K1297" s="98"/>
      <c r="L1297" s="99"/>
      <c r="M1297" s="98"/>
      <c r="N1297" s="100"/>
      <c r="O1297" s="100"/>
      <c r="P1297" s="97"/>
      <c r="Q1297" s="98"/>
      <c r="R1297" s="98"/>
      <c r="S1297" s="98"/>
      <c r="T1297" s="98"/>
      <c r="U1297" s="99"/>
      <c r="V1297" s="98"/>
      <c r="W1297" s="98"/>
      <c r="X1297" s="99"/>
      <c r="Y1297" s="98"/>
    </row>
    <row r="1298" spans="2:25" s="90" customFormat="1" ht="21" customHeight="1">
      <c r="B1298" s="101"/>
      <c r="C1298" s="98"/>
      <c r="D1298" s="102"/>
      <c r="E1298" s="103"/>
      <c r="F1298" s="103"/>
      <c r="G1298" s="104"/>
      <c r="H1298" s="104"/>
      <c r="I1298" s="99"/>
      <c r="J1298" s="99"/>
      <c r="K1298" s="98"/>
      <c r="L1298" s="99"/>
      <c r="M1298" s="98"/>
      <c r="N1298" s="100"/>
      <c r="O1298" s="100"/>
      <c r="P1298" s="97"/>
      <c r="Q1298" s="98"/>
      <c r="R1298" s="98"/>
      <c r="S1298" s="98"/>
      <c r="T1298" s="98"/>
      <c r="U1298" s="99"/>
      <c r="V1298" s="98"/>
      <c r="W1298" s="98"/>
      <c r="X1298" s="99"/>
      <c r="Y1298" s="98"/>
    </row>
    <row r="1299" spans="2:25" s="90" customFormat="1" ht="21" customHeight="1">
      <c r="B1299" s="101"/>
      <c r="C1299" s="98"/>
      <c r="D1299" s="102"/>
      <c r="E1299" s="103"/>
      <c r="F1299" s="103"/>
      <c r="G1299" s="104"/>
      <c r="H1299" s="104"/>
      <c r="I1299" s="99"/>
      <c r="J1299" s="99"/>
      <c r="K1299" s="98"/>
      <c r="L1299" s="99"/>
      <c r="M1299" s="98"/>
      <c r="N1299" s="100"/>
      <c r="O1299" s="100"/>
      <c r="P1299" s="97"/>
      <c r="Q1299" s="98"/>
      <c r="R1299" s="98"/>
      <c r="S1299" s="98"/>
      <c r="T1299" s="98"/>
      <c r="U1299" s="99"/>
      <c r="V1299" s="98"/>
      <c r="W1299" s="98"/>
      <c r="X1299" s="99"/>
      <c r="Y1299" s="98"/>
    </row>
    <row r="1300" spans="2:25" s="90" customFormat="1" ht="21" customHeight="1">
      <c r="B1300" s="101"/>
      <c r="C1300" s="98"/>
      <c r="D1300" s="102"/>
      <c r="E1300" s="103"/>
      <c r="F1300" s="103"/>
      <c r="G1300" s="104"/>
      <c r="H1300" s="104"/>
      <c r="I1300" s="99"/>
      <c r="J1300" s="99"/>
      <c r="K1300" s="98"/>
      <c r="L1300" s="99"/>
      <c r="M1300" s="98"/>
      <c r="N1300" s="100"/>
      <c r="O1300" s="100"/>
      <c r="P1300" s="97"/>
      <c r="Q1300" s="98"/>
      <c r="R1300" s="98"/>
      <c r="S1300" s="98"/>
      <c r="T1300" s="98"/>
      <c r="U1300" s="99"/>
      <c r="V1300" s="98"/>
      <c r="W1300" s="98"/>
      <c r="X1300" s="99"/>
      <c r="Y1300" s="98"/>
    </row>
    <row r="1301" spans="2:25" s="90" customFormat="1" ht="21" customHeight="1">
      <c r="B1301" s="101"/>
      <c r="C1301" s="98"/>
      <c r="D1301" s="102"/>
      <c r="E1301" s="103"/>
      <c r="F1301" s="103"/>
      <c r="G1301" s="104"/>
      <c r="H1301" s="104"/>
      <c r="I1301" s="99"/>
      <c r="J1301" s="99"/>
      <c r="K1301" s="98"/>
      <c r="L1301" s="99"/>
      <c r="M1301" s="98"/>
      <c r="N1301" s="100"/>
      <c r="O1301" s="100"/>
      <c r="P1301" s="97"/>
      <c r="Q1301" s="98"/>
      <c r="R1301" s="98"/>
      <c r="S1301" s="98"/>
      <c r="T1301" s="98"/>
      <c r="U1301" s="99"/>
      <c r="V1301" s="98"/>
      <c r="W1301" s="98"/>
      <c r="X1301" s="99"/>
      <c r="Y1301" s="98"/>
    </row>
    <row r="1302" spans="2:25" s="90" customFormat="1" ht="21" customHeight="1">
      <c r="B1302" s="101"/>
      <c r="C1302" s="98"/>
      <c r="D1302" s="102"/>
      <c r="E1302" s="103"/>
      <c r="F1302" s="103"/>
      <c r="G1302" s="104"/>
      <c r="H1302" s="104"/>
      <c r="I1302" s="99"/>
      <c r="J1302" s="99"/>
      <c r="K1302" s="98"/>
      <c r="L1302" s="99"/>
      <c r="M1302" s="98"/>
      <c r="N1302" s="100"/>
      <c r="O1302" s="100"/>
      <c r="P1302" s="97"/>
      <c r="Q1302" s="98"/>
      <c r="R1302" s="98"/>
      <c r="S1302" s="98"/>
      <c r="T1302" s="98"/>
      <c r="U1302" s="99"/>
      <c r="V1302" s="98"/>
      <c r="W1302" s="98"/>
      <c r="X1302" s="99"/>
      <c r="Y1302" s="98"/>
    </row>
    <row r="1303" spans="2:25" s="90" customFormat="1" ht="21" customHeight="1">
      <c r="B1303" s="101"/>
      <c r="C1303" s="98"/>
      <c r="D1303" s="102"/>
      <c r="E1303" s="103"/>
      <c r="F1303" s="103"/>
      <c r="G1303" s="104"/>
      <c r="H1303" s="104"/>
      <c r="I1303" s="99"/>
      <c r="J1303" s="99"/>
      <c r="K1303" s="98"/>
      <c r="L1303" s="99"/>
      <c r="M1303" s="98"/>
      <c r="N1303" s="100"/>
      <c r="O1303" s="100"/>
      <c r="P1303" s="97"/>
      <c r="Q1303" s="98"/>
      <c r="R1303" s="98"/>
      <c r="S1303" s="98"/>
      <c r="T1303" s="98"/>
      <c r="U1303" s="99"/>
      <c r="V1303" s="98"/>
      <c r="W1303" s="98"/>
      <c r="X1303" s="99"/>
      <c r="Y1303" s="98"/>
    </row>
    <row r="1304" spans="2:25" s="90" customFormat="1" ht="21" customHeight="1">
      <c r="B1304" s="101"/>
      <c r="C1304" s="98"/>
      <c r="D1304" s="102"/>
      <c r="E1304" s="103"/>
      <c r="F1304" s="103"/>
      <c r="G1304" s="104"/>
      <c r="H1304" s="104"/>
      <c r="I1304" s="99"/>
      <c r="J1304" s="99"/>
      <c r="K1304" s="98"/>
      <c r="L1304" s="99"/>
      <c r="M1304" s="98"/>
      <c r="N1304" s="100"/>
      <c r="O1304" s="100"/>
      <c r="P1304" s="97"/>
      <c r="Q1304" s="98"/>
      <c r="R1304" s="98"/>
      <c r="S1304" s="98"/>
      <c r="T1304" s="98"/>
      <c r="U1304" s="99"/>
      <c r="V1304" s="98"/>
      <c r="W1304" s="98"/>
      <c r="X1304" s="99"/>
      <c r="Y1304" s="98"/>
    </row>
    <row r="1305" spans="2:25" s="90" customFormat="1" ht="21" customHeight="1">
      <c r="B1305" s="101"/>
      <c r="C1305" s="98"/>
      <c r="D1305" s="102"/>
      <c r="E1305" s="103"/>
      <c r="F1305" s="103"/>
      <c r="G1305" s="104"/>
      <c r="H1305" s="104"/>
      <c r="I1305" s="99"/>
      <c r="J1305" s="99"/>
      <c r="K1305" s="98"/>
      <c r="L1305" s="99"/>
      <c r="M1305" s="98"/>
      <c r="N1305" s="100"/>
      <c r="O1305" s="100"/>
      <c r="P1305" s="97"/>
      <c r="Q1305" s="98"/>
      <c r="R1305" s="98"/>
      <c r="S1305" s="98"/>
      <c r="T1305" s="98"/>
      <c r="U1305" s="99"/>
      <c r="V1305" s="98"/>
      <c r="W1305" s="98"/>
      <c r="X1305" s="99"/>
      <c r="Y1305" s="98"/>
    </row>
    <row r="1306" spans="2:25" s="90" customFormat="1" ht="21" customHeight="1">
      <c r="B1306" s="101"/>
      <c r="C1306" s="98"/>
      <c r="D1306" s="102"/>
      <c r="E1306" s="103"/>
      <c r="F1306" s="103"/>
      <c r="G1306" s="104"/>
      <c r="H1306" s="104"/>
      <c r="I1306" s="99"/>
      <c r="J1306" s="99"/>
      <c r="K1306" s="98"/>
      <c r="L1306" s="99"/>
      <c r="M1306" s="98"/>
      <c r="N1306" s="100"/>
      <c r="O1306" s="100"/>
      <c r="P1306" s="97"/>
      <c r="Q1306" s="98"/>
      <c r="R1306" s="98"/>
      <c r="S1306" s="98"/>
      <c r="T1306" s="98"/>
      <c r="U1306" s="99"/>
      <c r="V1306" s="98"/>
      <c r="W1306" s="98"/>
      <c r="X1306" s="99"/>
      <c r="Y1306" s="98"/>
    </row>
    <row r="1307" spans="2:25" s="90" customFormat="1" ht="21" customHeight="1">
      <c r="B1307" s="101"/>
      <c r="C1307" s="98"/>
      <c r="D1307" s="102"/>
      <c r="E1307" s="103"/>
      <c r="F1307" s="103"/>
      <c r="G1307" s="104"/>
      <c r="H1307" s="104"/>
      <c r="I1307" s="99"/>
      <c r="J1307" s="99"/>
      <c r="K1307" s="98"/>
      <c r="L1307" s="99"/>
      <c r="M1307" s="98"/>
      <c r="N1307" s="100"/>
      <c r="O1307" s="100"/>
      <c r="P1307" s="97"/>
      <c r="Q1307" s="98"/>
      <c r="R1307" s="98"/>
      <c r="S1307" s="98"/>
      <c r="T1307" s="98"/>
      <c r="U1307" s="99"/>
      <c r="V1307" s="98"/>
      <c r="W1307" s="98"/>
      <c r="X1307" s="99"/>
      <c r="Y1307" s="98"/>
    </row>
    <row r="1308" spans="2:25" s="90" customFormat="1" ht="21" customHeight="1">
      <c r="B1308" s="101"/>
      <c r="C1308" s="98"/>
      <c r="D1308" s="102"/>
      <c r="E1308" s="103"/>
      <c r="F1308" s="103"/>
      <c r="G1308" s="104"/>
      <c r="H1308" s="104"/>
      <c r="I1308" s="99"/>
      <c r="J1308" s="99"/>
      <c r="K1308" s="98"/>
      <c r="L1308" s="99"/>
      <c r="M1308" s="98"/>
      <c r="N1308" s="100"/>
      <c r="O1308" s="100"/>
      <c r="P1308" s="97"/>
      <c r="Q1308" s="98"/>
      <c r="R1308" s="98"/>
      <c r="S1308" s="98"/>
      <c r="T1308" s="98"/>
      <c r="U1308" s="99"/>
      <c r="V1308" s="98"/>
      <c r="W1308" s="98"/>
      <c r="X1308" s="99"/>
      <c r="Y1308" s="98"/>
    </row>
    <row r="1309" spans="2:25" s="90" customFormat="1" ht="21" customHeight="1">
      <c r="B1309" s="101"/>
      <c r="C1309" s="98"/>
      <c r="D1309" s="102"/>
      <c r="E1309" s="103"/>
      <c r="F1309" s="103"/>
      <c r="G1309" s="104"/>
      <c r="H1309" s="104"/>
      <c r="I1309" s="99"/>
      <c r="J1309" s="99"/>
      <c r="K1309" s="98"/>
      <c r="L1309" s="99"/>
      <c r="M1309" s="98"/>
      <c r="N1309" s="100"/>
      <c r="O1309" s="100"/>
      <c r="P1309" s="97"/>
      <c r="Q1309" s="98"/>
      <c r="R1309" s="98"/>
      <c r="S1309" s="98"/>
      <c r="T1309" s="98"/>
      <c r="U1309" s="99"/>
      <c r="V1309" s="98"/>
      <c r="W1309" s="98"/>
      <c r="X1309" s="99"/>
      <c r="Y1309" s="98"/>
    </row>
    <row r="1310" spans="2:25" s="90" customFormat="1" ht="21" customHeight="1">
      <c r="B1310" s="101"/>
      <c r="C1310" s="98"/>
      <c r="D1310" s="102"/>
      <c r="E1310" s="103"/>
      <c r="F1310" s="103"/>
      <c r="G1310" s="104"/>
      <c r="H1310" s="104"/>
      <c r="I1310" s="99"/>
      <c r="J1310" s="99"/>
      <c r="K1310" s="98"/>
      <c r="L1310" s="99"/>
      <c r="M1310" s="98"/>
      <c r="N1310" s="100"/>
      <c r="O1310" s="100"/>
      <c r="P1310" s="97"/>
      <c r="Q1310" s="98"/>
      <c r="R1310" s="98"/>
      <c r="S1310" s="98"/>
      <c r="T1310" s="98"/>
      <c r="U1310" s="99"/>
      <c r="V1310" s="98"/>
      <c r="W1310" s="98"/>
      <c r="X1310" s="99"/>
      <c r="Y1310" s="98"/>
    </row>
    <row r="1311" spans="2:25" s="90" customFormat="1" ht="21" customHeight="1">
      <c r="B1311" s="101"/>
      <c r="C1311" s="98"/>
      <c r="D1311" s="102"/>
      <c r="E1311" s="103"/>
      <c r="F1311" s="103"/>
      <c r="G1311" s="104"/>
      <c r="H1311" s="104"/>
      <c r="I1311" s="99"/>
      <c r="J1311" s="99"/>
      <c r="K1311" s="98"/>
      <c r="L1311" s="99"/>
      <c r="M1311" s="98"/>
      <c r="N1311" s="100"/>
      <c r="O1311" s="100"/>
      <c r="P1311" s="97"/>
      <c r="Q1311" s="98"/>
      <c r="R1311" s="98"/>
      <c r="S1311" s="98"/>
      <c r="T1311" s="98"/>
      <c r="U1311" s="99"/>
      <c r="V1311" s="98"/>
      <c r="W1311" s="98"/>
      <c r="X1311" s="99"/>
      <c r="Y1311" s="98"/>
    </row>
    <row r="1312" spans="2:25" s="90" customFormat="1" ht="21" customHeight="1">
      <c r="B1312" s="101"/>
      <c r="C1312" s="98"/>
      <c r="D1312" s="102"/>
      <c r="E1312" s="103"/>
      <c r="F1312" s="103"/>
      <c r="G1312" s="104"/>
      <c r="H1312" s="104"/>
      <c r="I1312" s="99"/>
      <c r="J1312" s="99"/>
      <c r="K1312" s="98"/>
      <c r="L1312" s="99"/>
      <c r="M1312" s="98"/>
      <c r="N1312" s="100"/>
      <c r="O1312" s="100"/>
      <c r="P1312" s="97"/>
      <c r="Q1312" s="98"/>
      <c r="R1312" s="98"/>
      <c r="S1312" s="98"/>
      <c r="T1312" s="98"/>
      <c r="U1312" s="99"/>
      <c r="V1312" s="98"/>
      <c r="W1312" s="98"/>
      <c r="X1312" s="99"/>
      <c r="Y1312" s="98"/>
    </row>
    <row r="1313" spans="2:25" s="90" customFormat="1" ht="21" customHeight="1">
      <c r="B1313" s="101"/>
      <c r="C1313" s="98"/>
      <c r="D1313" s="102"/>
      <c r="E1313" s="103"/>
      <c r="F1313" s="103"/>
      <c r="G1313" s="104"/>
      <c r="H1313" s="104"/>
      <c r="I1313" s="99"/>
      <c r="J1313" s="99"/>
      <c r="K1313" s="98"/>
      <c r="L1313" s="99"/>
      <c r="M1313" s="98"/>
      <c r="N1313" s="100"/>
      <c r="O1313" s="100"/>
      <c r="P1313" s="97"/>
      <c r="Q1313" s="98"/>
      <c r="R1313" s="98"/>
      <c r="S1313" s="98"/>
      <c r="T1313" s="98"/>
      <c r="U1313" s="99"/>
      <c r="V1313" s="98"/>
      <c r="W1313" s="98"/>
      <c r="X1313" s="99"/>
      <c r="Y1313" s="98"/>
    </row>
    <row r="1314" spans="2:25" s="90" customFormat="1" ht="21" customHeight="1">
      <c r="B1314" s="101"/>
      <c r="C1314" s="98"/>
      <c r="D1314" s="102"/>
      <c r="E1314" s="103"/>
      <c r="F1314" s="103"/>
      <c r="G1314" s="104"/>
      <c r="H1314" s="104"/>
      <c r="I1314" s="99"/>
      <c r="J1314" s="99"/>
      <c r="K1314" s="98"/>
      <c r="L1314" s="99"/>
      <c r="M1314" s="98"/>
      <c r="N1314" s="100"/>
      <c r="O1314" s="100"/>
      <c r="P1314" s="97"/>
      <c r="Q1314" s="98"/>
      <c r="R1314" s="98"/>
      <c r="S1314" s="98"/>
      <c r="T1314" s="98"/>
      <c r="U1314" s="99"/>
      <c r="V1314" s="98"/>
      <c r="W1314" s="98"/>
      <c r="X1314" s="99"/>
      <c r="Y1314" s="98"/>
    </row>
    <row r="1315" spans="2:25" s="90" customFormat="1" ht="21" customHeight="1">
      <c r="B1315" s="101"/>
      <c r="C1315" s="98"/>
      <c r="D1315" s="102"/>
      <c r="E1315" s="103"/>
      <c r="F1315" s="103"/>
      <c r="G1315" s="104"/>
      <c r="H1315" s="104"/>
      <c r="I1315" s="99"/>
      <c r="J1315" s="99"/>
      <c r="K1315" s="98"/>
      <c r="L1315" s="99"/>
      <c r="M1315" s="98"/>
      <c r="N1315" s="100"/>
      <c r="O1315" s="100"/>
      <c r="P1315" s="97"/>
      <c r="Q1315" s="98"/>
      <c r="R1315" s="98"/>
      <c r="S1315" s="98"/>
      <c r="T1315" s="98"/>
      <c r="U1315" s="99"/>
      <c r="V1315" s="98"/>
      <c r="W1315" s="98"/>
      <c r="X1315" s="99"/>
      <c r="Y1315" s="98"/>
    </row>
    <row r="1316" spans="2:25" s="90" customFormat="1" ht="21" customHeight="1">
      <c r="B1316" s="101"/>
      <c r="C1316" s="98"/>
      <c r="D1316" s="102"/>
      <c r="E1316" s="103"/>
      <c r="F1316" s="103"/>
      <c r="G1316" s="104"/>
      <c r="H1316" s="104"/>
      <c r="I1316" s="99"/>
      <c r="J1316" s="99"/>
      <c r="K1316" s="98"/>
      <c r="L1316" s="99"/>
      <c r="M1316" s="98"/>
      <c r="N1316" s="100"/>
      <c r="O1316" s="100"/>
      <c r="P1316" s="97"/>
      <c r="Q1316" s="98"/>
      <c r="R1316" s="98"/>
      <c r="S1316" s="98"/>
      <c r="T1316" s="98"/>
      <c r="U1316" s="99"/>
      <c r="V1316" s="98"/>
      <c r="W1316" s="98"/>
      <c r="X1316" s="99"/>
      <c r="Y1316" s="98"/>
    </row>
    <row r="1317" spans="2:25" s="90" customFormat="1" ht="21" customHeight="1">
      <c r="B1317" s="101"/>
      <c r="C1317" s="98"/>
      <c r="D1317" s="102"/>
      <c r="E1317" s="103"/>
      <c r="F1317" s="103"/>
      <c r="G1317" s="104"/>
      <c r="H1317" s="104"/>
      <c r="I1317" s="99"/>
      <c r="J1317" s="99"/>
      <c r="K1317" s="98"/>
      <c r="L1317" s="99"/>
      <c r="M1317" s="98"/>
      <c r="N1317" s="100"/>
      <c r="O1317" s="100"/>
      <c r="P1317" s="97"/>
      <c r="Q1317" s="98"/>
      <c r="R1317" s="98"/>
      <c r="S1317" s="98"/>
      <c r="T1317" s="98"/>
      <c r="U1317" s="99"/>
      <c r="V1317" s="98"/>
      <c r="W1317" s="98"/>
      <c r="X1317" s="99"/>
      <c r="Y1317" s="98"/>
    </row>
    <row r="1318" spans="2:25" s="90" customFormat="1" ht="21" customHeight="1">
      <c r="B1318" s="101"/>
      <c r="C1318" s="98"/>
      <c r="D1318" s="102"/>
      <c r="E1318" s="103"/>
      <c r="F1318" s="103"/>
      <c r="G1318" s="104"/>
      <c r="H1318" s="104"/>
      <c r="I1318" s="99"/>
      <c r="J1318" s="99"/>
      <c r="K1318" s="98"/>
      <c r="L1318" s="99"/>
      <c r="M1318" s="98"/>
      <c r="N1318" s="100"/>
      <c r="O1318" s="100"/>
      <c r="P1318" s="97"/>
      <c r="Q1318" s="98"/>
      <c r="R1318" s="98"/>
      <c r="S1318" s="98"/>
      <c r="T1318" s="98"/>
      <c r="U1318" s="99"/>
      <c r="V1318" s="98"/>
      <c r="W1318" s="98"/>
      <c r="X1318" s="99"/>
      <c r="Y1318" s="98"/>
    </row>
    <row r="1319" spans="2:25" s="90" customFormat="1" ht="21" customHeight="1">
      <c r="B1319" s="101"/>
      <c r="C1319" s="98"/>
      <c r="D1319" s="102"/>
      <c r="E1319" s="103"/>
      <c r="F1319" s="103"/>
      <c r="G1319" s="104"/>
      <c r="H1319" s="104"/>
      <c r="I1319" s="99"/>
      <c r="J1319" s="99"/>
      <c r="K1319" s="98"/>
      <c r="L1319" s="99"/>
      <c r="M1319" s="98"/>
      <c r="N1319" s="100"/>
      <c r="O1319" s="100"/>
      <c r="P1319" s="97"/>
      <c r="Q1319" s="98"/>
      <c r="R1319" s="98"/>
      <c r="S1319" s="98"/>
      <c r="T1319" s="98"/>
      <c r="U1319" s="99"/>
      <c r="V1319" s="98"/>
      <c r="W1319" s="98"/>
      <c r="X1319" s="99"/>
      <c r="Y1319" s="98"/>
    </row>
    <row r="1320" spans="2:25" s="90" customFormat="1" ht="21" customHeight="1">
      <c r="B1320" s="101"/>
      <c r="C1320" s="98"/>
      <c r="D1320" s="102"/>
      <c r="E1320" s="103"/>
      <c r="F1320" s="103"/>
      <c r="G1320" s="104"/>
      <c r="H1320" s="104"/>
      <c r="I1320" s="99"/>
      <c r="J1320" s="99"/>
      <c r="K1320" s="98"/>
      <c r="L1320" s="99"/>
      <c r="M1320" s="98"/>
      <c r="N1320" s="100"/>
      <c r="O1320" s="100"/>
      <c r="P1320" s="97"/>
      <c r="Q1320" s="98"/>
      <c r="R1320" s="98"/>
      <c r="S1320" s="98"/>
      <c r="T1320" s="98"/>
      <c r="U1320" s="99"/>
      <c r="V1320" s="98"/>
      <c r="W1320" s="98"/>
      <c r="X1320" s="99"/>
      <c r="Y1320" s="98"/>
    </row>
    <row r="1321" spans="2:25" s="90" customFormat="1" ht="21" customHeight="1">
      <c r="B1321" s="101"/>
      <c r="C1321" s="98"/>
      <c r="D1321" s="102"/>
      <c r="E1321" s="103"/>
      <c r="F1321" s="103"/>
      <c r="G1321" s="104"/>
      <c r="H1321" s="104"/>
      <c r="I1321" s="99"/>
      <c r="J1321" s="99"/>
      <c r="K1321" s="98"/>
      <c r="L1321" s="99"/>
      <c r="M1321" s="98"/>
      <c r="N1321" s="100"/>
      <c r="O1321" s="100"/>
      <c r="P1321" s="97"/>
      <c r="Q1321" s="98"/>
      <c r="R1321" s="98"/>
      <c r="S1321" s="98"/>
      <c r="T1321" s="98"/>
      <c r="U1321" s="99"/>
      <c r="V1321" s="98"/>
      <c r="W1321" s="98"/>
      <c r="X1321" s="99"/>
      <c r="Y1321" s="98"/>
    </row>
    <row r="1322" spans="2:25" s="90" customFormat="1" ht="21" customHeight="1">
      <c r="B1322" s="101"/>
      <c r="C1322" s="98"/>
      <c r="D1322" s="102"/>
      <c r="E1322" s="103"/>
      <c r="F1322" s="103"/>
      <c r="G1322" s="104"/>
      <c r="H1322" s="104"/>
      <c r="I1322" s="99"/>
      <c r="J1322" s="99"/>
      <c r="K1322" s="98"/>
      <c r="L1322" s="99"/>
      <c r="M1322" s="98"/>
      <c r="N1322" s="100"/>
      <c r="O1322" s="100"/>
      <c r="P1322" s="97"/>
      <c r="Q1322" s="98"/>
      <c r="R1322" s="98"/>
      <c r="S1322" s="98"/>
      <c r="T1322" s="98"/>
      <c r="U1322" s="99"/>
      <c r="V1322" s="98"/>
      <c r="W1322" s="98"/>
      <c r="X1322" s="99"/>
      <c r="Y1322" s="98"/>
    </row>
    <row r="1323" spans="2:25" s="90" customFormat="1" ht="21" customHeight="1">
      <c r="B1323" s="101"/>
      <c r="C1323" s="98"/>
      <c r="D1323" s="102"/>
      <c r="E1323" s="103"/>
      <c r="F1323" s="103"/>
      <c r="G1323" s="104"/>
      <c r="H1323" s="104"/>
      <c r="I1323" s="99"/>
      <c r="J1323" s="99"/>
      <c r="K1323" s="98"/>
      <c r="L1323" s="99"/>
      <c r="M1323" s="98"/>
      <c r="N1323" s="100"/>
      <c r="O1323" s="100"/>
      <c r="P1323" s="97"/>
      <c r="Q1323" s="98"/>
      <c r="R1323" s="98"/>
      <c r="S1323" s="98"/>
      <c r="T1323" s="98"/>
      <c r="U1323" s="99"/>
      <c r="V1323" s="98"/>
      <c r="W1323" s="98"/>
      <c r="X1323" s="99"/>
      <c r="Y1323" s="98"/>
    </row>
    <row r="1324" spans="2:25" s="90" customFormat="1" ht="21" customHeight="1">
      <c r="B1324" s="101"/>
      <c r="C1324" s="98"/>
      <c r="D1324" s="102"/>
      <c r="E1324" s="103"/>
      <c r="F1324" s="103"/>
      <c r="G1324" s="104"/>
      <c r="H1324" s="104"/>
      <c r="I1324" s="99"/>
      <c r="J1324" s="99"/>
      <c r="K1324" s="98"/>
      <c r="L1324" s="99"/>
      <c r="M1324" s="98"/>
      <c r="N1324" s="100"/>
      <c r="O1324" s="100"/>
      <c r="P1324" s="97"/>
      <c r="Q1324" s="98"/>
      <c r="R1324" s="98"/>
      <c r="S1324" s="98"/>
      <c r="T1324" s="98"/>
      <c r="U1324" s="99"/>
      <c r="V1324" s="98"/>
      <c r="W1324" s="98"/>
      <c r="X1324" s="99"/>
      <c r="Y1324" s="98"/>
    </row>
    <row r="1325" spans="2:25" s="90" customFormat="1" ht="21" customHeight="1">
      <c r="B1325" s="101"/>
      <c r="C1325" s="98"/>
      <c r="D1325" s="102"/>
      <c r="E1325" s="103"/>
      <c r="F1325" s="103"/>
      <c r="G1325" s="104"/>
      <c r="H1325" s="104"/>
      <c r="I1325" s="99"/>
      <c r="J1325" s="99"/>
      <c r="K1325" s="98"/>
      <c r="L1325" s="99"/>
      <c r="M1325" s="98"/>
      <c r="N1325" s="100"/>
      <c r="O1325" s="100"/>
      <c r="P1325" s="97"/>
      <c r="Q1325" s="98"/>
      <c r="R1325" s="98"/>
      <c r="S1325" s="98"/>
      <c r="T1325" s="98"/>
      <c r="U1325" s="99"/>
      <c r="V1325" s="98"/>
      <c r="W1325" s="98"/>
      <c r="X1325" s="99"/>
      <c r="Y1325" s="98"/>
    </row>
    <row r="1326" spans="2:25" s="90" customFormat="1" ht="21" customHeight="1">
      <c r="B1326" s="101"/>
      <c r="C1326" s="98"/>
      <c r="D1326" s="102"/>
      <c r="E1326" s="103"/>
      <c r="F1326" s="103"/>
      <c r="G1326" s="104"/>
      <c r="H1326" s="104"/>
      <c r="I1326" s="99"/>
      <c r="J1326" s="99"/>
      <c r="K1326" s="98"/>
      <c r="L1326" s="99"/>
      <c r="M1326" s="98"/>
      <c r="N1326" s="100"/>
      <c r="O1326" s="100"/>
      <c r="P1326" s="97"/>
      <c r="Q1326" s="98"/>
      <c r="R1326" s="98"/>
      <c r="S1326" s="98"/>
      <c r="T1326" s="98"/>
      <c r="U1326" s="99"/>
      <c r="V1326" s="98"/>
      <c r="W1326" s="98"/>
      <c r="X1326" s="99"/>
      <c r="Y1326" s="98"/>
    </row>
    <row r="1327" spans="2:25" s="90" customFormat="1" ht="21" customHeight="1">
      <c r="B1327" s="101"/>
      <c r="C1327" s="98"/>
      <c r="D1327" s="102"/>
      <c r="E1327" s="103"/>
      <c r="F1327" s="103"/>
      <c r="G1327" s="104"/>
      <c r="H1327" s="104"/>
      <c r="I1327" s="99"/>
      <c r="J1327" s="99"/>
      <c r="K1327" s="98"/>
      <c r="L1327" s="99"/>
      <c r="M1327" s="98"/>
      <c r="N1327" s="100"/>
      <c r="O1327" s="100"/>
      <c r="P1327" s="97"/>
      <c r="Q1327" s="98"/>
      <c r="R1327" s="98"/>
      <c r="S1327" s="98"/>
      <c r="T1327" s="98"/>
      <c r="U1327" s="99"/>
      <c r="V1327" s="98"/>
      <c r="W1327" s="98"/>
      <c r="X1327" s="99"/>
      <c r="Y1327" s="98"/>
    </row>
    <row r="1328" spans="2:25" s="90" customFormat="1" ht="21" customHeight="1">
      <c r="B1328" s="101"/>
      <c r="C1328" s="98"/>
      <c r="D1328" s="102"/>
      <c r="E1328" s="103"/>
      <c r="F1328" s="103"/>
      <c r="G1328" s="104"/>
      <c r="H1328" s="104"/>
      <c r="I1328" s="99"/>
      <c r="J1328" s="99"/>
      <c r="K1328" s="98"/>
      <c r="L1328" s="99"/>
      <c r="M1328" s="98"/>
      <c r="N1328" s="100"/>
      <c r="O1328" s="100"/>
      <c r="P1328" s="97"/>
      <c r="Q1328" s="98"/>
      <c r="R1328" s="98"/>
      <c r="S1328" s="98"/>
      <c r="T1328" s="98"/>
      <c r="U1328" s="99"/>
      <c r="V1328" s="98"/>
      <c r="W1328" s="98"/>
      <c r="X1328" s="99"/>
      <c r="Y1328" s="98"/>
    </row>
    <row r="1329" spans="2:25" s="90" customFormat="1" ht="21" customHeight="1">
      <c r="B1329" s="101"/>
      <c r="C1329" s="98"/>
      <c r="D1329" s="102"/>
      <c r="E1329" s="103"/>
      <c r="F1329" s="103"/>
      <c r="G1329" s="104"/>
      <c r="H1329" s="104"/>
      <c r="I1329" s="99"/>
      <c r="J1329" s="99"/>
      <c r="K1329" s="98"/>
      <c r="L1329" s="99"/>
      <c r="M1329" s="98"/>
      <c r="N1329" s="100"/>
      <c r="O1329" s="100"/>
      <c r="P1329" s="97"/>
      <c r="Q1329" s="98"/>
      <c r="R1329" s="98"/>
      <c r="S1329" s="98"/>
      <c r="T1329" s="98"/>
      <c r="U1329" s="99"/>
      <c r="V1329" s="98"/>
      <c r="W1329" s="98"/>
      <c r="X1329" s="99"/>
      <c r="Y1329" s="98"/>
    </row>
    <row r="1330" spans="2:25" s="90" customFormat="1" ht="21" customHeight="1">
      <c r="B1330" s="101"/>
      <c r="C1330" s="98"/>
      <c r="D1330" s="102"/>
      <c r="E1330" s="103"/>
      <c r="F1330" s="103"/>
      <c r="G1330" s="104"/>
      <c r="H1330" s="104"/>
      <c r="I1330" s="99"/>
      <c r="J1330" s="99"/>
      <c r="K1330" s="98"/>
      <c r="L1330" s="99"/>
      <c r="M1330" s="98"/>
      <c r="N1330" s="100"/>
      <c r="O1330" s="100"/>
      <c r="P1330" s="97"/>
      <c r="Q1330" s="98"/>
      <c r="R1330" s="98"/>
      <c r="S1330" s="98"/>
      <c r="T1330" s="98"/>
      <c r="U1330" s="99"/>
      <c r="V1330" s="98"/>
      <c r="W1330" s="98"/>
      <c r="X1330" s="99"/>
      <c r="Y1330" s="98"/>
    </row>
    <row r="1331" spans="2:25" s="90" customFormat="1" ht="21" customHeight="1">
      <c r="B1331" s="101"/>
      <c r="C1331" s="98"/>
      <c r="D1331" s="102"/>
      <c r="E1331" s="103"/>
      <c r="F1331" s="103"/>
      <c r="G1331" s="104"/>
      <c r="H1331" s="104"/>
      <c r="I1331" s="99"/>
      <c r="J1331" s="99"/>
      <c r="K1331" s="98"/>
      <c r="L1331" s="99"/>
      <c r="M1331" s="98"/>
      <c r="N1331" s="100"/>
      <c r="O1331" s="100"/>
      <c r="P1331" s="97"/>
      <c r="Q1331" s="98"/>
      <c r="R1331" s="98"/>
      <c r="S1331" s="98"/>
      <c r="T1331" s="98"/>
      <c r="U1331" s="99"/>
      <c r="V1331" s="98"/>
      <c r="W1331" s="98"/>
      <c r="X1331" s="99"/>
      <c r="Y1331" s="98"/>
    </row>
    <row r="1332" spans="2:25" s="90" customFormat="1" ht="21" customHeight="1">
      <c r="B1332" s="101"/>
      <c r="C1332" s="98"/>
      <c r="D1332" s="102"/>
      <c r="E1332" s="103"/>
      <c r="F1332" s="103"/>
      <c r="G1332" s="104"/>
      <c r="H1332" s="104"/>
      <c r="I1332" s="99"/>
      <c r="J1332" s="99"/>
      <c r="K1332" s="98"/>
      <c r="L1332" s="99"/>
      <c r="M1332" s="98"/>
      <c r="N1332" s="100"/>
      <c r="O1332" s="100"/>
      <c r="P1332" s="97"/>
      <c r="Q1332" s="98"/>
      <c r="R1332" s="98"/>
      <c r="S1332" s="98"/>
      <c r="T1332" s="98"/>
      <c r="U1332" s="99"/>
      <c r="V1332" s="98"/>
      <c r="W1332" s="98"/>
      <c r="X1332" s="99"/>
      <c r="Y1332" s="98"/>
    </row>
    <row r="1333" spans="2:25" s="90" customFormat="1" ht="21" customHeight="1">
      <c r="B1333" s="101"/>
      <c r="C1333" s="98"/>
      <c r="D1333" s="102"/>
      <c r="E1333" s="103"/>
      <c r="F1333" s="103"/>
      <c r="G1333" s="104"/>
      <c r="H1333" s="104"/>
      <c r="I1333" s="99"/>
      <c r="J1333" s="99"/>
      <c r="K1333" s="98"/>
      <c r="L1333" s="99"/>
      <c r="M1333" s="98"/>
      <c r="N1333" s="100"/>
      <c r="O1333" s="100"/>
      <c r="P1333" s="97"/>
      <c r="Q1333" s="98"/>
      <c r="R1333" s="98"/>
      <c r="S1333" s="98"/>
      <c r="T1333" s="98"/>
      <c r="U1333" s="99"/>
      <c r="V1333" s="98"/>
      <c r="W1333" s="98"/>
      <c r="X1333" s="99"/>
      <c r="Y1333" s="98"/>
    </row>
    <row r="1334" spans="2:25" s="90" customFormat="1" ht="21" customHeight="1">
      <c r="B1334" s="101"/>
      <c r="C1334" s="98"/>
      <c r="D1334" s="102"/>
      <c r="E1334" s="103"/>
      <c r="F1334" s="103"/>
      <c r="G1334" s="104"/>
      <c r="H1334" s="104"/>
      <c r="I1334" s="99"/>
      <c r="J1334" s="99"/>
      <c r="K1334" s="98"/>
      <c r="L1334" s="99"/>
      <c r="M1334" s="98"/>
      <c r="N1334" s="100"/>
      <c r="O1334" s="100"/>
      <c r="P1334" s="97"/>
      <c r="Q1334" s="98"/>
      <c r="R1334" s="98"/>
      <c r="S1334" s="98"/>
      <c r="T1334" s="98"/>
      <c r="U1334" s="99"/>
      <c r="V1334" s="98"/>
      <c r="W1334" s="98"/>
      <c r="X1334" s="99"/>
      <c r="Y1334" s="98"/>
    </row>
    <row r="1335" spans="2:25" s="90" customFormat="1" ht="21" customHeight="1">
      <c r="B1335" s="101"/>
      <c r="C1335" s="98"/>
      <c r="D1335" s="102"/>
      <c r="E1335" s="103"/>
      <c r="F1335" s="103"/>
      <c r="G1335" s="104"/>
      <c r="H1335" s="104"/>
      <c r="I1335" s="99"/>
      <c r="J1335" s="99"/>
      <c r="K1335" s="98"/>
      <c r="L1335" s="99"/>
      <c r="M1335" s="98"/>
      <c r="N1335" s="100"/>
      <c r="O1335" s="100"/>
      <c r="P1335" s="97"/>
      <c r="Q1335" s="98"/>
      <c r="R1335" s="98"/>
      <c r="S1335" s="98"/>
      <c r="T1335" s="98"/>
      <c r="U1335" s="99"/>
      <c r="V1335" s="98"/>
      <c r="W1335" s="98"/>
      <c r="X1335" s="99"/>
      <c r="Y1335" s="98"/>
    </row>
    <row r="1336" spans="2:25" s="90" customFormat="1" ht="21" customHeight="1">
      <c r="B1336" s="101"/>
      <c r="C1336" s="98"/>
      <c r="D1336" s="102"/>
      <c r="E1336" s="103"/>
      <c r="F1336" s="103"/>
      <c r="G1336" s="104"/>
      <c r="H1336" s="104"/>
      <c r="I1336" s="99"/>
      <c r="J1336" s="99"/>
      <c r="K1336" s="98"/>
      <c r="L1336" s="99"/>
      <c r="M1336" s="98"/>
      <c r="N1336" s="100"/>
      <c r="O1336" s="100"/>
      <c r="P1336" s="97"/>
      <c r="Q1336" s="98"/>
      <c r="R1336" s="98"/>
      <c r="S1336" s="98"/>
      <c r="T1336" s="98"/>
      <c r="U1336" s="99"/>
      <c r="V1336" s="98"/>
      <c r="W1336" s="98"/>
      <c r="X1336" s="99"/>
      <c r="Y1336" s="98"/>
    </row>
    <row r="1337" spans="2:25" s="90" customFormat="1" ht="21" customHeight="1">
      <c r="B1337" s="101"/>
      <c r="C1337" s="98"/>
      <c r="D1337" s="102"/>
      <c r="E1337" s="103"/>
      <c r="F1337" s="103"/>
      <c r="G1337" s="104"/>
      <c r="H1337" s="104"/>
      <c r="I1337" s="99"/>
      <c r="J1337" s="99"/>
      <c r="K1337" s="98"/>
      <c r="L1337" s="99"/>
      <c r="M1337" s="98"/>
      <c r="N1337" s="100"/>
      <c r="O1337" s="100"/>
      <c r="P1337" s="97"/>
      <c r="Q1337" s="98"/>
      <c r="R1337" s="98"/>
      <c r="S1337" s="98"/>
      <c r="T1337" s="98"/>
      <c r="U1337" s="99"/>
      <c r="V1337" s="98"/>
      <c r="W1337" s="98"/>
      <c r="X1337" s="99"/>
      <c r="Y1337" s="98"/>
    </row>
    <row r="1338" spans="2:25" s="90" customFormat="1" ht="21" customHeight="1">
      <c r="B1338" s="101"/>
      <c r="C1338" s="98"/>
      <c r="D1338" s="102"/>
      <c r="E1338" s="103"/>
      <c r="F1338" s="103"/>
      <c r="G1338" s="104"/>
      <c r="H1338" s="104"/>
      <c r="I1338" s="99"/>
      <c r="J1338" s="99"/>
      <c r="K1338" s="98"/>
      <c r="L1338" s="99"/>
      <c r="M1338" s="98"/>
      <c r="N1338" s="100"/>
      <c r="O1338" s="100"/>
      <c r="P1338" s="97"/>
      <c r="Q1338" s="98"/>
      <c r="R1338" s="98"/>
      <c r="S1338" s="98"/>
      <c r="T1338" s="98"/>
      <c r="U1338" s="99"/>
      <c r="V1338" s="98"/>
      <c r="W1338" s="98"/>
      <c r="X1338" s="99"/>
      <c r="Y1338" s="98"/>
    </row>
    <row r="1339" spans="2:25" s="90" customFormat="1" ht="21" customHeight="1">
      <c r="B1339" s="101"/>
      <c r="C1339" s="98"/>
      <c r="D1339" s="102"/>
      <c r="E1339" s="103"/>
      <c r="F1339" s="103"/>
      <c r="G1339" s="104"/>
      <c r="H1339" s="104"/>
      <c r="I1339" s="99"/>
      <c r="J1339" s="99"/>
      <c r="K1339" s="98"/>
      <c r="L1339" s="99"/>
      <c r="M1339" s="98"/>
      <c r="N1339" s="100"/>
      <c r="O1339" s="100"/>
      <c r="P1339" s="97"/>
      <c r="Q1339" s="98"/>
      <c r="R1339" s="98"/>
      <c r="S1339" s="98"/>
      <c r="T1339" s="98"/>
      <c r="U1339" s="99"/>
      <c r="V1339" s="98"/>
      <c r="W1339" s="98"/>
      <c r="X1339" s="99"/>
      <c r="Y1339" s="98"/>
    </row>
    <row r="1340" spans="2:25" s="90" customFormat="1" ht="21" customHeight="1">
      <c r="B1340" s="101"/>
      <c r="C1340" s="98"/>
      <c r="D1340" s="102"/>
      <c r="E1340" s="103"/>
      <c r="F1340" s="103"/>
      <c r="G1340" s="104"/>
      <c r="H1340" s="104"/>
      <c r="I1340" s="99"/>
      <c r="J1340" s="99"/>
      <c r="K1340" s="98"/>
      <c r="L1340" s="99"/>
      <c r="M1340" s="98"/>
      <c r="N1340" s="100"/>
      <c r="O1340" s="100"/>
      <c r="P1340" s="97"/>
      <c r="Q1340" s="98"/>
      <c r="R1340" s="98"/>
      <c r="S1340" s="98"/>
      <c r="T1340" s="98"/>
      <c r="U1340" s="99"/>
      <c r="V1340" s="98"/>
      <c r="W1340" s="98"/>
      <c r="X1340" s="99"/>
      <c r="Y1340" s="98"/>
    </row>
    <row r="1341" spans="2:25" s="90" customFormat="1" ht="21" customHeight="1">
      <c r="B1341" s="101"/>
      <c r="C1341" s="98"/>
      <c r="D1341" s="102"/>
      <c r="E1341" s="103"/>
      <c r="F1341" s="103"/>
      <c r="G1341" s="104"/>
      <c r="H1341" s="104"/>
      <c r="I1341" s="99"/>
      <c r="J1341" s="99"/>
      <c r="K1341" s="98"/>
      <c r="L1341" s="99"/>
      <c r="M1341" s="98"/>
      <c r="N1341" s="100"/>
      <c r="O1341" s="100"/>
      <c r="P1341" s="97"/>
      <c r="Q1341" s="98"/>
      <c r="R1341" s="98"/>
      <c r="S1341" s="98"/>
      <c r="T1341" s="98"/>
      <c r="U1341" s="99"/>
      <c r="V1341" s="98"/>
      <c r="W1341" s="98"/>
      <c r="X1341" s="99"/>
      <c r="Y1341" s="98"/>
    </row>
    <row r="1342" spans="2:25" s="90" customFormat="1" ht="21" customHeight="1">
      <c r="B1342" s="101"/>
      <c r="C1342" s="98"/>
      <c r="D1342" s="102"/>
      <c r="E1342" s="103"/>
      <c r="F1342" s="103"/>
      <c r="G1342" s="104"/>
      <c r="H1342" s="104"/>
      <c r="I1342" s="99"/>
      <c r="J1342" s="99"/>
      <c r="K1342" s="98"/>
      <c r="L1342" s="99"/>
      <c r="M1342" s="98"/>
      <c r="N1342" s="100"/>
      <c r="O1342" s="100"/>
      <c r="P1342" s="97"/>
      <c r="Q1342" s="98"/>
      <c r="R1342" s="98"/>
      <c r="S1342" s="98"/>
      <c r="T1342" s="98"/>
      <c r="U1342" s="99"/>
      <c r="V1342" s="98"/>
      <c r="W1342" s="98"/>
      <c r="X1342" s="99"/>
      <c r="Y1342" s="98"/>
    </row>
    <row r="1343" spans="2:25" s="90" customFormat="1" ht="21" customHeight="1">
      <c r="B1343" s="101"/>
      <c r="C1343" s="98"/>
      <c r="D1343" s="102"/>
      <c r="E1343" s="103"/>
      <c r="F1343" s="103"/>
      <c r="G1343" s="104"/>
      <c r="H1343" s="104"/>
      <c r="I1343" s="99"/>
      <c r="J1343" s="99"/>
      <c r="K1343" s="98"/>
      <c r="L1343" s="99"/>
      <c r="M1343" s="98"/>
      <c r="N1343" s="100"/>
      <c r="O1343" s="100"/>
      <c r="P1343" s="97"/>
      <c r="Q1343" s="98"/>
      <c r="R1343" s="98"/>
      <c r="S1343" s="98"/>
      <c r="T1343" s="98"/>
      <c r="U1343" s="99"/>
      <c r="V1343" s="98"/>
      <c r="W1343" s="98"/>
      <c r="X1343" s="99"/>
      <c r="Y1343" s="98"/>
    </row>
    <row r="1344" spans="2:25" s="90" customFormat="1" ht="21" customHeight="1">
      <c r="B1344" s="101"/>
      <c r="C1344" s="98"/>
      <c r="D1344" s="102"/>
      <c r="E1344" s="103"/>
      <c r="F1344" s="103"/>
      <c r="G1344" s="104"/>
      <c r="H1344" s="104"/>
      <c r="I1344" s="99"/>
      <c r="J1344" s="99"/>
      <c r="K1344" s="98"/>
      <c r="L1344" s="99"/>
      <c r="M1344" s="98"/>
      <c r="N1344" s="100"/>
      <c r="O1344" s="100"/>
      <c r="P1344" s="97"/>
      <c r="Q1344" s="98"/>
      <c r="R1344" s="98"/>
      <c r="S1344" s="98"/>
      <c r="T1344" s="98"/>
      <c r="U1344" s="99"/>
      <c r="V1344" s="98"/>
      <c r="W1344" s="98"/>
      <c r="X1344" s="99"/>
      <c r="Y1344" s="98"/>
    </row>
    <row r="1345" spans="2:25" s="90" customFormat="1" ht="21" customHeight="1">
      <c r="B1345" s="101"/>
      <c r="C1345" s="98"/>
      <c r="D1345" s="102"/>
      <c r="E1345" s="103"/>
      <c r="F1345" s="103"/>
      <c r="G1345" s="104"/>
      <c r="H1345" s="104"/>
      <c r="I1345" s="99"/>
      <c r="J1345" s="99"/>
      <c r="K1345" s="98"/>
      <c r="L1345" s="99"/>
      <c r="M1345" s="98"/>
      <c r="N1345" s="100"/>
      <c r="O1345" s="100"/>
      <c r="P1345" s="97"/>
      <c r="Q1345" s="98"/>
      <c r="R1345" s="98"/>
      <c r="S1345" s="98"/>
      <c r="T1345" s="98"/>
      <c r="U1345" s="99"/>
      <c r="V1345" s="98"/>
      <c r="W1345" s="98"/>
      <c r="X1345" s="99"/>
      <c r="Y1345" s="98"/>
    </row>
    <row r="1346" spans="2:25" s="90" customFormat="1" ht="21" customHeight="1">
      <c r="B1346" s="101"/>
      <c r="C1346" s="98"/>
      <c r="D1346" s="102"/>
      <c r="E1346" s="103"/>
      <c r="F1346" s="103"/>
      <c r="G1346" s="104"/>
      <c r="H1346" s="104"/>
      <c r="I1346" s="99"/>
      <c r="J1346" s="99"/>
      <c r="K1346" s="98"/>
      <c r="L1346" s="99"/>
      <c r="M1346" s="98"/>
      <c r="N1346" s="100"/>
      <c r="O1346" s="100"/>
      <c r="P1346" s="97"/>
      <c r="Q1346" s="98"/>
      <c r="R1346" s="98"/>
      <c r="S1346" s="98"/>
      <c r="T1346" s="98"/>
      <c r="U1346" s="99"/>
      <c r="V1346" s="98"/>
      <c r="W1346" s="98"/>
      <c r="X1346" s="99"/>
      <c r="Y1346" s="98"/>
    </row>
    <row r="1347" spans="2:25" s="90" customFormat="1" ht="21" customHeight="1">
      <c r="B1347" s="101"/>
      <c r="C1347" s="98"/>
      <c r="D1347" s="102"/>
      <c r="E1347" s="103"/>
      <c r="F1347" s="103"/>
      <c r="G1347" s="104"/>
      <c r="H1347" s="104"/>
      <c r="I1347" s="99"/>
      <c r="J1347" s="99"/>
      <c r="K1347" s="98"/>
      <c r="L1347" s="99"/>
      <c r="M1347" s="98"/>
      <c r="N1347" s="100"/>
      <c r="O1347" s="100"/>
      <c r="P1347" s="97"/>
      <c r="Q1347" s="98"/>
      <c r="R1347" s="98"/>
      <c r="S1347" s="98"/>
      <c r="T1347" s="98"/>
      <c r="U1347" s="99"/>
      <c r="V1347" s="98"/>
      <c r="W1347" s="98"/>
      <c r="X1347" s="99"/>
      <c r="Y1347" s="98"/>
    </row>
    <row r="1348" spans="2:25" s="90" customFormat="1" ht="21" customHeight="1">
      <c r="B1348" s="101"/>
      <c r="C1348" s="98"/>
      <c r="D1348" s="102"/>
      <c r="E1348" s="103"/>
      <c r="F1348" s="103"/>
      <c r="G1348" s="104"/>
      <c r="H1348" s="104"/>
      <c r="I1348" s="99"/>
      <c r="J1348" s="99"/>
      <c r="K1348" s="98"/>
      <c r="L1348" s="99"/>
      <c r="M1348" s="98"/>
      <c r="N1348" s="100"/>
      <c r="O1348" s="100"/>
      <c r="P1348" s="97"/>
      <c r="Q1348" s="98"/>
      <c r="R1348" s="98"/>
      <c r="S1348" s="98"/>
      <c r="T1348" s="98"/>
      <c r="U1348" s="99"/>
      <c r="V1348" s="98"/>
      <c r="W1348" s="98"/>
      <c r="X1348" s="99"/>
      <c r="Y1348" s="98"/>
    </row>
    <row r="1349" spans="2:25" s="90" customFormat="1" ht="21" customHeight="1">
      <c r="B1349" s="101"/>
      <c r="C1349" s="98"/>
      <c r="D1349" s="102"/>
      <c r="E1349" s="103"/>
      <c r="F1349" s="103"/>
      <c r="G1349" s="104"/>
      <c r="H1349" s="104"/>
      <c r="I1349" s="99"/>
      <c r="J1349" s="99"/>
      <c r="K1349" s="98"/>
      <c r="L1349" s="99"/>
      <c r="M1349" s="98"/>
      <c r="N1349" s="100"/>
      <c r="O1349" s="100"/>
      <c r="P1349" s="97"/>
      <c r="Q1349" s="98"/>
      <c r="R1349" s="98"/>
      <c r="S1349" s="98"/>
      <c r="T1349" s="98"/>
      <c r="U1349" s="99"/>
      <c r="V1349" s="98"/>
      <c r="W1349" s="98"/>
      <c r="X1349" s="99"/>
      <c r="Y1349" s="98"/>
    </row>
    <row r="1350" spans="2:25" s="90" customFormat="1" ht="21" customHeight="1">
      <c r="B1350" s="101"/>
      <c r="C1350" s="98"/>
      <c r="D1350" s="102"/>
      <c r="E1350" s="103"/>
      <c r="F1350" s="103"/>
      <c r="G1350" s="104"/>
      <c r="H1350" s="104"/>
      <c r="I1350" s="99"/>
      <c r="J1350" s="99"/>
      <c r="K1350" s="98"/>
      <c r="L1350" s="99"/>
      <c r="M1350" s="98"/>
      <c r="N1350" s="100"/>
      <c r="O1350" s="100"/>
      <c r="P1350" s="97"/>
      <c r="Q1350" s="98"/>
      <c r="R1350" s="98"/>
      <c r="S1350" s="98"/>
      <c r="T1350" s="98"/>
      <c r="U1350" s="99"/>
      <c r="V1350" s="98"/>
      <c r="W1350" s="98"/>
      <c r="X1350" s="99"/>
      <c r="Y1350" s="98"/>
    </row>
    <row r="1351" spans="2:25" s="90" customFormat="1" ht="21" customHeight="1">
      <c r="B1351" s="101"/>
      <c r="C1351" s="98"/>
      <c r="D1351" s="102"/>
      <c r="E1351" s="103"/>
      <c r="F1351" s="103"/>
      <c r="G1351" s="104"/>
      <c r="H1351" s="104"/>
      <c r="I1351" s="99"/>
      <c r="J1351" s="99"/>
      <c r="K1351" s="98"/>
      <c r="L1351" s="99"/>
      <c r="M1351" s="98"/>
      <c r="N1351" s="100"/>
      <c r="O1351" s="100"/>
      <c r="P1351" s="97"/>
      <c r="Q1351" s="98"/>
      <c r="R1351" s="98"/>
      <c r="S1351" s="98"/>
      <c r="T1351" s="98"/>
      <c r="U1351" s="99"/>
      <c r="V1351" s="98"/>
      <c r="W1351" s="98"/>
      <c r="X1351" s="99"/>
      <c r="Y1351" s="98"/>
    </row>
    <row r="1352" spans="2:25" s="90" customFormat="1" ht="21" customHeight="1">
      <c r="B1352" s="101"/>
      <c r="C1352" s="98"/>
      <c r="D1352" s="102"/>
      <c r="E1352" s="103"/>
      <c r="F1352" s="103"/>
      <c r="G1352" s="104"/>
      <c r="H1352" s="104"/>
      <c r="I1352" s="99"/>
      <c r="J1352" s="99"/>
      <c r="K1352" s="98"/>
      <c r="L1352" s="99"/>
      <c r="M1352" s="98"/>
      <c r="N1352" s="100"/>
      <c r="O1352" s="100"/>
      <c r="P1352" s="97"/>
      <c r="Q1352" s="98"/>
      <c r="R1352" s="98"/>
      <c r="S1352" s="98"/>
      <c r="T1352" s="98"/>
      <c r="U1352" s="99"/>
      <c r="V1352" s="98"/>
      <c r="W1352" s="98"/>
      <c r="X1352" s="99"/>
      <c r="Y1352" s="98"/>
    </row>
    <row r="1353" spans="2:25" s="90" customFormat="1" ht="21" customHeight="1">
      <c r="B1353" s="101"/>
      <c r="C1353" s="98"/>
      <c r="D1353" s="102"/>
      <c r="E1353" s="103"/>
      <c r="F1353" s="103"/>
      <c r="G1353" s="104"/>
      <c r="H1353" s="104"/>
      <c r="I1353" s="99"/>
      <c r="J1353" s="99"/>
      <c r="K1353" s="98"/>
      <c r="L1353" s="99"/>
      <c r="M1353" s="98"/>
      <c r="N1353" s="100"/>
      <c r="O1353" s="100"/>
      <c r="P1353" s="97"/>
      <c r="Q1353" s="98"/>
      <c r="R1353" s="98"/>
      <c r="S1353" s="98"/>
      <c r="T1353" s="98"/>
      <c r="U1353" s="99"/>
      <c r="V1353" s="98"/>
      <c r="W1353" s="98"/>
      <c r="X1353" s="99"/>
      <c r="Y1353" s="98"/>
    </row>
    <row r="1354" spans="2:25" s="90" customFormat="1" ht="21" customHeight="1">
      <c r="B1354" s="101"/>
      <c r="C1354" s="98"/>
      <c r="D1354" s="102"/>
      <c r="E1354" s="103"/>
      <c r="F1354" s="103"/>
      <c r="G1354" s="104"/>
      <c r="H1354" s="104"/>
      <c r="I1354" s="99"/>
      <c r="J1354" s="99"/>
      <c r="K1354" s="98"/>
      <c r="L1354" s="99"/>
      <c r="M1354" s="98"/>
      <c r="N1354" s="100"/>
      <c r="O1354" s="100"/>
      <c r="P1354" s="97"/>
      <c r="Q1354" s="98"/>
      <c r="R1354" s="98"/>
      <c r="S1354" s="98"/>
      <c r="T1354" s="98"/>
      <c r="U1354" s="99"/>
      <c r="V1354" s="98"/>
      <c r="W1354" s="98"/>
      <c r="X1354" s="99"/>
      <c r="Y1354" s="98"/>
    </row>
    <row r="1355" spans="2:25" s="90" customFormat="1" ht="21" customHeight="1">
      <c r="B1355" s="101"/>
      <c r="C1355" s="98"/>
      <c r="D1355" s="102"/>
      <c r="E1355" s="103"/>
      <c r="F1355" s="103"/>
      <c r="G1355" s="104"/>
      <c r="H1355" s="104"/>
      <c r="I1355" s="99"/>
      <c r="J1355" s="99"/>
      <c r="K1355" s="98"/>
      <c r="L1355" s="99"/>
      <c r="M1355" s="98"/>
      <c r="N1355" s="100"/>
      <c r="O1355" s="100"/>
      <c r="P1355" s="97"/>
      <c r="Q1355" s="98"/>
      <c r="R1355" s="98"/>
      <c r="S1355" s="98"/>
      <c r="T1355" s="98"/>
      <c r="U1355" s="99"/>
      <c r="V1355" s="98"/>
      <c r="W1355" s="98"/>
      <c r="X1355" s="99"/>
      <c r="Y1355" s="98"/>
    </row>
    <row r="1356" spans="2:25" s="90" customFormat="1" ht="21" customHeight="1">
      <c r="B1356" s="101"/>
      <c r="C1356" s="98"/>
      <c r="D1356" s="102"/>
      <c r="E1356" s="103"/>
      <c r="F1356" s="103"/>
      <c r="G1356" s="104"/>
      <c r="H1356" s="104"/>
      <c r="I1356" s="99"/>
      <c r="J1356" s="99"/>
      <c r="K1356" s="98"/>
      <c r="L1356" s="99"/>
      <c r="M1356" s="98"/>
      <c r="N1356" s="100"/>
      <c r="O1356" s="100"/>
      <c r="P1356" s="97"/>
      <c r="Q1356" s="98"/>
      <c r="R1356" s="98"/>
      <c r="S1356" s="98"/>
      <c r="T1356" s="98"/>
      <c r="U1356" s="99"/>
      <c r="V1356" s="98"/>
      <c r="W1356" s="98"/>
      <c r="X1356" s="99"/>
      <c r="Y1356" s="98"/>
    </row>
    <row r="1357" spans="2:25" s="90" customFormat="1" ht="21" customHeight="1">
      <c r="B1357" s="101"/>
      <c r="C1357" s="98"/>
      <c r="D1357" s="102"/>
      <c r="E1357" s="103"/>
      <c r="F1357" s="103"/>
      <c r="G1357" s="104"/>
      <c r="H1357" s="104"/>
      <c r="I1357" s="99"/>
      <c r="J1357" s="99"/>
      <c r="K1357" s="98"/>
      <c r="L1357" s="99"/>
      <c r="M1357" s="98"/>
      <c r="N1357" s="100"/>
      <c r="O1357" s="100"/>
      <c r="P1357" s="97"/>
      <c r="Q1357" s="98"/>
      <c r="R1357" s="98"/>
      <c r="S1357" s="98"/>
      <c r="T1357" s="98"/>
      <c r="U1357" s="99"/>
      <c r="V1357" s="98"/>
      <c r="W1357" s="98"/>
      <c r="X1357" s="99"/>
      <c r="Y1357" s="98"/>
    </row>
    <row r="1358" spans="2:25" s="90" customFormat="1" ht="21" customHeight="1">
      <c r="B1358" s="101"/>
      <c r="C1358" s="98"/>
      <c r="D1358" s="102"/>
      <c r="E1358" s="103"/>
      <c r="F1358" s="103"/>
      <c r="G1358" s="104"/>
      <c r="H1358" s="104"/>
      <c r="I1358" s="99"/>
      <c r="J1358" s="99"/>
      <c r="K1358" s="98"/>
      <c r="L1358" s="99"/>
      <c r="M1358" s="98"/>
      <c r="N1358" s="100"/>
      <c r="O1358" s="100"/>
      <c r="P1358" s="97"/>
      <c r="Q1358" s="98"/>
      <c r="R1358" s="98"/>
      <c r="S1358" s="98"/>
      <c r="T1358" s="98"/>
      <c r="U1358" s="99"/>
      <c r="V1358" s="98"/>
      <c r="W1358" s="98"/>
      <c r="X1358" s="99"/>
      <c r="Y1358" s="98"/>
    </row>
    <row r="1359" spans="2:25" s="90" customFormat="1" ht="21" customHeight="1">
      <c r="B1359" s="101"/>
      <c r="C1359" s="98"/>
      <c r="D1359" s="102"/>
      <c r="E1359" s="103"/>
      <c r="F1359" s="103"/>
      <c r="G1359" s="104"/>
      <c r="H1359" s="104"/>
      <c r="I1359" s="99"/>
      <c r="J1359" s="99"/>
      <c r="K1359" s="98"/>
      <c r="L1359" s="99"/>
      <c r="M1359" s="98"/>
      <c r="N1359" s="100"/>
      <c r="O1359" s="100"/>
      <c r="P1359" s="97"/>
      <c r="Q1359" s="98"/>
      <c r="R1359" s="98"/>
      <c r="S1359" s="98"/>
      <c r="T1359" s="98"/>
      <c r="U1359" s="99"/>
      <c r="V1359" s="98"/>
      <c r="W1359" s="98"/>
      <c r="X1359" s="99"/>
      <c r="Y1359" s="98"/>
    </row>
    <row r="1360" spans="2:25" s="90" customFormat="1" ht="21" customHeight="1">
      <c r="B1360" s="101"/>
      <c r="C1360" s="98"/>
      <c r="D1360" s="102"/>
      <c r="E1360" s="103"/>
      <c r="F1360" s="103"/>
      <c r="G1360" s="104"/>
      <c r="H1360" s="104"/>
      <c r="I1360" s="99"/>
      <c r="J1360" s="99"/>
      <c r="K1360" s="98"/>
      <c r="L1360" s="99"/>
      <c r="M1360" s="98"/>
      <c r="N1360" s="100"/>
      <c r="O1360" s="100"/>
      <c r="P1360" s="97"/>
      <c r="Q1360" s="98"/>
      <c r="R1360" s="98"/>
      <c r="S1360" s="98"/>
      <c r="T1360" s="98"/>
      <c r="U1360" s="99"/>
      <c r="V1360" s="98"/>
      <c r="W1360" s="98"/>
      <c r="X1360" s="99"/>
      <c r="Y1360" s="98"/>
    </row>
    <row r="1361" spans="2:25" s="90" customFormat="1" ht="21" customHeight="1">
      <c r="B1361" s="101"/>
      <c r="C1361" s="98"/>
      <c r="D1361" s="102"/>
      <c r="E1361" s="103"/>
      <c r="F1361" s="103"/>
      <c r="G1361" s="104"/>
      <c r="H1361" s="104"/>
      <c r="I1361" s="99"/>
      <c r="J1361" s="99"/>
      <c r="K1361" s="98"/>
      <c r="L1361" s="99"/>
      <c r="M1361" s="98"/>
      <c r="N1361" s="100"/>
      <c r="O1361" s="100"/>
      <c r="P1361" s="97"/>
      <c r="Q1361" s="98"/>
      <c r="R1361" s="98"/>
      <c r="S1361" s="98"/>
      <c r="T1361" s="98"/>
      <c r="U1361" s="99"/>
      <c r="V1361" s="98"/>
      <c r="W1361" s="98"/>
      <c r="X1361" s="99"/>
      <c r="Y1361" s="98"/>
    </row>
    <row r="1362" spans="2:25" s="90" customFormat="1" ht="21" customHeight="1">
      <c r="B1362" s="101"/>
      <c r="C1362" s="98"/>
      <c r="D1362" s="102"/>
      <c r="E1362" s="103"/>
      <c r="F1362" s="103"/>
      <c r="G1362" s="104"/>
      <c r="H1362" s="104"/>
      <c r="I1362" s="99"/>
      <c r="J1362" s="99"/>
      <c r="K1362" s="98"/>
      <c r="L1362" s="99"/>
      <c r="M1362" s="98"/>
      <c r="N1362" s="100"/>
      <c r="O1362" s="100"/>
      <c r="P1362" s="97"/>
      <c r="Q1362" s="98"/>
      <c r="R1362" s="98"/>
      <c r="S1362" s="98"/>
      <c r="T1362" s="98"/>
      <c r="U1362" s="99"/>
      <c r="V1362" s="98"/>
      <c r="W1362" s="98"/>
      <c r="X1362" s="99"/>
      <c r="Y1362" s="98"/>
    </row>
    <row r="1363" spans="2:25" s="90" customFormat="1" ht="21" customHeight="1">
      <c r="B1363" s="101"/>
      <c r="C1363" s="98"/>
      <c r="D1363" s="102"/>
      <c r="E1363" s="103"/>
      <c r="F1363" s="103"/>
      <c r="G1363" s="104"/>
      <c r="H1363" s="104"/>
      <c r="I1363" s="99"/>
      <c r="J1363" s="99"/>
      <c r="K1363" s="98"/>
      <c r="L1363" s="99"/>
      <c r="M1363" s="98"/>
      <c r="N1363" s="100"/>
      <c r="O1363" s="100"/>
      <c r="P1363" s="97"/>
      <c r="Q1363" s="98"/>
      <c r="R1363" s="98"/>
      <c r="S1363" s="98"/>
      <c r="T1363" s="98"/>
      <c r="U1363" s="99"/>
      <c r="V1363" s="98"/>
      <c r="W1363" s="98"/>
      <c r="X1363" s="99"/>
      <c r="Y1363" s="98"/>
    </row>
    <row r="1364" spans="2:25" s="90" customFormat="1" ht="21" customHeight="1">
      <c r="B1364" s="101"/>
      <c r="C1364" s="98"/>
      <c r="D1364" s="102"/>
      <c r="E1364" s="103"/>
      <c r="F1364" s="103"/>
      <c r="G1364" s="104"/>
      <c r="H1364" s="104"/>
      <c r="I1364" s="99"/>
      <c r="J1364" s="99"/>
      <c r="K1364" s="98"/>
      <c r="L1364" s="99"/>
      <c r="M1364" s="98"/>
      <c r="N1364" s="100"/>
      <c r="O1364" s="100"/>
      <c r="P1364" s="97"/>
      <c r="Q1364" s="98"/>
      <c r="R1364" s="98"/>
      <c r="S1364" s="98"/>
      <c r="T1364" s="98"/>
      <c r="U1364" s="99"/>
      <c r="V1364" s="98"/>
      <c r="W1364" s="98"/>
      <c r="X1364" s="99"/>
      <c r="Y1364" s="98"/>
    </row>
    <row r="1365" spans="2:25" s="90" customFormat="1" ht="21" customHeight="1">
      <c r="B1365" s="101"/>
      <c r="C1365" s="98"/>
      <c r="D1365" s="102"/>
      <c r="E1365" s="103"/>
      <c r="F1365" s="103"/>
      <c r="G1365" s="104"/>
      <c r="H1365" s="104"/>
      <c r="I1365" s="99"/>
      <c r="J1365" s="99"/>
      <c r="K1365" s="98"/>
      <c r="L1365" s="99"/>
      <c r="M1365" s="98"/>
      <c r="N1365" s="100"/>
      <c r="O1365" s="100"/>
      <c r="P1365" s="97"/>
      <c r="Q1365" s="98"/>
      <c r="R1365" s="98"/>
      <c r="S1365" s="98"/>
      <c r="T1365" s="98"/>
      <c r="U1365" s="99"/>
      <c r="V1365" s="98"/>
      <c r="W1365" s="98"/>
      <c r="X1365" s="99"/>
      <c r="Y1365" s="98"/>
    </row>
    <row r="1366" spans="2:25" s="90" customFormat="1" ht="21" customHeight="1">
      <c r="B1366" s="101"/>
      <c r="C1366" s="98"/>
      <c r="D1366" s="102"/>
      <c r="E1366" s="103"/>
      <c r="F1366" s="103"/>
      <c r="G1366" s="104"/>
      <c r="H1366" s="104"/>
      <c r="I1366" s="99"/>
      <c r="J1366" s="99"/>
      <c r="K1366" s="98"/>
      <c r="L1366" s="99"/>
      <c r="M1366" s="98"/>
      <c r="N1366" s="100"/>
      <c r="O1366" s="100"/>
      <c r="P1366" s="97"/>
      <c r="Q1366" s="98"/>
      <c r="R1366" s="98"/>
      <c r="S1366" s="98"/>
      <c r="T1366" s="98"/>
      <c r="U1366" s="99"/>
      <c r="V1366" s="98"/>
      <c r="W1366" s="98"/>
      <c r="X1366" s="99"/>
      <c r="Y1366" s="98"/>
    </row>
    <row r="1367" spans="2:25" s="90" customFormat="1" ht="21" customHeight="1">
      <c r="B1367" s="101"/>
      <c r="C1367" s="98"/>
      <c r="D1367" s="102"/>
      <c r="E1367" s="103"/>
      <c r="F1367" s="103"/>
      <c r="G1367" s="104"/>
      <c r="H1367" s="104"/>
      <c r="I1367" s="99"/>
      <c r="J1367" s="99"/>
      <c r="K1367" s="98"/>
      <c r="L1367" s="99"/>
      <c r="M1367" s="98"/>
      <c r="N1367" s="100"/>
      <c r="O1367" s="100"/>
      <c r="P1367" s="97"/>
      <c r="Q1367" s="98"/>
      <c r="R1367" s="98"/>
      <c r="S1367" s="98"/>
      <c r="T1367" s="98"/>
      <c r="U1367" s="99"/>
      <c r="V1367" s="98"/>
      <c r="W1367" s="98"/>
      <c r="X1367" s="99"/>
      <c r="Y1367" s="98"/>
    </row>
    <row r="1368" spans="2:25" s="90" customFormat="1" ht="21" customHeight="1">
      <c r="B1368" s="101"/>
      <c r="C1368" s="98"/>
      <c r="D1368" s="102"/>
      <c r="E1368" s="103"/>
      <c r="F1368" s="103"/>
      <c r="G1368" s="104"/>
      <c r="H1368" s="104"/>
      <c r="I1368" s="99"/>
      <c r="J1368" s="99"/>
      <c r="K1368" s="98"/>
      <c r="L1368" s="99"/>
      <c r="M1368" s="98"/>
      <c r="N1368" s="100"/>
      <c r="O1368" s="100"/>
      <c r="P1368" s="97"/>
      <c r="Q1368" s="98"/>
      <c r="R1368" s="98"/>
      <c r="S1368" s="98"/>
      <c r="T1368" s="98"/>
      <c r="U1368" s="99"/>
      <c r="V1368" s="98"/>
      <c r="W1368" s="98"/>
      <c r="X1368" s="99"/>
      <c r="Y1368" s="98"/>
    </row>
    <row r="1369" spans="2:25" s="90" customFormat="1" ht="21" customHeight="1">
      <c r="B1369" s="101"/>
      <c r="C1369" s="98"/>
      <c r="D1369" s="102"/>
      <c r="E1369" s="103"/>
      <c r="F1369" s="103"/>
      <c r="G1369" s="104"/>
      <c r="H1369" s="104"/>
      <c r="I1369" s="99"/>
      <c r="J1369" s="99"/>
      <c r="K1369" s="98"/>
      <c r="L1369" s="99"/>
      <c r="M1369" s="98"/>
      <c r="N1369" s="100"/>
      <c r="O1369" s="100"/>
      <c r="P1369" s="97"/>
      <c r="Q1369" s="98"/>
      <c r="R1369" s="98"/>
      <c r="S1369" s="98"/>
      <c r="T1369" s="98"/>
      <c r="U1369" s="99"/>
      <c r="V1369" s="98"/>
      <c r="W1369" s="98"/>
      <c r="X1369" s="99"/>
      <c r="Y1369" s="98"/>
    </row>
    <row r="1370" spans="2:25" s="90" customFormat="1" ht="21" customHeight="1">
      <c r="B1370" s="101"/>
      <c r="C1370" s="98"/>
      <c r="D1370" s="102"/>
      <c r="E1370" s="103"/>
      <c r="F1370" s="103"/>
      <c r="G1370" s="104"/>
      <c r="H1370" s="104"/>
      <c r="I1370" s="99"/>
      <c r="J1370" s="99"/>
      <c r="K1370" s="98"/>
      <c r="L1370" s="99"/>
      <c r="M1370" s="98"/>
      <c r="N1370" s="100"/>
      <c r="O1370" s="100"/>
      <c r="P1370" s="97"/>
      <c r="Q1370" s="98"/>
      <c r="R1370" s="98"/>
      <c r="S1370" s="98"/>
      <c r="T1370" s="98"/>
      <c r="U1370" s="99"/>
      <c r="V1370" s="98"/>
      <c r="W1370" s="98"/>
      <c r="X1370" s="99"/>
      <c r="Y1370" s="98"/>
    </row>
    <row r="1371" spans="2:25" s="90" customFormat="1" ht="21" customHeight="1">
      <c r="B1371" s="101"/>
      <c r="C1371" s="98"/>
      <c r="D1371" s="102"/>
      <c r="E1371" s="103"/>
      <c r="F1371" s="103"/>
      <c r="G1371" s="104"/>
      <c r="H1371" s="104"/>
      <c r="I1371" s="99"/>
      <c r="J1371" s="99"/>
      <c r="K1371" s="98"/>
      <c r="L1371" s="99"/>
      <c r="M1371" s="98"/>
      <c r="N1371" s="100"/>
      <c r="O1371" s="100"/>
      <c r="P1371" s="97"/>
      <c r="Q1371" s="98"/>
      <c r="R1371" s="98"/>
      <c r="S1371" s="98"/>
      <c r="T1371" s="98"/>
      <c r="U1371" s="99"/>
      <c r="V1371" s="98"/>
      <c r="W1371" s="98"/>
      <c r="X1371" s="99"/>
      <c r="Y1371" s="98"/>
    </row>
    <row r="1372" spans="2:25" s="90" customFormat="1" ht="21" customHeight="1">
      <c r="B1372" s="101"/>
      <c r="C1372" s="98"/>
      <c r="D1372" s="102"/>
      <c r="E1372" s="103"/>
      <c r="F1372" s="103"/>
      <c r="G1372" s="104"/>
      <c r="H1372" s="104"/>
      <c r="I1372" s="99"/>
      <c r="J1372" s="99"/>
      <c r="K1372" s="98"/>
      <c r="L1372" s="99"/>
      <c r="M1372" s="98"/>
      <c r="N1372" s="100"/>
      <c r="O1372" s="100"/>
      <c r="P1372" s="97"/>
      <c r="Q1372" s="98"/>
      <c r="R1372" s="98"/>
      <c r="S1372" s="98"/>
      <c r="T1372" s="98"/>
      <c r="U1372" s="99"/>
      <c r="V1372" s="98"/>
      <c r="W1372" s="98"/>
      <c r="X1372" s="99"/>
      <c r="Y1372" s="98"/>
    </row>
    <row r="1373" spans="2:25" s="90" customFormat="1" ht="21" customHeight="1">
      <c r="B1373" s="101"/>
      <c r="C1373" s="98"/>
      <c r="D1373" s="102"/>
      <c r="E1373" s="103"/>
      <c r="F1373" s="103"/>
      <c r="G1373" s="104"/>
      <c r="H1373" s="104"/>
      <c r="I1373" s="99"/>
      <c r="J1373" s="99"/>
      <c r="K1373" s="98"/>
      <c r="L1373" s="99"/>
      <c r="M1373" s="98"/>
      <c r="N1373" s="100"/>
      <c r="O1373" s="100"/>
      <c r="P1373" s="97"/>
      <c r="Q1373" s="98"/>
      <c r="R1373" s="98"/>
      <c r="S1373" s="98"/>
      <c r="T1373" s="98"/>
      <c r="U1373" s="99"/>
      <c r="V1373" s="98"/>
      <c r="W1373" s="98"/>
      <c r="X1373" s="99"/>
      <c r="Y1373" s="98"/>
    </row>
    <row r="1374" spans="2:25" s="90" customFormat="1" ht="21" customHeight="1">
      <c r="B1374" s="101"/>
      <c r="C1374" s="98"/>
      <c r="D1374" s="102"/>
      <c r="E1374" s="103"/>
      <c r="F1374" s="103"/>
      <c r="G1374" s="104"/>
      <c r="H1374" s="104"/>
      <c r="I1374" s="99"/>
      <c r="J1374" s="99"/>
      <c r="K1374" s="98"/>
      <c r="L1374" s="99"/>
      <c r="M1374" s="98"/>
      <c r="N1374" s="100"/>
      <c r="O1374" s="100"/>
      <c r="P1374" s="97"/>
      <c r="Q1374" s="98"/>
      <c r="R1374" s="98"/>
      <c r="S1374" s="98"/>
      <c r="T1374" s="98"/>
      <c r="U1374" s="99"/>
      <c r="V1374" s="98"/>
      <c r="W1374" s="98"/>
      <c r="X1374" s="99"/>
      <c r="Y1374" s="98"/>
    </row>
    <row r="1375" spans="2:25" s="90" customFormat="1" ht="21" customHeight="1">
      <c r="B1375" s="101"/>
      <c r="C1375" s="98"/>
      <c r="D1375" s="102"/>
      <c r="E1375" s="103"/>
      <c r="F1375" s="103"/>
      <c r="G1375" s="104"/>
      <c r="H1375" s="104"/>
      <c r="I1375" s="99"/>
      <c r="J1375" s="99"/>
      <c r="K1375" s="98"/>
      <c r="L1375" s="99"/>
      <c r="M1375" s="98"/>
      <c r="N1375" s="100"/>
      <c r="O1375" s="100"/>
      <c r="P1375" s="97"/>
      <c r="Q1375" s="98"/>
      <c r="R1375" s="98"/>
      <c r="S1375" s="98"/>
      <c r="T1375" s="98"/>
      <c r="U1375" s="99"/>
      <c r="V1375" s="98"/>
      <c r="W1375" s="98"/>
      <c r="X1375" s="99"/>
      <c r="Y1375" s="98"/>
    </row>
    <row r="1376" spans="2:25" s="90" customFormat="1" ht="21" customHeight="1">
      <c r="B1376" s="101"/>
      <c r="C1376" s="98"/>
      <c r="D1376" s="102"/>
      <c r="E1376" s="103"/>
      <c r="F1376" s="103"/>
      <c r="G1376" s="104"/>
      <c r="H1376" s="104"/>
      <c r="I1376" s="99"/>
      <c r="J1376" s="99"/>
      <c r="K1376" s="98"/>
      <c r="L1376" s="99"/>
      <c r="M1376" s="98"/>
      <c r="N1376" s="100"/>
      <c r="O1376" s="100"/>
      <c r="P1376" s="97"/>
      <c r="Q1376" s="98"/>
      <c r="R1376" s="98"/>
      <c r="S1376" s="98"/>
      <c r="T1376" s="98"/>
      <c r="U1376" s="99"/>
      <c r="V1376" s="98"/>
      <c r="W1376" s="98"/>
      <c r="X1376" s="99"/>
      <c r="Y1376" s="98"/>
    </row>
    <row r="1377" spans="2:25" s="90" customFormat="1" ht="21" customHeight="1">
      <c r="B1377" s="101"/>
      <c r="C1377" s="98"/>
      <c r="D1377" s="102"/>
      <c r="E1377" s="103"/>
      <c r="F1377" s="103"/>
      <c r="G1377" s="104"/>
      <c r="H1377" s="104"/>
      <c r="I1377" s="99"/>
      <c r="J1377" s="99"/>
      <c r="K1377" s="98"/>
      <c r="L1377" s="99"/>
      <c r="M1377" s="98"/>
      <c r="N1377" s="100"/>
      <c r="O1377" s="100"/>
      <c r="P1377" s="97"/>
      <c r="Q1377" s="98"/>
      <c r="R1377" s="98"/>
      <c r="S1377" s="98"/>
      <c r="T1377" s="98"/>
      <c r="U1377" s="99"/>
      <c r="V1377" s="98"/>
      <c r="W1377" s="98"/>
      <c r="X1377" s="99"/>
      <c r="Y1377" s="98"/>
    </row>
    <row r="1378" spans="2:25" s="90" customFormat="1" ht="21" customHeight="1">
      <c r="B1378" s="101"/>
      <c r="C1378" s="98"/>
      <c r="D1378" s="102"/>
      <c r="E1378" s="103"/>
      <c r="F1378" s="103"/>
      <c r="G1378" s="104"/>
      <c r="H1378" s="104"/>
      <c r="I1378" s="99"/>
      <c r="J1378" s="99"/>
      <c r="K1378" s="98"/>
      <c r="L1378" s="99"/>
      <c r="M1378" s="98"/>
      <c r="N1378" s="100"/>
      <c r="O1378" s="100"/>
      <c r="P1378" s="97"/>
      <c r="Q1378" s="98"/>
      <c r="R1378" s="98"/>
      <c r="S1378" s="98"/>
      <c r="T1378" s="98"/>
      <c r="U1378" s="99"/>
      <c r="V1378" s="98"/>
      <c r="W1378" s="98"/>
      <c r="X1378" s="99"/>
      <c r="Y1378" s="98"/>
    </row>
    <row r="1379" spans="2:25" s="90" customFormat="1" ht="21" customHeight="1">
      <c r="B1379" s="101"/>
      <c r="C1379" s="98"/>
      <c r="D1379" s="102"/>
      <c r="E1379" s="103"/>
      <c r="F1379" s="103"/>
      <c r="G1379" s="104"/>
      <c r="H1379" s="104"/>
      <c r="I1379" s="99"/>
      <c r="J1379" s="99"/>
      <c r="K1379" s="98"/>
      <c r="L1379" s="99"/>
      <c r="M1379" s="98"/>
      <c r="N1379" s="100"/>
      <c r="O1379" s="100"/>
      <c r="P1379" s="97"/>
      <c r="Q1379" s="98"/>
      <c r="R1379" s="98"/>
      <c r="S1379" s="98"/>
      <c r="T1379" s="98"/>
      <c r="U1379" s="99"/>
      <c r="V1379" s="98"/>
      <c r="W1379" s="98"/>
      <c r="X1379" s="99"/>
      <c r="Y1379" s="98"/>
    </row>
    <row r="1380" spans="2:25" s="90" customFormat="1" ht="21" customHeight="1">
      <c r="B1380" s="101"/>
      <c r="C1380" s="98"/>
      <c r="D1380" s="102"/>
      <c r="E1380" s="103"/>
      <c r="F1380" s="103"/>
      <c r="G1380" s="104"/>
      <c r="H1380" s="104"/>
      <c r="I1380" s="99"/>
      <c r="J1380" s="99"/>
      <c r="K1380" s="98"/>
      <c r="L1380" s="99"/>
      <c r="M1380" s="98"/>
      <c r="N1380" s="100"/>
      <c r="O1380" s="100"/>
      <c r="P1380" s="97"/>
      <c r="Q1380" s="98"/>
      <c r="R1380" s="98"/>
      <c r="S1380" s="98"/>
      <c r="T1380" s="98"/>
      <c r="U1380" s="99"/>
      <c r="V1380" s="98"/>
      <c r="W1380" s="98"/>
      <c r="X1380" s="99"/>
      <c r="Y1380" s="98"/>
    </row>
    <row r="1381" spans="2:25" s="90" customFormat="1" ht="21" customHeight="1">
      <c r="B1381" s="101"/>
      <c r="C1381" s="98"/>
      <c r="D1381" s="102"/>
      <c r="E1381" s="103"/>
      <c r="F1381" s="103"/>
      <c r="G1381" s="104"/>
      <c r="H1381" s="104"/>
      <c r="I1381" s="99"/>
      <c r="J1381" s="99"/>
      <c r="K1381" s="98"/>
      <c r="L1381" s="99"/>
      <c r="M1381" s="98"/>
      <c r="N1381" s="100"/>
      <c r="O1381" s="100"/>
      <c r="P1381" s="97"/>
      <c r="Q1381" s="98"/>
      <c r="R1381" s="98"/>
      <c r="S1381" s="98"/>
      <c r="T1381" s="98"/>
      <c r="U1381" s="99"/>
      <c r="V1381" s="98"/>
      <c r="W1381" s="98"/>
      <c r="X1381" s="99"/>
      <c r="Y1381" s="98"/>
    </row>
    <row r="1382" spans="2:25" s="90" customFormat="1" ht="21" customHeight="1">
      <c r="B1382" s="101"/>
      <c r="C1382" s="98"/>
      <c r="D1382" s="102"/>
      <c r="E1382" s="103"/>
      <c r="F1382" s="103"/>
      <c r="G1382" s="104"/>
      <c r="H1382" s="104"/>
      <c r="I1382" s="99"/>
      <c r="J1382" s="99"/>
      <c r="K1382" s="98"/>
      <c r="L1382" s="99"/>
      <c r="M1382" s="98"/>
      <c r="N1382" s="100"/>
      <c r="O1382" s="100"/>
      <c r="P1382" s="97"/>
      <c r="Q1382" s="98"/>
      <c r="R1382" s="98"/>
      <c r="S1382" s="98"/>
      <c r="T1382" s="98"/>
      <c r="U1382" s="99"/>
      <c r="V1382" s="98"/>
      <c r="W1382" s="98"/>
      <c r="X1382" s="99"/>
      <c r="Y1382" s="98"/>
    </row>
    <row r="1383" spans="2:25" s="90" customFormat="1" ht="21" customHeight="1">
      <c r="B1383" s="101"/>
      <c r="C1383" s="98"/>
      <c r="D1383" s="102"/>
      <c r="E1383" s="103"/>
      <c r="F1383" s="103"/>
      <c r="G1383" s="104"/>
      <c r="H1383" s="104"/>
      <c r="I1383" s="99"/>
      <c r="J1383" s="99"/>
      <c r="K1383" s="98"/>
      <c r="L1383" s="99"/>
      <c r="M1383" s="98"/>
      <c r="N1383" s="100"/>
      <c r="O1383" s="100"/>
      <c r="P1383" s="97"/>
      <c r="Q1383" s="98"/>
      <c r="R1383" s="98"/>
      <c r="S1383" s="98"/>
      <c r="T1383" s="98"/>
      <c r="U1383" s="99"/>
      <c r="V1383" s="98"/>
      <c r="W1383" s="98"/>
      <c r="X1383" s="99"/>
      <c r="Y1383" s="98"/>
    </row>
    <row r="1384" spans="2:25" s="90" customFormat="1" ht="21" customHeight="1">
      <c r="B1384" s="101"/>
      <c r="C1384" s="98"/>
      <c r="D1384" s="102"/>
      <c r="E1384" s="103"/>
      <c r="F1384" s="103"/>
      <c r="G1384" s="104"/>
      <c r="H1384" s="104"/>
      <c r="I1384" s="99"/>
      <c r="J1384" s="99"/>
      <c r="K1384" s="98"/>
      <c r="L1384" s="99"/>
      <c r="M1384" s="98"/>
      <c r="N1384" s="100"/>
      <c r="O1384" s="100"/>
      <c r="P1384" s="97"/>
      <c r="Q1384" s="98"/>
      <c r="R1384" s="98"/>
      <c r="S1384" s="98"/>
      <c r="T1384" s="98"/>
      <c r="U1384" s="99"/>
      <c r="V1384" s="98"/>
      <c r="W1384" s="98"/>
      <c r="X1384" s="99"/>
      <c r="Y1384" s="98"/>
    </row>
    <row r="1385" spans="2:25" s="90" customFormat="1" ht="21" customHeight="1">
      <c r="B1385" s="101"/>
      <c r="C1385" s="98"/>
      <c r="D1385" s="102"/>
      <c r="E1385" s="103"/>
      <c r="F1385" s="103"/>
      <c r="G1385" s="104"/>
      <c r="H1385" s="104"/>
      <c r="I1385" s="99"/>
      <c r="J1385" s="99"/>
      <c r="K1385" s="98"/>
      <c r="L1385" s="99"/>
      <c r="M1385" s="98"/>
      <c r="N1385" s="100"/>
      <c r="O1385" s="100"/>
      <c r="P1385" s="97"/>
      <c r="Q1385" s="98"/>
      <c r="R1385" s="98"/>
      <c r="S1385" s="98"/>
      <c r="T1385" s="98"/>
      <c r="U1385" s="99"/>
      <c r="V1385" s="98"/>
      <c r="W1385" s="98"/>
      <c r="X1385" s="99"/>
      <c r="Y1385" s="98"/>
    </row>
    <row r="1386" spans="2:25" s="90" customFormat="1" ht="21" customHeight="1">
      <c r="B1386" s="101"/>
      <c r="C1386" s="98"/>
      <c r="D1386" s="102"/>
      <c r="E1386" s="103"/>
      <c r="F1386" s="103"/>
      <c r="G1386" s="104"/>
      <c r="H1386" s="104"/>
      <c r="I1386" s="99"/>
      <c r="J1386" s="99"/>
      <c r="K1386" s="98"/>
      <c r="L1386" s="99"/>
      <c r="M1386" s="98"/>
      <c r="N1386" s="100"/>
      <c r="O1386" s="100"/>
      <c r="P1386" s="97"/>
      <c r="Q1386" s="98"/>
      <c r="R1386" s="98"/>
      <c r="S1386" s="98"/>
      <c r="T1386" s="98"/>
      <c r="U1386" s="99"/>
      <c r="V1386" s="98"/>
      <c r="W1386" s="98"/>
      <c r="X1386" s="99"/>
      <c r="Y1386" s="98"/>
    </row>
    <row r="1387" spans="2:25" s="90" customFormat="1" ht="21" customHeight="1">
      <c r="B1387" s="101"/>
      <c r="C1387" s="98"/>
      <c r="D1387" s="102"/>
      <c r="E1387" s="103"/>
      <c r="F1387" s="103"/>
      <c r="G1387" s="104"/>
      <c r="H1387" s="104"/>
      <c r="I1387" s="99"/>
      <c r="J1387" s="99"/>
      <c r="K1387" s="98"/>
      <c r="L1387" s="99"/>
      <c r="M1387" s="98"/>
      <c r="N1387" s="100"/>
      <c r="O1387" s="100"/>
      <c r="P1387" s="97"/>
      <c r="Q1387" s="98"/>
      <c r="R1387" s="98"/>
      <c r="S1387" s="98"/>
      <c r="T1387" s="98"/>
      <c r="U1387" s="99"/>
      <c r="V1387" s="98"/>
      <c r="W1387" s="98"/>
      <c r="X1387" s="99"/>
      <c r="Y1387" s="98"/>
    </row>
    <row r="1388" spans="2:25" s="90" customFormat="1" ht="21" customHeight="1">
      <c r="B1388" s="101"/>
      <c r="C1388" s="98"/>
      <c r="D1388" s="102"/>
      <c r="E1388" s="103"/>
      <c r="F1388" s="103"/>
      <c r="G1388" s="104"/>
      <c r="H1388" s="104"/>
      <c r="I1388" s="99"/>
      <c r="J1388" s="99"/>
      <c r="K1388" s="98"/>
      <c r="L1388" s="99"/>
      <c r="M1388" s="98"/>
      <c r="N1388" s="100"/>
      <c r="O1388" s="100"/>
      <c r="P1388" s="97"/>
      <c r="Q1388" s="98"/>
      <c r="R1388" s="98"/>
      <c r="S1388" s="98"/>
      <c r="T1388" s="98"/>
      <c r="U1388" s="99"/>
      <c r="V1388" s="98"/>
      <c r="W1388" s="98"/>
      <c r="X1388" s="99"/>
      <c r="Y1388" s="98"/>
    </row>
    <row r="1389" spans="2:25" s="90" customFormat="1" ht="21" customHeight="1">
      <c r="B1389" s="101"/>
      <c r="C1389" s="98"/>
      <c r="D1389" s="102"/>
      <c r="E1389" s="103"/>
      <c r="F1389" s="103"/>
      <c r="G1389" s="104"/>
      <c r="H1389" s="104"/>
      <c r="I1389" s="99"/>
      <c r="J1389" s="99"/>
      <c r="K1389" s="98"/>
      <c r="L1389" s="99"/>
      <c r="M1389" s="98"/>
      <c r="N1389" s="100"/>
      <c r="O1389" s="100"/>
      <c r="P1389" s="97"/>
      <c r="Q1389" s="98"/>
      <c r="R1389" s="98"/>
      <c r="S1389" s="98"/>
      <c r="T1389" s="98"/>
      <c r="U1389" s="99"/>
      <c r="V1389" s="98"/>
      <c r="W1389" s="98"/>
      <c r="X1389" s="99"/>
      <c r="Y1389" s="98"/>
    </row>
    <row r="1390" spans="2:25" s="90" customFormat="1" ht="21" customHeight="1">
      <c r="B1390" s="101"/>
      <c r="C1390" s="98"/>
      <c r="D1390" s="102"/>
      <c r="E1390" s="103"/>
      <c r="F1390" s="103"/>
      <c r="G1390" s="104"/>
      <c r="H1390" s="104"/>
      <c r="I1390" s="99"/>
      <c r="J1390" s="99"/>
      <c r="K1390" s="98"/>
      <c r="L1390" s="99"/>
      <c r="M1390" s="98"/>
      <c r="N1390" s="100"/>
      <c r="O1390" s="100"/>
      <c r="P1390" s="97"/>
      <c r="Q1390" s="98"/>
      <c r="R1390" s="98"/>
      <c r="S1390" s="98"/>
      <c r="T1390" s="98"/>
      <c r="U1390" s="99"/>
      <c r="V1390" s="98"/>
      <c r="W1390" s="98"/>
      <c r="X1390" s="99"/>
      <c r="Y1390" s="98"/>
    </row>
    <row r="1391" spans="2:25" s="90" customFormat="1" ht="21" customHeight="1">
      <c r="B1391" s="101"/>
      <c r="C1391" s="98"/>
      <c r="D1391" s="102"/>
      <c r="E1391" s="103"/>
      <c r="F1391" s="103"/>
      <c r="G1391" s="104"/>
      <c r="H1391" s="104"/>
      <c r="I1391" s="99"/>
      <c r="J1391" s="99"/>
      <c r="K1391" s="98"/>
      <c r="L1391" s="99"/>
      <c r="M1391" s="98"/>
      <c r="N1391" s="100"/>
      <c r="O1391" s="100"/>
      <c r="P1391" s="97"/>
      <c r="Q1391" s="98"/>
      <c r="R1391" s="98"/>
      <c r="S1391" s="98"/>
      <c r="T1391" s="98"/>
      <c r="U1391" s="99"/>
      <c r="V1391" s="98"/>
      <c r="W1391" s="98"/>
      <c r="X1391" s="99"/>
      <c r="Y1391" s="98"/>
    </row>
    <row r="1392" spans="2:25" s="90" customFormat="1" ht="21" customHeight="1">
      <c r="B1392" s="101"/>
      <c r="C1392" s="98"/>
      <c r="D1392" s="102"/>
      <c r="E1392" s="103"/>
      <c r="F1392" s="103"/>
      <c r="G1392" s="104"/>
      <c r="H1392" s="104"/>
      <c r="I1392" s="99"/>
      <c r="J1392" s="99"/>
      <c r="K1392" s="98"/>
      <c r="L1392" s="99"/>
      <c r="M1392" s="98"/>
      <c r="N1392" s="100"/>
      <c r="O1392" s="100"/>
      <c r="P1392" s="97"/>
      <c r="Q1392" s="98"/>
      <c r="R1392" s="98"/>
      <c r="S1392" s="98"/>
      <c r="T1392" s="98"/>
      <c r="U1392" s="99"/>
      <c r="V1392" s="98"/>
      <c r="W1392" s="98"/>
      <c r="X1392" s="99"/>
      <c r="Y1392" s="98"/>
    </row>
    <row r="1393" spans="2:25" s="90" customFormat="1" ht="21" customHeight="1">
      <c r="B1393" s="101"/>
      <c r="C1393" s="98"/>
      <c r="D1393" s="102"/>
      <c r="E1393" s="103"/>
      <c r="F1393" s="103"/>
      <c r="G1393" s="104"/>
      <c r="H1393" s="104"/>
      <c r="I1393" s="99"/>
      <c r="J1393" s="99"/>
      <c r="K1393" s="98"/>
      <c r="L1393" s="99"/>
      <c r="M1393" s="98"/>
      <c r="N1393" s="100"/>
      <c r="O1393" s="100"/>
      <c r="P1393" s="97"/>
      <c r="Q1393" s="98"/>
      <c r="R1393" s="98"/>
      <c r="S1393" s="98"/>
      <c r="T1393" s="98"/>
      <c r="U1393" s="99"/>
      <c r="V1393" s="98"/>
      <c r="W1393" s="98"/>
      <c r="X1393" s="99"/>
      <c r="Y1393" s="98"/>
    </row>
    <row r="1394" spans="2:25" s="90" customFormat="1" ht="21" customHeight="1">
      <c r="B1394" s="101"/>
      <c r="C1394" s="98"/>
      <c r="D1394" s="102"/>
      <c r="E1394" s="103"/>
      <c r="F1394" s="103"/>
      <c r="G1394" s="104"/>
      <c r="H1394" s="104"/>
      <c r="I1394" s="99"/>
      <c r="J1394" s="99"/>
      <c r="K1394" s="98"/>
      <c r="L1394" s="99"/>
      <c r="M1394" s="98"/>
      <c r="N1394" s="100"/>
      <c r="O1394" s="100"/>
      <c r="P1394" s="97"/>
      <c r="Q1394" s="98"/>
      <c r="R1394" s="98"/>
      <c r="S1394" s="98"/>
      <c r="T1394" s="98"/>
      <c r="U1394" s="99"/>
      <c r="V1394" s="98"/>
      <c r="W1394" s="98"/>
      <c r="X1394" s="99"/>
      <c r="Y1394" s="98"/>
    </row>
    <row r="1395" spans="2:25" s="90" customFormat="1" ht="21" customHeight="1">
      <c r="B1395" s="101"/>
      <c r="C1395" s="98"/>
      <c r="D1395" s="102"/>
      <c r="E1395" s="103"/>
      <c r="F1395" s="103"/>
      <c r="G1395" s="104"/>
      <c r="H1395" s="104"/>
      <c r="I1395" s="99"/>
      <c r="J1395" s="99"/>
      <c r="K1395" s="98"/>
      <c r="L1395" s="99"/>
      <c r="M1395" s="98"/>
      <c r="N1395" s="100"/>
      <c r="O1395" s="100"/>
      <c r="P1395" s="97"/>
      <c r="Q1395" s="98"/>
      <c r="R1395" s="98"/>
      <c r="S1395" s="98"/>
      <c r="T1395" s="98"/>
      <c r="U1395" s="99"/>
      <c r="V1395" s="98"/>
      <c r="W1395" s="98"/>
      <c r="X1395" s="99"/>
      <c r="Y1395" s="98"/>
    </row>
    <row r="1396" spans="2:25" s="90" customFormat="1" ht="21" customHeight="1">
      <c r="B1396" s="101"/>
      <c r="C1396" s="98"/>
      <c r="D1396" s="102"/>
      <c r="E1396" s="103"/>
      <c r="F1396" s="103"/>
      <c r="G1396" s="104"/>
      <c r="H1396" s="104"/>
      <c r="I1396" s="99"/>
      <c r="J1396" s="99"/>
      <c r="K1396" s="98"/>
      <c r="L1396" s="99"/>
      <c r="M1396" s="98"/>
      <c r="N1396" s="100"/>
      <c r="O1396" s="100"/>
      <c r="P1396" s="97"/>
      <c r="Q1396" s="98"/>
      <c r="R1396" s="98"/>
      <c r="S1396" s="98"/>
      <c r="T1396" s="98"/>
      <c r="U1396" s="99"/>
      <c r="V1396" s="98"/>
      <c r="W1396" s="98"/>
      <c r="X1396" s="99"/>
      <c r="Y1396" s="98"/>
    </row>
    <row r="1397" spans="2:25" s="90" customFormat="1" ht="21" customHeight="1">
      <c r="B1397" s="101"/>
      <c r="C1397" s="98"/>
      <c r="D1397" s="102"/>
      <c r="E1397" s="103"/>
      <c r="F1397" s="103"/>
      <c r="G1397" s="104"/>
      <c r="H1397" s="104"/>
      <c r="I1397" s="99"/>
      <c r="J1397" s="99"/>
      <c r="K1397" s="98"/>
      <c r="L1397" s="99"/>
      <c r="M1397" s="98"/>
      <c r="N1397" s="100"/>
      <c r="O1397" s="100"/>
      <c r="P1397" s="97"/>
      <c r="Q1397" s="98"/>
      <c r="R1397" s="98"/>
      <c r="S1397" s="98"/>
      <c r="T1397" s="98"/>
      <c r="U1397" s="99"/>
      <c r="V1397" s="98"/>
      <c r="W1397" s="98"/>
      <c r="X1397" s="99"/>
      <c r="Y1397" s="98"/>
    </row>
    <row r="1398" spans="2:25" s="90" customFormat="1" ht="21" customHeight="1">
      <c r="B1398" s="101"/>
      <c r="C1398" s="98"/>
      <c r="D1398" s="102"/>
      <c r="E1398" s="103"/>
      <c r="F1398" s="103"/>
      <c r="G1398" s="104"/>
      <c r="H1398" s="104"/>
      <c r="I1398" s="99"/>
      <c r="J1398" s="99"/>
      <c r="K1398" s="98"/>
      <c r="L1398" s="99"/>
      <c r="M1398" s="98"/>
      <c r="N1398" s="100"/>
      <c r="O1398" s="100"/>
      <c r="P1398" s="97"/>
      <c r="Q1398" s="98"/>
      <c r="R1398" s="98"/>
      <c r="S1398" s="98"/>
      <c r="T1398" s="98"/>
      <c r="U1398" s="99"/>
      <c r="V1398" s="98"/>
      <c r="W1398" s="98"/>
      <c r="X1398" s="99"/>
      <c r="Y1398" s="98"/>
    </row>
    <row r="1399" spans="2:25" s="90" customFormat="1" ht="21" customHeight="1">
      <c r="B1399" s="101"/>
      <c r="C1399" s="98"/>
      <c r="D1399" s="102"/>
      <c r="E1399" s="103"/>
      <c r="F1399" s="103"/>
      <c r="G1399" s="104"/>
      <c r="H1399" s="104"/>
      <c r="I1399" s="99"/>
      <c r="J1399" s="99"/>
      <c r="K1399" s="98"/>
      <c r="L1399" s="99"/>
      <c r="M1399" s="98"/>
      <c r="N1399" s="100"/>
      <c r="O1399" s="100"/>
      <c r="P1399" s="97"/>
      <c r="Q1399" s="98"/>
      <c r="R1399" s="98"/>
      <c r="S1399" s="98"/>
      <c r="T1399" s="98"/>
      <c r="U1399" s="99"/>
      <c r="V1399" s="98"/>
      <c r="W1399" s="98"/>
      <c r="X1399" s="99"/>
      <c r="Y1399" s="98"/>
    </row>
    <row r="1400" spans="2:25" s="90" customFormat="1" ht="21" customHeight="1">
      <c r="B1400" s="101"/>
      <c r="C1400" s="98"/>
      <c r="D1400" s="102"/>
      <c r="E1400" s="103"/>
      <c r="F1400" s="103"/>
      <c r="G1400" s="104"/>
      <c r="H1400" s="104"/>
      <c r="I1400" s="99"/>
      <c r="J1400" s="99"/>
      <c r="K1400" s="98"/>
      <c r="L1400" s="99"/>
      <c r="M1400" s="98"/>
      <c r="N1400" s="100"/>
      <c r="O1400" s="100"/>
      <c r="P1400" s="97"/>
      <c r="Q1400" s="98"/>
      <c r="R1400" s="98"/>
      <c r="S1400" s="98"/>
      <c r="T1400" s="98"/>
      <c r="U1400" s="99"/>
      <c r="V1400" s="98"/>
      <c r="W1400" s="98"/>
      <c r="X1400" s="99"/>
      <c r="Y1400" s="98"/>
    </row>
    <row r="1401" spans="2:25" s="90" customFormat="1" ht="21" customHeight="1">
      <c r="B1401" s="101"/>
      <c r="C1401" s="98"/>
      <c r="D1401" s="102"/>
      <c r="E1401" s="103"/>
      <c r="F1401" s="103"/>
      <c r="G1401" s="104"/>
      <c r="H1401" s="104"/>
      <c r="I1401" s="99"/>
      <c r="J1401" s="99"/>
      <c r="K1401" s="98"/>
      <c r="L1401" s="99"/>
      <c r="M1401" s="98"/>
      <c r="N1401" s="100"/>
      <c r="O1401" s="100"/>
      <c r="P1401" s="97"/>
      <c r="Q1401" s="98"/>
      <c r="R1401" s="98"/>
      <c r="S1401" s="98"/>
      <c r="T1401" s="98"/>
      <c r="U1401" s="99"/>
      <c r="V1401" s="98"/>
      <c r="W1401" s="98"/>
      <c r="X1401" s="99"/>
      <c r="Y1401" s="98"/>
    </row>
    <row r="1402" spans="2:25" s="90" customFormat="1" ht="21" customHeight="1">
      <c r="B1402" s="101"/>
      <c r="C1402" s="98"/>
      <c r="D1402" s="102"/>
      <c r="E1402" s="103"/>
      <c r="F1402" s="103"/>
      <c r="G1402" s="104"/>
      <c r="H1402" s="104"/>
      <c r="I1402" s="99"/>
      <c r="J1402" s="99"/>
      <c r="K1402" s="98"/>
      <c r="L1402" s="99"/>
      <c r="M1402" s="98"/>
      <c r="N1402" s="100"/>
      <c r="O1402" s="100"/>
      <c r="P1402" s="97"/>
      <c r="Q1402" s="98"/>
      <c r="R1402" s="98"/>
      <c r="S1402" s="98"/>
      <c r="T1402" s="98"/>
      <c r="U1402" s="99"/>
      <c r="V1402" s="98"/>
      <c r="W1402" s="98"/>
      <c r="X1402" s="99"/>
      <c r="Y1402" s="98"/>
    </row>
    <row r="1403" spans="2:25" s="90" customFormat="1" ht="21" customHeight="1">
      <c r="B1403" s="101"/>
      <c r="C1403" s="98"/>
      <c r="D1403" s="102"/>
      <c r="E1403" s="103"/>
      <c r="F1403" s="103"/>
      <c r="G1403" s="104"/>
      <c r="H1403" s="104"/>
      <c r="I1403" s="99"/>
      <c r="J1403" s="99"/>
      <c r="K1403" s="98"/>
      <c r="L1403" s="99"/>
      <c r="M1403" s="98"/>
      <c r="N1403" s="100"/>
      <c r="O1403" s="100"/>
      <c r="P1403" s="97"/>
      <c r="Q1403" s="98"/>
      <c r="R1403" s="98"/>
      <c r="S1403" s="98"/>
      <c r="T1403" s="98"/>
      <c r="U1403" s="99"/>
      <c r="V1403" s="98"/>
      <c r="W1403" s="98"/>
      <c r="X1403" s="99"/>
      <c r="Y1403" s="98"/>
    </row>
    <row r="1404" spans="2:25" s="90" customFormat="1" ht="21" customHeight="1">
      <c r="B1404" s="101"/>
      <c r="C1404" s="98"/>
      <c r="D1404" s="102"/>
      <c r="E1404" s="103"/>
      <c r="F1404" s="103"/>
      <c r="G1404" s="104"/>
      <c r="H1404" s="104"/>
      <c r="I1404" s="99"/>
      <c r="J1404" s="99"/>
      <c r="K1404" s="98"/>
      <c r="L1404" s="99"/>
      <c r="M1404" s="98"/>
      <c r="N1404" s="100"/>
      <c r="O1404" s="100"/>
      <c r="P1404" s="97"/>
      <c r="Q1404" s="98"/>
      <c r="R1404" s="98"/>
      <c r="S1404" s="98"/>
      <c r="T1404" s="98"/>
      <c r="U1404" s="99"/>
      <c r="V1404" s="98"/>
      <c r="W1404" s="98"/>
      <c r="X1404" s="99"/>
      <c r="Y1404" s="98"/>
    </row>
    <row r="1405" spans="2:25" s="90" customFormat="1" ht="21" customHeight="1">
      <c r="B1405" s="101"/>
      <c r="C1405" s="98"/>
      <c r="D1405" s="102"/>
      <c r="E1405" s="103"/>
      <c r="F1405" s="103"/>
      <c r="G1405" s="104"/>
      <c r="H1405" s="104"/>
      <c r="I1405" s="99"/>
      <c r="J1405" s="99"/>
      <c r="K1405" s="98"/>
      <c r="L1405" s="99"/>
      <c r="M1405" s="98"/>
      <c r="N1405" s="100"/>
      <c r="O1405" s="100"/>
      <c r="P1405" s="97"/>
      <c r="Q1405" s="98"/>
      <c r="R1405" s="98"/>
      <c r="S1405" s="98"/>
      <c r="T1405" s="98"/>
      <c r="U1405" s="99"/>
      <c r="V1405" s="98"/>
      <c r="W1405" s="98"/>
      <c r="X1405" s="99"/>
      <c r="Y1405" s="98"/>
    </row>
    <row r="1406" spans="2:25" s="90" customFormat="1" ht="21" customHeight="1">
      <c r="B1406" s="101"/>
      <c r="C1406" s="98"/>
      <c r="D1406" s="102"/>
      <c r="E1406" s="103"/>
      <c r="F1406" s="103"/>
      <c r="G1406" s="104"/>
      <c r="H1406" s="104"/>
      <c r="I1406" s="99"/>
      <c r="J1406" s="99"/>
      <c r="K1406" s="98"/>
      <c r="L1406" s="99"/>
      <c r="M1406" s="98"/>
      <c r="N1406" s="100"/>
      <c r="O1406" s="100"/>
      <c r="P1406" s="97"/>
      <c r="Q1406" s="98"/>
      <c r="R1406" s="98"/>
      <c r="S1406" s="98"/>
      <c r="T1406" s="98"/>
      <c r="U1406" s="99"/>
      <c r="V1406" s="98"/>
      <c r="W1406" s="98"/>
      <c r="X1406" s="99"/>
      <c r="Y1406" s="98"/>
    </row>
    <row r="1407" spans="2:25" s="90" customFormat="1" ht="21" customHeight="1">
      <c r="B1407" s="101"/>
      <c r="C1407" s="98"/>
      <c r="D1407" s="102"/>
      <c r="E1407" s="103"/>
      <c r="F1407" s="103"/>
      <c r="G1407" s="104"/>
      <c r="H1407" s="104"/>
      <c r="I1407" s="99"/>
      <c r="J1407" s="99"/>
      <c r="K1407" s="98"/>
      <c r="L1407" s="99"/>
      <c r="M1407" s="98"/>
      <c r="N1407" s="100"/>
      <c r="O1407" s="100"/>
      <c r="P1407" s="97"/>
      <c r="Q1407" s="98"/>
      <c r="R1407" s="98"/>
      <c r="S1407" s="98"/>
      <c r="T1407" s="98"/>
      <c r="U1407" s="99"/>
      <c r="V1407" s="98"/>
      <c r="W1407" s="98"/>
      <c r="X1407" s="99"/>
      <c r="Y1407" s="98"/>
    </row>
    <row r="1408" spans="2:25" s="90" customFormat="1" ht="21" customHeight="1">
      <c r="B1408" s="101"/>
      <c r="C1408" s="98"/>
      <c r="D1408" s="102"/>
      <c r="E1408" s="103"/>
      <c r="F1408" s="103"/>
      <c r="G1408" s="104"/>
      <c r="H1408" s="104"/>
      <c r="I1408" s="99"/>
      <c r="J1408" s="99"/>
      <c r="K1408" s="98"/>
      <c r="L1408" s="99"/>
      <c r="M1408" s="98"/>
      <c r="N1408" s="100"/>
      <c r="O1408" s="100"/>
      <c r="P1408" s="97"/>
      <c r="Q1408" s="98"/>
      <c r="R1408" s="98"/>
      <c r="S1408" s="98"/>
      <c r="T1408" s="98"/>
      <c r="U1408" s="99"/>
      <c r="V1408" s="98"/>
      <c r="W1408" s="98"/>
      <c r="X1408" s="99"/>
      <c r="Y1408" s="98"/>
    </row>
    <row r="1409" spans="2:25" s="90" customFormat="1" ht="21" customHeight="1">
      <c r="B1409" s="101"/>
      <c r="C1409" s="98"/>
      <c r="D1409" s="102"/>
      <c r="E1409" s="103"/>
      <c r="F1409" s="103"/>
      <c r="G1409" s="104"/>
      <c r="H1409" s="104"/>
      <c r="I1409" s="99"/>
      <c r="J1409" s="99"/>
      <c r="K1409" s="98"/>
      <c r="L1409" s="99"/>
      <c r="M1409" s="98"/>
      <c r="N1409" s="100"/>
      <c r="O1409" s="100"/>
      <c r="P1409" s="97"/>
      <c r="Q1409" s="98"/>
      <c r="R1409" s="98"/>
      <c r="S1409" s="98"/>
      <c r="T1409" s="98"/>
      <c r="U1409" s="99"/>
      <c r="V1409" s="98"/>
      <c r="W1409" s="98"/>
      <c r="X1409" s="99"/>
      <c r="Y1409" s="98"/>
    </row>
    <row r="1410" spans="2:25" s="90" customFormat="1" ht="21" customHeight="1">
      <c r="B1410" s="101"/>
      <c r="C1410" s="98"/>
      <c r="D1410" s="102"/>
      <c r="E1410" s="103"/>
      <c r="F1410" s="103"/>
      <c r="G1410" s="104"/>
      <c r="H1410" s="104"/>
      <c r="I1410" s="99"/>
      <c r="J1410" s="99"/>
      <c r="K1410" s="98"/>
      <c r="L1410" s="99"/>
      <c r="M1410" s="98"/>
      <c r="N1410" s="100"/>
      <c r="O1410" s="100"/>
      <c r="P1410" s="97"/>
      <c r="Q1410" s="98"/>
      <c r="R1410" s="98"/>
      <c r="S1410" s="98"/>
      <c r="T1410" s="98"/>
      <c r="U1410" s="99"/>
      <c r="V1410" s="98"/>
      <c r="W1410" s="98"/>
      <c r="X1410" s="99"/>
      <c r="Y1410" s="98"/>
    </row>
    <row r="1411" spans="2:25" s="90" customFormat="1" ht="21" customHeight="1">
      <c r="B1411" s="101"/>
      <c r="C1411" s="98"/>
      <c r="D1411" s="102"/>
      <c r="E1411" s="103"/>
      <c r="F1411" s="103"/>
      <c r="G1411" s="104"/>
      <c r="H1411" s="104"/>
      <c r="I1411" s="99"/>
      <c r="J1411" s="99"/>
      <c r="K1411" s="98"/>
      <c r="L1411" s="99"/>
      <c r="M1411" s="98"/>
      <c r="N1411" s="100"/>
      <c r="O1411" s="100"/>
      <c r="P1411" s="97"/>
      <c r="Q1411" s="98"/>
      <c r="R1411" s="98"/>
      <c r="S1411" s="98"/>
      <c r="T1411" s="98"/>
      <c r="U1411" s="99"/>
      <c r="V1411" s="98"/>
      <c r="W1411" s="98"/>
      <c r="X1411" s="99"/>
      <c r="Y1411" s="98"/>
    </row>
    <row r="1412" spans="2:25" s="90" customFormat="1" ht="21" customHeight="1">
      <c r="B1412" s="101"/>
      <c r="C1412" s="98"/>
      <c r="D1412" s="102"/>
      <c r="E1412" s="103"/>
      <c r="F1412" s="103"/>
      <c r="G1412" s="104"/>
      <c r="H1412" s="104"/>
      <c r="I1412" s="99"/>
      <c r="J1412" s="99"/>
      <c r="K1412" s="98"/>
      <c r="L1412" s="99"/>
      <c r="M1412" s="98"/>
      <c r="N1412" s="100"/>
      <c r="O1412" s="100"/>
      <c r="P1412" s="97"/>
      <c r="Q1412" s="98"/>
      <c r="R1412" s="98"/>
      <c r="S1412" s="98"/>
      <c r="T1412" s="98"/>
      <c r="U1412" s="99"/>
      <c r="V1412" s="98"/>
      <c r="W1412" s="98"/>
      <c r="X1412" s="99"/>
      <c r="Y1412" s="98"/>
    </row>
    <row r="1413" spans="2:25" s="90" customFormat="1" ht="21" customHeight="1">
      <c r="B1413" s="101"/>
      <c r="C1413" s="98"/>
      <c r="D1413" s="102"/>
      <c r="E1413" s="103"/>
      <c r="F1413" s="103"/>
      <c r="G1413" s="104"/>
      <c r="H1413" s="104"/>
      <c r="I1413" s="99"/>
      <c r="J1413" s="99"/>
      <c r="K1413" s="98"/>
      <c r="L1413" s="99"/>
      <c r="M1413" s="98"/>
      <c r="N1413" s="100"/>
      <c r="O1413" s="100"/>
      <c r="P1413" s="97"/>
      <c r="Q1413" s="98"/>
      <c r="R1413" s="98"/>
      <c r="S1413" s="98"/>
      <c r="T1413" s="98"/>
      <c r="U1413" s="99"/>
      <c r="V1413" s="98"/>
      <c r="W1413" s="98"/>
      <c r="X1413" s="99"/>
      <c r="Y1413" s="98"/>
    </row>
    <row r="1414" spans="2:25" s="90" customFormat="1" ht="21" customHeight="1">
      <c r="B1414" s="101"/>
      <c r="C1414" s="98"/>
      <c r="D1414" s="102"/>
      <c r="E1414" s="103"/>
      <c r="F1414" s="103"/>
      <c r="G1414" s="104"/>
      <c r="H1414" s="104"/>
      <c r="I1414" s="99"/>
      <c r="J1414" s="99"/>
      <c r="K1414" s="98"/>
      <c r="L1414" s="99"/>
      <c r="M1414" s="98"/>
      <c r="N1414" s="100"/>
      <c r="O1414" s="100"/>
      <c r="P1414" s="97"/>
      <c r="Q1414" s="98"/>
      <c r="R1414" s="98"/>
      <c r="S1414" s="98"/>
      <c r="T1414" s="98"/>
      <c r="U1414" s="99"/>
      <c r="V1414" s="98"/>
      <c r="W1414" s="98"/>
      <c r="X1414" s="99"/>
      <c r="Y1414" s="98"/>
    </row>
    <row r="1415" spans="2:25" s="90" customFormat="1" ht="21" customHeight="1">
      <c r="B1415" s="101"/>
      <c r="C1415" s="98"/>
      <c r="D1415" s="102"/>
      <c r="E1415" s="103"/>
      <c r="F1415" s="103"/>
      <c r="G1415" s="104"/>
      <c r="H1415" s="104"/>
      <c r="I1415" s="99"/>
      <c r="J1415" s="99"/>
      <c r="K1415" s="98"/>
      <c r="L1415" s="99"/>
      <c r="M1415" s="98"/>
      <c r="N1415" s="100"/>
      <c r="O1415" s="100"/>
      <c r="P1415" s="97"/>
      <c r="Q1415" s="98"/>
      <c r="R1415" s="98"/>
      <c r="S1415" s="98"/>
      <c r="T1415" s="98"/>
      <c r="U1415" s="99"/>
      <c r="V1415" s="98"/>
      <c r="W1415" s="98"/>
      <c r="X1415" s="99"/>
      <c r="Y1415" s="98"/>
    </row>
    <row r="1416" spans="2:25" s="90" customFormat="1" ht="21" customHeight="1">
      <c r="B1416" s="101"/>
      <c r="C1416" s="98"/>
      <c r="D1416" s="102"/>
      <c r="E1416" s="103"/>
      <c r="F1416" s="103"/>
      <c r="G1416" s="104"/>
      <c r="H1416" s="104"/>
      <c r="I1416" s="99"/>
      <c r="J1416" s="99"/>
      <c r="K1416" s="98"/>
      <c r="L1416" s="99"/>
      <c r="M1416" s="98"/>
      <c r="N1416" s="100"/>
      <c r="O1416" s="100"/>
      <c r="P1416" s="97"/>
      <c r="Q1416" s="98"/>
      <c r="R1416" s="98"/>
      <c r="S1416" s="98"/>
      <c r="T1416" s="98"/>
      <c r="U1416" s="99"/>
      <c r="V1416" s="98"/>
      <c r="W1416" s="98"/>
      <c r="X1416" s="99"/>
      <c r="Y1416" s="98"/>
    </row>
    <row r="1417" spans="2:25" s="90" customFormat="1" ht="21" customHeight="1">
      <c r="B1417" s="101"/>
      <c r="C1417" s="98"/>
      <c r="D1417" s="102"/>
      <c r="E1417" s="103"/>
      <c r="F1417" s="103"/>
      <c r="G1417" s="104"/>
      <c r="H1417" s="104"/>
      <c r="I1417" s="99"/>
      <c r="J1417" s="99"/>
      <c r="K1417" s="98"/>
      <c r="L1417" s="99"/>
      <c r="M1417" s="98"/>
      <c r="N1417" s="100"/>
      <c r="O1417" s="100"/>
      <c r="P1417" s="97"/>
      <c r="Q1417" s="98"/>
      <c r="R1417" s="98"/>
      <c r="S1417" s="98"/>
      <c r="T1417" s="98"/>
      <c r="U1417" s="99"/>
      <c r="V1417" s="98"/>
      <c r="W1417" s="98"/>
      <c r="X1417" s="99"/>
      <c r="Y1417" s="98"/>
    </row>
    <row r="1418" spans="2:25" s="90" customFormat="1" ht="21" customHeight="1">
      <c r="B1418" s="101"/>
      <c r="C1418" s="98"/>
      <c r="D1418" s="102"/>
      <c r="E1418" s="103"/>
      <c r="F1418" s="103"/>
      <c r="G1418" s="104"/>
      <c r="H1418" s="104"/>
      <c r="I1418" s="99"/>
      <c r="J1418" s="99"/>
      <c r="K1418" s="98"/>
      <c r="L1418" s="99"/>
      <c r="M1418" s="98"/>
      <c r="N1418" s="100"/>
      <c r="O1418" s="100"/>
      <c r="P1418" s="97"/>
      <c r="Q1418" s="98"/>
      <c r="R1418" s="98"/>
      <c r="S1418" s="98"/>
      <c r="T1418" s="98"/>
      <c r="U1418" s="99"/>
      <c r="V1418" s="98"/>
      <c r="W1418" s="98"/>
      <c r="X1418" s="99"/>
      <c r="Y1418" s="98"/>
    </row>
    <row r="1419" spans="2:25" s="90" customFormat="1" ht="21" customHeight="1">
      <c r="B1419" s="101"/>
      <c r="C1419" s="98"/>
      <c r="D1419" s="102"/>
      <c r="E1419" s="103"/>
      <c r="F1419" s="103"/>
      <c r="G1419" s="104"/>
      <c r="H1419" s="104"/>
      <c r="I1419" s="99"/>
      <c r="J1419" s="99"/>
      <c r="K1419" s="98"/>
      <c r="L1419" s="99"/>
      <c r="M1419" s="98"/>
      <c r="N1419" s="100"/>
      <c r="O1419" s="100"/>
      <c r="P1419" s="97"/>
      <c r="Q1419" s="98"/>
      <c r="R1419" s="98"/>
      <c r="S1419" s="98"/>
      <c r="T1419" s="98"/>
      <c r="U1419" s="99"/>
      <c r="V1419" s="98"/>
      <c r="W1419" s="98"/>
      <c r="X1419" s="99"/>
      <c r="Y1419" s="98"/>
    </row>
    <row r="1420" spans="2:25" s="90" customFormat="1" ht="21" customHeight="1">
      <c r="B1420" s="101"/>
      <c r="C1420" s="98"/>
      <c r="D1420" s="102"/>
      <c r="E1420" s="103"/>
      <c r="F1420" s="103"/>
      <c r="G1420" s="104"/>
      <c r="H1420" s="104"/>
      <c r="I1420" s="99"/>
      <c r="J1420" s="99"/>
      <c r="K1420" s="98"/>
      <c r="L1420" s="99"/>
      <c r="M1420" s="98"/>
      <c r="N1420" s="100"/>
      <c r="O1420" s="100"/>
      <c r="P1420" s="97"/>
      <c r="Q1420" s="98"/>
      <c r="R1420" s="98"/>
      <c r="S1420" s="98"/>
      <c r="T1420" s="98"/>
      <c r="U1420" s="99"/>
      <c r="V1420" s="98"/>
      <c r="W1420" s="98"/>
      <c r="X1420" s="99"/>
      <c r="Y1420" s="98"/>
    </row>
    <row r="1421" spans="2:25" s="90" customFormat="1" ht="21" customHeight="1">
      <c r="B1421" s="101"/>
      <c r="C1421" s="98"/>
      <c r="D1421" s="102"/>
      <c r="E1421" s="103"/>
      <c r="F1421" s="103"/>
      <c r="G1421" s="104"/>
      <c r="H1421" s="104"/>
      <c r="I1421" s="99"/>
      <c r="J1421" s="99"/>
      <c r="K1421" s="98"/>
      <c r="L1421" s="99"/>
      <c r="M1421" s="98"/>
      <c r="N1421" s="100"/>
      <c r="O1421" s="100"/>
      <c r="P1421" s="97"/>
      <c r="Q1421" s="98"/>
      <c r="R1421" s="98"/>
      <c r="S1421" s="98"/>
      <c r="T1421" s="98"/>
      <c r="U1421" s="99"/>
      <c r="V1421" s="98"/>
      <c r="W1421" s="98"/>
      <c r="X1421" s="99"/>
      <c r="Y1421" s="98"/>
    </row>
    <row r="1422" spans="2:25" s="90" customFormat="1" ht="21" customHeight="1">
      <c r="B1422" s="101"/>
      <c r="C1422" s="98"/>
      <c r="D1422" s="102"/>
      <c r="E1422" s="103"/>
      <c r="F1422" s="103"/>
      <c r="G1422" s="104"/>
      <c r="H1422" s="104"/>
      <c r="I1422" s="99"/>
      <c r="J1422" s="99"/>
      <c r="K1422" s="98"/>
      <c r="L1422" s="99"/>
      <c r="M1422" s="98"/>
      <c r="N1422" s="100"/>
      <c r="O1422" s="100"/>
      <c r="P1422" s="97"/>
      <c r="Q1422" s="98"/>
      <c r="R1422" s="98"/>
      <c r="S1422" s="98"/>
      <c r="T1422" s="98"/>
      <c r="U1422" s="99"/>
      <c r="V1422" s="98"/>
      <c r="W1422" s="98"/>
      <c r="X1422" s="99"/>
      <c r="Y1422" s="98"/>
    </row>
    <row r="1423" spans="2:25" s="90" customFormat="1" ht="21" customHeight="1">
      <c r="B1423" s="101"/>
      <c r="C1423" s="98"/>
      <c r="D1423" s="102"/>
      <c r="E1423" s="103"/>
      <c r="F1423" s="103"/>
      <c r="G1423" s="104"/>
      <c r="H1423" s="104"/>
      <c r="I1423" s="99"/>
      <c r="J1423" s="99"/>
      <c r="K1423" s="98"/>
      <c r="L1423" s="99"/>
      <c r="M1423" s="98"/>
      <c r="N1423" s="100"/>
      <c r="O1423" s="100"/>
      <c r="P1423" s="97"/>
      <c r="Q1423" s="98"/>
      <c r="R1423" s="98"/>
      <c r="S1423" s="98"/>
      <c r="T1423" s="98"/>
      <c r="U1423" s="99"/>
      <c r="V1423" s="98"/>
      <c r="W1423" s="98"/>
      <c r="X1423" s="99"/>
      <c r="Y1423" s="98"/>
    </row>
    <row r="1424" spans="2:25" s="90" customFormat="1" ht="21" customHeight="1">
      <c r="B1424" s="101"/>
      <c r="C1424" s="98"/>
      <c r="D1424" s="102"/>
      <c r="E1424" s="103"/>
      <c r="F1424" s="103"/>
      <c r="G1424" s="104"/>
      <c r="H1424" s="104"/>
      <c r="I1424" s="99"/>
      <c r="J1424" s="99"/>
      <c r="K1424" s="98"/>
      <c r="L1424" s="99"/>
      <c r="M1424" s="98"/>
      <c r="N1424" s="100"/>
      <c r="O1424" s="100"/>
      <c r="P1424" s="97"/>
      <c r="Q1424" s="98"/>
      <c r="R1424" s="98"/>
      <c r="S1424" s="98"/>
      <c r="T1424" s="98"/>
      <c r="U1424" s="99"/>
      <c r="V1424" s="98"/>
      <c r="W1424" s="98"/>
      <c r="X1424" s="99"/>
      <c r="Y1424" s="98"/>
    </row>
    <row r="1425" spans="2:25" s="90" customFormat="1" ht="21" customHeight="1">
      <c r="B1425" s="101"/>
      <c r="C1425" s="98"/>
      <c r="D1425" s="102"/>
      <c r="E1425" s="103"/>
      <c r="F1425" s="103"/>
      <c r="G1425" s="104"/>
      <c r="H1425" s="104"/>
      <c r="I1425" s="99"/>
      <c r="J1425" s="99"/>
      <c r="K1425" s="98"/>
      <c r="L1425" s="99"/>
      <c r="M1425" s="98"/>
      <c r="N1425" s="100"/>
      <c r="O1425" s="100"/>
      <c r="P1425" s="97"/>
      <c r="Q1425" s="98"/>
      <c r="R1425" s="98"/>
      <c r="S1425" s="98"/>
      <c r="T1425" s="98"/>
      <c r="U1425" s="99"/>
      <c r="V1425" s="98"/>
      <c r="W1425" s="98"/>
      <c r="X1425" s="99"/>
      <c r="Y1425" s="98"/>
    </row>
    <row r="1426" spans="2:25" s="90" customFormat="1" ht="21" customHeight="1">
      <c r="B1426" s="101"/>
      <c r="C1426" s="98"/>
      <c r="D1426" s="102"/>
      <c r="E1426" s="103"/>
      <c r="F1426" s="103"/>
      <c r="G1426" s="104"/>
      <c r="H1426" s="104"/>
      <c r="I1426" s="99"/>
      <c r="J1426" s="99"/>
      <c r="K1426" s="98"/>
      <c r="L1426" s="99"/>
      <c r="M1426" s="98"/>
      <c r="N1426" s="100"/>
      <c r="O1426" s="100"/>
      <c r="P1426" s="97"/>
      <c r="Q1426" s="98"/>
      <c r="R1426" s="98"/>
      <c r="S1426" s="98"/>
      <c r="T1426" s="98"/>
      <c r="U1426" s="99"/>
      <c r="V1426" s="98"/>
      <c r="W1426" s="98"/>
      <c r="X1426" s="99"/>
      <c r="Y1426" s="98"/>
    </row>
    <row r="1427" spans="2:25" s="90" customFormat="1" ht="21" customHeight="1">
      <c r="B1427" s="101"/>
      <c r="C1427" s="98"/>
      <c r="D1427" s="102"/>
      <c r="E1427" s="103"/>
      <c r="F1427" s="103"/>
      <c r="G1427" s="104"/>
      <c r="H1427" s="104"/>
      <c r="I1427" s="99"/>
      <c r="J1427" s="99"/>
      <c r="K1427" s="98"/>
      <c r="L1427" s="99"/>
      <c r="M1427" s="98"/>
      <c r="N1427" s="100"/>
      <c r="O1427" s="100"/>
      <c r="P1427" s="97"/>
      <c r="Q1427" s="98"/>
      <c r="R1427" s="98"/>
      <c r="S1427" s="98"/>
      <c r="T1427" s="98"/>
      <c r="U1427" s="99"/>
      <c r="V1427" s="98"/>
      <c r="W1427" s="98"/>
      <c r="X1427" s="99"/>
      <c r="Y1427" s="98"/>
    </row>
    <row r="1428" spans="2:25" s="90" customFormat="1" ht="21" customHeight="1">
      <c r="B1428" s="101"/>
      <c r="C1428" s="98"/>
      <c r="D1428" s="102"/>
      <c r="E1428" s="103"/>
      <c r="F1428" s="103"/>
      <c r="G1428" s="104"/>
      <c r="H1428" s="104"/>
      <c r="I1428" s="99"/>
      <c r="J1428" s="99"/>
      <c r="K1428" s="98"/>
      <c r="L1428" s="99"/>
      <c r="M1428" s="98"/>
      <c r="N1428" s="100"/>
      <c r="O1428" s="100"/>
      <c r="P1428" s="97"/>
      <c r="Q1428" s="98"/>
      <c r="R1428" s="98"/>
      <c r="S1428" s="98"/>
      <c r="T1428" s="98"/>
      <c r="U1428" s="99"/>
      <c r="V1428" s="98"/>
      <c r="W1428" s="98"/>
      <c r="X1428" s="99"/>
      <c r="Y1428" s="98"/>
    </row>
    <row r="1429" spans="2:25" s="90" customFormat="1" ht="21" customHeight="1">
      <c r="B1429" s="101"/>
      <c r="C1429" s="98"/>
      <c r="D1429" s="102"/>
      <c r="E1429" s="103"/>
      <c r="F1429" s="103"/>
      <c r="G1429" s="104"/>
      <c r="H1429" s="104"/>
      <c r="I1429" s="99"/>
      <c r="J1429" s="99"/>
      <c r="K1429" s="98"/>
      <c r="L1429" s="99"/>
      <c r="M1429" s="98"/>
      <c r="N1429" s="100"/>
      <c r="O1429" s="100"/>
      <c r="P1429" s="97"/>
      <c r="Q1429" s="98"/>
      <c r="R1429" s="98"/>
      <c r="S1429" s="98"/>
      <c r="T1429" s="98"/>
      <c r="U1429" s="99"/>
      <c r="V1429" s="98"/>
      <c r="W1429" s="98"/>
      <c r="X1429" s="99"/>
      <c r="Y1429" s="98"/>
    </row>
    <row r="1430" spans="2:25" s="90" customFormat="1" ht="21" customHeight="1">
      <c r="B1430" s="101"/>
      <c r="C1430" s="98"/>
      <c r="D1430" s="102"/>
      <c r="E1430" s="103"/>
      <c r="F1430" s="103"/>
      <c r="G1430" s="104"/>
      <c r="H1430" s="104"/>
      <c r="I1430" s="99"/>
      <c r="J1430" s="99"/>
      <c r="K1430" s="98"/>
      <c r="L1430" s="99"/>
      <c r="M1430" s="98"/>
      <c r="N1430" s="100"/>
      <c r="O1430" s="100"/>
      <c r="P1430" s="97"/>
      <c r="Q1430" s="98"/>
      <c r="R1430" s="98"/>
      <c r="S1430" s="98"/>
      <c r="T1430" s="98"/>
      <c r="U1430" s="99"/>
      <c r="V1430" s="98"/>
      <c r="W1430" s="98"/>
      <c r="X1430" s="99"/>
      <c r="Y1430" s="98"/>
    </row>
    <row r="1431" spans="2:25" s="90" customFormat="1" ht="21" customHeight="1">
      <c r="B1431" s="101"/>
      <c r="C1431" s="98"/>
      <c r="D1431" s="102"/>
      <c r="E1431" s="103"/>
      <c r="F1431" s="103"/>
      <c r="G1431" s="104"/>
      <c r="H1431" s="104"/>
      <c r="I1431" s="99"/>
      <c r="J1431" s="99"/>
      <c r="K1431" s="98"/>
      <c r="L1431" s="99"/>
      <c r="M1431" s="98"/>
      <c r="N1431" s="100"/>
      <c r="O1431" s="100"/>
      <c r="P1431" s="97"/>
      <c r="Q1431" s="98"/>
      <c r="R1431" s="98"/>
      <c r="S1431" s="98"/>
      <c r="T1431" s="98"/>
      <c r="U1431" s="99"/>
      <c r="V1431" s="98"/>
      <c r="W1431" s="98"/>
      <c r="X1431" s="99"/>
      <c r="Y1431" s="98"/>
    </row>
    <row r="1432" spans="2:25" s="90" customFormat="1" ht="21" customHeight="1">
      <c r="B1432" s="101"/>
      <c r="C1432" s="98"/>
      <c r="D1432" s="102"/>
      <c r="E1432" s="103"/>
      <c r="F1432" s="103"/>
      <c r="G1432" s="104"/>
      <c r="H1432" s="104"/>
      <c r="I1432" s="99"/>
      <c r="J1432" s="99"/>
      <c r="K1432" s="98"/>
      <c r="L1432" s="99"/>
      <c r="M1432" s="98"/>
      <c r="N1432" s="100"/>
      <c r="O1432" s="100"/>
      <c r="P1432" s="97"/>
      <c r="Q1432" s="98"/>
      <c r="R1432" s="98"/>
      <c r="S1432" s="98"/>
      <c r="T1432" s="98"/>
      <c r="U1432" s="99"/>
      <c r="V1432" s="98"/>
      <c r="W1432" s="98"/>
      <c r="X1432" s="99"/>
      <c r="Y1432" s="98"/>
    </row>
    <row r="1433" spans="2:25" s="90" customFormat="1" ht="21" customHeight="1">
      <c r="B1433" s="101"/>
      <c r="C1433" s="98"/>
      <c r="D1433" s="102"/>
      <c r="E1433" s="103"/>
      <c r="F1433" s="103"/>
      <c r="G1433" s="104"/>
      <c r="H1433" s="104"/>
      <c r="I1433" s="99"/>
      <c r="J1433" s="99"/>
      <c r="K1433" s="98"/>
      <c r="L1433" s="99"/>
      <c r="M1433" s="98"/>
      <c r="N1433" s="100"/>
      <c r="O1433" s="100"/>
      <c r="P1433" s="97"/>
      <c r="Q1433" s="98"/>
      <c r="R1433" s="98"/>
      <c r="S1433" s="98"/>
      <c r="T1433" s="98"/>
      <c r="U1433" s="99"/>
      <c r="V1433" s="98"/>
      <c r="W1433" s="98"/>
      <c r="X1433" s="99"/>
      <c r="Y1433" s="98"/>
    </row>
    <row r="1434" spans="2:25" s="90" customFormat="1" ht="21" customHeight="1">
      <c r="B1434" s="101"/>
      <c r="C1434" s="98"/>
      <c r="D1434" s="102"/>
      <c r="E1434" s="103"/>
      <c r="F1434" s="103"/>
      <c r="G1434" s="104"/>
      <c r="H1434" s="104"/>
      <c r="I1434" s="99"/>
      <c r="J1434" s="99"/>
      <c r="K1434" s="98"/>
      <c r="L1434" s="99"/>
      <c r="M1434" s="98"/>
      <c r="N1434" s="100"/>
      <c r="O1434" s="100"/>
      <c r="P1434" s="97"/>
      <c r="Q1434" s="98"/>
      <c r="R1434" s="98"/>
      <c r="S1434" s="98"/>
      <c r="T1434" s="98"/>
      <c r="U1434" s="99"/>
      <c r="V1434" s="98"/>
      <c r="W1434" s="98"/>
      <c r="X1434" s="99"/>
      <c r="Y1434" s="98"/>
    </row>
    <row r="1435" spans="2:25" s="90" customFormat="1" ht="21" customHeight="1">
      <c r="B1435" s="101"/>
      <c r="C1435" s="98"/>
      <c r="D1435" s="102"/>
      <c r="E1435" s="103"/>
      <c r="F1435" s="103"/>
      <c r="G1435" s="104"/>
      <c r="H1435" s="104"/>
      <c r="I1435" s="99"/>
      <c r="J1435" s="99"/>
      <c r="K1435" s="98"/>
      <c r="L1435" s="99"/>
      <c r="M1435" s="98"/>
      <c r="N1435" s="100"/>
      <c r="O1435" s="100"/>
      <c r="P1435" s="97"/>
      <c r="Q1435" s="98"/>
      <c r="R1435" s="98"/>
      <c r="S1435" s="98"/>
      <c r="T1435" s="98"/>
      <c r="U1435" s="99"/>
      <c r="V1435" s="98"/>
      <c r="W1435" s="98"/>
      <c r="X1435" s="99"/>
      <c r="Y1435" s="98"/>
    </row>
    <row r="1436" spans="2:25" s="90" customFormat="1" ht="21" customHeight="1">
      <c r="B1436" s="101"/>
      <c r="C1436" s="98"/>
      <c r="D1436" s="102"/>
      <c r="E1436" s="103"/>
      <c r="F1436" s="103"/>
      <c r="G1436" s="104"/>
      <c r="H1436" s="104"/>
      <c r="I1436" s="99"/>
      <c r="J1436" s="99"/>
      <c r="K1436" s="98"/>
      <c r="L1436" s="99"/>
      <c r="M1436" s="98"/>
      <c r="N1436" s="100"/>
      <c r="O1436" s="100"/>
      <c r="P1436" s="97"/>
      <c r="Q1436" s="98"/>
      <c r="R1436" s="98"/>
      <c r="S1436" s="98"/>
      <c r="T1436" s="98"/>
      <c r="U1436" s="99"/>
      <c r="V1436" s="98"/>
      <c r="W1436" s="98"/>
      <c r="X1436" s="99"/>
      <c r="Y1436" s="98"/>
    </row>
    <row r="1437" spans="2:25" s="90" customFormat="1" ht="21" customHeight="1">
      <c r="B1437" s="101"/>
      <c r="C1437" s="98"/>
      <c r="D1437" s="102"/>
      <c r="E1437" s="103"/>
      <c r="F1437" s="103"/>
      <c r="G1437" s="104"/>
      <c r="H1437" s="104"/>
      <c r="I1437" s="99"/>
      <c r="J1437" s="99"/>
      <c r="K1437" s="98"/>
      <c r="L1437" s="99"/>
      <c r="M1437" s="98"/>
      <c r="N1437" s="100"/>
      <c r="O1437" s="100"/>
      <c r="P1437" s="97"/>
      <c r="Q1437" s="98"/>
      <c r="R1437" s="98"/>
      <c r="S1437" s="98"/>
      <c r="T1437" s="98"/>
      <c r="U1437" s="99"/>
      <c r="V1437" s="98"/>
      <c r="W1437" s="98"/>
      <c r="X1437" s="99"/>
      <c r="Y1437" s="98"/>
    </row>
    <row r="1438" spans="2:25" s="90" customFormat="1" ht="21" customHeight="1">
      <c r="B1438" s="101"/>
      <c r="C1438" s="98"/>
      <c r="D1438" s="102"/>
      <c r="E1438" s="103"/>
      <c r="F1438" s="103"/>
      <c r="G1438" s="104"/>
      <c r="H1438" s="104"/>
      <c r="I1438" s="99"/>
      <c r="J1438" s="99"/>
      <c r="K1438" s="98"/>
      <c r="L1438" s="99"/>
      <c r="M1438" s="98"/>
      <c r="N1438" s="100"/>
      <c r="O1438" s="100"/>
      <c r="P1438" s="97"/>
      <c r="Q1438" s="98"/>
      <c r="R1438" s="98"/>
      <c r="S1438" s="98"/>
      <c r="T1438" s="98"/>
      <c r="U1438" s="99"/>
      <c r="V1438" s="98"/>
      <c r="W1438" s="98"/>
      <c r="X1438" s="99"/>
      <c r="Y1438" s="98"/>
    </row>
    <row r="1439" spans="2:25" s="90" customFormat="1" ht="21" customHeight="1">
      <c r="B1439" s="101"/>
      <c r="C1439" s="98"/>
      <c r="D1439" s="102"/>
      <c r="E1439" s="103"/>
      <c r="F1439" s="103"/>
      <c r="G1439" s="104"/>
      <c r="H1439" s="104"/>
      <c r="I1439" s="99"/>
      <c r="J1439" s="99"/>
      <c r="K1439" s="98"/>
      <c r="L1439" s="99"/>
      <c r="M1439" s="98"/>
      <c r="N1439" s="100"/>
      <c r="O1439" s="100"/>
      <c r="P1439" s="97"/>
      <c r="Q1439" s="98"/>
      <c r="R1439" s="98"/>
      <c r="S1439" s="98"/>
      <c r="T1439" s="98"/>
      <c r="U1439" s="99"/>
      <c r="V1439" s="98"/>
      <c r="W1439" s="98"/>
      <c r="X1439" s="99"/>
      <c r="Y1439" s="98"/>
    </row>
    <row r="1440" spans="2:25" s="90" customFormat="1" ht="21" customHeight="1">
      <c r="B1440" s="101"/>
      <c r="C1440" s="98"/>
      <c r="D1440" s="102"/>
      <c r="E1440" s="103"/>
      <c r="F1440" s="103"/>
      <c r="G1440" s="104"/>
      <c r="H1440" s="104"/>
      <c r="I1440" s="99"/>
      <c r="J1440" s="99"/>
      <c r="K1440" s="98"/>
      <c r="L1440" s="99"/>
      <c r="M1440" s="98"/>
      <c r="N1440" s="100"/>
      <c r="O1440" s="100"/>
      <c r="P1440" s="97"/>
      <c r="Q1440" s="98"/>
      <c r="R1440" s="98"/>
      <c r="S1440" s="98"/>
      <c r="T1440" s="98"/>
      <c r="U1440" s="99"/>
      <c r="V1440" s="98"/>
      <c r="W1440" s="98"/>
      <c r="X1440" s="99"/>
      <c r="Y1440" s="98"/>
    </row>
    <row r="1441" spans="2:25" s="90" customFormat="1" ht="21" customHeight="1">
      <c r="B1441" s="101"/>
      <c r="C1441" s="98"/>
      <c r="D1441" s="102"/>
      <c r="E1441" s="103"/>
      <c r="F1441" s="103"/>
      <c r="G1441" s="104"/>
      <c r="H1441" s="104"/>
      <c r="I1441" s="99"/>
      <c r="J1441" s="99"/>
      <c r="K1441" s="98"/>
      <c r="L1441" s="99"/>
      <c r="M1441" s="98"/>
      <c r="N1441" s="100"/>
      <c r="O1441" s="100"/>
      <c r="P1441" s="97"/>
      <c r="Q1441" s="98"/>
      <c r="R1441" s="98"/>
      <c r="S1441" s="98"/>
      <c r="T1441" s="98"/>
      <c r="U1441" s="99"/>
      <c r="V1441" s="98"/>
      <c r="W1441" s="98"/>
      <c r="X1441" s="99"/>
      <c r="Y1441" s="98"/>
    </row>
    <row r="1442" spans="2:25" s="90" customFormat="1" ht="21" customHeight="1">
      <c r="B1442" s="101"/>
      <c r="C1442" s="98"/>
      <c r="D1442" s="102"/>
      <c r="E1442" s="103"/>
      <c r="F1442" s="103"/>
      <c r="G1442" s="104"/>
      <c r="H1442" s="104"/>
      <c r="I1442" s="99"/>
      <c r="J1442" s="99"/>
      <c r="K1442" s="98"/>
      <c r="L1442" s="99"/>
      <c r="M1442" s="98"/>
      <c r="N1442" s="100"/>
      <c r="O1442" s="100"/>
      <c r="P1442" s="97"/>
      <c r="Q1442" s="98"/>
      <c r="R1442" s="98"/>
      <c r="S1442" s="98"/>
      <c r="T1442" s="98"/>
      <c r="U1442" s="99"/>
      <c r="V1442" s="98"/>
      <c r="W1442" s="98"/>
      <c r="X1442" s="99"/>
      <c r="Y1442" s="98"/>
    </row>
    <row r="1443" spans="2:25" s="90" customFormat="1" ht="21" customHeight="1">
      <c r="B1443" s="101"/>
      <c r="C1443" s="98"/>
      <c r="D1443" s="102"/>
      <c r="E1443" s="103"/>
      <c r="F1443" s="103"/>
      <c r="G1443" s="104"/>
      <c r="H1443" s="104"/>
      <c r="I1443" s="99"/>
      <c r="J1443" s="99"/>
      <c r="K1443" s="98"/>
      <c r="L1443" s="99"/>
      <c r="M1443" s="98"/>
      <c r="N1443" s="100"/>
      <c r="O1443" s="100"/>
      <c r="P1443" s="97"/>
      <c r="Q1443" s="98"/>
      <c r="R1443" s="98"/>
      <c r="S1443" s="98"/>
      <c r="T1443" s="98"/>
      <c r="U1443" s="99"/>
      <c r="V1443" s="98"/>
      <c r="W1443" s="98"/>
      <c r="X1443" s="99"/>
      <c r="Y1443" s="98"/>
    </row>
    <row r="1444" spans="2:25" s="90" customFormat="1" ht="21" customHeight="1">
      <c r="B1444" s="101"/>
      <c r="C1444" s="98"/>
      <c r="D1444" s="102"/>
      <c r="E1444" s="103"/>
      <c r="F1444" s="103"/>
      <c r="G1444" s="104"/>
      <c r="H1444" s="104"/>
      <c r="I1444" s="99"/>
      <c r="J1444" s="99"/>
      <c r="K1444" s="98"/>
      <c r="L1444" s="99"/>
      <c r="M1444" s="98"/>
      <c r="N1444" s="100"/>
      <c r="O1444" s="100"/>
      <c r="P1444" s="97"/>
      <c r="Q1444" s="98"/>
      <c r="R1444" s="98"/>
      <c r="S1444" s="98"/>
      <c r="T1444" s="98"/>
      <c r="U1444" s="99"/>
      <c r="V1444" s="98"/>
      <c r="W1444" s="98"/>
      <c r="X1444" s="99"/>
      <c r="Y1444" s="98"/>
    </row>
    <row r="1445" spans="2:25" s="90" customFormat="1" ht="21" customHeight="1">
      <c r="B1445" s="101"/>
      <c r="C1445" s="98"/>
      <c r="D1445" s="102"/>
      <c r="E1445" s="103"/>
      <c r="F1445" s="103"/>
      <c r="G1445" s="104"/>
      <c r="H1445" s="104"/>
      <c r="I1445" s="99"/>
      <c r="J1445" s="99"/>
      <c r="K1445" s="98"/>
      <c r="L1445" s="99"/>
      <c r="M1445" s="98"/>
      <c r="N1445" s="100"/>
      <c r="O1445" s="100"/>
      <c r="P1445" s="97"/>
      <c r="Q1445" s="98"/>
      <c r="R1445" s="98"/>
      <c r="S1445" s="98"/>
      <c r="T1445" s="98"/>
      <c r="U1445" s="99"/>
      <c r="V1445" s="98"/>
      <c r="W1445" s="98"/>
      <c r="X1445" s="99"/>
      <c r="Y1445" s="98"/>
    </row>
    <row r="1446" spans="2:25" s="90" customFormat="1" ht="21" customHeight="1">
      <c r="B1446" s="101"/>
      <c r="C1446" s="98"/>
      <c r="D1446" s="102"/>
      <c r="E1446" s="103"/>
      <c r="F1446" s="103"/>
      <c r="G1446" s="104"/>
      <c r="H1446" s="104"/>
      <c r="I1446" s="99"/>
      <c r="J1446" s="99"/>
      <c r="K1446" s="98"/>
      <c r="L1446" s="99"/>
      <c r="M1446" s="98"/>
      <c r="N1446" s="100"/>
      <c r="O1446" s="100"/>
      <c r="P1446" s="97"/>
      <c r="Q1446" s="98"/>
      <c r="R1446" s="98"/>
      <c r="S1446" s="98"/>
      <c r="T1446" s="98"/>
      <c r="U1446" s="99"/>
      <c r="V1446" s="98"/>
      <c r="W1446" s="98"/>
      <c r="X1446" s="99"/>
      <c r="Y1446" s="98"/>
    </row>
    <row r="1447" spans="2:25" s="90" customFormat="1" ht="21" customHeight="1">
      <c r="B1447" s="101"/>
      <c r="C1447" s="98"/>
      <c r="D1447" s="102"/>
      <c r="E1447" s="103"/>
      <c r="F1447" s="103"/>
      <c r="G1447" s="104"/>
      <c r="H1447" s="104"/>
      <c r="I1447" s="99"/>
      <c r="J1447" s="99"/>
      <c r="K1447" s="98"/>
      <c r="L1447" s="99"/>
      <c r="M1447" s="98"/>
      <c r="N1447" s="100"/>
      <c r="O1447" s="100"/>
      <c r="P1447" s="97"/>
      <c r="Q1447" s="98"/>
      <c r="R1447" s="98"/>
      <c r="S1447" s="98"/>
      <c r="T1447" s="98"/>
      <c r="U1447" s="99"/>
      <c r="V1447" s="98"/>
      <c r="W1447" s="98"/>
      <c r="X1447" s="99"/>
      <c r="Y1447" s="98"/>
    </row>
    <row r="1448" spans="2:25" s="90" customFormat="1" ht="21" customHeight="1">
      <c r="B1448" s="101"/>
      <c r="C1448" s="98"/>
      <c r="D1448" s="102"/>
      <c r="E1448" s="103"/>
      <c r="F1448" s="103"/>
      <c r="G1448" s="104"/>
      <c r="H1448" s="104"/>
      <c r="I1448" s="99"/>
      <c r="J1448" s="99"/>
      <c r="K1448" s="98"/>
      <c r="L1448" s="99"/>
      <c r="M1448" s="98"/>
      <c r="N1448" s="100"/>
      <c r="O1448" s="100"/>
      <c r="P1448" s="97"/>
      <c r="Q1448" s="98"/>
      <c r="R1448" s="98"/>
      <c r="S1448" s="98"/>
      <c r="T1448" s="98"/>
      <c r="U1448" s="99"/>
      <c r="V1448" s="98"/>
      <c r="W1448" s="98"/>
      <c r="X1448" s="99"/>
      <c r="Y1448" s="98"/>
    </row>
    <row r="1449" spans="2:25" s="90" customFormat="1" ht="21" customHeight="1">
      <c r="B1449" s="101"/>
      <c r="C1449" s="98"/>
      <c r="D1449" s="102"/>
      <c r="E1449" s="103"/>
      <c r="F1449" s="103"/>
      <c r="G1449" s="104"/>
      <c r="H1449" s="104"/>
      <c r="I1449" s="99"/>
      <c r="J1449" s="99"/>
      <c r="K1449" s="98"/>
      <c r="L1449" s="99"/>
      <c r="M1449" s="98"/>
      <c r="N1449" s="100"/>
      <c r="O1449" s="100"/>
      <c r="P1449" s="97"/>
      <c r="Q1449" s="98"/>
      <c r="R1449" s="98"/>
      <c r="S1449" s="98"/>
      <c r="T1449" s="98"/>
      <c r="U1449" s="99"/>
      <c r="V1449" s="98"/>
      <c r="W1449" s="98"/>
      <c r="X1449" s="99"/>
      <c r="Y1449" s="98"/>
    </row>
    <row r="1450" spans="2:25" s="90" customFormat="1" ht="21" customHeight="1">
      <c r="B1450" s="101"/>
      <c r="C1450" s="98"/>
      <c r="D1450" s="102"/>
      <c r="E1450" s="103"/>
      <c r="F1450" s="103"/>
      <c r="G1450" s="104"/>
      <c r="H1450" s="104"/>
      <c r="I1450" s="99"/>
      <c r="J1450" s="99"/>
      <c r="K1450" s="98"/>
      <c r="L1450" s="99"/>
      <c r="M1450" s="98"/>
      <c r="N1450" s="100"/>
      <c r="O1450" s="100"/>
      <c r="P1450" s="97"/>
      <c r="Q1450" s="98"/>
      <c r="R1450" s="98"/>
      <c r="S1450" s="98"/>
      <c r="T1450" s="98"/>
      <c r="U1450" s="99"/>
      <c r="V1450" s="98"/>
      <c r="W1450" s="98"/>
      <c r="X1450" s="99"/>
      <c r="Y1450" s="98"/>
    </row>
    <row r="1451" spans="2:25" s="90" customFormat="1" ht="21" customHeight="1">
      <c r="B1451" s="101"/>
      <c r="C1451" s="98"/>
      <c r="D1451" s="102"/>
      <c r="E1451" s="103"/>
      <c r="F1451" s="103"/>
      <c r="G1451" s="104"/>
      <c r="H1451" s="104"/>
      <c r="I1451" s="99"/>
      <c r="J1451" s="99"/>
      <c r="K1451" s="98"/>
      <c r="L1451" s="99"/>
      <c r="M1451" s="98"/>
      <c r="N1451" s="100"/>
      <c r="O1451" s="100"/>
      <c r="P1451" s="97"/>
      <c r="Q1451" s="98"/>
      <c r="R1451" s="98"/>
      <c r="S1451" s="98"/>
      <c r="T1451" s="98"/>
      <c r="U1451" s="99"/>
      <c r="V1451" s="98"/>
      <c r="W1451" s="98"/>
      <c r="X1451" s="99"/>
      <c r="Y1451" s="98"/>
    </row>
    <row r="1452" spans="2:25" s="90" customFormat="1" ht="21" customHeight="1">
      <c r="B1452" s="101"/>
      <c r="C1452" s="98"/>
      <c r="D1452" s="102"/>
      <c r="E1452" s="103"/>
      <c r="F1452" s="103"/>
      <c r="G1452" s="104"/>
      <c r="H1452" s="104"/>
      <c r="I1452" s="99"/>
      <c r="J1452" s="99"/>
      <c r="K1452" s="98"/>
      <c r="L1452" s="99"/>
      <c r="M1452" s="98"/>
      <c r="N1452" s="100"/>
      <c r="O1452" s="100"/>
      <c r="P1452" s="97"/>
      <c r="Q1452" s="98"/>
      <c r="R1452" s="98"/>
      <c r="S1452" s="98"/>
      <c r="T1452" s="98"/>
      <c r="U1452" s="99"/>
      <c r="V1452" s="98"/>
      <c r="W1452" s="98"/>
      <c r="X1452" s="99"/>
      <c r="Y1452" s="98"/>
    </row>
    <row r="1453" spans="2:25" s="90" customFormat="1" ht="21" customHeight="1">
      <c r="B1453" s="101"/>
      <c r="C1453" s="98"/>
      <c r="D1453" s="102"/>
      <c r="E1453" s="103"/>
      <c r="F1453" s="103"/>
      <c r="G1453" s="104"/>
      <c r="H1453" s="104"/>
      <c r="I1453" s="99"/>
      <c r="J1453" s="99"/>
      <c r="K1453" s="98"/>
      <c r="L1453" s="99"/>
      <c r="M1453" s="98"/>
      <c r="N1453" s="100"/>
      <c r="O1453" s="100"/>
      <c r="P1453" s="97"/>
      <c r="Q1453" s="98"/>
      <c r="R1453" s="98"/>
      <c r="S1453" s="98"/>
      <c r="T1453" s="98"/>
      <c r="U1453" s="99"/>
      <c r="V1453" s="98"/>
      <c r="W1453" s="98"/>
      <c r="X1453" s="99"/>
      <c r="Y1453" s="98"/>
    </row>
    <row r="1454" spans="2:25" s="90" customFormat="1" ht="21" customHeight="1">
      <c r="B1454" s="101"/>
      <c r="C1454" s="98"/>
      <c r="D1454" s="102"/>
      <c r="E1454" s="103"/>
      <c r="F1454" s="103"/>
      <c r="G1454" s="104"/>
      <c r="H1454" s="104"/>
      <c r="I1454" s="99"/>
      <c r="J1454" s="99"/>
      <c r="K1454" s="98"/>
      <c r="L1454" s="99"/>
      <c r="M1454" s="98"/>
      <c r="N1454" s="100"/>
      <c r="O1454" s="100"/>
      <c r="P1454" s="97"/>
      <c r="Q1454" s="98"/>
      <c r="R1454" s="98"/>
      <c r="S1454" s="98"/>
      <c r="T1454" s="98"/>
      <c r="U1454" s="99"/>
      <c r="V1454" s="98"/>
      <c r="W1454" s="98"/>
      <c r="X1454" s="99"/>
      <c r="Y1454" s="98"/>
    </row>
    <row r="1455" spans="2:25" s="90" customFormat="1" ht="21" customHeight="1">
      <c r="B1455" s="101"/>
      <c r="C1455" s="98"/>
      <c r="D1455" s="102"/>
      <c r="E1455" s="103"/>
      <c r="F1455" s="103"/>
      <c r="G1455" s="104"/>
      <c r="H1455" s="104"/>
      <c r="I1455" s="99"/>
      <c r="J1455" s="99"/>
      <c r="K1455" s="98"/>
      <c r="L1455" s="99"/>
      <c r="M1455" s="98"/>
      <c r="N1455" s="100"/>
      <c r="O1455" s="100"/>
      <c r="P1455" s="97"/>
      <c r="Q1455" s="98"/>
      <c r="R1455" s="98"/>
      <c r="S1455" s="98"/>
      <c r="T1455" s="98"/>
      <c r="U1455" s="99"/>
      <c r="V1455" s="98"/>
      <c r="W1455" s="98"/>
      <c r="X1455" s="99"/>
      <c r="Y1455" s="98"/>
    </row>
    <row r="1456" spans="2:25" s="90" customFormat="1" ht="21" customHeight="1">
      <c r="B1456" s="101"/>
      <c r="C1456" s="98"/>
      <c r="D1456" s="102"/>
      <c r="E1456" s="103"/>
      <c r="F1456" s="103"/>
      <c r="G1456" s="104"/>
      <c r="H1456" s="104"/>
      <c r="I1456" s="99"/>
      <c r="J1456" s="99"/>
      <c r="K1456" s="98"/>
      <c r="L1456" s="99"/>
      <c r="M1456" s="98"/>
      <c r="N1456" s="100"/>
      <c r="O1456" s="100"/>
      <c r="P1456" s="97"/>
      <c r="Q1456" s="98"/>
      <c r="R1456" s="98"/>
      <c r="S1456" s="98"/>
      <c r="T1456" s="98"/>
      <c r="U1456" s="99"/>
      <c r="V1456" s="98"/>
      <c r="W1456" s="98"/>
      <c r="X1456" s="99"/>
      <c r="Y1456" s="98"/>
    </row>
    <row r="1457" spans="2:25" s="90" customFormat="1" ht="21" customHeight="1">
      <c r="B1457" s="101"/>
      <c r="C1457" s="98"/>
      <c r="D1457" s="102"/>
      <c r="E1457" s="103"/>
      <c r="F1457" s="103"/>
      <c r="G1457" s="104"/>
      <c r="H1457" s="104"/>
      <c r="I1457" s="99"/>
      <c r="J1457" s="99"/>
      <c r="K1457" s="98"/>
      <c r="L1457" s="99"/>
      <c r="M1457" s="98"/>
      <c r="N1457" s="100"/>
      <c r="O1457" s="100"/>
      <c r="P1457" s="97"/>
      <c r="Q1457" s="98"/>
      <c r="R1457" s="98"/>
      <c r="S1457" s="98"/>
      <c r="T1457" s="98"/>
      <c r="U1457" s="99"/>
      <c r="V1457" s="98"/>
      <c r="W1457" s="98"/>
      <c r="X1457" s="99"/>
      <c r="Y1457" s="98"/>
    </row>
    <row r="1458" spans="2:25" s="90" customFormat="1" ht="21" customHeight="1">
      <c r="B1458" s="101"/>
      <c r="C1458" s="98"/>
      <c r="D1458" s="102"/>
      <c r="E1458" s="103"/>
      <c r="F1458" s="103"/>
      <c r="G1458" s="104"/>
      <c r="H1458" s="104"/>
      <c r="I1458" s="99"/>
      <c r="J1458" s="99"/>
      <c r="K1458" s="98"/>
      <c r="L1458" s="99"/>
      <c r="M1458" s="98"/>
      <c r="N1458" s="100"/>
      <c r="O1458" s="100"/>
      <c r="P1458" s="97"/>
      <c r="Q1458" s="98"/>
      <c r="R1458" s="98"/>
      <c r="S1458" s="98"/>
      <c r="T1458" s="98"/>
      <c r="U1458" s="99"/>
      <c r="V1458" s="98"/>
      <c r="W1458" s="98"/>
      <c r="X1458" s="99"/>
      <c r="Y1458" s="98"/>
    </row>
    <row r="1459" spans="2:25" s="90" customFormat="1" ht="21" customHeight="1">
      <c r="B1459" s="101"/>
      <c r="C1459" s="98"/>
      <c r="D1459" s="102"/>
      <c r="E1459" s="103"/>
      <c r="F1459" s="103"/>
      <c r="G1459" s="104"/>
      <c r="H1459" s="104"/>
      <c r="I1459" s="99"/>
      <c r="J1459" s="99"/>
      <c r="K1459" s="98"/>
      <c r="L1459" s="99"/>
      <c r="M1459" s="98"/>
      <c r="N1459" s="100"/>
      <c r="O1459" s="100"/>
      <c r="P1459" s="97"/>
      <c r="Q1459" s="98"/>
      <c r="R1459" s="98"/>
      <c r="S1459" s="98"/>
      <c r="T1459" s="98"/>
      <c r="U1459" s="99"/>
      <c r="V1459" s="98"/>
      <c r="W1459" s="98"/>
      <c r="X1459" s="99"/>
      <c r="Y1459" s="98"/>
    </row>
    <row r="1460" spans="2:25" s="90" customFormat="1" ht="21" customHeight="1">
      <c r="B1460" s="101"/>
      <c r="C1460" s="98"/>
      <c r="D1460" s="102"/>
      <c r="E1460" s="103"/>
      <c r="F1460" s="103"/>
      <c r="G1460" s="104"/>
      <c r="H1460" s="104"/>
      <c r="I1460" s="99"/>
      <c r="J1460" s="99"/>
      <c r="K1460" s="98"/>
      <c r="L1460" s="99"/>
      <c r="M1460" s="98"/>
      <c r="N1460" s="100"/>
      <c r="O1460" s="100"/>
      <c r="P1460" s="97"/>
      <c r="Q1460" s="98"/>
      <c r="R1460" s="98"/>
      <c r="S1460" s="98"/>
      <c r="T1460" s="98"/>
      <c r="U1460" s="99"/>
      <c r="V1460" s="98"/>
      <c r="W1460" s="98"/>
      <c r="X1460" s="99"/>
      <c r="Y1460" s="98"/>
    </row>
    <row r="1461" spans="2:25" s="90" customFormat="1" ht="21" customHeight="1">
      <c r="B1461" s="101"/>
      <c r="C1461" s="98"/>
      <c r="D1461" s="102"/>
      <c r="E1461" s="103"/>
      <c r="F1461" s="103"/>
      <c r="G1461" s="104"/>
      <c r="H1461" s="104"/>
      <c r="I1461" s="99"/>
      <c r="J1461" s="99"/>
      <c r="K1461" s="98"/>
      <c r="L1461" s="99"/>
      <c r="M1461" s="98"/>
      <c r="N1461" s="100"/>
      <c r="O1461" s="100"/>
      <c r="P1461" s="97"/>
      <c r="Q1461" s="98"/>
      <c r="R1461" s="98"/>
      <c r="S1461" s="98"/>
      <c r="T1461" s="98"/>
      <c r="U1461" s="99"/>
      <c r="V1461" s="98"/>
      <c r="W1461" s="98"/>
      <c r="X1461" s="99"/>
      <c r="Y1461" s="98"/>
    </row>
    <row r="1462" spans="2:25" s="90" customFormat="1" ht="21" customHeight="1">
      <c r="B1462" s="101"/>
      <c r="C1462" s="98"/>
      <c r="D1462" s="102"/>
      <c r="E1462" s="103"/>
      <c r="F1462" s="103"/>
      <c r="G1462" s="104"/>
      <c r="H1462" s="104"/>
      <c r="I1462" s="99"/>
      <c r="J1462" s="99"/>
      <c r="K1462" s="98"/>
      <c r="L1462" s="99"/>
      <c r="M1462" s="98"/>
      <c r="N1462" s="100"/>
      <c r="O1462" s="100"/>
      <c r="P1462" s="97"/>
      <c r="Q1462" s="98"/>
      <c r="R1462" s="98"/>
      <c r="S1462" s="98"/>
      <c r="T1462" s="98"/>
      <c r="U1462" s="99"/>
      <c r="V1462" s="98"/>
      <c r="W1462" s="98"/>
      <c r="X1462" s="99"/>
      <c r="Y1462" s="98"/>
    </row>
    <row r="1463" spans="2:25" s="90" customFormat="1" ht="21" customHeight="1">
      <c r="B1463" s="101"/>
      <c r="C1463" s="98"/>
      <c r="D1463" s="102"/>
      <c r="E1463" s="103"/>
      <c r="F1463" s="103"/>
      <c r="G1463" s="104"/>
      <c r="H1463" s="104"/>
      <c r="I1463" s="99"/>
      <c r="J1463" s="99"/>
      <c r="K1463" s="98"/>
      <c r="L1463" s="99"/>
      <c r="M1463" s="98"/>
      <c r="N1463" s="100"/>
      <c r="O1463" s="100"/>
      <c r="P1463" s="97"/>
      <c r="Q1463" s="98"/>
      <c r="R1463" s="98"/>
      <c r="S1463" s="98"/>
      <c r="T1463" s="98"/>
      <c r="U1463" s="99"/>
      <c r="V1463" s="98"/>
      <c r="W1463" s="98"/>
      <c r="X1463" s="99"/>
      <c r="Y1463" s="98"/>
    </row>
    <row r="1464" spans="2:25" s="90" customFormat="1" ht="21" customHeight="1">
      <c r="B1464" s="101"/>
      <c r="C1464" s="98"/>
      <c r="D1464" s="102"/>
      <c r="E1464" s="103"/>
      <c r="F1464" s="103"/>
      <c r="G1464" s="104"/>
      <c r="H1464" s="104"/>
      <c r="I1464" s="99"/>
      <c r="J1464" s="99"/>
      <c r="K1464" s="98"/>
      <c r="L1464" s="99"/>
      <c r="M1464" s="98"/>
      <c r="N1464" s="100"/>
      <c r="O1464" s="100"/>
      <c r="P1464" s="97"/>
      <c r="Q1464" s="98"/>
      <c r="R1464" s="98"/>
      <c r="S1464" s="98"/>
      <c r="T1464" s="98"/>
      <c r="U1464" s="99"/>
      <c r="V1464" s="98"/>
      <c r="W1464" s="98"/>
      <c r="X1464" s="99"/>
      <c r="Y1464" s="98"/>
    </row>
    <row r="1465" spans="2:25" s="90" customFormat="1" ht="21" customHeight="1">
      <c r="B1465" s="101"/>
      <c r="C1465" s="98"/>
      <c r="D1465" s="102"/>
      <c r="E1465" s="103"/>
      <c r="F1465" s="103"/>
      <c r="G1465" s="104"/>
      <c r="H1465" s="104"/>
      <c r="I1465" s="99"/>
      <c r="J1465" s="99"/>
      <c r="K1465" s="98"/>
      <c r="L1465" s="99"/>
      <c r="M1465" s="98"/>
      <c r="N1465" s="100"/>
      <c r="O1465" s="100"/>
      <c r="P1465" s="97"/>
      <c r="Q1465" s="98"/>
      <c r="R1465" s="98"/>
      <c r="S1465" s="98"/>
      <c r="T1465" s="98"/>
      <c r="U1465" s="99"/>
      <c r="V1465" s="98"/>
      <c r="W1465" s="98"/>
      <c r="X1465" s="99"/>
      <c r="Y1465" s="98"/>
    </row>
    <row r="1466" spans="2:25" s="90" customFormat="1" ht="21" customHeight="1">
      <c r="B1466" s="101"/>
      <c r="C1466" s="98"/>
      <c r="D1466" s="102"/>
      <c r="E1466" s="103"/>
      <c r="F1466" s="103"/>
      <c r="G1466" s="104"/>
      <c r="H1466" s="104"/>
      <c r="I1466" s="99"/>
      <c r="J1466" s="99"/>
      <c r="K1466" s="98"/>
      <c r="L1466" s="99"/>
      <c r="M1466" s="98"/>
      <c r="N1466" s="100"/>
      <c r="O1466" s="100"/>
      <c r="P1466" s="97"/>
      <c r="Q1466" s="98"/>
      <c r="R1466" s="98"/>
      <c r="S1466" s="98"/>
      <c r="T1466" s="98"/>
      <c r="U1466" s="99"/>
      <c r="V1466" s="98"/>
      <c r="W1466" s="98"/>
      <c r="X1466" s="99"/>
      <c r="Y1466" s="98"/>
    </row>
    <row r="1467" spans="2:25" s="90" customFormat="1" ht="21" customHeight="1">
      <c r="B1467" s="101"/>
      <c r="C1467" s="98"/>
      <c r="D1467" s="102"/>
      <c r="E1467" s="103"/>
      <c r="F1467" s="103"/>
      <c r="G1467" s="104"/>
      <c r="H1467" s="104"/>
      <c r="I1467" s="99"/>
      <c r="J1467" s="99"/>
      <c r="K1467" s="98"/>
      <c r="L1467" s="99"/>
      <c r="M1467" s="98"/>
      <c r="N1467" s="100"/>
      <c r="O1467" s="100"/>
      <c r="P1467" s="97"/>
      <c r="Q1467" s="98"/>
      <c r="R1467" s="98"/>
      <c r="S1467" s="98"/>
      <c r="T1467" s="98"/>
      <c r="U1467" s="99"/>
      <c r="V1467" s="98"/>
      <c r="W1467" s="98"/>
      <c r="X1467" s="99"/>
      <c r="Y1467" s="98"/>
    </row>
    <row r="1468" spans="2:25" s="90" customFormat="1" ht="21" customHeight="1">
      <c r="B1468" s="101"/>
      <c r="C1468" s="98"/>
      <c r="D1468" s="102"/>
      <c r="E1468" s="103"/>
      <c r="F1468" s="103"/>
      <c r="G1468" s="104"/>
      <c r="H1468" s="104"/>
      <c r="I1468" s="99"/>
      <c r="J1468" s="99"/>
      <c r="K1468" s="98"/>
      <c r="L1468" s="99"/>
      <c r="M1468" s="98"/>
      <c r="N1468" s="100"/>
      <c r="O1468" s="100"/>
      <c r="P1468" s="97"/>
      <c r="Q1468" s="98"/>
      <c r="R1468" s="98"/>
      <c r="S1468" s="98"/>
      <c r="T1468" s="98"/>
      <c r="U1468" s="99"/>
      <c r="V1468" s="98"/>
      <c r="W1468" s="98"/>
      <c r="X1468" s="99"/>
      <c r="Y1468" s="98"/>
    </row>
    <row r="1469" spans="2:25" s="90" customFormat="1" ht="21" customHeight="1">
      <c r="B1469" s="101"/>
      <c r="C1469" s="98"/>
      <c r="D1469" s="102"/>
      <c r="E1469" s="103"/>
      <c r="F1469" s="103"/>
      <c r="G1469" s="104"/>
      <c r="H1469" s="104"/>
      <c r="I1469" s="99"/>
      <c r="J1469" s="99"/>
      <c r="K1469" s="98"/>
      <c r="L1469" s="99"/>
      <c r="M1469" s="98"/>
      <c r="N1469" s="100"/>
      <c r="O1469" s="100"/>
      <c r="P1469" s="97"/>
      <c r="Q1469" s="98"/>
      <c r="R1469" s="98"/>
      <c r="S1469" s="98"/>
      <c r="T1469" s="98"/>
      <c r="U1469" s="99"/>
      <c r="V1469" s="98"/>
      <c r="W1469" s="98"/>
      <c r="X1469" s="99"/>
      <c r="Y1469" s="98"/>
    </row>
    <row r="1470" spans="2:25" s="90" customFormat="1" ht="21" customHeight="1">
      <c r="B1470" s="101"/>
      <c r="C1470" s="98"/>
      <c r="D1470" s="102"/>
      <c r="E1470" s="103"/>
      <c r="F1470" s="103"/>
      <c r="G1470" s="104"/>
      <c r="H1470" s="104"/>
      <c r="I1470" s="99"/>
      <c r="J1470" s="99"/>
      <c r="K1470" s="98"/>
      <c r="L1470" s="99"/>
      <c r="M1470" s="98"/>
      <c r="N1470" s="100"/>
      <c r="O1470" s="100"/>
      <c r="P1470" s="97"/>
      <c r="Q1470" s="98"/>
      <c r="R1470" s="98"/>
      <c r="S1470" s="98"/>
      <c r="T1470" s="98"/>
      <c r="U1470" s="99"/>
      <c r="V1470" s="98"/>
      <c r="W1470" s="98"/>
      <c r="X1470" s="99"/>
      <c r="Y1470" s="98"/>
    </row>
    <row r="1471" spans="2:25" s="90" customFormat="1" ht="21" customHeight="1">
      <c r="B1471" s="101"/>
      <c r="C1471" s="98"/>
      <c r="D1471" s="102"/>
      <c r="E1471" s="103"/>
      <c r="F1471" s="103"/>
      <c r="G1471" s="104"/>
      <c r="H1471" s="104"/>
      <c r="I1471" s="99"/>
      <c r="J1471" s="99"/>
      <c r="K1471" s="98"/>
      <c r="L1471" s="99"/>
      <c r="M1471" s="98"/>
      <c r="N1471" s="100"/>
      <c r="O1471" s="100"/>
      <c r="P1471" s="97"/>
      <c r="Q1471" s="98"/>
      <c r="R1471" s="98"/>
      <c r="S1471" s="98"/>
      <c r="T1471" s="98"/>
      <c r="U1471" s="99"/>
      <c r="V1471" s="98"/>
      <c r="W1471" s="98"/>
      <c r="X1471" s="99"/>
      <c r="Y1471" s="98"/>
    </row>
    <row r="1472" spans="2:25" s="90" customFormat="1" ht="21" customHeight="1">
      <c r="B1472" s="101"/>
      <c r="C1472" s="98"/>
      <c r="D1472" s="102"/>
      <c r="E1472" s="103"/>
      <c r="F1472" s="103"/>
      <c r="G1472" s="104"/>
      <c r="H1472" s="104"/>
      <c r="I1472" s="99"/>
      <c r="J1472" s="99"/>
      <c r="K1472" s="98"/>
      <c r="L1472" s="99"/>
      <c r="M1472" s="98"/>
      <c r="N1472" s="100"/>
      <c r="O1472" s="100"/>
      <c r="P1472" s="97"/>
      <c r="Q1472" s="98"/>
      <c r="R1472" s="98"/>
      <c r="S1472" s="98"/>
      <c r="T1472" s="98"/>
      <c r="U1472" s="99"/>
      <c r="V1472" s="98"/>
      <c r="W1472" s="98"/>
      <c r="X1472" s="99"/>
      <c r="Y1472" s="98"/>
    </row>
    <row r="1473" spans="2:25" s="90" customFormat="1" ht="21" customHeight="1">
      <c r="B1473" s="101"/>
      <c r="C1473" s="98"/>
      <c r="D1473" s="102"/>
      <c r="E1473" s="103"/>
      <c r="F1473" s="103"/>
      <c r="G1473" s="104"/>
      <c r="H1473" s="104"/>
      <c r="I1473" s="99"/>
      <c r="J1473" s="99"/>
      <c r="K1473" s="98"/>
      <c r="L1473" s="99"/>
      <c r="M1473" s="98"/>
      <c r="N1473" s="100"/>
      <c r="O1473" s="100"/>
      <c r="P1473" s="97"/>
      <c r="Q1473" s="98"/>
      <c r="R1473" s="98"/>
      <c r="S1473" s="98"/>
      <c r="T1473" s="98"/>
      <c r="U1473" s="99"/>
      <c r="V1473" s="98"/>
      <c r="W1473" s="98"/>
      <c r="X1473" s="99"/>
      <c r="Y1473" s="98"/>
    </row>
    <row r="1474" spans="2:25" s="90" customFormat="1" ht="21" customHeight="1">
      <c r="B1474" s="101"/>
      <c r="C1474" s="98"/>
      <c r="D1474" s="102"/>
      <c r="E1474" s="103"/>
      <c r="F1474" s="103"/>
      <c r="G1474" s="104"/>
      <c r="H1474" s="104"/>
      <c r="I1474" s="99"/>
      <c r="J1474" s="99"/>
      <c r="K1474" s="98"/>
      <c r="L1474" s="99"/>
      <c r="M1474" s="98"/>
      <c r="N1474" s="100"/>
      <c r="O1474" s="100"/>
      <c r="P1474" s="97"/>
      <c r="Q1474" s="98"/>
      <c r="R1474" s="98"/>
      <c r="S1474" s="98"/>
      <c r="T1474" s="98"/>
      <c r="U1474" s="99"/>
      <c r="V1474" s="98"/>
      <c r="W1474" s="98"/>
      <c r="X1474" s="99"/>
      <c r="Y1474" s="98"/>
    </row>
    <row r="1475" spans="2:25" s="90" customFormat="1" ht="21" customHeight="1">
      <c r="B1475" s="101"/>
      <c r="C1475" s="98"/>
      <c r="D1475" s="102"/>
      <c r="E1475" s="103"/>
      <c r="F1475" s="103"/>
      <c r="G1475" s="104"/>
      <c r="H1475" s="104"/>
      <c r="I1475" s="99"/>
      <c r="J1475" s="99"/>
      <c r="K1475" s="98"/>
      <c r="L1475" s="99"/>
      <c r="M1475" s="98"/>
      <c r="N1475" s="100"/>
      <c r="O1475" s="100"/>
      <c r="P1475" s="97"/>
      <c r="Q1475" s="98"/>
      <c r="R1475" s="98"/>
      <c r="S1475" s="98"/>
      <c r="T1475" s="98"/>
      <c r="U1475" s="99"/>
      <c r="V1475" s="98"/>
      <c r="W1475" s="98"/>
      <c r="X1475" s="99"/>
      <c r="Y1475" s="98"/>
    </row>
    <row r="1476" spans="2:25" s="90" customFormat="1" ht="21" customHeight="1">
      <c r="B1476" s="101"/>
      <c r="C1476" s="98"/>
      <c r="D1476" s="102"/>
      <c r="E1476" s="103"/>
      <c r="F1476" s="103"/>
      <c r="G1476" s="104"/>
      <c r="H1476" s="104"/>
      <c r="I1476" s="99"/>
      <c r="J1476" s="99"/>
      <c r="K1476" s="98"/>
      <c r="L1476" s="99"/>
      <c r="M1476" s="98"/>
      <c r="N1476" s="100"/>
      <c r="O1476" s="100"/>
      <c r="P1476" s="97"/>
      <c r="Q1476" s="98"/>
      <c r="R1476" s="98"/>
      <c r="S1476" s="98"/>
      <c r="T1476" s="98"/>
      <c r="U1476" s="99"/>
      <c r="V1476" s="98"/>
      <c r="W1476" s="98"/>
      <c r="X1476" s="99"/>
      <c r="Y1476" s="98"/>
    </row>
    <row r="1477" spans="2:25" s="90" customFormat="1" ht="21" customHeight="1">
      <c r="B1477" s="101"/>
      <c r="C1477" s="98"/>
      <c r="D1477" s="102"/>
      <c r="E1477" s="103"/>
      <c r="F1477" s="103"/>
      <c r="G1477" s="104"/>
      <c r="H1477" s="104"/>
      <c r="I1477" s="99"/>
      <c r="J1477" s="99"/>
      <c r="K1477" s="98"/>
      <c r="L1477" s="99"/>
      <c r="M1477" s="98"/>
      <c r="N1477" s="100"/>
      <c r="O1477" s="100"/>
      <c r="P1477" s="97"/>
      <c r="Q1477" s="98"/>
      <c r="R1477" s="98"/>
      <c r="S1477" s="98"/>
      <c r="T1477" s="98"/>
      <c r="U1477" s="99"/>
      <c r="V1477" s="98"/>
      <c r="W1477" s="98"/>
      <c r="X1477" s="99"/>
      <c r="Y1477" s="98"/>
    </row>
    <row r="1478" spans="2:25" s="90" customFormat="1" ht="21" customHeight="1">
      <c r="B1478" s="101"/>
      <c r="C1478" s="98"/>
      <c r="D1478" s="102"/>
      <c r="E1478" s="103"/>
      <c r="F1478" s="103"/>
      <c r="G1478" s="104"/>
      <c r="H1478" s="104"/>
      <c r="I1478" s="99"/>
      <c r="J1478" s="99"/>
      <c r="K1478" s="98"/>
      <c r="L1478" s="99"/>
      <c r="M1478" s="98"/>
      <c r="N1478" s="100"/>
      <c r="O1478" s="100"/>
      <c r="P1478" s="97"/>
      <c r="Q1478" s="98"/>
      <c r="R1478" s="98"/>
      <c r="S1478" s="98"/>
      <c r="T1478" s="98"/>
      <c r="U1478" s="99"/>
      <c r="V1478" s="98"/>
      <c r="W1478" s="98"/>
      <c r="X1478" s="99"/>
      <c r="Y1478" s="98"/>
    </row>
    <row r="1479" spans="2:25" s="90" customFormat="1" ht="21" customHeight="1">
      <c r="B1479" s="101"/>
      <c r="C1479" s="98"/>
      <c r="D1479" s="102"/>
      <c r="E1479" s="103"/>
      <c r="F1479" s="103"/>
      <c r="G1479" s="104"/>
      <c r="H1479" s="104"/>
      <c r="I1479" s="99"/>
      <c r="J1479" s="99"/>
      <c r="K1479" s="98"/>
      <c r="L1479" s="99"/>
      <c r="M1479" s="98"/>
      <c r="N1479" s="100"/>
      <c r="O1479" s="100"/>
      <c r="P1479" s="97"/>
      <c r="Q1479" s="98"/>
      <c r="R1479" s="98"/>
      <c r="S1479" s="98"/>
      <c r="T1479" s="98"/>
      <c r="U1479" s="99"/>
      <c r="V1479" s="98"/>
      <c r="W1479" s="98"/>
      <c r="X1479" s="99"/>
      <c r="Y1479" s="98"/>
    </row>
    <row r="1480" spans="2:25" s="90" customFormat="1" ht="21" customHeight="1">
      <c r="B1480" s="101"/>
      <c r="C1480" s="98"/>
      <c r="D1480" s="102"/>
      <c r="E1480" s="103"/>
      <c r="F1480" s="103"/>
      <c r="G1480" s="104"/>
      <c r="H1480" s="104"/>
      <c r="I1480" s="99"/>
      <c r="J1480" s="99"/>
      <c r="K1480" s="98"/>
      <c r="L1480" s="99"/>
      <c r="M1480" s="98"/>
      <c r="N1480" s="100"/>
      <c r="O1480" s="100"/>
      <c r="P1480" s="97"/>
      <c r="Q1480" s="98"/>
      <c r="R1480" s="98"/>
      <c r="S1480" s="98"/>
      <c r="T1480" s="98"/>
      <c r="U1480" s="99"/>
      <c r="V1480" s="98"/>
      <c r="W1480" s="98"/>
      <c r="X1480" s="99"/>
      <c r="Y1480" s="98"/>
    </row>
    <row r="1481" spans="2:25" s="90" customFormat="1" ht="21" customHeight="1">
      <c r="B1481" s="101"/>
      <c r="C1481" s="98"/>
      <c r="D1481" s="102"/>
      <c r="E1481" s="103"/>
      <c r="F1481" s="103"/>
      <c r="G1481" s="104"/>
      <c r="H1481" s="104"/>
      <c r="I1481" s="99"/>
      <c r="J1481" s="99"/>
      <c r="K1481" s="98"/>
      <c r="L1481" s="99"/>
      <c r="M1481" s="98"/>
      <c r="N1481" s="100"/>
      <c r="O1481" s="100"/>
      <c r="P1481" s="97"/>
      <c r="Q1481" s="98"/>
      <c r="R1481" s="98"/>
      <c r="S1481" s="98"/>
      <c r="T1481" s="98"/>
      <c r="U1481" s="99"/>
      <c r="V1481" s="98"/>
      <c r="W1481" s="98"/>
      <c r="X1481" s="99"/>
      <c r="Y1481" s="98"/>
    </row>
    <row r="1482" spans="2:25" s="90" customFormat="1" ht="21" customHeight="1">
      <c r="B1482" s="101"/>
      <c r="C1482" s="98"/>
      <c r="D1482" s="102"/>
      <c r="E1482" s="103"/>
      <c r="F1482" s="103"/>
      <c r="G1482" s="104"/>
      <c r="H1482" s="104"/>
      <c r="I1482" s="99"/>
      <c r="J1482" s="99"/>
      <c r="K1482" s="98"/>
      <c r="L1482" s="99"/>
      <c r="M1482" s="98"/>
      <c r="N1482" s="100"/>
      <c r="O1482" s="100"/>
      <c r="P1482" s="97"/>
      <c r="Q1482" s="98"/>
      <c r="R1482" s="98"/>
      <c r="S1482" s="98"/>
      <c r="T1482" s="98"/>
      <c r="U1482" s="99"/>
      <c r="V1482" s="98"/>
      <c r="W1482" s="98"/>
      <c r="X1482" s="99"/>
      <c r="Y1482" s="98"/>
    </row>
    <row r="1483" spans="2:25" s="90" customFormat="1" ht="21" customHeight="1">
      <c r="B1483" s="101"/>
      <c r="C1483" s="98"/>
      <c r="D1483" s="102"/>
      <c r="E1483" s="103"/>
      <c r="F1483" s="103"/>
      <c r="G1483" s="104"/>
      <c r="H1483" s="104"/>
      <c r="I1483" s="99"/>
      <c r="J1483" s="99"/>
      <c r="K1483" s="98"/>
      <c r="L1483" s="99"/>
      <c r="M1483" s="98"/>
      <c r="N1483" s="100"/>
      <c r="O1483" s="100"/>
      <c r="P1483" s="97"/>
      <c r="Q1483" s="98"/>
      <c r="R1483" s="98"/>
      <c r="S1483" s="98"/>
      <c r="T1483" s="98"/>
      <c r="U1483" s="99"/>
      <c r="V1483" s="98"/>
      <c r="W1483" s="98"/>
      <c r="X1483" s="99"/>
      <c r="Y1483" s="98"/>
    </row>
    <row r="1484" spans="2:25" s="90" customFormat="1" ht="21" customHeight="1">
      <c r="B1484" s="101"/>
      <c r="C1484" s="98"/>
      <c r="D1484" s="102"/>
      <c r="E1484" s="103"/>
      <c r="F1484" s="103"/>
      <c r="G1484" s="104"/>
      <c r="H1484" s="104"/>
      <c r="I1484" s="99"/>
      <c r="J1484" s="99"/>
      <c r="K1484" s="98"/>
      <c r="L1484" s="99"/>
      <c r="M1484" s="98"/>
      <c r="N1484" s="100"/>
      <c r="O1484" s="100"/>
      <c r="P1484" s="97"/>
      <c r="Q1484" s="98"/>
      <c r="R1484" s="98"/>
      <c r="S1484" s="98"/>
      <c r="T1484" s="98"/>
      <c r="U1484" s="99"/>
      <c r="V1484" s="98"/>
      <c r="W1484" s="98"/>
      <c r="X1484" s="99"/>
      <c r="Y1484" s="98"/>
    </row>
    <row r="1485" spans="2:25" s="90" customFormat="1" ht="21" customHeight="1">
      <c r="B1485" s="101"/>
      <c r="C1485" s="98"/>
      <c r="D1485" s="102"/>
      <c r="E1485" s="103"/>
      <c r="F1485" s="103"/>
      <c r="G1485" s="104"/>
      <c r="H1485" s="104"/>
      <c r="I1485" s="99"/>
      <c r="J1485" s="99"/>
      <c r="K1485" s="98"/>
      <c r="L1485" s="99"/>
      <c r="M1485" s="98"/>
      <c r="N1485" s="100"/>
      <c r="O1485" s="100"/>
      <c r="P1485" s="97"/>
      <c r="Q1485" s="98"/>
      <c r="R1485" s="98"/>
      <c r="S1485" s="98"/>
      <c r="T1485" s="98"/>
      <c r="U1485" s="99"/>
      <c r="V1485" s="98"/>
      <c r="W1485" s="98"/>
      <c r="X1485" s="99"/>
      <c r="Y1485" s="98"/>
    </row>
    <row r="1486" spans="2:25" s="90" customFormat="1" ht="21" customHeight="1">
      <c r="B1486" s="101"/>
      <c r="C1486" s="98"/>
      <c r="D1486" s="102"/>
      <c r="E1486" s="103"/>
      <c r="F1486" s="103"/>
      <c r="G1486" s="104"/>
      <c r="H1486" s="104"/>
      <c r="I1486" s="99"/>
      <c r="J1486" s="99"/>
      <c r="K1486" s="98"/>
      <c r="L1486" s="99"/>
      <c r="M1486" s="98"/>
      <c r="N1486" s="100"/>
      <c r="O1486" s="100"/>
      <c r="P1486" s="97"/>
      <c r="Q1486" s="98"/>
      <c r="R1486" s="98"/>
      <c r="S1486" s="98"/>
      <c r="T1486" s="98"/>
      <c r="U1486" s="99"/>
      <c r="V1486" s="98"/>
      <c r="W1486" s="98"/>
      <c r="X1486" s="99"/>
      <c r="Y1486" s="98"/>
    </row>
    <row r="1487" spans="2:25" s="90" customFormat="1" ht="21" customHeight="1">
      <c r="B1487" s="101"/>
      <c r="C1487" s="98"/>
      <c r="D1487" s="102"/>
      <c r="E1487" s="103"/>
      <c r="F1487" s="103"/>
      <c r="G1487" s="104"/>
      <c r="H1487" s="104"/>
      <c r="I1487" s="99"/>
      <c r="J1487" s="99"/>
      <c r="K1487" s="98"/>
      <c r="L1487" s="99"/>
      <c r="M1487" s="98"/>
      <c r="N1487" s="100"/>
      <c r="O1487" s="100"/>
      <c r="P1487" s="97"/>
      <c r="Q1487" s="98"/>
      <c r="R1487" s="98"/>
      <c r="S1487" s="98"/>
      <c r="T1487" s="98"/>
      <c r="U1487" s="99"/>
      <c r="V1487" s="98"/>
      <c r="W1487" s="98"/>
      <c r="X1487" s="99"/>
      <c r="Y1487" s="98"/>
    </row>
    <row r="1488" spans="2:25" s="90" customFormat="1" ht="21" customHeight="1">
      <c r="B1488" s="101"/>
      <c r="C1488" s="98"/>
      <c r="D1488" s="102"/>
      <c r="E1488" s="103"/>
      <c r="F1488" s="103"/>
      <c r="G1488" s="104"/>
      <c r="H1488" s="104"/>
      <c r="I1488" s="99"/>
      <c r="J1488" s="99"/>
      <c r="K1488" s="98"/>
      <c r="L1488" s="99"/>
      <c r="M1488" s="98"/>
      <c r="N1488" s="100"/>
      <c r="O1488" s="100"/>
      <c r="P1488" s="97"/>
      <c r="Q1488" s="98"/>
      <c r="R1488" s="98"/>
      <c r="S1488" s="98"/>
      <c r="T1488" s="98"/>
      <c r="U1488" s="99"/>
      <c r="V1488" s="98"/>
      <c r="W1488" s="98"/>
      <c r="X1488" s="99"/>
      <c r="Y1488" s="98"/>
    </row>
    <row r="1489" spans="2:25" s="90" customFormat="1" ht="21" customHeight="1">
      <c r="B1489" s="101"/>
      <c r="C1489" s="98"/>
      <c r="D1489" s="102"/>
      <c r="E1489" s="103"/>
      <c r="F1489" s="103"/>
      <c r="G1489" s="104"/>
      <c r="H1489" s="104"/>
      <c r="I1489" s="99"/>
      <c r="J1489" s="99"/>
      <c r="K1489" s="98"/>
      <c r="L1489" s="99"/>
      <c r="M1489" s="98"/>
      <c r="N1489" s="100"/>
      <c r="O1489" s="100"/>
      <c r="P1489" s="97"/>
      <c r="Q1489" s="98"/>
      <c r="R1489" s="98"/>
      <c r="S1489" s="98"/>
      <c r="T1489" s="98"/>
      <c r="U1489" s="99"/>
      <c r="V1489" s="98"/>
      <c r="W1489" s="98"/>
      <c r="X1489" s="99"/>
      <c r="Y1489" s="98"/>
    </row>
    <row r="1490" spans="2:25" s="90" customFormat="1" ht="21" customHeight="1">
      <c r="B1490" s="101"/>
      <c r="C1490" s="98"/>
      <c r="D1490" s="102"/>
      <c r="E1490" s="103"/>
      <c r="F1490" s="103"/>
      <c r="G1490" s="104"/>
      <c r="H1490" s="104"/>
      <c r="I1490" s="99"/>
      <c r="J1490" s="99"/>
      <c r="K1490" s="98"/>
      <c r="L1490" s="99"/>
      <c r="M1490" s="98"/>
      <c r="N1490" s="100"/>
      <c r="O1490" s="100"/>
      <c r="P1490" s="97"/>
      <c r="Q1490" s="98"/>
      <c r="R1490" s="98"/>
      <c r="S1490" s="98"/>
      <c r="T1490" s="98"/>
      <c r="U1490" s="99"/>
      <c r="V1490" s="98"/>
      <c r="W1490" s="98"/>
      <c r="X1490" s="99"/>
      <c r="Y1490" s="98"/>
    </row>
    <row r="1491" spans="2:25" s="90" customFormat="1" ht="21" customHeight="1">
      <c r="B1491" s="101"/>
      <c r="C1491" s="98"/>
      <c r="D1491" s="102"/>
      <c r="E1491" s="103"/>
      <c r="F1491" s="103"/>
      <c r="G1491" s="104"/>
      <c r="H1491" s="104"/>
      <c r="I1491" s="99"/>
      <c r="J1491" s="99"/>
      <c r="K1491" s="98"/>
      <c r="L1491" s="99"/>
      <c r="M1491" s="98"/>
      <c r="N1491" s="100"/>
      <c r="O1491" s="100"/>
      <c r="P1491" s="97"/>
      <c r="Q1491" s="98"/>
      <c r="R1491" s="98"/>
      <c r="S1491" s="98"/>
      <c r="T1491" s="98"/>
      <c r="U1491" s="99"/>
      <c r="V1491" s="98"/>
      <c r="W1491" s="98"/>
      <c r="X1491" s="99"/>
      <c r="Y1491" s="98"/>
    </row>
    <row r="1492" spans="2:25" s="90" customFormat="1" ht="21" customHeight="1">
      <c r="B1492" s="101"/>
      <c r="C1492" s="98"/>
      <c r="D1492" s="102"/>
      <c r="E1492" s="103"/>
      <c r="F1492" s="103"/>
      <c r="G1492" s="104"/>
      <c r="H1492" s="104"/>
      <c r="I1492" s="99"/>
      <c r="J1492" s="99"/>
      <c r="K1492" s="98"/>
      <c r="L1492" s="99"/>
      <c r="M1492" s="98"/>
      <c r="N1492" s="100"/>
      <c r="O1492" s="100"/>
      <c r="P1492" s="97"/>
      <c r="Q1492" s="98"/>
      <c r="R1492" s="98"/>
      <c r="S1492" s="98"/>
      <c r="T1492" s="98"/>
      <c r="U1492" s="99"/>
      <c r="V1492" s="98"/>
      <c r="W1492" s="98"/>
      <c r="X1492" s="99"/>
      <c r="Y1492" s="98"/>
    </row>
    <row r="1493" spans="2:25" s="90" customFormat="1" ht="21" customHeight="1">
      <c r="B1493" s="101"/>
      <c r="C1493" s="98"/>
      <c r="D1493" s="102"/>
      <c r="E1493" s="103"/>
      <c r="F1493" s="103"/>
      <c r="G1493" s="104"/>
      <c r="H1493" s="104"/>
      <c r="I1493" s="99"/>
      <c r="J1493" s="99"/>
      <c r="K1493" s="98"/>
      <c r="L1493" s="99"/>
      <c r="M1493" s="98"/>
      <c r="N1493" s="100"/>
      <c r="O1493" s="100"/>
      <c r="P1493" s="97"/>
      <c r="Q1493" s="98"/>
      <c r="R1493" s="98"/>
      <c r="S1493" s="98"/>
      <c r="T1493" s="98"/>
      <c r="U1493" s="99"/>
      <c r="V1493" s="98"/>
      <c r="W1493" s="98"/>
      <c r="X1493" s="99"/>
      <c r="Y1493" s="98"/>
    </row>
    <row r="1494" spans="2:25" s="90" customFormat="1" ht="21" customHeight="1">
      <c r="B1494" s="101"/>
      <c r="C1494" s="98"/>
      <c r="D1494" s="102"/>
      <c r="E1494" s="103"/>
      <c r="F1494" s="103"/>
      <c r="G1494" s="104"/>
      <c r="H1494" s="104"/>
      <c r="I1494" s="99"/>
      <c r="J1494" s="99"/>
      <c r="K1494" s="98"/>
      <c r="L1494" s="99"/>
      <c r="M1494" s="98"/>
      <c r="N1494" s="100"/>
      <c r="O1494" s="100"/>
      <c r="P1494" s="97"/>
      <c r="Q1494" s="98"/>
      <c r="R1494" s="98"/>
      <c r="S1494" s="98"/>
      <c r="T1494" s="98"/>
      <c r="U1494" s="99"/>
      <c r="V1494" s="98"/>
      <c r="W1494" s="98"/>
      <c r="X1494" s="99"/>
      <c r="Y1494" s="98"/>
    </row>
    <row r="1495" spans="2:25" s="90" customFormat="1" ht="21" customHeight="1">
      <c r="B1495" s="101"/>
      <c r="C1495" s="98"/>
      <c r="D1495" s="102"/>
      <c r="E1495" s="103"/>
      <c r="F1495" s="103"/>
      <c r="G1495" s="104"/>
      <c r="H1495" s="104"/>
      <c r="I1495" s="99"/>
      <c r="J1495" s="99"/>
      <c r="K1495" s="98"/>
      <c r="L1495" s="99"/>
      <c r="M1495" s="98"/>
      <c r="N1495" s="100"/>
      <c r="O1495" s="100"/>
      <c r="P1495" s="97"/>
      <c r="Q1495" s="98"/>
      <c r="R1495" s="98"/>
      <c r="S1495" s="98"/>
      <c r="T1495" s="98"/>
      <c r="U1495" s="99"/>
      <c r="V1495" s="98"/>
      <c r="W1495" s="98"/>
      <c r="X1495" s="99"/>
      <c r="Y1495" s="98"/>
    </row>
    <row r="1496" spans="2:25" s="90" customFormat="1" ht="21" customHeight="1">
      <c r="B1496" s="101"/>
      <c r="C1496" s="98"/>
      <c r="D1496" s="102"/>
      <c r="E1496" s="103"/>
      <c r="F1496" s="103"/>
      <c r="G1496" s="104"/>
      <c r="H1496" s="104"/>
      <c r="I1496" s="99"/>
      <c r="J1496" s="99"/>
      <c r="K1496" s="98"/>
      <c r="L1496" s="99"/>
      <c r="M1496" s="98"/>
      <c r="N1496" s="100"/>
      <c r="O1496" s="100"/>
      <c r="P1496" s="97"/>
      <c r="Q1496" s="98"/>
      <c r="R1496" s="98"/>
      <c r="S1496" s="98"/>
      <c r="T1496" s="98"/>
      <c r="U1496" s="99"/>
      <c r="V1496" s="98"/>
      <c r="W1496" s="98"/>
      <c r="X1496" s="99"/>
      <c r="Y1496" s="98"/>
    </row>
    <row r="1497" spans="2:25" s="90" customFormat="1" ht="21" customHeight="1">
      <c r="B1497" s="101"/>
      <c r="C1497" s="98"/>
      <c r="D1497" s="102"/>
      <c r="E1497" s="103"/>
      <c r="F1497" s="103"/>
      <c r="G1497" s="104"/>
      <c r="H1497" s="104"/>
      <c r="I1497" s="99"/>
      <c r="J1497" s="99"/>
      <c r="K1497" s="98"/>
      <c r="L1497" s="99"/>
      <c r="M1497" s="98"/>
      <c r="N1497" s="100"/>
      <c r="O1497" s="100"/>
      <c r="P1497" s="97"/>
      <c r="Q1497" s="98"/>
      <c r="R1497" s="98"/>
      <c r="S1497" s="98"/>
      <c r="T1497" s="98"/>
      <c r="U1497" s="99"/>
      <c r="V1497" s="98"/>
      <c r="W1497" s="98"/>
      <c r="X1497" s="99"/>
      <c r="Y1497" s="98"/>
    </row>
    <row r="1498" spans="2:25" s="90" customFormat="1" ht="21" customHeight="1">
      <c r="B1498" s="101"/>
      <c r="C1498" s="98"/>
      <c r="D1498" s="102"/>
      <c r="E1498" s="103"/>
      <c r="F1498" s="103"/>
      <c r="G1498" s="104"/>
      <c r="H1498" s="104"/>
      <c r="I1498" s="99"/>
      <c r="J1498" s="99"/>
      <c r="K1498" s="98"/>
      <c r="L1498" s="99"/>
      <c r="M1498" s="98"/>
      <c r="N1498" s="100"/>
      <c r="O1498" s="100"/>
      <c r="P1498" s="97"/>
      <c r="Q1498" s="98"/>
      <c r="R1498" s="98"/>
      <c r="S1498" s="98"/>
      <c r="T1498" s="98"/>
      <c r="U1498" s="99"/>
      <c r="V1498" s="98"/>
      <c r="W1498" s="98"/>
      <c r="X1498" s="99"/>
      <c r="Y1498" s="98"/>
    </row>
    <row r="1499" spans="2:25" s="90" customFormat="1" ht="21" customHeight="1">
      <c r="B1499" s="101"/>
      <c r="C1499" s="98"/>
      <c r="D1499" s="102"/>
      <c r="E1499" s="103"/>
      <c r="F1499" s="103"/>
      <c r="G1499" s="104"/>
      <c r="H1499" s="104"/>
      <c r="I1499" s="99"/>
      <c r="J1499" s="99"/>
      <c r="K1499" s="98"/>
      <c r="L1499" s="99"/>
      <c r="M1499" s="98"/>
      <c r="N1499" s="100"/>
      <c r="O1499" s="100"/>
      <c r="P1499" s="97"/>
      <c r="Q1499" s="98"/>
      <c r="R1499" s="98"/>
      <c r="S1499" s="98"/>
      <c r="T1499" s="98"/>
      <c r="U1499" s="99"/>
      <c r="V1499" s="98"/>
      <c r="W1499" s="98"/>
      <c r="X1499" s="99"/>
      <c r="Y1499" s="98"/>
    </row>
    <row r="1500" spans="2:25" s="90" customFormat="1" ht="21" customHeight="1">
      <c r="B1500" s="101"/>
      <c r="C1500" s="98"/>
      <c r="D1500" s="102"/>
      <c r="E1500" s="103"/>
      <c r="F1500" s="103"/>
      <c r="G1500" s="104"/>
      <c r="H1500" s="104"/>
      <c r="I1500" s="99"/>
      <c r="J1500" s="99"/>
      <c r="K1500" s="98"/>
      <c r="L1500" s="99"/>
      <c r="M1500" s="98"/>
      <c r="N1500" s="100"/>
      <c r="O1500" s="100"/>
      <c r="P1500" s="97"/>
      <c r="Q1500" s="98"/>
      <c r="R1500" s="98"/>
      <c r="S1500" s="98"/>
      <c r="T1500" s="98"/>
      <c r="U1500" s="99"/>
      <c r="V1500" s="98"/>
      <c r="W1500" s="98"/>
      <c r="X1500" s="99"/>
      <c r="Y1500" s="98"/>
    </row>
    <row r="1501" spans="2:25" s="90" customFormat="1" ht="21" customHeight="1">
      <c r="B1501" s="101"/>
      <c r="C1501" s="98"/>
      <c r="D1501" s="102"/>
      <c r="E1501" s="103"/>
      <c r="F1501" s="103"/>
      <c r="G1501" s="104"/>
      <c r="H1501" s="104"/>
      <c r="I1501" s="99"/>
      <c r="J1501" s="99"/>
      <c r="K1501" s="98"/>
      <c r="L1501" s="99"/>
      <c r="M1501" s="98"/>
      <c r="N1501" s="100"/>
      <c r="O1501" s="100"/>
      <c r="P1501" s="97"/>
      <c r="Q1501" s="98"/>
      <c r="R1501" s="98"/>
      <c r="S1501" s="98"/>
      <c r="T1501" s="98"/>
      <c r="U1501" s="99"/>
      <c r="V1501" s="98"/>
      <c r="W1501" s="98"/>
      <c r="X1501" s="99"/>
      <c r="Y1501" s="98"/>
    </row>
    <row r="1502" spans="2:25" s="90" customFormat="1" ht="21" customHeight="1">
      <c r="B1502" s="101"/>
      <c r="C1502" s="98"/>
      <c r="D1502" s="102"/>
      <c r="E1502" s="103"/>
      <c r="F1502" s="103"/>
      <c r="G1502" s="104"/>
      <c r="H1502" s="104"/>
      <c r="I1502" s="99"/>
      <c r="J1502" s="99"/>
      <c r="K1502" s="98"/>
      <c r="L1502" s="99"/>
      <c r="M1502" s="98"/>
      <c r="N1502" s="100"/>
      <c r="O1502" s="100"/>
      <c r="P1502" s="97"/>
      <c r="Q1502" s="98"/>
      <c r="R1502" s="98"/>
      <c r="S1502" s="98"/>
      <c r="T1502" s="98"/>
      <c r="U1502" s="99"/>
      <c r="V1502" s="98"/>
      <c r="W1502" s="98"/>
      <c r="X1502" s="99"/>
      <c r="Y1502" s="98"/>
    </row>
    <row r="1503" spans="2:25" s="90" customFormat="1" ht="21" customHeight="1">
      <c r="B1503" s="101"/>
      <c r="C1503" s="98"/>
      <c r="D1503" s="102"/>
      <c r="E1503" s="103"/>
      <c r="F1503" s="103"/>
      <c r="G1503" s="104"/>
      <c r="H1503" s="104"/>
      <c r="I1503" s="99"/>
      <c r="J1503" s="99"/>
      <c r="K1503" s="98"/>
      <c r="L1503" s="99"/>
      <c r="M1503" s="98"/>
      <c r="N1503" s="100"/>
      <c r="O1503" s="100"/>
      <c r="P1503" s="97"/>
      <c r="Q1503" s="98"/>
      <c r="R1503" s="98"/>
      <c r="S1503" s="98"/>
      <c r="T1503" s="98"/>
      <c r="U1503" s="99"/>
      <c r="V1503" s="98"/>
      <c r="W1503" s="98"/>
      <c r="X1503" s="99"/>
      <c r="Y1503" s="98"/>
    </row>
    <row r="1504" spans="2:25" s="90" customFormat="1" ht="21" customHeight="1">
      <c r="B1504" s="101"/>
      <c r="C1504" s="98"/>
      <c r="D1504" s="102"/>
      <c r="E1504" s="103"/>
      <c r="F1504" s="103"/>
      <c r="G1504" s="104"/>
      <c r="H1504" s="104"/>
      <c r="I1504" s="99"/>
      <c r="J1504" s="99"/>
      <c r="K1504" s="98"/>
      <c r="L1504" s="99"/>
      <c r="M1504" s="98"/>
      <c r="N1504" s="100"/>
      <c r="O1504" s="100"/>
      <c r="P1504" s="97"/>
      <c r="Q1504" s="98"/>
      <c r="R1504" s="98"/>
      <c r="S1504" s="98"/>
      <c r="T1504" s="98"/>
      <c r="U1504" s="99"/>
      <c r="V1504" s="98"/>
      <c r="W1504" s="98"/>
      <c r="X1504" s="99"/>
      <c r="Y1504" s="98"/>
    </row>
    <row r="1505" spans="2:25" s="90" customFormat="1" ht="21" customHeight="1">
      <c r="B1505" s="101"/>
      <c r="C1505" s="98"/>
      <c r="D1505" s="102"/>
      <c r="E1505" s="103"/>
      <c r="F1505" s="103"/>
      <c r="G1505" s="104"/>
      <c r="H1505" s="104"/>
      <c r="I1505" s="99"/>
      <c r="J1505" s="99"/>
      <c r="K1505" s="98"/>
      <c r="L1505" s="99"/>
      <c r="M1505" s="98"/>
      <c r="N1505" s="100"/>
      <c r="O1505" s="100"/>
      <c r="P1505" s="97"/>
      <c r="Q1505" s="98"/>
      <c r="R1505" s="98"/>
      <c r="S1505" s="98"/>
      <c r="T1505" s="98"/>
      <c r="U1505" s="99"/>
      <c r="V1505" s="98"/>
      <c r="W1505" s="98"/>
      <c r="X1505" s="99"/>
      <c r="Y1505" s="98"/>
    </row>
    <row r="1506" spans="2:25" s="90" customFormat="1" ht="21" customHeight="1">
      <c r="B1506" s="101"/>
      <c r="C1506" s="98"/>
      <c r="D1506" s="102"/>
      <c r="E1506" s="103"/>
      <c r="F1506" s="103"/>
      <c r="G1506" s="104"/>
      <c r="H1506" s="104"/>
      <c r="I1506" s="99"/>
      <c r="J1506" s="99"/>
      <c r="K1506" s="98"/>
      <c r="L1506" s="99"/>
      <c r="M1506" s="98"/>
      <c r="N1506" s="100"/>
      <c r="O1506" s="100"/>
      <c r="P1506" s="97"/>
      <c r="Q1506" s="98"/>
      <c r="R1506" s="98"/>
      <c r="S1506" s="98"/>
      <c r="T1506" s="98"/>
      <c r="U1506" s="99"/>
      <c r="V1506" s="98"/>
      <c r="W1506" s="98"/>
      <c r="X1506" s="99"/>
      <c r="Y1506" s="98"/>
    </row>
    <row r="1507" spans="2:25" s="90" customFormat="1" ht="21" customHeight="1">
      <c r="B1507" s="101"/>
      <c r="C1507" s="98"/>
      <c r="D1507" s="102"/>
      <c r="E1507" s="103"/>
      <c r="F1507" s="103"/>
      <c r="G1507" s="104"/>
      <c r="H1507" s="104"/>
      <c r="I1507" s="99"/>
      <c r="J1507" s="99"/>
      <c r="K1507" s="98"/>
      <c r="L1507" s="99"/>
      <c r="M1507" s="98"/>
      <c r="N1507" s="100"/>
      <c r="O1507" s="100"/>
      <c r="P1507" s="97"/>
      <c r="Q1507" s="98"/>
      <c r="R1507" s="98"/>
      <c r="S1507" s="98"/>
      <c r="T1507" s="98"/>
      <c r="U1507" s="99"/>
      <c r="V1507" s="98"/>
      <c r="W1507" s="98"/>
      <c r="X1507" s="99"/>
      <c r="Y1507" s="98"/>
    </row>
    <row r="1508" spans="2:25" s="90" customFormat="1" ht="21" customHeight="1">
      <c r="B1508" s="101"/>
      <c r="C1508" s="98"/>
      <c r="D1508" s="102"/>
      <c r="E1508" s="103"/>
      <c r="F1508" s="103"/>
      <c r="G1508" s="104"/>
      <c r="H1508" s="104"/>
      <c r="I1508" s="99"/>
      <c r="J1508" s="99"/>
      <c r="K1508" s="98"/>
      <c r="L1508" s="99"/>
      <c r="M1508" s="98"/>
      <c r="N1508" s="100"/>
      <c r="O1508" s="100"/>
      <c r="P1508" s="97"/>
      <c r="Q1508" s="98"/>
      <c r="R1508" s="98"/>
      <c r="S1508" s="98"/>
      <c r="T1508" s="98"/>
      <c r="U1508" s="99"/>
      <c r="V1508" s="98"/>
      <c r="W1508" s="98"/>
      <c r="X1508" s="99"/>
      <c r="Y1508" s="98"/>
    </row>
    <row r="1509" spans="2:25" s="90" customFormat="1" ht="21" customHeight="1">
      <c r="B1509" s="101"/>
      <c r="C1509" s="98"/>
      <c r="D1509" s="102"/>
      <c r="E1509" s="103"/>
      <c r="F1509" s="103"/>
      <c r="G1509" s="104"/>
      <c r="H1509" s="104"/>
      <c r="I1509" s="99"/>
      <c r="J1509" s="99"/>
      <c r="K1509" s="98"/>
      <c r="L1509" s="99"/>
      <c r="M1509" s="98"/>
      <c r="N1509" s="100"/>
      <c r="O1509" s="100"/>
      <c r="P1509" s="97"/>
      <c r="Q1509" s="98"/>
      <c r="R1509" s="98"/>
      <c r="S1509" s="98"/>
      <c r="T1509" s="98"/>
      <c r="U1509" s="99"/>
      <c r="V1509" s="98"/>
      <c r="W1509" s="98"/>
      <c r="X1509" s="99"/>
      <c r="Y1509" s="98"/>
    </row>
    <row r="1510" spans="2:25" s="90" customFormat="1" ht="21" customHeight="1">
      <c r="B1510" s="101"/>
      <c r="C1510" s="98"/>
      <c r="D1510" s="102"/>
      <c r="E1510" s="103"/>
      <c r="F1510" s="103"/>
      <c r="G1510" s="104"/>
      <c r="H1510" s="104"/>
      <c r="I1510" s="99"/>
      <c r="J1510" s="99"/>
      <c r="K1510" s="98"/>
      <c r="L1510" s="99"/>
      <c r="M1510" s="98"/>
      <c r="N1510" s="100"/>
      <c r="O1510" s="100"/>
      <c r="P1510" s="97"/>
      <c r="Q1510" s="98"/>
      <c r="R1510" s="98"/>
      <c r="S1510" s="98"/>
      <c r="T1510" s="98"/>
      <c r="U1510" s="99"/>
      <c r="V1510" s="98"/>
      <c r="W1510" s="98"/>
      <c r="X1510" s="99"/>
      <c r="Y1510" s="98"/>
    </row>
    <row r="1511" spans="2:25" s="90" customFormat="1" ht="21" customHeight="1">
      <c r="B1511" s="101"/>
      <c r="C1511" s="98"/>
      <c r="D1511" s="102"/>
      <c r="E1511" s="103"/>
      <c r="F1511" s="103"/>
      <c r="G1511" s="104"/>
      <c r="H1511" s="104"/>
      <c r="I1511" s="99"/>
      <c r="J1511" s="99"/>
      <c r="K1511" s="98"/>
      <c r="L1511" s="99"/>
      <c r="M1511" s="98"/>
      <c r="N1511" s="100"/>
      <c r="O1511" s="100"/>
      <c r="P1511" s="97"/>
      <c r="Q1511" s="98"/>
      <c r="R1511" s="98"/>
      <c r="S1511" s="98"/>
      <c r="T1511" s="98"/>
      <c r="U1511" s="99"/>
      <c r="V1511" s="98"/>
      <c r="W1511" s="98"/>
      <c r="X1511" s="99"/>
      <c r="Y1511" s="98"/>
    </row>
    <row r="1512" spans="2:25" s="90" customFormat="1" ht="21" customHeight="1">
      <c r="B1512" s="101"/>
      <c r="C1512" s="98"/>
      <c r="D1512" s="102"/>
      <c r="E1512" s="103"/>
      <c r="F1512" s="103"/>
      <c r="G1512" s="104"/>
      <c r="H1512" s="104"/>
      <c r="I1512" s="99"/>
      <c r="J1512" s="99"/>
      <c r="K1512" s="98"/>
      <c r="L1512" s="99"/>
      <c r="M1512" s="98"/>
      <c r="N1512" s="100"/>
      <c r="O1512" s="100"/>
      <c r="P1512" s="97"/>
      <c r="Q1512" s="98"/>
      <c r="R1512" s="98"/>
      <c r="S1512" s="98"/>
      <c r="T1512" s="98"/>
      <c r="U1512" s="99"/>
      <c r="V1512" s="98"/>
      <c r="W1512" s="98"/>
      <c r="X1512" s="99"/>
      <c r="Y1512" s="98"/>
    </row>
    <row r="1513" spans="2:25" s="90" customFormat="1" ht="21" customHeight="1">
      <c r="B1513" s="101"/>
      <c r="C1513" s="98"/>
      <c r="D1513" s="102"/>
      <c r="E1513" s="103"/>
      <c r="F1513" s="103"/>
      <c r="G1513" s="104"/>
      <c r="H1513" s="104"/>
      <c r="I1513" s="99"/>
      <c r="J1513" s="99"/>
      <c r="K1513" s="98"/>
      <c r="L1513" s="99"/>
      <c r="M1513" s="98"/>
      <c r="N1513" s="100"/>
      <c r="O1513" s="100"/>
      <c r="P1513" s="97"/>
      <c r="Q1513" s="98"/>
      <c r="R1513" s="98"/>
      <c r="S1513" s="98"/>
      <c r="T1513" s="98"/>
      <c r="U1513" s="99"/>
      <c r="V1513" s="98"/>
      <c r="W1513" s="98"/>
      <c r="X1513" s="99"/>
      <c r="Y1513" s="98"/>
    </row>
    <row r="1514" spans="2:25" s="90" customFormat="1" ht="21" customHeight="1">
      <c r="B1514" s="101"/>
      <c r="C1514" s="98"/>
      <c r="D1514" s="102"/>
      <c r="E1514" s="103"/>
      <c r="F1514" s="103"/>
      <c r="G1514" s="104"/>
      <c r="H1514" s="104"/>
      <c r="I1514" s="99"/>
      <c r="J1514" s="99"/>
      <c r="K1514" s="98"/>
      <c r="L1514" s="99"/>
      <c r="M1514" s="98"/>
      <c r="N1514" s="100"/>
      <c r="O1514" s="100"/>
      <c r="P1514" s="97"/>
      <c r="Q1514" s="98"/>
      <c r="R1514" s="98"/>
      <c r="S1514" s="98"/>
      <c r="T1514" s="98"/>
      <c r="U1514" s="99"/>
      <c r="V1514" s="98"/>
      <c r="W1514" s="98"/>
      <c r="X1514" s="99"/>
      <c r="Y1514" s="98"/>
    </row>
    <row r="1515" spans="2:25" s="90" customFormat="1" ht="21" customHeight="1">
      <c r="B1515" s="101"/>
      <c r="C1515" s="98"/>
      <c r="D1515" s="102"/>
      <c r="E1515" s="103"/>
      <c r="F1515" s="103"/>
      <c r="G1515" s="104"/>
      <c r="H1515" s="104"/>
      <c r="I1515" s="99"/>
      <c r="J1515" s="99"/>
      <c r="K1515" s="98"/>
      <c r="L1515" s="99"/>
      <c r="M1515" s="98"/>
      <c r="N1515" s="100"/>
      <c r="O1515" s="100"/>
      <c r="P1515" s="97"/>
      <c r="Q1515" s="98"/>
      <c r="R1515" s="98"/>
      <c r="S1515" s="98"/>
      <c r="T1515" s="98"/>
      <c r="U1515" s="99"/>
      <c r="V1515" s="98"/>
      <c r="W1515" s="98"/>
      <c r="X1515" s="99"/>
      <c r="Y1515" s="98"/>
    </row>
    <row r="1516" spans="2:25" s="90" customFormat="1" ht="21" customHeight="1">
      <c r="B1516" s="101"/>
      <c r="C1516" s="98"/>
      <c r="D1516" s="102"/>
      <c r="E1516" s="103"/>
      <c r="F1516" s="103"/>
      <c r="G1516" s="104"/>
      <c r="H1516" s="104"/>
      <c r="I1516" s="99"/>
      <c r="J1516" s="99"/>
      <c r="K1516" s="98"/>
      <c r="L1516" s="99"/>
      <c r="M1516" s="98"/>
      <c r="N1516" s="100"/>
      <c r="O1516" s="100"/>
      <c r="P1516" s="97"/>
      <c r="Q1516" s="98"/>
      <c r="R1516" s="98"/>
      <c r="S1516" s="98"/>
      <c r="T1516" s="98"/>
      <c r="U1516" s="99"/>
      <c r="V1516" s="98"/>
      <c r="W1516" s="98"/>
      <c r="X1516" s="99"/>
      <c r="Y1516" s="98"/>
    </row>
    <row r="1517" spans="2:25" s="90" customFormat="1" ht="21" customHeight="1">
      <c r="B1517" s="101"/>
      <c r="C1517" s="98"/>
      <c r="D1517" s="102"/>
      <c r="E1517" s="103"/>
      <c r="F1517" s="103"/>
      <c r="G1517" s="104"/>
      <c r="H1517" s="104"/>
      <c r="I1517" s="99"/>
      <c r="J1517" s="99"/>
      <c r="K1517" s="98"/>
      <c r="L1517" s="99"/>
      <c r="M1517" s="98"/>
      <c r="N1517" s="100"/>
      <c r="O1517" s="100"/>
      <c r="P1517" s="97"/>
      <c r="Q1517" s="98"/>
      <c r="R1517" s="98"/>
      <c r="S1517" s="98"/>
      <c r="T1517" s="98"/>
      <c r="U1517" s="99"/>
      <c r="V1517" s="98"/>
      <c r="W1517" s="98"/>
      <c r="X1517" s="99"/>
      <c r="Y1517" s="98"/>
    </row>
    <row r="1518" spans="2:25" s="90" customFormat="1" ht="21" customHeight="1">
      <c r="B1518" s="101"/>
      <c r="C1518" s="98"/>
      <c r="D1518" s="102"/>
      <c r="E1518" s="103"/>
      <c r="F1518" s="103"/>
      <c r="G1518" s="104"/>
      <c r="H1518" s="104"/>
      <c r="I1518" s="99"/>
      <c r="J1518" s="99"/>
      <c r="K1518" s="98"/>
      <c r="L1518" s="99"/>
      <c r="M1518" s="98"/>
      <c r="N1518" s="100"/>
      <c r="O1518" s="100"/>
      <c r="P1518" s="97"/>
      <c r="Q1518" s="98"/>
      <c r="R1518" s="98"/>
      <c r="S1518" s="98"/>
      <c r="T1518" s="98"/>
      <c r="U1518" s="99"/>
      <c r="V1518" s="98"/>
      <c r="W1518" s="98"/>
      <c r="X1518" s="99"/>
      <c r="Y1518" s="98"/>
    </row>
    <row r="1519" spans="2:25" s="90" customFormat="1" ht="21" customHeight="1">
      <c r="B1519" s="101"/>
      <c r="C1519" s="98"/>
      <c r="D1519" s="102"/>
      <c r="E1519" s="103"/>
      <c r="F1519" s="103"/>
      <c r="G1519" s="104"/>
      <c r="H1519" s="104"/>
      <c r="I1519" s="99"/>
      <c r="J1519" s="99"/>
      <c r="K1519" s="98"/>
      <c r="L1519" s="99"/>
      <c r="M1519" s="98"/>
      <c r="N1519" s="100"/>
      <c r="O1519" s="100"/>
      <c r="P1519" s="97"/>
      <c r="Q1519" s="98"/>
      <c r="R1519" s="98"/>
      <c r="S1519" s="98"/>
      <c r="T1519" s="98"/>
      <c r="U1519" s="99"/>
      <c r="V1519" s="98"/>
      <c r="W1519" s="98"/>
      <c r="X1519" s="99"/>
      <c r="Y1519" s="98"/>
    </row>
    <row r="1520" spans="2:25" s="90" customFormat="1" ht="21" customHeight="1">
      <c r="B1520" s="101"/>
      <c r="C1520" s="98"/>
      <c r="D1520" s="102"/>
      <c r="E1520" s="103"/>
      <c r="F1520" s="103"/>
      <c r="G1520" s="104"/>
      <c r="H1520" s="104"/>
      <c r="I1520" s="99"/>
      <c r="J1520" s="99"/>
      <c r="K1520" s="98"/>
      <c r="L1520" s="99"/>
      <c r="M1520" s="98"/>
      <c r="N1520" s="100"/>
      <c r="O1520" s="100"/>
      <c r="P1520" s="97"/>
      <c r="Q1520" s="98"/>
      <c r="R1520" s="98"/>
      <c r="S1520" s="98"/>
      <c r="T1520" s="98"/>
      <c r="U1520" s="99"/>
      <c r="V1520" s="98"/>
      <c r="W1520" s="98"/>
      <c r="X1520" s="99"/>
      <c r="Y1520" s="98"/>
    </row>
    <row r="1521" spans="2:25" s="90" customFormat="1" ht="21" customHeight="1">
      <c r="B1521" s="101"/>
      <c r="C1521" s="98"/>
      <c r="D1521" s="102"/>
      <c r="E1521" s="103"/>
      <c r="F1521" s="103"/>
      <c r="G1521" s="104"/>
      <c r="H1521" s="104"/>
      <c r="I1521" s="99"/>
      <c r="J1521" s="99"/>
      <c r="K1521" s="98"/>
      <c r="L1521" s="99"/>
      <c r="M1521" s="98"/>
      <c r="N1521" s="100"/>
      <c r="O1521" s="100"/>
      <c r="P1521" s="97"/>
      <c r="Q1521" s="98"/>
      <c r="R1521" s="98"/>
      <c r="S1521" s="98"/>
      <c r="T1521" s="98"/>
      <c r="U1521" s="99"/>
      <c r="V1521" s="98"/>
      <c r="W1521" s="98"/>
      <c r="X1521" s="99"/>
      <c r="Y1521" s="98"/>
    </row>
    <row r="1522" spans="2:25" s="90" customFormat="1" ht="21" customHeight="1">
      <c r="B1522" s="101"/>
      <c r="C1522" s="98"/>
      <c r="D1522" s="102"/>
      <c r="E1522" s="103"/>
      <c r="F1522" s="103"/>
      <c r="G1522" s="104"/>
      <c r="H1522" s="104"/>
      <c r="I1522" s="99"/>
      <c r="J1522" s="99"/>
      <c r="K1522" s="98"/>
      <c r="L1522" s="99"/>
      <c r="M1522" s="98"/>
      <c r="N1522" s="100"/>
      <c r="O1522" s="100"/>
      <c r="P1522" s="97"/>
      <c r="Q1522" s="98"/>
      <c r="R1522" s="98"/>
      <c r="S1522" s="98"/>
      <c r="T1522" s="98"/>
      <c r="U1522" s="99"/>
      <c r="V1522" s="98"/>
      <c r="W1522" s="98"/>
      <c r="X1522" s="99"/>
      <c r="Y1522" s="98"/>
    </row>
    <row r="1523" spans="2:25" s="90" customFormat="1" ht="21" customHeight="1">
      <c r="B1523" s="101"/>
      <c r="C1523" s="98"/>
      <c r="D1523" s="102"/>
      <c r="E1523" s="103"/>
      <c r="F1523" s="103"/>
      <c r="G1523" s="104"/>
      <c r="H1523" s="104"/>
      <c r="I1523" s="99"/>
      <c r="J1523" s="99"/>
      <c r="K1523" s="98"/>
      <c r="L1523" s="99"/>
      <c r="M1523" s="98"/>
      <c r="N1523" s="100"/>
      <c r="O1523" s="100"/>
      <c r="P1523" s="97"/>
      <c r="Q1523" s="98"/>
      <c r="R1523" s="98"/>
      <c r="S1523" s="98"/>
      <c r="T1523" s="98"/>
      <c r="U1523" s="99"/>
      <c r="V1523" s="98"/>
      <c r="W1523" s="98"/>
      <c r="X1523" s="99"/>
      <c r="Y1523" s="98"/>
    </row>
    <row r="1524" spans="2:25" s="90" customFormat="1" ht="21" customHeight="1">
      <c r="B1524" s="101"/>
      <c r="C1524" s="98"/>
      <c r="D1524" s="102"/>
      <c r="E1524" s="103"/>
      <c r="F1524" s="103"/>
      <c r="G1524" s="104"/>
      <c r="H1524" s="104"/>
      <c r="I1524" s="99"/>
      <c r="J1524" s="99"/>
      <c r="K1524" s="98"/>
      <c r="L1524" s="99"/>
      <c r="M1524" s="98"/>
      <c r="N1524" s="100"/>
      <c r="O1524" s="100"/>
      <c r="P1524" s="97"/>
      <c r="Q1524" s="98"/>
      <c r="R1524" s="98"/>
      <c r="S1524" s="98"/>
      <c r="T1524" s="98"/>
      <c r="U1524" s="99"/>
      <c r="V1524" s="98"/>
      <c r="W1524" s="98"/>
      <c r="X1524" s="99"/>
      <c r="Y1524" s="98"/>
    </row>
    <row r="1525" spans="2:25" s="90" customFormat="1" ht="21" customHeight="1">
      <c r="B1525" s="101"/>
      <c r="C1525" s="98"/>
      <c r="D1525" s="102"/>
      <c r="E1525" s="103"/>
      <c r="F1525" s="103"/>
      <c r="G1525" s="104"/>
      <c r="H1525" s="104"/>
      <c r="I1525" s="99"/>
      <c r="J1525" s="99"/>
      <c r="K1525" s="98"/>
      <c r="L1525" s="99"/>
      <c r="M1525" s="98"/>
      <c r="N1525" s="100"/>
      <c r="O1525" s="100"/>
      <c r="P1525" s="97"/>
      <c r="Q1525" s="98"/>
      <c r="R1525" s="98"/>
      <c r="S1525" s="98"/>
      <c r="T1525" s="98"/>
      <c r="U1525" s="99"/>
      <c r="V1525" s="98"/>
      <c r="W1525" s="98"/>
      <c r="X1525" s="99"/>
      <c r="Y1525" s="98"/>
    </row>
    <row r="1526" spans="2:25" s="90" customFormat="1" ht="21" customHeight="1">
      <c r="B1526" s="101"/>
      <c r="C1526" s="98"/>
      <c r="D1526" s="102"/>
      <c r="E1526" s="103"/>
      <c r="F1526" s="103"/>
      <c r="G1526" s="104"/>
      <c r="H1526" s="104"/>
      <c r="I1526" s="99"/>
      <c r="J1526" s="99"/>
      <c r="K1526" s="98"/>
      <c r="L1526" s="99"/>
      <c r="M1526" s="98"/>
      <c r="N1526" s="100"/>
      <c r="O1526" s="100"/>
      <c r="P1526" s="97"/>
      <c r="Q1526" s="98"/>
      <c r="R1526" s="98"/>
      <c r="S1526" s="98"/>
      <c r="T1526" s="98"/>
      <c r="U1526" s="99"/>
      <c r="V1526" s="98"/>
      <c r="W1526" s="98"/>
      <c r="X1526" s="99"/>
      <c r="Y1526" s="98"/>
    </row>
    <row r="1527" spans="2:25" s="90" customFormat="1" ht="21" customHeight="1">
      <c r="B1527" s="101"/>
      <c r="C1527" s="98"/>
      <c r="D1527" s="102"/>
      <c r="E1527" s="103"/>
      <c r="F1527" s="103"/>
      <c r="G1527" s="104"/>
      <c r="H1527" s="104"/>
      <c r="I1527" s="99"/>
      <c r="J1527" s="99"/>
      <c r="K1527" s="98"/>
      <c r="L1527" s="99"/>
      <c r="M1527" s="98"/>
      <c r="N1527" s="100"/>
      <c r="O1527" s="100"/>
      <c r="P1527" s="97"/>
      <c r="Q1527" s="98"/>
      <c r="R1527" s="98"/>
      <c r="S1527" s="98"/>
      <c r="T1527" s="98"/>
      <c r="U1527" s="99"/>
      <c r="V1527" s="98"/>
      <c r="W1527" s="98"/>
      <c r="X1527" s="99"/>
      <c r="Y1527" s="98"/>
    </row>
    <row r="1528" spans="2:25" s="90" customFormat="1" ht="21" customHeight="1">
      <c r="B1528" s="101"/>
      <c r="C1528" s="98"/>
      <c r="D1528" s="102"/>
      <c r="E1528" s="103"/>
      <c r="F1528" s="103"/>
      <c r="G1528" s="104"/>
      <c r="H1528" s="104"/>
      <c r="I1528" s="99"/>
      <c r="J1528" s="99"/>
      <c r="K1528" s="98"/>
      <c r="L1528" s="99"/>
      <c r="M1528" s="98"/>
      <c r="N1528" s="100"/>
      <c r="O1528" s="100"/>
      <c r="P1528" s="97"/>
      <c r="Q1528" s="98"/>
      <c r="R1528" s="98"/>
      <c r="S1528" s="98"/>
      <c r="T1528" s="98"/>
      <c r="U1528" s="99"/>
      <c r="V1528" s="98"/>
      <c r="W1528" s="98"/>
      <c r="X1528" s="99"/>
      <c r="Y1528" s="98"/>
    </row>
    <row r="1529" spans="2:25" s="90" customFormat="1" ht="21" customHeight="1">
      <c r="B1529" s="101"/>
      <c r="C1529" s="98"/>
      <c r="D1529" s="102"/>
      <c r="E1529" s="103"/>
      <c r="F1529" s="103"/>
      <c r="G1529" s="104"/>
      <c r="H1529" s="104"/>
      <c r="I1529" s="99"/>
      <c r="J1529" s="99"/>
      <c r="K1529" s="98"/>
      <c r="L1529" s="99"/>
      <c r="M1529" s="98"/>
      <c r="N1529" s="100"/>
      <c r="O1529" s="100"/>
      <c r="P1529" s="97"/>
      <c r="Q1529" s="98"/>
      <c r="R1529" s="98"/>
      <c r="S1529" s="98"/>
      <c r="T1529" s="98"/>
      <c r="U1529" s="99"/>
      <c r="V1529" s="98"/>
      <c r="W1529" s="98"/>
      <c r="X1529" s="99"/>
      <c r="Y1529" s="98"/>
    </row>
    <row r="1530" spans="2:25" s="90" customFormat="1" ht="21" customHeight="1">
      <c r="B1530" s="101"/>
      <c r="C1530" s="98"/>
      <c r="D1530" s="102"/>
      <c r="E1530" s="103"/>
      <c r="F1530" s="103"/>
      <c r="G1530" s="104"/>
      <c r="H1530" s="104"/>
      <c r="I1530" s="99"/>
      <c r="J1530" s="99"/>
      <c r="K1530" s="98"/>
      <c r="L1530" s="99"/>
      <c r="M1530" s="98"/>
      <c r="N1530" s="100"/>
      <c r="O1530" s="100"/>
      <c r="P1530" s="97"/>
      <c r="Q1530" s="98"/>
      <c r="R1530" s="98"/>
      <c r="S1530" s="98"/>
      <c r="T1530" s="98"/>
      <c r="U1530" s="99"/>
      <c r="V1530" s="98"/>
      <c r="W1530" s="98"/>
      <c r="X1530" s="99"/>
      <c r="Y1530" s="98"/>
    </row>
    <row r="1531" spans="2:25" s="90" customFormat="1" ht="21" customHeight="1">
      <c r="B1531" s="101"/>
      <c r="C1531" s="98"/>
      <c r="D1531" s="102"/>
      <c r="E1531" s="103"/>
      <c r="F1531" s="103"/>
      <c r="G1531" s="104"/>
      <c r="H1531" s="104"/>
      <c r="I1531" s="99"/>
      <c r="J1531" s="99"/>
      <c r="K1531" s="98"/>
      <c r="L1531" s="99"/>
      <c r="M1531" s="98"/>
      <c r="N1531" s="100"/>
      <c r="O1531" s="100"/>
      <c r="P1531" s="97"/>
      <c r="Q1531" s="98"/>
      <c r="R1531" s="98"/>
      <c r="S1531" s="98"/>
      <c r="T1531" s="98"/>
      <c r="U1531" s="99"/>
      <c r="V1531" s="98"/>
      <c r="W1531" s="98"/>
      <c r="X1531" s="99"/>
      <c r="Y1531" s="98"/>
    </row>
    <row r="1532" spans="2:25" s="90" customFormat="1" ht="21" customHeight="1">
      <c r="B1532" s="101"/>
      <c r="C1532" s="98"/>
      <c r="D1532" s="102"/>
      <c r="E1532" s="103"/>
      <c r="F1532" s="103"/>
      <c r="G1532" s="104"/>
      <c r="H1532" s="104"/>
      <c r="I1532" s="99"/>
      <c r="J1532" s="99"/>
      <c r="K1532" s="98"/>
      <c r="L1532" s="99"/>
      <c r="M1532" s="98"/>
      <c r="N1532" s="100"/>
      <c r="O1532" s="100"/>
      <c r="P1532" s="97"/>
      <c r="Q1532" s="98"/>
      <c r="R1532" s="98"/>
      <c r="S1532" s="98"/>
      <c r="T1532" s="98"/>
      <c r="U1532" s="99"/>
      <c r="V1532" s="98"/>
      <c r="W1532" s="98"/>
      <c r="X1532" s="99"/>
      <c r="Y1532" s="98"/>
    </row>
    <row r="1533" spans="2:25" s="90" customFormat="1" ht="21" customHeight="1">
      <c r="B1533" s="101"/>
      <c r="C1533" s="98"/>
      <c r="D1533" s="102"/>
      <c r="E1533" s="103"/>
      <c r="F1533" s="103"/>
      <c r="G1533" s="104"/>
      <c r="H1533" s="104"/>
      <c r="I1533" s="99"/>
      <c r="J1533" s="99"/>
      <c r="K1533" s="98"/>
      <c r="L1533" s="99"/>
      <c r="M1533" s="98"/>
      <c r="N1533" s="100"/>
      <c r="O1533" s="100"/>
      <c r="P1533" s="97"/>
      <c r="Q1533" s="98"/>
      <c r="R1533" s="98"/>
      <c r="S1533" s="98"/>
      <c r="T1533" s="98"/>
      <c r="U1533" s="99"/>
      <c r="V1533" s="98"/>
      <c r="W1533" s="98"/>
      <c r="X1533" s="99"/>
      <c r="Y1533" s="98"/>
    </row>
    <row r="1534" spans="2:25" s="90" customFormat="1" ht="21" customHeight="1">
      <c r="B1534" s="101"/>
      <c r="C1534" s="98"/>
      <c r="D1534" s="102"/>
      <c r="E1534" s="103"/>
      <c r="F1534" s="103"/>
      <c r="G1534" s="104"/>
      <c r="H1534" s="104"/>
      <c r="I1534" s="99"/>
      <c r="J1534" s="99"/>
      <c r="K1534" s="98"/>
      <c r="L1534" s="99"/>
      <c r="M1534" s="98"/>
      <c r="N1534" s="100"/>
      <c r="O1534" s="100"/>
      <c r="P1534" s="97"/>
      <c r="Q1534" s="98"/>
      <c r="R1534" s="98"/>
      <c r="S1534" s="98"/>
      <c r="T1534" s="98"/>
      <c r="U1534" s="99"/>
      <c r="V1534" s="98"/>
      <c r="W1534" s="98"/>
      <c r="X1534" s="99"/>
      <c r="Y1534" s="98"/>
    </row>
    <row r="1535" spans="2:25" s="90" customFormat="1" ht="21" customHeight="1">
      <c r="B1535" s="101"/>
      <c r="C1535" s="98"/>
      <c r="D1535" s="102"/>
      <c r="E1535" s="103"/>
      <c r="F1535" s="103"/>
      <c r="G1535" s="104"/>
      <c r="H1535" s="104"/>
      <c r="I1535" s="99"/>
      <c r="J1535" s="99"/>
      <c r="K1535" s="98"/>
      <c r="L1535" s="99"/>
      <c r="M1535" s="98"/>
      <c r="N1535" s="100"/>
      <c r="O1535" s="100"/>
      <c r="P1535" s="97"/>
      <c r="Q1535" s="98"/>
      <c r="R1535" s="98"/>
      <c r="S1535" s="98"/>
      <c r="T1535" s="98"/>
      <c r="U1535" s="99"/>
      <c r="V1535" s="98"/>
      <c r="W1535" s="98"/>
      <c r="X1535" s="99"/>
      <c r="Y1535" s="98"/>
    </row>
    <row r="1536" spans="2:25" s="90" customFormat="1" ht="21" customHeight="1">
      <c r="B1536" s="101"/>
      <c r="C1536" s="98"/>
      <c r="D1536" s="102"/>
      <c r="E1536" s="103"/>
      <c r="F1536" s="103"/>
      <c r="G1536" s="104"/>
      <c r="H1536" s="104"/>
      <c r="I1536" s="99"/>
      <c r="J1536" s="99"/>
      <c r="K1536" s="98"/>
      <c r="L1536" s="99"/>
      <c r="M1536" s="98"/>
      <c r="N1536" s="100"/>
      <c r="O1536" s="100"/>
      <c r="P1536" s="97"/>
      <c r="Q1536" s="98"/>
      <c r="R1536" s="98"/>
      <c r="S1536" s="98"/>
      <c r="T1536" s="98"/>
      <c r="U1536" s="99"/>
      <c r="V1536" s="98"/>
      <c r="W1536" s="98"/>
      <c r="X1536" s="99"/>
      <c r="Y1536" s="98"/>
    </row>
    <row r="1537" spans="2:25" s="90" customFormat="1" ht="21" customHeight="1">
      <c r="B1537" s="101"/>
      <c r="C1537" s="98"/>
      <c r="D1537" s="102"/>
      <c r="E1537" s="103"/>
      <c r="F1537" s="103"/>
      <c r="G1537" s="104"/>
      <c r="H1537" s="104"/>
      <c r="I1537" s="99"/>
      <c r="J1537" s="99"/>
      <c r="K1537" s="98"/>
      <c r="L1537" s="99"/>
      <c r="M1537" s="98"/>
      <c r="N1537" s="100"/>
      <c r="O1537" s="100"/>
      <c r="P1537" s="97"/>
      <c r="Q1537" s="98"/>
      <c r="R1537" s="98"/>
      <c r="S1537" s="98"/>
      <c r="T1537" s="98"/>
      <c r="U1537" s="99"/>
      <c r="V1537" s="98"/>
      <c r="W1537" s="98"/>
      <c r="X1537" s="99"/>
      <c r="Y1537" s="98"/>
    </row>
    <row r="1538" spans="2:25" s="90" customFormat="1" ht="21" customHeight="1">
      <c r="B1538" s="101"/>
      <c r="C1538" s="98"/>
      <c r="D1538" s="102"/>
      <c r="E1538" s="103"/>
      <c r="F1538" s="103"/>
      <c r="G1538" s="104"/>
      <c r="H1538" s="104"/>
      <c r="I1538" s="99"/>
      <c r="J1538" s="99"/>
      <c r="K1538" s="98"/>
      <c r="L1538" s="99"/>
      <c r="M1538" s="98"/>
      <c r="N1538" s="100"/>
      <c r="O1538" s="100"/>
      <c r="P1538" s="97"/>
      <c r="Q1538" s="98"/>
      <c r="R1538" s="98"/>
      <c r="S1538" s="98"/>
      <c r="T1538" s="98"/>
      <c r="U1538" s="99"/>
      <c r="V1538" s="98"/>
      <c r="W1538" s="98"/>
      <c r="X1538" s="99"/>
      <c r="Y1538" s="98"/>
    </row>
    <row r="1539" spans="2:25" s="90" customFormat="1" ht="21" customHeight="1">
      <c r="B1539" s="101"/>
      <c r="C1539" s="98"/>
      <c r="D1539" s="102"/>
      <c r="E1539" s="103"/>
      <c r="F1539" s="103"/>
      <c r="G1539" s="104"/>
      <c r="H1539" s="104"/>
      <c r="I1539" s="99"/>
      <c r="J1539" s="99"/>
      <c r="K1539" s="98"/>
      <c r="L1539" s="99"/>
      <c r="M1539" s="98"/>
      <c r="N1539" s="100"/>
      <c r="O1539" s="100"/>
      <c r="P1539" s="97"/>
      <c r="Q1539" s="98"/>
      <c r="R1539" s="98"/>
      <c r="S1539" s="98"/>
      <c r="T1539" s="98"/>
      <c r="U1539" s="99"/>
      <c r="V1539" s="98"/>
      <c r="W1539" s="98"/>
      <c r="X1539" s="99"/>
      <c r="Y1539" s="98"/>
    </row>
    <row r="1540" spans="2:25" s="90" customFormat="1" ht="21" customHeight="1">
      <c r="B1540" s="101"/>
      <c r="C1540" s="98"/>
      <c r="D1540" s="102"/>
      <c r="E1540" s="103"/>
      <c r="F1540" s="103"/>
      <c r="G1540" s="104"/>
      <c r="H1540" s="104"/>
      <c r="I1540" s="99"/>
      <c r="J1540" s="99"/>
      <c r="K1540" s="98"/>
      <c r="L1540" s="99"/>
      <c r="M1540" s="98"/>
      <c r="N1540" s="100"/>
      <c r="O1540" s="100"/>
      <c r="P1540" s="97"/>
      <c r="Q1540" s="98"/>
      <c r="R1540" s="98"/>
      <c r="S1540" s="98"/>
      <c r="T1540" s="98"/>
      <c r="U1540" s="99"/>
      <c r="V1540" s="98"/>
      <c r="W1540" s="98"/>
      <c r="X1540" s="99"/>
      <c r="Y1540" s="98"/>
    </row>
    <row r="1541" spans="2:25" s="90" customFormat="1" ht="21" customHeight="1">
      <c r="B1541" s="101"/>
      <c r="C1541" s="98"/>
      <c r="D1541" s="102"/>
      <c r="E1541" s="103"/>
      <c r="F1541" s="103"/>
      <c r="G1541" s="104"/>
      <c r="H1541" s="104"/>
      <c r="I1541" s="99"/>
      <c r="J1541" s="99"/>
      <c r="K1541" s="98"/>
      <c r="L1541" s="99"/>
      <c r="M1541" s="98"/>
      <c r="N1541" s="100"/>
      <c r="O1541" s="100"/>
      <c r="P1541" s="97"/>
      <c r="Q1541" s="98"/>
      <c r="R1541" s="98"/>
      <c r="S1541" s="98"/>
      <c r="T1541" s="98"/>
      <c r="U1541" s="99"/>
      <c r="V1541" s="98"/>
      <c r="W1541" s="98"/>
      <c r="X1541" s="99"/>
      <c r="Y1541" s="98"/>
    </row>
    <row r="1542" spans="2:25" s="90" customFormat="1" ht="21" customHeight="1">
      <c r="B1542" s="101"/>
      <c r="C1542" s="98"/>
      <c r="D1542" s="102"/>
      <c r="E1542" s="103"/>
      <c r="F1542" s="103"/>
      <c r="G1542" s="104"/>
      <c r="H1542" s="104"/>
      <c r="I1542" s="99"/>
      <c r="J1542" s="99"/>
      <c r="K1542" s="98"/>
      <c r="L1542" s="99"/>
      <c r="M1542" s="98"/>
      <c r="N1542" s="100"/>
      <c r="O1542" s="100"/>
      <c r="P1542" s="97"/>
      <c r="Q1542" s="98"/>
      <c r="R1542" s="98"/>
      <c r="S1542" s="98"/>
      <c r="T1542" s="98"/>
      <c r="U1542" s="99"/>
      <c r="V1542" s="98"/>
      <c r="W1542" s="98"/>
      <c r="X1542" s="99"/>
      <c r="Y1542" s="98"/>
    </row>
    <row r="1543" spans="2:25" s="90" customFormat="1" ht="21" customHeight="1">
      <c r="B1543" s="101"/>
      <c r="C1543" s="98"/>
      <c r="D1543" s="102"/>
      <c r="E1543" s="103"/>
      <c r="F1543" s="103"/>
      <c r="G1543" s="104"/>
      <c r="H1543" s="104"/>
      <c r="I1543" s="99"/>
      <c r="J1543" s="99"/>
      <c r="K1543" s="98"/>
      <c r="L1543" s="99"/>
      <c r="M1543" s="98"/>
      <c r="N1543" s="100"/>
      <c r="O1543" s="100"/>
      <c r="P1543" s="97"/>
      <c r="Q1543" s="98"/>
      <c r="R1543" s="98"/>
      <c r="S1543" s="98"/>
      <c r="T1543" s="98"/>
      <c r="U1543" s="99"/>
      <c r="V1543" s="98"/>
      <c r="W1543" s="98"/>
      <c r="X1543" s="99"/>
      <c r="Y1543" s="98"/>
    </row>
    <row r="1544" spans="2:25" s="90" customFormat="1" ht="21" customHeight="1">
      <c r="B1544" s="101"/>
      <c r="C1544" s="98"/>
      <c r="D1544" s="102"/>
      <c r="E1544" s="103"/>
      <c r="F1544" s="103"/>
      <c r="G1544" s="104"/>
      <c r="H1544" s="104"/>
      <c r="I1544" s="99"/>
      <c r="J1544" s="99"/>
      <c r="K1544" s="98"/>
      <c r="L1544" s="99"/>
      <c r="M1544" s="98"/>
      <c r="N1544" s="100"/>
      <c r="O1544" s="100"/>
      <c r="P1544" s="97"/>
      <c r="Q1544" s="98"/>
      <c r="R1544" s="98"/>
      <c r="S1544" s="98"/>
      <c r="T1544" s="98"/>
      <c r="U1544" s="99"/>
      <c r="V1544" s="98"/>
      <c r="W1544" s="98"/>
      <c r="X1544" s="99"/>
      <c r="Y1544" s="98"/>
    </row>
    <row r="1545" spans="2:25" s="90" customFormat="1" ht="21" customHeight="1">
      <c r="B1545" s="101"/>
      <c r="C1545" s="98"/>
      <c r="D1545" s="102"/>
      <c r="E1545" s="103"/>
      <c r="F1545" s="103"/>
      <c r="G1545" s="104"/>
      <c r="H1545" s="104"/>
      <c r="I1545" s="99"/>
      <c r="J1545" s="99"/>
      <c r="K1545" s="98"/>
      <c r="L1545" s="99"/>
      <c r="M1545" s="98"/>
      <c r="N1545" s="100"/>
      <c r="O1545" s="100"/>
      <c r="P1545" s="97"/>
      <c r="Q1545" s="98"/>
      <c r="R1545" s="98"/>
      <c r="S1545" s="98"/>
      <c r="T1545" s="98"/>
      <c r="U1545" s="99"/>
      <c r="V1545" s="98"/>
      <c r="W1545" s="98"/>
      <c r="X1545" s="99"/>
      <c r="Y1545" s="98"/>
    </row>
    <row r="1546" spans="2:25" s="90" customFormat="1" ht="21" customHeight="1">
      <c r="B1546" s="101"/>
      <c r="C1546" s="98"/>
      <c r="D1546" s="102"/>
      <c r="E1546" s="103"/>
      <c r="F1546" s="103"/>
      <c r="G1546" s="104"/>
      <c r="H1546" s="104"/>
      <c r="I1546" s="99"/>
      <c r="J1546" s="99"/>
      <c r="K1546" s="98"/>
      <c r="L1546" s="99"/>
      <c r="M1546" s="98"/>
      <c r="N1546" s="100"/>
      <c r="O1546" s="100"/>
      <c r="P1546" s="97"/>
      <c r="Q1546" s="98"/>
      <c r="R1546" s="98"/>
      <c r="S1546" s="98"/>
      <c r="T1546" s="98"/>
      <c r="U1546" s="99"/>
      <c r="V1546" s="98"/>
      <c r="W1546" s="98"/>
      <c r="X1546" s="99"/>
      <c r="Y1546" s="98"/>
    </row>
    <row r="1547" spans="2:25" s="90" customFormat="1" ht="21" customHeight="1">
      <c r="B1547" s="101"/>
      <c r="C1547" s="98"/>
      <c r="D1547" s="102"/>
      <c r="E1547" s="103"/>
      <c r="F1547" s="103"/>
      <c r="G1547" s="104"/>
      <c r="H1547" s="104"/>
      <c r="I1547" s="99"/>
      <c r="J1547" s="99"/>
      <c r="K1547" s="98"/>
      <c r="L1547" s="99"/>
      <c r="M1547" s="98"/>
      <c r="N1547" s="100"/>
      <c r="O1547" s="100"/>
      <c r="P1547" s="97"/>
      <c r="Q1547" s="98"/>
      <c r="R1547" s="98"/>
      <c r="S1547" s="98"/>
      <c r="T1547" s="98"/>
      <c r="U1547" s="99"/>
      <c r="V1547" s="98"/>
      <c r="W1547" s="98"/>
      <c r="X1547" s="99"/>
      <c r="Y1547" s="98"/>
    </row>
    <row r="1548" spans="2:25" s="90" customFormat="1" ht="21" customHeight="1">
      <c r="B1548" s="101"/>
      <c r="C1548" s="98"/>
      <c r="D1548" s="102"/>
      <c r="E1548" s="103"/>
      <c r="F1548" s="103"/>
      <c r="G1548" s="104"/>
      <c r="H1548" s="104"/>
      <c r="I1548" s="99"/>
      <c r="J1548" s="99"/>
      <c r="K1548" s="98"/>
      <c r="L1548" s="99"/>
      <c r="M1548" s="98"/>
      <c r="N1548" s="100"/>
      <c r="O1548" s="100"/>
      <c r="P1548" s="97"/>
      <c r="Q1548" s="98"/>
      <c r="R1548" s="98"/>
      <c r="S1548" s="98"/>
      <c r="T1548" s="98"/>
      <c r="U1548" s="99"/>
      <c r="V1548" s="98"/>
      <c r="W1548" s="98"/>
      <c r="X1548" s="99"/>
      <c r="Y1548" s="98"/>
    </row>
    <row r="1549" spans="2:25" s="90" customFormat="1" ht="21" customHeight="1">
      <c r="B1549" s="101"/>
      <c r="C1549" s="98"/>
      <c r="D1549" s="102"/>
      <c r="E1549" s="103"/>
      <c r="F1549" s="103"/>
      <c r="G1549" s="104"/>
      <c r="H1549" s="104"/>
      <c r="I1549" s="99"/>
      <c r="J1549" s="99"/>
      <c r="K1549" s="98"/>
      <c r="L1549" s="99"/>
      <c r="M1549" s="98"/>
      <c r="N1549" s="100"/>
      <c r="O1549" s="100"/>
      <c r="P1549" s="97"/>
      <c r="Q1549" s="98"/>
      <c r="R1549" s="98"/>
      <c r="S1549" s="98"/>
      <c r="T1549" s="98"/>
      <c r="U1549" s="99"/>
      <c r="V1549" s="98"/>
      <c r="W1549" s="98"/>
      <c r="X1549" s="99"/>
      <c r="Y1549" s="98"/>
    </row>
    <row r="1550" spans="2:25" s="90" customFormat="1" ht="21" customHeight="1">
      <c r="B1550" s="101"/>
      <c r="C1550" s="98"/>
      <c r="D1550" s="102"/>
      <c r="E1550" s="103"/>
      <c r="F1550" s="103"/>
      <c r="G1550" s="104"/>
      <c r="H1550" s="104"/>
      <c r="I1550" s="99"/>
      <c r="J1550" s="99"/>
      <c r="K1550" s="98"/>
      <c r="L1550" s="99"/>
      <c r="M1550" s="98"/>
      <c r="N1550" s="100"/>
      <c r="O1550" s="100"/>
      <c r="P1550" s="97"/>
      <c r="Q1550" s="98"/>
      <c r="R1550" s="98"/>
      <c r="S1550" s="98"/>
      <c r="T1550" s="98"/>
      <c r="U1550" s="99"/>
      <c r="V1550" s="98"/>
      <c r="W1550" s="98"/>
      <c r="X1550" s="99"/>
      <c r="Y1550" s="98"/>
    </row>
    <row r="1551" spans="2:25" s="90" customFormat="1" ht="21" customHeight="1">
      <c r="B1551" s="101"/>
      <c r="C1551" s="98"/>
      <c r="D1551" s="102"/>
      <c r="E1551" s="103"/>
      <c r="F1551" s="103"/>
      <c r="G1551" s="104"/>
      <c r="H1551" s="104"/>
      <c r="I1551" s="99"/>
      <c r="J1551" s="99"/>
      <c r="K1551" s="98"/>
      <c r="L1551" s="99"/>
      <c r="M1551" s="98"/>
      <c r="N1551" s="100"/>
      <c r="O1551" s="100"/>
      <c r="P1551" s="97"/>
      <c r="Q1551" s="98"/>
      <c r="R1551" s="98"/>
      <c r="S1551" s="98"/>
      <c r="T1551" s="98"/>
      <c r="U1551" s="99"/>
      <c r="V1551" s="98"/>
      <c r="W1551" s="98"/>
      <c r="X1551" s="99"/>
      <c r="Y1551" s="98"/>
    </row>
    <row r="1552" spans="2:25" s="90" customFormat="1" ht="21" customHeight="1">
      <c r="B1552" s="101"/>
      <c r="C1552" s="98"/>
      <c r="D1552" s="102"/>
      <c r="E1552" s="103"/>
      <c r="F1552" s="103"/>
      <c r="G1552" s="104"/>
      <c r="H1552" s="104"/>
      <c r="I1552" s="99"/>
      <c r="J1552" s="99"/>
      <c r="K1552" s="98"/>
      <c r="L1552" s="99"/>
      <c r="M1552" s="98"/>
      <c r="N1552" s="100"/>
      <c r="O1552" s="100"/>
      <c r="P1552" s="97"/>
      <c r="Q1552" s="98"/>
      <c r="R1552" s="98"/>
      <c r="S1552" s="98"/>
      <c r="T1552" s="98"/>
      <c r="U1552" s="99"/>
      <c r="V1552" s="98"/>
      <c r="W1552" s="98"/>
      <c r="X1552" s="99"/>
      <c r="Y1552" s="98"/>
    </row>
    <row r="1553" spans="2:25" s="90" customFormat="1" ht="21" customHeight="1">
      <c r="B1553" s="101"/>
      <c r="C1553" s="98"/>
      <c r="D1553" s="102"/>
      <c r="E1553" s="103"/>
      <c r="F1553" s="103"/>
      <c r="G1553" s="104"/>
      <c r="H1553" s="104"/>
      <c r="I1553" s="99"/>
      <c r="J1553" s="99"/>
      <c r="K1553" s="98"/>
      <c r="L1553" s="99"/>
      <c r="M1553" s="98"/>
      <c r="N1553" s="100"/>
      <c r="O1553" s="100"/>
      <c r="P1553" s="97"/>
      <c r="Q1553" s="98"/>
      <c r="R1553" s="98"/>
      <c r="S1553" s="98"/>
      <c r="T1553" s="98"/>
      <c r="U1553" s="99"/>
      <c r="V1553" s="98"/>
      <c r="W1553" s="98"/>
      <c r="X1553" s="99"/>
      <c r="Y1553" s="98"/>
    </row>
    <row r="1554" spans="2:25" s="90" customFormat="1" ht="21" customHeight="1">
      <c r="B1554" s="101"/>
      <c r="C1554" s="98"/>
      <c r="D1554" s="102"/>
      <c r="E1554" s="103"/>
      <c r="F1554" s="103"/>
      <c r="G1554" s="104"/>
      <c r="H1554" s="104"/>
      <c r="I1554" s="99"/>
      <c r="J1554" s="99"/>
      <c r="K1554" s="98"/>
      <c r="L1554" s="99"/>
      <c r="M1554" s="98"/>
      <c r="N1554" s="100"/>
      <c r="O1554" s="100"/>
      <c r="P1554" s="97"/>
      <c r="Q1554" s="98"/>
      <c r="R1554" s="98"/>
      <c r="S1554" s="98"/>
      <c r="T1554" s="98"/>
      <c r="U1554" s="99"/>
      <c r="V1554" s="98"/>
      <c r="W1554" s="98"/>
      <c r="X1554" s="99"/>
      <c r="Y1554" s="98"/>
    </row>
    <row r="1555" spans="2:25" s="90" customFormat="1" ht="21" customHeight="1">
      <c r="B1555" s="101"/>
      <c r="C1555" s="98"/>
      <c r="D1555" s="102"/>
      <c r="E1555" s="103"/>
      <c r="F1555" s="103"/>
      <c r="G1555" s="104"/>
      <c r="H1555" s="104"/>
      <c r="I1555" s="99"/>
      <c r="J1555" s="99"/>
      <c r="K1555" s="98"/>
      <c r="L1555" s="99"/>
      <c r="M1555" s="98"/>
      <c r="N1555" s="100"/>
      <c r="O1555" s="100"/>
      <c r="P1555" s="97"/>
      <c r="Q1555" s="98"/>
      <c r="R1555" s="98"/>
      <c r="S1555" s="98"/>
      <c r="T1555" s="98"/>
      <c r="U1555" s="99"/>
      <c r="V1555" s="98"/>
      <c r="W1555" s="98"/>
      <c r="X1555" s="99"/>
      <c r="Y1555" s="98"/>
    </row>
    <row r="1556" spans="2:25" s="90" customFormat="1" ht="21" customHeight="1">
      <c r="B1556" s="101"/>
      <c r="C1556" s="98"/>
      <c r="D1556" s="102"/>
      <c r="E1556" s="103"/>
      <c r="F1556" s="103"/>
      <c r="G1556" s="104"/>
      <c r="H1556" s="104"/>
      <c r="I1556" s="99"/>
      <c r="J1556" s="99"/>
      <c r="K1556" s="98"/>
      <c r="L1556" s="99"/>
      <c r="M1556" s="98"/>
      <c r="N1556" s="100"/>
      <c r="O1556" s="100"/>
      <c r="P1556" s="97"/>
      <c r="Q1556" s="98"/>
      <c r="R1556" s="98"/>
      <c r="S1556" s="98"/>
      <c r="T1556" s="98"/>
      <c r="U1556" s="99"/>
      <c r="V1556" s="98"/>
      <c r="W1556" s="98"/>
      <c r="X1556" s="99"/>
      <c r="Y1556" s="98"/>
    </row>
    <row r="1557" spans="2:25" s="90" customFormat="1" ht="21" customHeight="1">
      <c r="B1557" s="101"/>
      <c r="C1557" s="98"/>
      <c r="D1557" s="102"/>
      <c r="E1557" s="103"/>
      <c r="F1557" s="103"/>
      <c r="G1557" s="104"/>
      <c r="H1557" s="104"/>
      <c r="I1557" s="99"/>
      <c r="J1557" s="99"/>
      <c r="K1557" s="98"/>
      <c r="L1557" s="99"/>
      <c r="M1557" s="98"/>
      <c r="N1557" s="100"/>
      <c r="O1557" s="100"/>
      <c r="P1557" s="97"/>
      <c r="Q1557" s="98"/>
      <c r="R1557" s="98"/>
      <c r="S1557" s="98"/>
      <c r="T1557" s="98"/>
      <c r="U1557" s="99"/>
      <c r="V1557" s="98"/>
      <c r="W1557" s="98"/>
      <c r="X1557" s="99"/>
      <c r="Y1557" s="98"/>
    </row>
    <row r="1558" spans="2:25" s="90" customFormat="1" ht="21" customHeight="1">
      <c r="B1558" s="101"/>
      <c r="C1558" s="98"/>
      <c r="D1558" s="102"/>
      <c r="E1558" s="103"/>
      <c r="F1558" s="103"/>
      <c r="G1558" s="104"/>
      <c r="H1558" s="104"/>
      <c r="I1558" s="99"/>
      <c r="J1558" s="99"/>
      <c r="K1558" s="98"/>
      <c r="L1558" s="99"/>
      <c r="M1558" s="98"/>
      <c r="N1558" s="100"/>
      <c r="O1558" s="100"/>
      <c r="P1558" s="97"/>
      <c r="Q1558" s="98"/>
      <c r="R1558" s="98"/>
      <c r="S1558" s="98"/>
      <c r="T1558" s="98"/>
      <c r="U1558" s="99"/>
      <c r="V1558" s="98"/>
      <c r="W1558" s="98"/>
      <c r="X1558" s="99"/>
      <c r="Y1558" s="98"/>
    </row>
    <row r="1559" spans="2:25" s="90" customFormat="1" ht="21" customHeight="1">
      <c r="B1559" s="101"/>
      <c r="C1559" s="98"/>
      <c r="D1559" s="102"/>
      <c r="E1559" s="103"/>
      <c r="F1559" s="103"/>
      <c r="G1559" s="104"/>
      <c r="H1559" s="104"/>
      <c r="I1559" s="99"/>
      <c r="J1559" s="99"/>
      <c r="K1559" s="98"/>
      <c r="L1559" s="99"/>
      <c r="M1559" s="98"/>
      <c r="N1559" s="100"/>
      <c r="O1559" s="100"/>
      <c r="P1559" s="97"/>
      <c r="Q1559" s="98"/>
      <c r="R1559" s="98"/>
      <c r="S1559" s="98"/>
      <c r="T1559" s="98"/>
      <c r="U1559" s="99"/>
      <c r="V1559" s="98"/>
      <c r="W1559" s="98"/>
      <c r="X1559" s="99"/>
      <c r="Y1559" s="98"/>
    </row>
    <row r="1560" spans="2:25" s="90" customFormat="1" ht="21" customHeight="1">
      <c r="B1560" s="101"/>
      <c r="C1560" s="98"/>
      <c r="D1560" s="102"/>
      <c r="E1560" s="103"/>
      <c r="F1560" s="103"/>
      <c r="G1560" s="104"/>
      <c r="H1560" s="104"/>
      <c r="I1560" s="99"/>
      <c r="J1560" s="99"/>
      <c r="K1560" s="98"/>
      <c r="L1560" s="99"/>
      <c r="M1560" s="98"/>
      <c r="N1560" s="100"/>
      <c r="O1560" s="100"/>
      <c r="P1560" s="97"/>
      <c r="Q1560" s="98"/>
      <c r="R1560" s="98"/>
      <c r="S1560" s="98"/>
      <c r="T1560" s="98"/>
      <c r="U1560" s="99"/>
      <c r="V1560" s="98"/>
      <c r="W1560" s="98"/>
      <c r="X1560" s="99"/>
      <c r="Y1560" s="98"/>
    </row>
    <row r="1561" spans="2:25" s="90" customFormat="1" ht="21" customHeight="1">
      <c r="B1561" s="101"/>
      <c r="C1561" s="98"/>
      <c r="D1561" s="102"/>
      <c r="E1561" s="103"/>
      <c r="F1561" s="103"/>
      <c r="G1561" s="104"/>
      <c r="H1561" s="104"/>
      <c r="I1561" s="99"/>
      <c r="J1561" s="99"/>
      <c r="K1561" s="98"/>
      <c r="L1561" s="99"/>
      <c r="M1561" s="98"/>
      <c r="N1561" s="100"/>
      <c r="O1561" s="100"/>
      <c r="P1561" s="97"/>
      <c r="Q1561" s="98"/>
      <c r="R1561" s="98"/>
      <c r="S1561" s="98"/>
      <c r="T1561" s="98"/>
      <c r="U1561" s="99"/>
      <c r="V1561" s="98"/>
      <c r="W1561" s="98"/>
      <c r="X1561" s="99"/>
      <c r="Y1561" s="98"/>
    </row>
    <row r="1562" spans="2:25" s="90" customFormat="1" ht="21" customHeight="1">
      <c r="B1562" s="101"/>
      <c r="C1562" s="98"/>
      <c r="D1562" s="102"/>
      <c r="E1562" s="103"/>
      <c r="F1562" s="103"/>
      <c r="G1562" s="104"/>
      <c r="H1562" s="104"/>
      <c r="I1562" s="99"/>
      <c r="J1562" s="99"/>
      <c r="K1562" s="98"/>
      <c r="L1562" s="99"/>
      <c r="M1562" s="98"/>
      <c r="N1562" s="100"/>
      <c r="O1562" s="100"/>
      <c r="P1562" s="97"/>
      <c r="Q1562" s="98"/>
      <c r="R1562" s="98"/>
      <c r="S1562" s="98"/>
      <c r="T1562" s="98"/>
      <c r="U1562" s="99"/>
      <c r="V1562" s="98"/>
      <c r="W1562" s="98"/>
      <c r="X1562" s="99"/>
      <c r="Y1562" s="98"/>
    </row>
    <row r="1563" spans="2:25" s="90" customFormat="1" ht="21" customHeight="1">
      <c r="B1563" s="101"/>
      <c r="C1563" s="98"/>
      <c r="D1563" s="102"/>
      <c r="E1563" s="103"/>
      <c r="F1563" s="103"/>
      <c r="G1563" s="104"/>
      <c r="H1563" s="104"/>
      <c r="I1563" s="99"/>
      <c r="J1563" s="99"/>
      <c r="K1563" s="98"/>
      <c r="L1563" s="99"/>
      <c r="M1563" s="98"/>
      <c r="N1563" s="100"/>
      <c r="O1563" s="100"/>
      <c r="P1563" s="97"/>
      <c r="Q1563" s="98"/>
      <c r="R1563" s="98"/>
      <c r="S1563" s="98"/>
      <c r="T1563" s="98"/>
      <c r="U1563" s="99"/>
      <c r="V1563" s="98"/>
      <c r="W1563" s="98"/>
      <c r="X1563" s="99"/>
      <c r="Y1563" s="98"/>
    </row>
    <row r="1564" spans="2:25" s="90" customFormat="1" ht="21" customHeight="1">
      <c r="B1564" s="101"/>
      <c r="C1564" s="98"/>
      <c r="D1564" s="102"/>
      <c r="E1564" s="103"/>
      <c r="F1564" s="103"/>
      <c r="G1564" s="104"/>
      <c r="H1564" s="104"/>
      <c r="I1564" s="99"/>
      <c r="J1564" s="99"/>
      <c r="K1564" s="98"/>
      <c r="L1564" s="99"/>
      <c r="M1564" s="98"/>
      <c r="N1564" s="100"/>
      <c r="O1564" s="100"/>
      <c r="P1564" s="97"/>
      <c r="Q1564" s="98"/>
      <c r="R1564" s="98"/>
      <c r="S1564" s="98"/>
      <c r="T1564" s="98"/>
      <c r="U1564" s="99"/>
      <c r="V1564" s="98"/>
      <c r="W1564" s="98"/>
      <c r="X1564" s="99"/>
      <c r="Y1564" s="98"/>
    </row>
    <row r="1565" spans="2:25" s="90" customFormat="1" ht="21" customHeight="1">
      <c r="B1565" s="101"/>
      <c r="C1565" s="98"/>
      <c r="D1565" s="102"/>
      <c r="E1565" s="103"/>
      <c r="F1565" s="103"/>
      <c r="G1565" s="104"/>
      <c r="H1565" s="104"/>
      <c r="I1565" s="99"/>
      <c r="J1565" s="99"/>
      <c r="K1565" s="98"/>
      <c r="L1565" s="99"/>
      <c r="M1565" s="98"/>
      <c r="N1565" s="100"/>
      <c r="O1565" s="100"/>
      <c r="P1565" s="97"/>
      <c r="Q1565" s="98"/>
      <c r="R1565" s="98"/>
      <c r="S1565" s="98"/>
      <c r="T1565" s="98"/>
      <c r="U1565" s="99"/>
      <c r="V1565" s="98"/>
      <c r="W1565" s="98"/>
      <c r="X1565" s="99"/>
      <c r="Y1565" s="98"/>
    </row>
    <row r="1566" spans="2:25" s="90" customFormat="1" ht="21" customHeight="1">
      <c r="B1566" s="101"/>
      <c r="C1566" s="98"/>
      <c r="D1566" s="102"/>
      <c r="E1566" s="103"/>
      <c r="F1566" s="103"/>
      <c r="G1566" s="104"/>
      <c r="H1566" s="104"/>
      <c r="I1566" s="99"/>
      <c r="J1566" s="99"/>
      <c r="K1566" s="98"/>
      <c r="L1566" s="99"/>
      <c r="M1566" s="98"/>
      <c r="N1566" s="100"/>
      <c r="O1566" s="100"/>
      <c r="P1566" s="97"/>
      <c r="Q1566" s="98"/>
      <c r="R1566" s="98"/>
      <c r="S1566" s="98"/>
      <c r="T1566" s="98"/>
      <c r="U1566" s="99"/>
      <c r="V1566" s="98"/>
      <c r="W1566" s="98"/>
      <c r="X1566" s="99"/>
      <c r="Y1566" s="98"/>
    </row>
    <row r="1567" spans="2:25" s="90" customFormat="1" ht="21" customHeight="1">
      <c r="B1567" s="101"/>
      <c r="C1567" s="98"/>
      <c r="D1567" s="102"/>
      <c r="E1567" s="103"/>
      <c r="F1567" s="103"/>
      <c r="G1567" s="104"/>
      <c r="H1567" s="104"/>
      <c r="I1567" s="99"/>
      <c r="J1567" s="99"/>
      <c r="K1567" s="98"/>
      <c r="L1567" s="99"/>
      <c r="M1567" s="98"/>
      <c r="N1567" s="100"/>
      <c r="O1567" s="100"/>
      <c r="P1567" s="97"/>
      <c r="Q1567" s="98"/>
      <c r="R1567" s="98"/>
      <c r="S1567" s="98"/>
      <c r="T1567" s="98"/>
      <c r="U1567" s="99"/>
      <c r="V1567" s="98"/>
      <c r="W1567" s="98"/>
      <c r="X1567" s="99"/>
      <c r="Y1567" s="98"/>
    </row>
    <row r="1568" spans="2:25" s="90" customFormat="1" ht="21" customHeight="1">
      <c r="B1568" s="101"/>
      <c r="C1568" s="98"/>
      <c r="D1568" s="102"/>
      <c r="E1568" s="103"/>
      <c r="F1568" s="103"/>
      <c r="G1568" s="104"/>
      <c r="H1568" s="104"/>
      <c r="I1568" s="99"/>
      <c r="J1568" s="99"/>
      <c r="K1568" s="98"/>
      <c r="L1568" s="99"/>
      <c r="M1568" s="98"/>
      <c r="N1568" s="100"/>
      <c r="O1568" s="100"/>
      <c r="P1568" s="97"/>
      <c r="Q1568" s="98"/>
      <c r="R1568" s="98"/>
      <c r="S1568" s="98"/>
      <c r="T1568" s="98"/>
      <c r="U1568" s="99"/>
      <c r="V1568" s="98"/>
      <c r="W1568" s="98"/>
      <c r="X1568" s="99"/>
      <c r="Y1568" s="98"/>
    </row>
    <row r="1569" spans="2:25" s="90" customFormat="1" ht="21" customHeight="1">
      <c r="B1569" s="101"/>
      <c r="C1569" s="98"/>
      <c r="D1569" s="102"/>
      <c r="E1569" s="103"/>
      <c r="F1569" s="103"/>
      <c r="G1569" s="104"/>
      <c r="H1569" s="104"/>
      <c r="I1569" s="99"/>
      <c r="J1569" s="99"/>
      <c r="K1569" s="98"/>
      <c r="L1569" s="99"/>
      <c r="M1569" s="98"/>
      <c r="N1569" s="100"/>
      <c r="O1569" s="100"/>
      <c r="P1569" s="97"/>
      <c r="Q1569" s="98"/>
      <c r="R1569" s="98"/>
      <c r="S1569" s="98"/>
      <c r="T1569" s="98"/>
      <c r="U1569" s="99"/>
      <c r="V1569" s="98"/>
      <c r="W1569" s="98"/>
      <c r="X1569" s="99"/>
      <c r="Y1569" s="98"/>
    </row>
    <row r="1570" spans="2:25" s="90" customFormat="1" ht="21" customHeight="1">
      <c r="B1570" s="101"/>
      <c r="C1570" s="98"/>
      <c r="D1570" s="102"/>
      <c r="E1570" s="103"/>
      <c r="F1570" s="103"/>
      <c r="G1570" s="104"/>
      <c r="H1570" s="104"/>
      <c r="I1570" s="99"/>
      <c r="J1570" s="99"/>
      <c r="K1570" s="98"/>
      <c r="L1570" s="99"/>
      <c r="M1570" s="98"/>
      <c r="N1570" s="100"/>
      <c r="O1570" s="100"/>
      <c r="P1570" s="97"/>
      <c r="Q1570" s="98"/>
      <c r="R1570" s="98"/>
      <c r="S1570" s="98"/>
      <c r="T1570" s="98"/>
      <c r="U1570" s="99"/>
      <c r="V1570" s="98"/>
      <c r="W1570" s="98"/>
      <c r="X1570" s="99"/>
      <c r="Y1570" s="98"/>
    </row>
    <row r="1571" spans="2:25" s="90" customFormat="1" ht="21" customHeight="1">
      <c r="B1571" s="101"/>
      <c r="C1571" s="98"/>
      <c r="D1571" s="102"/>
      <c r="E1571" s="103"/>
      <c r="F1571" s="103"/>
      <c r="G1571" s="104"/>
      <c r="H1571" s="104"/>
      <c r="I1571" s="99"/>
      <c r="J1571" s="99"/>
      <c r="K1571" s="98"/>
      <c r="L1571" s="99"/>
      <c r="M1571" s="98"/>
      <c r="N1571" s="100"/>
      <c r="O1571" s="100"/>
      <c r="P1571" s="97"/>
      <c r="Q1571" s="98"/>
      <c r="R1571" s="98"/>
      <c r="S1571" s="98"/>
      <c r="T1571" s="98"/>
      <c r="U1571" s="99"/>
      <c r="V1571" s="98"/>
      <c r="W1571" s="98"/>
      <c r="X1571" s="99"/>
      <c r="Y1571" s="98"/>
    </row>
    <row r="1572" spans="2:25" s="90" customFormat="1" ht="21" customHeight="1">
      <c r="B1572" s="101"/>
      <c r="C1572" s="98"/>
      <c r="D1572" s="102"/>
      <c r="E1572" s="103"/>
      <c r="F1572" s="103"/>
      <c r="G1572" s="104"/>
      <c r="H1572" s="104"/>
      <c r="I1572" s="99"/>
      <c r="J1572" s="99"/>
      <c r="K1572" s="98"/>
      <c r="L1572" s="99"/>
      <c r="M1572" s="98"/>
      <c r="N1572" s="100"/>
      <c r="O1572" s="100"/>
      <c r="P1572" s="97"/>
      <c r="Q1572" s="98"/>
      <c r="R1572" s="98"/>
      <c r="S1572" s="98"/>
      <c r="T1572" s="98"/>
      <c r="U1572" s="99"/>
      <c r="V1572" s="98"/>
      <c r="W1572" s="98"/>
      <c r="X1572" s="99"/>
      <c r="Y1572" s="98"/>
    </row>
    <row r="1573" spans="2:25" s="90" customFormat="1" ht="21" customHeight="1">
      <c r="B1573" s="101"/>
      <c r="C1573" s="98"/>
      <c r="D1573" s="102"/>
      <c r="E1573" s="103"/>
      <c r="F1573" s="103"/>
      <c r="G1573" s="104"/>
      <c r="H1573" s="104"/>
      <c r="I1573" s="99"/>
      <c r="J1573" s="99"/>
      <c r="K1573" s="98"/>
      <c r="L1573" s="99"/>
      <c r="M1573" s="98"/>
      <c r="N1573" s="100"/>
      <c r="O1573" s="100"/>
      <c r="P1573" s="97"/>
      <c r="Q1573" s="98"/>
      <c r="R1573" s="98"/>
      <c r="S1573" s="98"/>
      <c r="T1573" s="98"/>
      <c r="U1573" s="99"/>
      <c r="V1573" s="98"/>
      <c r="W1573" s="98"/>
      <c r="X1573" s="99"/>
      <c r="Y1573" s="98"/>
    </row>
    <row r="1574" spans="2:25" s="90" customFormat="1" ht="21" customHeight="1">
      <c r="B1574" s="101"/>
      <c r="C1574" s="98"/>
      <c r="D1574" s="102"/>
      <c r="E1574" s="103"/>
      <c r="F1574" s="103"/>
      <c r="G1574" s="104"/>
      <c r="H1574" s="104"/>
      <c r="I1574" s="99"/>
      <c r="J1574" s="99"/>
      <c r="K1574" s="98"/>
      <c r="L1574" s="99"/>
      <c r="M1574" s="98"/>
      <c r="N1574" s="100"/>
      <c r="O1574" s="100"/>
      <c r="P1574" s="97"/>
      <c r="Q1574" s="98"/>
      <c r="R1574" s="98"/>
      <c r="S1574" s="98"/>
      <c r="T1574" s="98"/>
      <c r="U1574" s="99"/>
      <c r="V1574" s="98"/>
      <c r="W1574" s="98"/>
      <c r="X1574" s="99"/>
      <c r="Y1574" s="98"/>
    </row>
    <row r="1575" spans="2:25" s="90" customFormat="1" ht="21" customHeight="1">
      <c r="B1575" s="101"/>
      <c r="C1575" s="98"/>
      <c r="D1575" s="102"/>
      <c r="E1575" s="103"/>
      <c r="F1575" s="103"/>
      <c r="G1575" s="104"/>
      <c r="H1575" s="104"/>
      <c r="I1575" s="99"/>
      <c r="J1575" s="99"/>
      <c r="K1575" s="98"/>
      <c r="L1575" s="99"/>
      <c r="M1575" s="98"/>
      <c r="N1575" s="100"/>
      <c r="O1575" s="100"/>
      <c r="P1575" s="97"/>
      <c r="Q1575" s="98"/>
      <c r="R1575" s="98"/>
      <c r="S1575" s="98"/>
      <c r="T1575" s="98"/>
      <c r="U1575" s="99"/>
      <c r="V1575" s="98"/>
      <c r="W1575" s="98"/>
      <c r="X1575" s="99"/>
      <c r="Y1575" s="98"/>
    </row>
    <row r="1576" spans="2:25" s="90" customFormat="1" ht="21" customHeight="1">
      <c r="B1576" s="101"/>
      <c r="C1576" s="98"/>
      <c r="D1576" s="102"/>
      <c r="E1576" s="103"/>
      <c r="F1576" s="103"/>
      <c r="G1576" s="104"/>
      <c r="H1576" s="104"/>
      <c r="I1576" s="99"/>
      <c r="J1576" s="99"/>
      <c r="K1576" s="98"/>
      <c r="L1576" s="99"/>
      <c r="M1576" s="98"/>
      <c r="N1576" s="100"/>
      <c r="O1576" s="100"/>
      <c r="P1576" s="97"/>
      <c r="Q1576" s="98"/>
      <c r="R1576" s="98"/>
      <c r="S1576" s="98"/>
      <c r="T1576" s="98"/>
      <c r="U1576" s="99"/>
      <c r="V1576" s="98"/>
      <c r="W1576" s="98"/>
      <c r="X1576" s="99"/>
      <c r="Y1576" s="98"/>
    </row>
    <row r="1577" spans="2:25" s="90" customFormat="1" ht="21" customHeight="1">
      <c r="B1577" s="101"/>
      <c r="C1577" s="98"/>
      <c r="D1577" s="102"/>
      <c r="E1577" s="103"/>
      <c r="F1577" s="103"/>
      <c r="G1577" s="104"/>
      <c r="H1577" s="104"/>
      <c r="I1577" s="99"/>
      <c r="J1577" s="99"/>
      <c r="K1577" s="98"/>
      <c r="L1577" s="99"/>
      <c r="M1577" s="98"/>
      <c r="N1577" s="100"/>
      <c r="O1577" s="100"/>
      <c r="P1577" s="97"/>
      <c r="Q1577" s="98"/>
      <c r="R1577" s="98"/>
      <c r="S1577" s="98"/>
      <c r="T1577" s="98"/>
      <c r="U1577" s="99"/>
      <c r="V1577" s="98"/>
      <c r="W1577" s="98"/>
      <c r="X1577" s="99"/>
      <c r="Y1577" s="98"/>
    </row>
    <row r="1578" spans="2:25" s="90" customFormat="1" ht="21" customHeight="1">
      <c r="B1578" s="101"/>
      <c r="C1578" s="98"/>
      <c r="D1578" s="102"/>
      <c r="E1578" s="103"/>
      <c r="F1578" s="103"/>
      <c r="G1578" s="104"/>
      <c r="H1578" s="104"/>
      <c r="I1578" s="99"/>
      <c r="J1578" s="99"/>
      <c r="K1578" s="98"/>
      <c r="L1578" s="99"/>
      <c r="M1578" s="98"/>
      <c r="N1578" s="100"/>
      <c r="O1578" s="100"/>
      <c r="P1578" s="97"/>
      <c r="Q1578" s="98"/>
      <c r="R1578" s="98"/>
      <c r="S1578" s="98"/>
      <c r="T1578" s="98"/>
      <c r="U1578" s="99"/>
      <c r="V1578" s="98"/>
      <c r="W1578" s="98"/>
      <c r="X1578" s="99"/>
      <c r="Y1578" s="98"/>
    </row>
    <row r="1579" spans="2:25" s="90" customFormat="1" ht="21" customHeight="1">
      <c r="B1579" s="101"/>
      <c r="C1579" s="98"/>
      <c r="D1579" s="102"/>
      <c r="E1579" s="103"/>
      <c r="F1579" s="103"/>
      <c r="G1579" s="104"/>
      <c r="H1579" s="104"/>
      <c r="I1579" s="99"/>
      <c r="J1579" s="99"/>
      <c r="K1579" s="98"/>
      <c r="L1579" s="99"/>
      <c r="M1579" s="98"/>
      <c r="N1579" s="100"/>
      <c r="O1579" s="100"/>
      <c r="P1579" s="97"/>
      <c r="Q1579" s="98"/>
      <c r="R1579" s="98"/>
      <c r="S1579" s="98"/>
      <c r="T1579" s="98"/>
      <c r="U1579" s="99"/>
      <c r="V1579" s="98"/>
      <c r="W1579" s="98"/>
      <c r="X1579" s="99"/>
      <c r="Y1579" s="98"/>
    </row>
    <row r="1580" spans="2:25" s="90" customFormat="1" ht="21" customHeight="1">
      <c r="B1580" s="101"/>
      <c r="C1580" s="98"/>
      <c r="D1580" s="102"/>
      <c r="E1580" s="103"/>
      <c r="F1580" s="103"/>
      <c r="G1580" s="104"/>
      <c r="H1580" s="104"/>
      <c r="I1580" s="99"/>
      <c r="J1580" s="99"/>
      <c r="K1580" s="98"/>
      <c r="L1580" s="99"/>
      <c r="M1580" s="98"/>
      <c r="N1580" s="100"/>
      <c r="O1580" s="100"/>
      <c r="P1580" s="97"/>
      <c r="Q1580" s="98"/>
      <c r="R1580" s="98"/>
      <c r="S1580" s="98"/>
      <c r="T1580" s="98"/>
      <c r="U1580" s="99"/>
      <c r="V1580" s="98"/>
      <c r="W1580" s="98"/>
      <c r="X1580" s="99"/>
      <c r="Y1580" s="98"/>
    </row>
    <row r="1581" spans="2:25" s="90" customFormat="1" ht="21" customHeight="1">
      <c r="B1581" s="101"/>
      <c r="C1581" s="98"/>
      <c r="D1581" s="102"/>
      <c r="E1581" s="103"/>
      <c r="F1581" s="103"/>
      <c r="G1581" s="104"/>
      <c r="H1581" s="104"/>
      <c r="I1581" s="99"/>
      <c r="J1581" s="99"/>
      <c r="K1581" s="98"/>
      <c r="L1581" s="99"/>
      <c r="M1581" s="98"/>
      <c r="N1581" s="100"/>
      <c r="O1581" s="100"/>
      <c r="P1581" s="97"/>
      <c r="Q1581" s="98"/>
      <c r="R1581" s="98"/>
      <c r="S1581" s="98"/>
      <c r="T1581" s="98"/>
      <c r="U1581" s="99"/>
      <c r="V1581" s="98"/>
      <c r="W1581" s="98"/>
      <c r="X1581" s="99"/>
      <c r="Y1581" s="98"/>
    </row>
    <row r="1582" spans="2:25" s="90" customFormat="1" ht="21" customHeight="1">
      <c r="B1582" s="101"/>
      <c r="C1582" s="98"/>
      <c r="D1582" s="102"/>
      <c r="E1582" s="103"/>
      <c r="F1582" s="103"/>
      <c r="G1582" s="104"/>
      <c r="H1582" s="104"/>
      <c r="I1582" s="99"/>
      <c r="J1582" s="99"/>
      <c r="K1582" s="98"/>
      <c r="L1582" s="99"/>
      <c r="M1582" s="98"/>
      <c r="N1582" s="100"/>
      <c r="O1582" s="100"/>
      <c r="P1582" s="97"/>
      <c r="Q1582" s="98"/>
      <c r="R1582" s="98"/>
      <c r="S1582" s="98"/>
      <c r="T1582" s="98"/>
      <c r="U1582" s="99"/>
      <c r="V1582" s="98"/>
      <c r="W1582" s="98"/>
      <c r="X1582" s="99"/>
      <c r="Y1582" s="98"/>
    </row>
    <row r="1583" spans="2:25" s="90" customFormat="1" ht="21" customHeight="1">
      <c r="B1583" s="101"/>
      <c r="C1583" s="98"/>
      <c r="D1583" s="102"/>
      <c r="E1583" s="103"/>
      <c r="F1583" s="103"/>
      <c r="G1583" s="104"/>
      <c r="H1583" s="104"/>
      <c r="I1583" s="99"/>
      <c r="J1583" s="99"/>
      <c r="K1583" s="98"/>
      <c r="L1583" s="99"/>
      <c r="M1583" s="98"/>
      <c r="N1583" s="100"/>
      <c r="O1583" s="100"/>
      <c r="P1583" s="97"/>
      <c r="Q1583" s="98"/>
      <c r="R1583" s="98"/>
      <c r="S1583" s="98"/>
      <c r="T1583" s="98"/>
      <c r="U1583" s="99"/>
      <c r="V1583" s="98"/>
      <c r="W1583" s="98"/>
      <c r="X1583" s="99"/>
      <c r="Y1583" s="98"/>
    </row>
    <row r="1584" spans="2:25" s="90" customFormat="1" ht="21" customHeight="1">
      <c r="B1584" s="101"/>
      <c r="C1584" s="98"/>
      <c r="D1584" s="102"/>
      <c r="E1584" s="103"/>
      <c r="F1584" s="103"/>
      <c r="G1584" s="104"/>
      <c r="H1584" s="104"/>
      <c r="I1584" s="99"/>
      <c r="J1584" s="99"/>
      <c r="K1584" s="98"/>
      <c r="L1584" s="99"/>
      <c r="M1584" s="98"/>
      <c r="N1584" s="100"/>
      <c r="O1584" s="100"/>
      <c r="P1584" s="97"/>
      <c r="Q1584" s="98"/>
      <c r="R1584" s="98"/>
      <c r="S1584" s="98"/>
      <c r="T1584" s="98"/>
      <c r="U1584" s="99"/>
      <c r="V1584" s="98"/>
      <c r="W1584" s="98"/>
      <c r="X1584" s="99"/>
      <c r="Y1584" s="98"/>
    </row>
    <row r="1585" spans="2:25" s="90" customFormat="1" ht="21" customHeight="1">
      <c r="B1585" s="101"/>
      <c r="C1585" s="98"/>
      <c r="D1585" s="102"/>
      <c r="E1585" s="103"/>
      <c r="F1585" s="103"/>
      <c r="G1585" s="104"/>
      <c r="H1585" s="104"/>
      <c r="I1585" s="99"/>
      <c r="J1585" s="99"/>
      <c r="K1585" s="98"/>
      <c r="L1585" s="99"/>
      <c r="M1585" s="98"/>
      <c r="N1585" s="100"/>
      <c r="O1585" s="100"/>
      <c r="P1585" s="97"/>
      <c r="Q1585" s="98"/>
      <c r="R1585" s="98"/>
      <c r="S1585" s="98"/>
      <c r="T1585" s="98"/>
      <c r="U1585" s="99"/>
      <c r="V1585" s="98"/>
      <c r="W1585" s="98"/>
      <c r="X1585" s="99"/>
      <c r="Y1585" s="98"/>
    </row>
    <row r="1586" spans="2:25" s="90" customFormat="1" ht="21" customHeight="1">
      <c r="B1586" s="101"/>
      <c r="C1586" s="98"/>
      <c r="D1586" s="102"/>
      <c r="E1586" s="103"/>
      <c r="F1586" s="103"/>
      <c r="G1586" s="104"/>
      <c r="H1586" s="104"/>
      <c r="I1586" s="99"/>
      <c r="J1586" s="99"/>
      <c r="K1586" s="98"/>
      <c r="L1586" s="99"/>
      <c r="M1586" s="98"/>
      <c r="N1586" s="100"/>
      <c r="O1586" s="100"/>
      <c r="P1586" s="97"/>
      <c r="Q1586" s="98"/>
      <c r="R1586" s="98"/>
      <c r="S1586" s="98"/>
      <c r="T1586" s="98"/>
      <c r="U1586" s="99"/>
      <c r="V1586" s="98"/>
      <c r="W1586" s="98"/>
      <c r="X1586" s="99"/>
      <c r="Y1586" s="98"/>
    </row>
    <row r="1587" spans="2:25" s="90" customFormat="1" ht="21" customHeight="1">
      <c r="B1587" s="101"/>
      <c r="C1587" s="98"/>
      <c r="D1587" s="102"/>
      <c r="E1587" s="103"/>
      <c r="F1587" s="103"/>
      <c r="G1587" s="104"/>
      <c r="H1587" s="104"/>
      <c r="I1587" s="99"/>
      <c r="J1587" s="99"/>
      <c r="K1587" s="98"/>
      <c r="L1587" s="99"/>
      <c r="M1587" s="98"/>
      <c r="N1587" s="100"/>
      <c r="O1587" s="100"/>
      <c r="P1587" s="97"/>
      <c r="Q1587" s="98"/>
      <c r="R1587" s="98"/>
      <c r="S1587" s="98"/>
      <c r="T1587" s="98"/>
      <c r="U1587" s="99"/>
      <c r="V1587" s="98"/>
      <c r="W1587" s="98"/>
      <c r="X1587" s="99"/>
      <c r="Y1587" s="98"/>
    </row>
    <row r="1588" spans="2:25" s="90" customFormat="1" ht="21" customHeight="1">
      <c r="B1588" s="101"/>
      <c r="C1588" s="98"/>
      <c r="D1588" s="102"/>
      <c r="E1588" s="103"/>
      <c r="F1588" s="103"/>
      <c r="G1588" s="104"/>
      <c r="H1588" s="104"/>
      <c r="I1588" s="99"/>
      <c r="J1588" s="99"/>
      <c r="K1588" s="98"/>
      <c r="L1588" s="99"/>
      <c r="M1588" s="98"/>
      <c r="N1588" s="100"/>
      <c r="O1588" s="100"/>
      <c r="P1588" s="97"/>
      <c r="Q1588" s="98"/>
      <c r="R1588" s="98"/>
      <c r="S1588" s="98"/>
      <c r="T1588" s="98"/>
      <c r="U1588" s="99"/>
      <c r="V1588" s="98"/>
      <c r="W1588" s="98"/>
      <c r="X1588" s="99"/>
      <c r="Y1588" s="98"/>
    </row>
    <row r="1589" spans="2:25" s="90" customFormat="1" ht="21" customHeight="1">
      <c r="B1589" s="101"/>
      <c r="C1589" s="98"/>
      <c r="D1589" s="102"/>
      <c r="E1589" s="103"/>
      <c r="F1589" s="103"/>
      <c r="G1589" s="104"/>
      <c r="H1589" s="104"/>
      <c r="I1589" s="99"/>
      <c r="J1589" s="99"/>
      <c r="K1589" s="98"/>
      <c r="L1589" s="99"/>
      <c r="M1589" s="98"/>
      <c r="N1589" s="100"/>
      <c r="O1589" s="100"/>
      <c r="P1589" s="97"/>
      <c r="Q1589" s="98"/>
      <c r="R1589" s="98"/>
      <c r="S1589" s="98"/>
      <c r="T1589" s="98"/>
      <c r="U1589" s="99"/>
      <c r="V1589" s="98"/>
      <c r="W1589" s="98"/>
      <c r="X1589" s="99"/>
      <c r="Y1589" s="98"/>
    </row>
    <row r="1590" spans="2:25" s="90" customFormat="1" ht="21" customHeight="1">
      <c r="B1590" s="101"/>
      <c r="C1590" s="98"/>
      <c r="D1590" s="102"/>
      <c r="E1590" s="103"/>
      <c r="F1590" s="103"/>
      <c r="G1590" s="104"/>
      <c r="H1590" s="104"/>
      <c r="I1590" s="99"/>
      <c r="J1590" s="99"/>
      <c r="K1590" s="98"/>
      <c r="L1590" s="99"/>
      <c r="M1590" s="98"/>
      <c r="N1590" s="100"/>
      <c r="O1590" s="100"/>
      <c r="P1590" s="97"/>
      <c r="Q1590" s="98"/>
      <c r="R1590" s="98"/>
      <c r="S1590" s="98"/>
      <c r="T1590" s="98"/>
      <c r="U1590" s="99"/>
      <c r="V1590" s="98"/>
      <c r="W1590" s="98"/>
      <c r="X1590" s="99"/>
      <c r="Y1590" s="98"/>
    </row>
    <row r="1591" spans="2:25" s="90" customFormat="1" ht="21" customHeight="1">
      <c r="B1591" s="101"/>
      <c r="C1591" s="98"/>
      <c r="D1591" s="102"/>
      <c r="E1591" s="103"/>
      <c r="F1591" s="103"/>
      <c r="G1591" s="104"/>
      <c r="H1591" s="104"/>
      <c r="I1591" s="99"/>
      <c r="J1591" s="99"/>
      <c r="K1591" s="98"/>
      <c r="L1591" s="99"/>
      <c r="M1591" s="98"/>
      <c r="N1591" s="100"/>
      <c r="O1591" s="100"/>
      <c r="P1591" s="97"/>
      <c r="Q1591" s="98"/>
      <c r="R1591" s="98"/>
      <c r="S1591" s="98"/>
      <c r="T1591" s="98"/>
      <c r="U1591" s="99"/>
      <c r="V1591" s="98"/>
      <c r="W1591" s="98"/>
      <c r="X1591" s="99"/>
      <c r="Y1591" s="98"/>
    </row>
    <row r="1592" spans="2:25" s="90" customFormat="1" ht="21" customHeight="1">
      <c r="B1592" s="101"/>
      <c r="C1592" s="98"/>
      <c r="D1592" s="102"/>
      <c r="E1592" s="103"/>
      <c r="F1592" s="103"/>
      <c r="G1592" s="104"/>
      <c r="H1592" s="104"/>
      <c r="I1592" s="99"/>
      <c r="J1592" s="99"/>
      <c r="K1592" s="98"/>
      <c r="L1592" s="99"/>
      <c r="M1592" s="98"/>
      <c r="N1592" s="100"/>
      <c r="O1592" s="100"/>
      <c r="P1592" s="97"/>
      <c r="Q1592" s="98"/>
      <c r="R1592" s="98"/>
      <c r="S1592" s="98"/>
      <c r="T1592" s="98"/>
      <c r="U1592" s="99"/>
      <c r="V1592" s="98"/>
      <c r="W1592" s="98"/>
      <c r="X1592" s="99"/>
      <c r="Y1592" s="98"/>
    </row>
    <row r="1593" spans="2:25" s="90" customFormat="1" ht="21" customHeight="1">
      <c r="B1593" s="101"/>
      <c r="C1593" s="98"/>
      <c r="D1593" s="102"/>
      <c r="E1593" s="103"/>
      <c r="F1593" s="103"/>
      <c r="G1593" s="104"/>
      <c r="H1593" s="104"/>
      <c r="I1593" s="99"/>
      <c r="J1593" s="99"/>
      <c r="K1593" s="98"/>
      <c r="L1593" s="99"/>
      <c r="M1593" s="98"/>
      <c r="N1593" s="100"/>
      <c r="O1593" s="100"/>
      <c r="P1593" s="97"/>
      <c r="Q1593" s="98"/>
      <c r="R1593" s="98"/>
      <c r="S1593" s="98"/>
      <c r="T1593" s="98"/>
      <c r="U1593" s="99"/>
      <c r="V1593" s="98"/>
      <c r="W1593" s="98"/>
      <c r="X1593" s="99"/>
      <c r="Y1593" s="98"/>
    </row>
    <row r="1594" spans="2:25" s="90" customFormat="1" ht="21" customHeight="1">
      <c r="B1594" s="101"/>
      <c r="C1594" s="98"/>
      <c r="D1594" s="102"/>
      <c r="E1594" s="103"/>
      <c r="F1594" s="103"/>
      <c r="G1594" s="104"/>
      <c r="H1594" s="104"/>
      <c r="I1594" s="99"/>
      <c r="J1594" s="99"/>
      <c r="K1594" s="98"/>
      <c r="L1594" s="99"/>
      <c r="M1594" s="98"/>
      <c r="N1594" s="100"/>
      <c r="O1594" s="100"/>
      <c r="P1594" s="97"/>
      <c r="Q1594" s="98"/>
      <c r="R1594" s="98"/>
      <c r="S1594" s="98"/>
      <c r="T1594" s="98"/>
      <c r="U1594" s="99"/>
      <c r="V1594" s="98"/>
      <c r="W1594" s="98"/>
      <c r="X1594" s="99"/>
      <c r="Y1594" s="98"/>
    </row>
    <row r="1595" spans="2:25" s="90" customFormat="1" ht="21" customHeight="1">
      <c r="B1595" s="101"/>
      <c r="C1595" s="98"/>
      <c r="D1595" s="102"/>
      <c r="E1595" s="103"/>
      <c r="F1595" s="103"/>
      <c r="G1595" s="104"/>
      <c r="H1595" s="104"/>
      <c r="I1595" s="99"/>
      <c r="J1595" s="99"/>
      <c r="K1595" s="98"/>
      <c r="L1595" s="99"/>
      <c r="M1595" s="98"/>
      <c r="N1595" s="100"/>
      <c r="O1595" s="100"/>
      <c r="P1595" s="97"/>
      <c r="Q1595" s="98"/>
      <c r="R1595" s="98"/>
      <c r="S1595" s="98"/>
      <c r="T1595" s="98"/>
      <c r="U1595" s="99"/>
      <c r="V1595" s="98"/>
      <c r="W1595" s="98"/>
      <c r="X1595" s="99"/>
      <c r="Y1595" s="98"/>
    </row>
    <row r="1596" spans="2:25" s="90" customFormat="1" ht="21" customHeight="1">
      <c r="B1596" s="101"/>
      <c r="C1596" s="98"/>
      <c r="D1596" s="102"/>
      <c r="E1596" s="103"/>
      <c r="F1596" s="103"/>
      <c r="G1596" s="104"/>
      <c r="H1596" s="104"/>
      <c r="I1596" s="99"/>
      <c r="J1596" s="99"/>
      <c r="K1596" s="98"/>
      <c r="L1596" s="99"/>
      <c r="M1596" s="98"/>
      <c r="N1596" s="100"/>
      <c r="O1596" s="100"/>
      <c r="P1596" s="97"/>
      <c r="Q1596" s="98"/>
      <c r="R1596" s="98"/>
      <c r="S1596" s="98"/>
      <c r="T1596" s="98"/>
      <c r="U1596" s="99"/>
      <c r="V1596" s="98"/>
      <c r="W1596" s="98"/>
      <c r="X1596" s="99"/>
      <c r="Y1596" s="98"/>
    </row>
    <row r="1597" spans="2:25" s="90" customFormat="1" ht="21" customHeight="1">
      <c r="B1597" s="101"/>
      <c r="C1597" s="98"/>
      <c r="D1597" s="102"/>
      <c r="E1597" s="103"/>
      <c r="F1597" s="103"/>
      <c r="G1597" s="104"/>
      <c r="H1597" s="104"/>
      <c r="I1597" s="99"/>
      <c r="J1597" s="99"/>
      <c r="K1597" s="98"/>
      <c r="L1597" s="99"/>
      <c r="M1597" s="98"/>
      <c r="N1597" s="100"/>
      <c r="O1597" s="100"/>
      <c r="P1597" s="97"/>
      <c r="Q1597" s="98"/>
      <c r="R1597" s="98"/>
      <c r="S1597" s="98"/>
      <c r="T1597" s="98"/>
      <c r="U1597" s="99"/>
      <c r="V1597" s="98"/>
      <c r="W1597" s="98"/>
      <c r="X1597" s="99"/>
      <c r="Y1597" s="98"/>
    </row>
    <row r="1598" spans="2:25" s="90" customFormat="1" ht="21" customHeight="1">
      <c r="B1598" s="101"/>
      <c r="C1598" s="98"/>
      <c r="D1598" s="102"/>
      <c r="E1598" s="103"/>
      <c r="F1598" s="103"/>
      <c r="G1598" s="104"/>
      <c r="H1598" s="104"/>
      <c r="I1598" s="99"/>
      <c r="J1598" s="99"/>
      <c r="K1598" s="98"/>
      <c r="L1598" s="99"/>
      <c r="M1598" s="98"/>
      <c r="N1598" s="100"/>
      <c r="O1598" s="100"/>
      <c r="P1598" s="97"/>
      <c r="Q1598" s="98"/>
      <c r="R1598" s="98"/>
      <c r="S1598" s="98"/>
      <c r="T1598" s="98"/>
      <c r="U1598" s="99"/>
      <c r="V1598" s="98"/>
      <c r="W1598" s="98"/>
      <c r="X1598" s="99"/>
      <c r="Y1598" s="98"/>
    </row>
    <row r="1599" spans="2:25" s="90" customFormat="1" ht="21" customHeight="1">
      <c r="B1599" s="101"/>
      <c r="C1599" s="98"/>
      <c r="D1599" s="102"/>
      <c r="E1599" s="103"/>
      <c r="F1599" s="103"/>
      <c r="G1599" s="104"/>
      <c r="H1599" s="104"/>
      <c r="I1599" s="99"/>
      <c r="J1599" s="99"/>
      <c r="K1599" s="98"/>
      <c r="L1599" s="99"/>
      <c r="M1599" s="98"/>
      <c r="N1599" s="100"/>
      <c r="O1599" s="100"/>
      <c r="P1599" s="97"/>
      <c r="Q1599" s="98"/>
      <c r="R1599" s="98"/>
      <c r="S1599" s="98"/>
      <c r="T1599" s="98"/>
      <c r="U1599" s="99"/>
      <c r="V1599" s="98"/>
      <c r="W1599" s="98"/>
      <c r="X1599" s="99"/>
      <c r="Y1599" s="98"/>
    </row>
    <row r="1600" spans="2:25" s="90" customFormat="1" ht="21" customHeight="1">
      <c r="B1600" s="101"/>
      <c r="C1600" s="98"/>
      <c r="D1600" s="102"/>
      <c r="E1600" s="103"/>
      <c r="F1600" s="103"/>
      <c r="G1600" s="104"/>
      <c r="H1600" s="104"/>
      <c r="I1600" s="99"/>
      <c r="J1600" s="99"/>
      <c r="K1600" s="98"/>
      <c r="L1600" s="99"/>
      <c r="M1600" s="98"/>
      <c r="N1600" s="100"/>
      <c r="O1600" s="100"/>
      <c r="P1600" s="97"/>
      <c r="Q1600" s="98"/>
      <c r="R1600" s="98"/>
      <c r="S1600" s="98"/>
      <c r="T1600" s="98"/>
      <c r="U1600" s="99"/>
      <c r="V1600" s="98"/>
      <c r="W1600" s="98"/>
      <c r="X1600" s="99"/>
      <c r="Y1600" s="98"/>
    </row>
    <row r="1601" spans="2:25" s="90" customFormat="1" ht="21" customHeight="1">
      <c r="B1601" s="101"/>
      <c r="C1601" s="98"/>
      <c r="D1601" s="102"/>
      <c r="E1601" s="103"/>
      <c r="F1601" s="103"/>
      <c r="G1601" s="104"/>
      <c r="H1601" s="104"/>
      <c r="I1601" s="99"/>
      <c r="J1601" s="99"/>
      <c r="K1601" s="98"/>
      <c r="L1601" s="99"/>
      <c r="M1601" s="98"/>
      <c r="N1601" s="100"/>
      <c r="O1601" s="100"/>
      <c r="P1601" s="97"/>
      <c r="Q1601" s="98"/>
      <c r="R1601" s="98"/>
      <c r="S1601" s="98"/>
      <c r="T1601" s="98"/>
      <c r="U1601" s="99"/>
      <c r="V1601" s="98"/>
      <c r="W1601" s="98"/>
      <c r="X1601" s="99"/>
      <c r="Y1601" s="98"/>
    </row>
    <row r="1602" spans="2:25" s="90" customFormat="1" ht="21" customHeight="1">
      <c r="B1602" s="101"/>
      <c r="C1602" s="98"/>
      <c r="D1602" s="102"/>
      <c r="E1602" s="103"/>
      <c r="F1602" s="103"/>
      <c r="G1602" s="104"/>
      <c r="H1602" s="104"/>
      <c r="I1602" s="99"/>
      <c r="J1602" s="99"/>
      <c r="K1602" s="98"/>
      <c r="L1602" s="99"/>
      <c r="M1602" s="98"/>
      <c r="N1602" s="100"/>
      <c r="O1602" s="100"/>
      <c r="P1602" s="97"/>
      <c r="Q1602" s="98"/>
      <c r="R1602" s="98"/>
      <c r="S1602" s="98"/>
      <c r="T1602" s="98"/>
      <c r="U1602" s="99"/>
      <c r="V1602" s="98"/>
      <c r="W1602" s="98"/>
      <c r="X1602" s="99"/>
      <c r="Y1602" s="98"/>
    </row>
    <row r="1603" spans="2:25" s="90" customFormat="1" ht="21" customHeight="1">
      <c r="B1603" s="101"/>
      <c r="C1603" s="98"/>
      <c r="D1603" s="102"/>
      <c r="E1603" s="103"/>
      <c r="F1603" s="103"/>
      <c r="G1603" s="104"/>
      <c r="H1603" s="104"/>
      <c r="I1603" s="99"/>
      <c r="J1603" s="99"/>
      <c r="K1603" s="98"/>
      <c r="L1603" s="99"/>
      <c r="M1603" s="98"/>
      <c r="N1603" s="100"/>
      <c r="O1603" s="100"/>
      <c r="P1603" s="97"/>
      <c r="Q1603" s="98"/>
      <c r="R1603" s="98"/>
      <c r="S1603" s="98"/>
      <c r="T1603" s="98"/>
      <c r="U1603" s="99"/>
      <c r="V1603" s="98"/>
      <c r="W1603" s="98"/>
      <c r="X1603" s="99"/>
      <c r="Y1603" s="98"/>
    </row>
    <row r="1604" spans="2:25" s="90" customFormat="1" ht="21" customHeight="1">
      <c r="B1604" s="101"/>
      <c r="C1604" s="98"/>
      <c r="D1604" s="102"/>
      <c r="E1604" s="103"/>
      <c r="F1604" s="103"/>
      <c r="G1604" s="104"/>
      <c r="H1604" s="104"/>
      <c r="I1604" s="99"/>
      <c r="J1604" s="99"/>
      <c r="K1604" s="98"/>
      <c r="L1604" s="99"/>
      <c r="M1604" s="98"/>
      <c r="N1604" s="100"/>
      <c r="O1604" s="100"/>
      <c r="P1604" s="97"/>
      <c r="Q1604" s="98"/>
      <c r="R1604" s="98"/>
      <c r="S1604" s="98"/>
      <c r="T1604" s="98"/>
      <c r="U1604" s="99"/>
      <c r="V1604" s="98"/>
      <c r="W1604" s="98"/>
      <c r="X1604" s="99"/>
      <c r="Y1604" s="98"/>
    </row>
    <row r="1605" spans="2:25" s="90" customFormat="1" ht="21" customHeight="1">
      <c r="B1605" s="101"/>
      <c r="C1605" s="98"/>
      <c r="D1605" s="102"/>
      <c r="E1605" s="103"/>
      <c r="F1605" s="103"/>
      <c r="G1605" s="104"/>
      <c r="H1605" s="104"/>
      <c r="I1605" s="99"/>
      <c r="J1605" s="99"/>
      <c r="K1605" s="98"/>
      <c r="L1605" s="99"/>
      <c r="M1605" s="98"/>
      <c r="N1605" s="100"/>
      <c r="O1605" s="100"/>
      <c r="P1605" s="97"/>
      <c r="Q1605" s="98"/>
      <c r="R1605" s="98"/>
      <c r="S1605" s="98"/>
      <c r="T1605" s="98"/>
      <c r="U1605" s="99"/>
      <c r="V1605" s="98"/>
      <c r="W1605" s="98"/>
      <c r="X1605" s="99"/>
      <c r="Y1605" s="98"/>
    </row>
    <row r="1606" spans="2:25" s="90" customFormat="1" ht="21" customHeight="1">
      <c r="B1606" s="101"/>
      <c r="C1606" s="98"/>
      <c r="D1606" s="102"/>
      <c r="E1606" s="103"/>
      <c r="F1606" s="103"/>
      <c r="G1606" s="104"/>
      <c r="H1606" s="104"/>
      <c r="I1606" s="99"/>
      <c r="J1606" s="99"/>
      <c r="K1606" s="98"/>
      <c r="L1606" s="99"/>
      <c r="M1606" s="98"/>
      <c r="N1606" s="100"/>
      <c r="O1606" s="100"/>
      <c r="P1606" s="97"/>
      <c r="Q1606" s="98"/>
      <c r="R1606" s="98"/>
      <c r="S1606" s="98"/>
      <c r="T1606" s="98"/>
      <c r="U1606" s="99"/>
      <c r="V1606" s="98"/>
      <c r="W1606" s="98"/>
      <c r="X1606" s="99"/>
      <c r="Y1606" s="98"/>
    </row>
    <row r="1607" spans="2:25" s="90" customFormat="1" ht="21" customHeight="1">
      <c r="B1607" s="101"/>
      <c r="C1607" s="98"/>
      <c r="D1607" s="102"/>
      <c r="E1607" s="103"/>
      <c r="F1607" s="103"/>
      <c r="G1607" s="104"/>
      <c r="H1607" s="104"/>
      <c r="I1607" s="99"/>
      <c r="J1607" s="99"/>
      <c r="K1607" s="98"/>
      <c r="L1607" s="99"/>
      <c r="M1607" s="98"/>
      <c r="N1607" s="100"/>
      <c r="O1607" s="100"/>
      <c r="P1607" s="97"/>
      <c r="Q1607" s="98"/>
      <c r="R1607" s="98"/>
      <c r="S1607" s="98"/>
      <c r="T1607" s="98"/>
      <c r="U1607" s="99"/>
      <c r="V1607" s="98"/>
      <c r="W1607" s="98"/>
      <c r="X1607" s="99"/>
      <c r="Y1607" s="98"/>
    </row>
    <row r="1608" spans="2:25" s="90" customFormat="1" ht="21" customHeight="1">
      <c r="B1608" s="101"/>
      <c r="C1608" s="98"/>
      <c r="D1608" s="102"/>
      <c r="E1608" s="103"/>
      <c r="F1608" s="103"/>
      <c r="G1608" s="104"/>
      <c r="H1608" s="104"/>
      <c r="I1608" s="99"/>
      <c r="J1608" s="99"/>
      <c r="K1608" s="98"/>
      <c r="L1608" s="99"/>
      <c r="M1608" s="98"/>
      <c r="N1608" s="100"/>
      <c r="O1608" s="100"/>
      <c r="P1608" s="97"/>
      <c r="Q1608" s="98"/>
      <c r="R1608" s="98"/>
      <c r="S1608" s="98"/>
      <c r="T1608" s="98"/>
      <c r="U1608" s="99"/>
      <c r="V1608" s="98"/>
      <c r="W1608" s="98"/>
      <c r="X1608" s="99"/>
      <c r="Y1608" s="98"/>
    </row>
    <row r="1609" spans="2:25" s="90" customFormat="1" ht="21" customHeight="1">
      <c r="B1609" s="101"/>
      <c r="C1609" s="98"/>
      <c r="D1609" s="102"/>
      <c r="E1609" s="103"/>
      <c r="F1609" s="103"/>
      <c r="G1609" s="104"/>
      <c r="H1609" s="104"/>
      <c r="I1609" s="99"/>
      <c r="J1609" s="99"/>
      <c r="K1609" s="98"/>
      <c r="L1609" s="99"/>
      <c r="M1609" s="98"/>
      <c r="N1609" s="100"/>
      <c r="O1609" s="100"/>
      <c r="P1609" s="97"/>
      <c r="Q1609" s="98"/>
      <c r="R1609" s="98"/>
      <c r="S1609" s="98"/>
      <c r="T1609" s="98"/>
      <c r="U1609" s="99"/>
      <c r="V1609" s="98"/>
      <c r="W1609" s="98"/>
      <c r="X1609" s="99"/>
      <c r="Y1609" s="98"/>
    </row>
    <row r="1610" spans="2:25" s="90" customFormat="1" ht="21" customHeight="1">
      <c r="B1610" s="101"/>
      <c r="C1610" s="98"/>
      <c r="D1610" s="102"/>
      <c r="E1610" s="103"/>
      <c r="F1610" s="103"/>
      <c r="G1610" s="104"/>
      <c r="H1610" s="104"/>
      <c r="I1610" s="99"/>
      <c r="J1610" s="99"/>
      <c r="K1610" s="98"/>
      <c r="L1610" s="99"/>
      <c r="M1610" s="98"/>
      <c r="N1610" s="100"/>
      <c r="O1610" s="100"/>
      <c r="P1610" s="97"/>
      <c r="Q1610" s="98"/>
      <c r="R1610" s="98"/>
      <c r="S1610" s="98"/>
      <c r="T1610" s="98"/>
      <c r="U1610" s="99"/>
      <c r="V1610" s="98"/>
      <c r="W1610" s="98"/>
      <c r="X1610" s="99"/>
      <c r="Y1610" s="98"/>
    </row>
    <row r="1611" spans="2:25" s="90" customFormat="1" ht="21" customHeight="1">
      <c r="B1611" s="101"/>
      <c r="C1611" s="98"/>
      <c r="D1611" s="102"/>
      <c r="E1611" s="103"/>
      <c r="F1611" s="103"/>
      <c r="G1611" s="104"/>
      <c r="H1611" s="104"/>
      <c r="I1611" s="99"/>
      <c r="J1611" s="99"/>
      <c r="K1611" s="98"/>
      <c r="L1611" s="99"/>
      <c r="M1611" s="98"/>
      <c r="N1611" s="100"/>
      <c r="O1611" s="100"/>
      <c r="P1611" s="97"/>
      <c r="Q1611" s="98"/>
      <c r="R1611" s="98"/>
      <c r="S1611" s="98"/>
      <c r="T1611" s="98"/>
      <c r="U1611" s="99"/>
      <c r="V1611" s="98"/>
      <c r="W1611" s="98"/>
      <c r="X1611" s="99"/>
      <c r="Y1611" s="98"/>
    </row>
    <row r="1612" spans="2:25" s="90" customFormat="1" ht="21" customHeight="1">
      <c r="B1612" s="101"/>
      <c r="C1612" s="98"/>
      <c r="D1612" s="102"/>
      <c r="E1612" s="103"/>
      <c r="F1612" s="103"/>
      <c r="G1612" s="104"/>
      <c r="H1612" s="104"/>
      <c r="I1612" s="99"/>
      <c r="J1612" s="99"/>
      <c r="K1612" s="98"/>
      <c r="L1612" s="99"/>
      <c r="M1612" s="98"/>
      <c r="N1612" s="100"/>
      <c r="O1612" s="100"/>
      <c r="P1612" s="97"/>
      <c r="Q1612" s="98"/>
      <c r="R1612" s="98"/>
      <c r="S1612" s="98"/>
      <c r="T1612" s="98"/>
      <c r="U1612" s="99"/>
      <c r="V1612" s="98"/>
      <c r="W1612" s="98"/>
      <c r="X1612" s="99"/>
      <c r="Y1612" s="98"/>
    </row>
    <row r="1613" spans="2:25" s="90" customFormat="1" ht="21" customHeight="1">
      <c r="B1613" s="101"/>
      <c r="C1613" s="98"/>
      <c r="D1613" s="102"/>
      <c r="E1613" s="103"/>
      <c r="F1613" s="103"/>
      <c r="G1613" s="104"/>
      <c r="H1613" s="104"/>
      <c r="I1613" s="99"/>
      <c r="J1613" s="99"/>
      <c r="K1613" s="98"/>
      <c r="L1613" s="99"/>
      <c r="M1613" s="98"/>
      <c r="N1613" s="100"/>
      <c r="O1613" s="100"/>
      <c r="P1613" s="97"/>
      <c r="Q1613" s="98"/>
      <c r="R1613" s="98"/>
      <c r="S1613" s="98"/>
      <c r="T1613" s="98"/>
      <c r="U1613" s="99"/>
      <c r="V1613" s="98"/>
      <c r="W1613" s="98"/>
      <c r="X1613" s="99"/>
      <c r="Y1613" s="98"/>
    </row>
    <row r="1614" spans="2:25" s="90" customFormat="1" ht="21" customHeight="1">
      <c r="B1614" s="101"/>
      <c r="C1614" s="98"/>
      <c r="D1614" s="102"/>
      <c r="E1614" s="103"/>
      <c r="F1614" s="103"/>
      <c r="G1614" s="104"/>
      <c r="H1614" s="104"/>
      <c r="I1614" s="99"/>
      <c r="J1614" s="99"/>
      <c r="K1614" s="98"/>
      <c r="L1614" s="99"/>
      <c r="M1614" s="98"/>
      <c r="N1614" s="100"/>
      <c r="O1614" s="100"/>
      <c r="P1614" s="97"/>
      <c r="Q1614" s="98"/>
      <c r="R1614" s="98"/>
      <c r="S1614" s="98"/>
      <c r="T1614" s="98"/>
      <c r="U1614" s="99"/>
      <c r="V1614" s="98"/>
      <c r="W1614" s="98"/>
      <c r="X1614" s="99"/>
      <c r="Y1614" s="98"/>
    </row>
    <row r="1615" spans="2:25" s="90" customFormat="1" ht="21" customHeight="1">
      <c r="B1615" s="101"/>
      <c r="C1615" s="98"/>
      <c r="D1615" s="102"/>
      <c r="E1615" s="103"/>
      <c r="F1615" s="103"/>
      <c r="G1615" s="104"/>
      <c r="H1615" s="104"/>
      <c r="I1615" s="99"/>
      <c r="J1615" s="99"/>
      <c r="K1615" s="98"/>
      <c r="L1615" s="99"/>
      <c r="M1615" s="98"/>
      <c r="N1615" s="100"/>
      <c r="O1615" s="100"/>
      <c r="P1615" s="97"/>
      <c r="Q1615" s="98"/>
      <c r="R1615" s="98"/>
      <c r="S1615" s="98"/>
      <c r="T1615" s="98"/>
      <c r="U1615" s="99"/>
      <c r="V1615" s="98"/>
      <c r="W1615" s="98"/>
      <c r="X1615" s="99"/>
      <c r="Y1615" s="98"/>
    </row>
    <row r="1616" spans="2:25" s="90" customFormat="1" ht="21" customHeight="1">
      <c r="B1616" s="101"/>
      <c r="C1616" s="98"/>
      <c r="D1616" s="102"/>
      <c r="E1616" s="103"/>
      <c r="F1616" s="103"/>
      <c r="G1616" s="104"/>
      <c r="H1616" s="104"/>
      <c r="I1616" s="99"/>
      <c r="J1616" s="99"/>
      <c r="K1616" s="98"/>
      <c r="L1616" s="99"/>
      <c r="M1616" s="98"/>
      <c r="N1616" s="100"/>
      <c r="O1616" s="100"/>
      <c r="P1616" s="97"/>
      <c r="Q1616" s="98"/>
      <c r="R1616" s="98"/>
      <c r="S1616" s="98"/>
      <c r="T1616" s="98"/>
      <c r="U1616" s="99"/>
      <c r="V1616" s="98"/>
      <c r="W1616" s="98"/>
      <c r="X1616" s="99"/>
      <c r="Y1616" s="98"/>
    </row>
    <row r="1617" spans="2:25" s="90" customFormat="1" ht="21" customHeight="1">
      <c r="B1617" s="101"/>
      <c r="C1617" s="98"/>
      <c r="D1617" s="102"/>
      <c r="E1617" s="103"/>
      <c r="F1617" s="103"/>
      <c r="G1617" s="104"/>
      <c r="H1617" s="104"/>
      <c r="I1617" s="99"/>
      <c r="J1617" s="99"/>
      <c r="K1617" s="98"/>
      <c r="L1617" s="99"/>
      <c r="M1617" s="98"/>
      <c r="N1617" s="100"/>
      <c r="O1617" s="100"/>
      <c r="P1617" s="97"/>
      <c r="Q1617" s="98"/>
      <c r="R1617" s="98"/>
      <c r="S1617" s="98"/>
      <c r="T1617" s="98"/>
      <c r="U1617" s="99"/>
      <c r="V1617" s="98"/>
      <c r="W1617" s="98"/>
      <c r="X1617" s="99"/>
      <c r="Y1617" s="98"/>
    </row>
    <row r="1618" spans="2:25" s="90" customFormat="1" ht="21" customHeight="1">
      <c r="B1618" s="101"/>
      <c r="C1618" s="98"/>
      <c r="D1618" s="102"/>
      <c r="E1618" s="103"/>
      <c r="F1618" s="103"/>
      <c r="G1618" s="104"/>
      <c r="H1618" s="104"/>
      <c r="I1618" s="99"/>
      <c r="J1618" s="99"/>
      <c r="K1618" s="98"/>
      <c r="L1618" s="99"/>
      <c r="M1618" s="98"/>
      <c r="N1618" s="100"/>
      <c r="O1618" s="100"/>
      <c r="P1618" s="97"/>
      <c r="Q1618" s="98"/>
      <c r="R1618" s="98"/>
      <c r="S1618" s="98"/>
      <c r="T1618" s="98"/>
      <c r="U1618" s="99"/>
      <c r="V1618" s="98"/>
      <c r="W1618" s="98"/>
      <c r="X1618" s="99"/>
      <c r="Y1618" s="98"/>
    </row>
    <row r="1619" spans="2:25" s="90" customFormat="1" ht="21" customHeight="1">
      <c r="B1619" s="101"/>
      <c r="C1619" s="98"/>
      <c r="D1619" s="102"/>
      <c r="E1619" s="103"/>
      <c r="F1619" s="103"/>
      <c r="G1619" s="104"/>
      <c r="H1619" s="104"/>
      <c r="I1619" s="99"/>
      <c r="J1619" s="99"/>
      <c r="K1619" s="98"/>
      <c r="L1619" s="99"/>
      <c r="M1619" s="98"/>
      <c r="N1619" s="100"/>
      <c r="O1619" s="100"/>
      <c r="P1619" s="97"/>
      <c r="Q1619" s="98"/>
      <c r="R1619" s="98"/>
      <c r="S1619" s="98"/>
      <c r="T1619" s="98"/>
      <c r="U1619" s="99"/>
      <c r="V1619" s="98"/>
      <c r="W1619" s="98"/>
      <c r="X1619" s="99"/>
      <c r="Y1619" s="98"/>
    </row>
    <row r="1620" spans="2:25" s="90" customFormat="1" ht="21" customHeight="1">
      <c r="B1620" s="101"/>
      <c r="C1620" s="98"/>
      <c r="D1620" s="102"/>
      <c r="E1620" s="103"/>
      <c r="F1620" s="103"/>
      <c r="G1620" s="104"/>
      <c r="H1620" s="104"/>
      <c r="I1620" s="99"/>
      <c r="J1620" s="99"/>
      <c r="K1620" s="98"/>
      <c r="L1620" s="99"/>
      <c r="M1620" s="98"/>
      <c r="N1620" s="100"/>
      <c r="O1620" s="100"/>
      <c r="P1620" s="97"/>
      <c r="Q1620" s="98"/>
      <c r="R1620" s="98"/>
      <c r="S1620" s="98"/>
      <c r="T1620" s="98"/>
      <c r="U1620" s="99"/>
      <c r="V1620" s="98"/>
      <c r="W1620" s="98"/>
      <c r="X1620" s="99"/>
      <c r="Y1620" s="98"/>
    </row>
    <row r="1621" spans="2:25" s="90" customFormat="1" ht="21" customHeight="1">
      <c r="B1621" s="101"/>
      <c r="C1621" s="98"/>
      <c r="D1621" s="102"/>
      <c r="E1621" s="103"/>
      <c r="F1621" s="103"/>
      <c r="G1621" s="104"/>
      <c r="H1621" s="104"/>
      <c r="I1621" s="99"/>
      <c r="J1621" s="99"/>
      <c r="K1621" s="98"/>
      <c r="L1621" s="99"/>
      <c r="M1621" s="98"/>
      <c r="N1621" s="100"/>
      <c r="O1621" s="100"/>
      <c r="P1621" s="97"/>
      <c r="Q1621" s="98"/>
      <c r="R1621" s="98"/>
      <c r="S1621" s="98"/>
      <c r="T1621" s="98"/>
      <c r="U1621" s="99"/>
      <c r="V1621" s="98"/>
      <c r="W1621" s="98"/>
      <c r="X1621" s="99"/>
      <c r="Y1621" s="98"/>
    </row>
    <row r="1622" spans="2:25" s="90" customFormat="1" ht="21" customHeight="1">
      <c r="B1622" s="101"/>
      <c r="C1622" s="98"/>
      <c r="D1622" s="102"/>
      <c r="E1622" s="103"/>
      <c r="F1622" s="103"/>
      <c r="G1622" s="104"/>
      <c r="H1622" s="104"/>
      <c r="I1622" s="99"/>
      <c r="J1622" s="99"/>
      <c r="K1622" s="98"/>
      <c r="L1622" s="99"/>
      <c r="M1622" s="98"/>
      <c r="N1622" s="100"/>
      <c r="O1622" s="100"/>
      <c r="P1622" s="97"/>
      <c r="Q1622" s="98"/>
      <c r="R1622" s="98"/>
      <c r="S1622" s="98"/>
      <c r="T1622" s="98"/>
      <c r="U1622" s="99"/>
      <c r="V1622" s="98"/>
      <c r="W1622" s="98"/>
      <c r="X1622" s="99"/>
      <c r="Y1622" s="98"/>
    </row>
    <row r="1623" spans="2:25" s="90" customFormat="1" ht="21" customHeight="1">
      <c r="B1623" s="101"/>
      <c r="C1623" s="98"/>
      <c r="D1623" s="102"/>
      <c r="E1623" s="103"/>
      <c r="F1623" s="103"/>
      <c r="G1623" s="104"/>
      <c r="H1623" s="104"/>
      <c r="I1623" s="99"/>
      <c r="J1623" s="99"/>
      <c r="K1623" s="98"/>
      <c r="L1623" s="99"/>
      <c r="M1623" s="98"/>
      <c r="N1623" s="100"/>
      <c r="O1623" s="100"/>
      <c r="P1623" s="97"/>
      <c r="Q1623" s="98"/>
      <c r="R1623" s="98"/>
      <c r="S1623" s="98"/>
      <c r="T1623" s="98"/>
      <c r="U1623" s="99"/>
      <c r="V1623" s="98"/>
      <c r="W1623" s="98"/>
      <c r="X1623" s="99"/>
      <c r="Y1623" s="98"/>
    </row>
    <row r="1624" spans="2:25" s="90" customFormat="1" ht="21" customHeight="1">
      <c r="B1624" s="101"/>
      <c r="C1624" s="98"/>
      <c r="D1624" s="102"/>
      <c r="E1624" s="103"/>
      <c r="F1624" s="103"/>
      <c r="G1624" s="104"/>
      <c r="H1624" s="104"/>
      <c r="I1624" s="99"/>
      <c r="J1624" s="99"/>
      <c r="K1624" s="98"/>
      <c r="L1624" s="99"/>
      <c r="M1624" s="98"/>
      <c r="N1624" s="100"/>
      <c r="O1624" s="100"/>
      <c r="P1624" s="97"/>
      <c r="Q1624" s="98"/>
      <c r="R1624" s="98"/>
      <c r="S1624" s="98"/>
      <c r="T1624" s="98"/>
      <c r="U1624" s="99"/>
      <c r="V1624" s="98"/>
      <c r="W1624" s="98"/>
      <c r="X1624" s="99"/>
      <c r="Y1624" s="98"/>
    </row>
    <row r="1625" spans="2:25" s="90" customFormat="1" ht="21" customHeight="1">
      <c r="B1625" s="101"/>
      <c r="C1625" s="98"/>
      <c r="D1625" s="102"/>
      <c r="E1625" s="103"/>
      <c r="F1625" s="103"/>
      <c r="G1625" s="104"/>
      <c r="H1625" s="104"/>
      <c r="I1625" s="99"/>
      <c r="J1625" s="99"/>
      <c r="K1625" s="98"/>
      <c r="L1625" s="99"/>
      <c r="M1625" s="98"/>
      <c r="N1625" s="100"/>
      <c r="O1625" s="100"/>
      <c r="P1625" s="97"/>
      <c r="Q1625" s="98"/>
      <c r="R1625" s="98"/>
      <c r="S1625" s="98"/>
      <c r="T1625" s="98"/>
      <c r="U1625" s="99"/>
      <c r="V1625" s="98"/>
      <c r="W1625" s="98"/>
      <c r="X1625" s="99"/>
      <c r="Y1625" s="98"/>
    </row>
    <row r="1626" spans="2:25" s="90" customFormat="1" ht="21" customHeight="1">
      <c r="B1626" s="101"/>
      <c r="C1626" s="98"/>
      <c r="D1626" s="102"/>
      <c r="E1626" s="103"/>
      <c r="F1626" s="103"/>
      <c r="G1626" s="104"/>
      <c r="H1626" s="104"/>
      <c r="I1626" s="99"/>
      <c r="J1626" s="99"/>
      <c r="K1626" s="98"/>
      <c r="L1626" s="99"/>
      <c r="M1626" s="98"/>
      <c r="N1626" s="100"/>
      <c r="O1626" s="100"/>
      <c r="P1626" s="97"/>
      <c r="Q1626" s="98"/>
      <c r="R1626" s="98"/>
      <c r="S1626" s="98"/>
      <c r="T1626" s="98"/>
      <c r="U1626" s="99"/>
      <c r="V1626" s="98"/>
      <c r="W1626" s="98"/>
      <c r="X1626" s="99"/>
      <c r="Y1626" s="98"/>
    </row>
    <row r="1627" spans="2:25" s="90" customFormat="1" ht="21" customHeight="1">
      <c r="B1627" s="101"/>
      <c r="C1627" s="98"/>
      <c r="D1627" s="102"/>
      <c r="E1627" s="103"/>
      <c r="F1627" s="103"/>
      <c r="G1627" s="104"/>
      <c r="H1627" s="104"/>
      <c r="I1627" s="99"/>
      <c r="J1627" s="99"/>
      <c r="K1627" s="98"/>
      <c r="L1627" s="99"/>
      <c r="M1627" s="98"/>
      <c r="N1627" s="100"/>
      <c r="O1627" s="100"/>
      <c r="P1627" s="97"/>
      <c r="Q1627" s="98"/>
      <c r="R1627" s="98"/>
      <c r="S1627" s="98"/>
      <c r="T1627" s="98"/>
      <c r="U1627" s="99"/>
      <c r="V1627" s="98"/>
      <c r="W1627" s="98"/>
      <c r="X1627" s="99"/>
      <c r="Y1627" s="98"/>
    </row>
    <row r="1628" spans="2:25" s="90" customFormat="1" ht="21" customHeight="1">
      <c r="B1628" s="101"/>
      <c r="C1628" s="98"/>
      <c r="D1628" s="102"/>
      <c r="E1628" s="103"/>
      <c r="F1628" s="103"/>
      <c r="G1628" s="104"/>
      <c r="H1628" s="104"/>
      <c r="I1628" s="99"/>
      <c r="J1628" s="99"/>
      <c r="K1628" s="98"/>
      <c r="L1628" s="99"/>
      <c r="M1628" s="98"/>
      <c r="N1628" s="100"/>
      <c r="O1628" s="100"/>
      <c r="P1628" s="97"/>
      <c r="Q1628" s="98"/>
      <c r="R1628" s="98"/>
      <c r="S1628" s="98"/>
      <c r="T1628" s="98"/>
      <c r="U1628" s="99"/>
      <c r="V1628" s="98"/>
      <c r="W1628" s="98"/>
      <c r="X1628" s="99"/>
      <c r="Y1628" s="98"/>
    </row>
    <row r="1629" spans="2:25" s="90" customFormat="1" ht="21" customHeight="1">
      <c r="B1629" s="101"/>
      <c r="C1629" s="98"/>
      <c r="D1629" s="102"/>
      <c r="E1629" s="103"/>
      <c r="F1629" s="103"/>
      <c r="G1629" s="104"/>
      <c r="H1629" s="104"/>
      <c r="I1629" s="99"/>
      <c r="J1629" s="99"/>
      <c r="K1629" s="98"/>
      <c r="L1629" s="99"/>
      <c r="M1629" s="98"/>
      <c r="N1629" s="100"/>
      <c r="O1629" s="100"/>
      <c r="P1629" s="97"/>
      <c r="Q1629" s="98"/>
      <c r="R1629" s="98"/>
      <c r="S1629" s="98"/>
      <c r="T1629" s="98"/>
      <c r="U1629" s="99"/>
      <c r="V1629" s="98"/>
      <c r="W1629" s="98"/>
      <c r="X1629" s="99"/>
      <c r="Y1629" s="98"/>
    </row>
    <row r="1630" spans="2:25" s="90" customFormat="1" ht="21" customHeight="1">
      <c r="B1630" s="101"/>
      <c r="C1630" s="98"/>
      <c r="D1630" s="102"/>
      <c r="E1630" s="103"/>
      <c r="F1630" s="103"/>
      <c r="G1630" s="104"/>
      <c r="H1630" s="104"/>
      <c r="I1630" s="99"/>
      <c r="J1630" s="99"/>
      <c r="K1630" s="98"/>
      <c r="L1630" s="99"/>
      <c r="M1630" s="98"/>
      <c r="N1630" s="100"/>
      <c r="O1630" s="100"/>
      <c r="P1630" s="97"/>
      <c r="Q1630" s="98"/>
      <c r="R1630" s="98"/>
      <c r="S1630" s="98"/>
      <c r="T1630" s="98"/>
      <c r="U1630" s="99"/>
      <c r="V1630" s="98"/>
      <c r="W1630" s="98"/>
      <c r="X1630" s="99"/>
      <c r="Y1630" s="98"/>
    </row>
    <row r="1631" spans="2:25" s="90" customFormat="1" ht="21" customHeight="1">
      <c r="B1631" s="101"/>
      <c r="C1631" s="98"/>
      <c r="D1631" s="102"/>
      <c r="E1631" s="103"/>
      <c r="F1631" s="103"/>
      <c r="G1631" s="104"/>
      <c r="H1631" s="104"/>
      <c r="I1631" s="99"/>
      <c r="J1631" s="99"/>
      <c r="K1631" s="98"/>
      <c r="L1631" s="99"/>
      <c r="M1631" s="98"/>
      <c r="N1631" s="100"/>
      <c r="O1631" s="100"/>
      <c r="P1631" s="97"/>
      <c r="Q1631" s="98"/>
      <c r="R1631" s="98"/>
      <c r="S1631" s="98"/>
      <c r="T1631" s="98"/>
      <c r="U1631" s="99"/>
      <c r="V1631" s="98"/>
      <c r="W1631" s="98"/>
      <c r="X1631" s="99"/>
      <c r="Y1631" s="98"/>
    </row>
    <row r="1632" spans="2:25" s="90" customFormat="1" ht="21" customHeight="1">
      <c r="B1632" s="101"/>
      <c r="C1632" s="98"/>
      <c r="D1632" s="102"/>
      <c r="E1632" s="103"/>
      <c r="F1632" s="103"/>
      <c r="G1632" s="104"/>
      <c r="H1632" s="104"/>
      <c r="I1632" s="99"/>
      <c r="J1632" s="99"/>
      <c r="K1632" s="98"/>
      <c r="L1632" s="99"/>
      <c r="M1632" s="98"/>
      <c r="N1632" s="100"/>
      <c r="O1632" s="100"/>
      <c r="P1632" s="97"/>
      <c r="Q1632" s="98"/>
      <c r="R1632" s="98"/>
      <c r="S1632" s="98"/>
      <c r="T1632" s="98"/>
      <c r="U1632" s="99"/>
      <c r="V1632" s="98"/>
      <c r="W1632" s="98"/>
      <c r="X1632" s="99"/>
      <c r="Y1632" s="98"/>
    </row>
    <row r="1633" spans="2:25" s="90" customFormat="1" ht="21" customHeight="1">
      <c r="B1633" s="101"/>
      <c r="C1633" s="98"/>
      <c r="D1633" s="102"/>
      <c r="E1633" s="103"/>
      <c r="F1633" s="103"/>
      <c r="G1633" s="104"/>
      <c r="H1633" s="104"/>
      <c r="I1633" s="99"/>
      <c r="J1633" s="99"/>
      <c r="K1633" s="98"/>
      <c r="L1633" s="99"/>
      <c r="M1633" s="98"/>
      <c r="N1633" s="100"/>
      <c r="O1633" s="100"/>
      <c r="P1633" s="97"/>
      <c r="Q1633" s="98"/>
      <c r="R1633" s="98"/>
      <c r="S1633" s="98"/>
      <c r="T1633" s="98"/>
      <c r="U1633" s="99"/>
      <c r="V1633" s="98"/>
      <c r="W1633" s="98"/>
      <c r="X1633" s="99"/>
      <c r="Y1633" s="98"/>
    </row>
    <row r="1634" spans="2:25" s="90" customFormat="1" ht="21" customHeight="1">
      <c r="B1634" s="101"/>
      <c r="C1634" s="98"/>
      <c r="D1634" s="102"/>
      <c r="E1634" s="103"/>
      <c r="F1634" s="103"/>
      <c r="G1634" s="104"/>
      <c r="H1634" s="104"/>
      <c r="I1634" s="99"/>
      <c r="J1634" s="99"/>
      <c r="K1634" s="98"/>
      <c r="L1634" s="99"/>
      <c r="M1634" s="98"/>
      <c r="N1634" s="100"/>
      <c r="O1634" s="100"/>
      <c r="P1634" s="97"/>
      <c r="Q1634" s="98"/>
      <c r="R1634" s="98"/>
      <c r="S1634" s="98"/>
      <c r="T1634" s="98"/>
      <c r="U1634" s="99"/>
      <c r="V1634" s="98"/>
      <c r="W1634" s="98"/>
      <c r="X1634" s="99"/>
      <c r="Y1634" s="98"/>
    </row>
    <row r="1635" spans="2:25" s="90" customFormat="1" ht="21" customHeight="1">
      <c r="B1635" s="101"/>
      <c r="C1635" s="98"/>
      <c r="D1635" s="102"/>
      <c r="E1635" s="103"/>
      <c r="F1635" s="103"/>
      <c r="G1635" s="104"/>
      <c r="H1635" s="104"/>
      <c r="I1635" s="99"/>
      <c r="J1635" s="99"/>
      <c r="K1635" s="98"/>
      <c r="L1635" s="99"/>
      <c r="M1635" s="98"/>
      <c r="N1635" s="100"/>
      <c r="O1635" s="100"/>
      <c r="P1635" s="97"/>
      <c r="Q1635" s="98"/>
      <c r="R1635" s="98"/>
      <c r="S1635" s="98"/>
      <c r="T1635" s="98"/>
      <c r="U1635" s="99"/>
      <c r="V1635" s="98"/>
      <c r="W1635" s="98"/>
      <c r="X1635" s="99"/>
      <c r="Y1635" s="98"/>
    </row>
    <row r="1636" spans="2:25" s="90" customFormat="1" ht="21" customHeight="1">
      <c r="B1636" s="101"/>
      <c r="C1636" s="98"/>
      <c r="D1636" s="102"/>
      <c r="E1636" s="103"/>
      <c r="F1636" s="103"/>
      <c r="G1636" s="104"/>
      <c r="H1636" s="104"/>
      <c r="I1636" s="99"/>
      <c r="J1636" s="99"/>
      <c r="K1636" s="98"/>
      <c r="L1636" s="99"/>
      <c r="M1636" s="98"/>
      <c r="N1636" s="100"/>
      <c r="O1636" s="100"/>
      <c r="P1636" s="97"/>
      <c r="Q1636" s="98"/>
      <c r="R1636" s="98"/>
      <c r="S1636" s="98"/>
      <c r="T1636" s="98"/>
      <c r="U1636" s="99"/>
      <c r="V1636" s="98"/>
      <c r="W1636" s="98"/>
      <c r="X1636" s="99"/>
      <c r="Y1636" s="98"/>
    </row>
    <row r="1637" spans="2:25" s="90" customFormat="1" ht="21" customHeight="1">
      <c r="B1637" s="101"/>
      <c r="C1637" s="98"/>
      <c r="D1637" s="102"/>
      <c r="E1637" s="103"/>
      <c r="F1637" s="103"/>
      <c r="G1637" s="104"/>
      <c r="H1637" s="104"/>
      <c r="I1637" s="99"/>
      <c r="J1637" s="99"/>
      <c r="K1637" s="98"/>
      <c r="L1637" s="99"/>
      <c r="M1637" s="98"/>
      <c r="N1637" s="100"/>
      <c r="O1637" s="100"/>
      <c r="P1637" s="97"/>
      <c r="Q1637" s="98"/>
      <c r="R1637" s="98"/>
      <c r="S1637" s="98"/>
      <c r="T1637" s="98"/>
      <c r="U1637" s="99"/>
      <c r="V1637" s="98"/>
      <c r="W1637" s="98"/>
      <c r="X1637" s="99"/>
      <c r="Y1637" s="98"/>
    </row>
    <row r="1638" spans="2:25" s="90" customFormat="1" ht="21" customHeight="1">
      <c r="B1638" s="101"/>
      <c r="C1638" s="98"/>
      <c r="D1638" s="102"/>
      <c r="E1638" s="103"/>
      <c r="F1638" s="103"/>
      <c r="G1638" s="104"/>
      <c r="H1638" s="104"/>
      <c r="I1638" s="99"/>
      <c r="J1638" s="99"/>
      <c r="K1638" s="98"/>
      <c r="L1638" s="99"/>
      <c r="M1638" s="98"/>
      <c r="N1638" s="100"/>
      <c r="O1638" s="100"/>
      <c r="P1638" s="97"/>
      <c r="Q1638" s="98"/>
      <c r="R1638" s="98"/>
      <c r="S1638" s="98"/>
      <c r="T1638" s="98"/>
      <c r="U1638" s="99"/>
      <c r="V1638" s="98"/>
      <c r="W1638" s="98"/>
      <c r="X1638" s="99"/>
      <c r="Y1638" s="98"/>
    </row>
    <row r="1639" spans="2:25" s="90" customFormat="1" ht="21" customHeight="1">
      <c r="B1639" s="101"/>
      <c r="C1639" s="98"/>
      <c r="D1639" s="102"/>
      <c r="E1639" s="103"/>
      <c r="F1639" s="103"/>
      <c r="G1639" s="104"/>
      <c r="H1639" s="104"/>
      <c r="I1639" s="99"/>
      <c r="J1639" s="99"/>
      <c r="K1639" s="98"/>
      <c r="L1639" s="99"/>
      <c r="M1639" s="98"/>
      <c r="N1639" s="100"/>
      <c r="O1639" s="100"/>
      <c r="P1639" s="97"/>
      <c r="Q1639" s="98"/>
      <c r="R1639" s="98"/>
      <c r="S1639" s="98"/>
      <c r="T1639" s="98"/>
      <c r="U1639" s="99"/>
      <c r="V1639" s="98"/>
      <c r="W1639" s="98"/>
      <c r="X1639" s="99"/>
      <c r="Y1639" s="98"/>
    </row>
    <row r="1640" spans="2:25" s="90" customFormat="1" ht="21" customHeight="1">
      <c r="B1640" s="101"/>
      <c r="C1640" s="98"/>
      <c r="D1640" s="102"/>
      <c r="E1640" s="103"/>
      <c r="F1640" s="103"/>
      <c r="G1640" s="104"/>
      <c r="H1640" s="104"/>
      <c r="I1640" s="99"/>
      <c r="J1640" s="99"/>
      <c r="K1640" s="98"/>
      <c r="L1640" s="99"/>
      <c r="M1640" s="98"/>
      <c r="N1640" s="100"/>
      <c r="O1640" s="100"/>
      <c r="P1640" s="97"/>
      <c r="Q1640" s="98"/>
      <c r="R1640" s="98"/>
      <c r="S1640" s="98"/>
      <c r="T1640" s="98"/>
      <c r="U1640" s="99"/>
      <c r="V1640" s="98"/>
      <c r="W1640" s="98"/>
      <c r="X1640" s="99"/>
      <c r="Y1640" s="98"/>
    </row>
    <row r="1641" spans="2:25" s="90" customFormat="1" ht="21" customHeight="1">
      <c r="B1641" s="101"/>
      <c r="C1641" s="98"/>
      <c r="D1641" s="102"/>
      <c r="E1641" s="103"/>
      <c r="F1641" s="103"/>
      <c r="G1641" s="104"/>
      <c r="H1641" s="104"/>
      <c r="I1641" s="99"/>
      <c r="J1641" s="99"/>
      <c r="K1641" s="98"/>
      <c r="L1641" s="99"/>
      <c r="M1641" s="98"/>
      <c r="N1641" s="100"/>
      <c r="O1641" s="100"/>
      <c r="P1641" s="97"/>
      <c r="Q1641" s="98"/>
      <c r="R1641" s="98"/>
      <c r="S1641" s="98"/>
      <c r="T1641" s="98"/>
      <c r="U1641" s="99"/>
      <c r="V1641" s="98"/>
      <c r="W1641" s="98"/>
      <c r="X1641" s="99"/>
      <c r="Y1641" s="98"/>
    </row>
    <row r="1642" spans="2:25" s="90" customFormat="1" ht="21" customHeight="1">
      <c r="B1642" s="101"/>
      <c r="C1642" s="98"/>
      <c r="D1642" s="102"/>
      <c r="E1642" s="103"/>
      <c r="F1642" s="103"/>
      <c r="G1642" s="104"/>
      <c r="H1642" s="104"/>
      <c r="I1642" s="99"/>
      <c r="J1642" s="99"/>
      <c r="K1642" s="98"/>
      <c r="L1642" s="99"/>
      <c r="M1642" s="98"/>
      <c r="N1642" s="100"/>
      <c r="O1642" s="100"/>
      <c r="P1642" s="97"/>
      <c r="Q1642" s="98"/>
      <c r="R1642" s="98"/>
      <c r="S1642" s="98"/>
      <c r="T1642" s="98"/>
      <c r="U1642" s="99"/>
      <c r="V1642" s="98"/>
      <c r="W1642" s="98"/>
      <c r="X1642" s="99"/>
      <c r="Y1642" s="98"/>
    </row>
    <row r="1643" spans="2:25" s="90" customFormat="1" ht="21" customHeight="1">
      <c r="B1643" s="101"/>
      <c r="C1643" s="98"/>
      <c r="D1643" s="102"/>
      <c r="E1643" s="103"/>
      <c r="F1643" s="103"/>
      <c r="G1643" s="104"/>
      <c r="H1643" s="104"/>
      <c r="I1643" s="99"/>
      <c r="J1643" s="99"/>
      <c r="K1643" s="98"/>
      <c r="L1643" s="99"/>
      <c r="M1643" s="98"/>
      <c r="N1643" s="100"/>
      <c r="O1643" s="100"/>
      <c r="P1643" s="97"/>
      <c r="Q1643" s="98"/>
      <c r="R1643" s="98"/>
      <c r="S1643" s="98"/>
      <c r="T1643" s="98"/>
      <c r="U1643" s="99"/>
      <c r="V1643" s="98"/>
      <c r="W1643" s="98"/>
      <c r="X1643" s="99"/>
      <c r="Y1643" s="98"/>
    </row>
    <row r="1644" spans="2:25" s="90" customFormat="1" ht="21" customHeight="1">
      <c r="B1644" s="101"/>
      <c r="C1644" s="98"/>
      <c r="D1644" s="102"/>
      <c r="E1644" s="103"/>
      <c r="F1644" s="103"/>
      <c r="G1644" s="104"/>
      <c r="H1644" s="104"/>
      <c r="I1644" s="99"/>
      <c r="J1644" s="99"/>
      <c r="K1644" s="98"/>
      <c r="L1644" s="99"/>
      <c r="M1644" s="98"/>
      <c r="N1644" s="100"/>
      <c r="O1644" s="100"/>
      <c r="P1644" s="97"/>
      <c r="Q1644" s="98"/>
      <c r="R1644" s="98"/>
      <c r="S1644" s="98"/>
      <c r="T1644" s="98"/>
      <c r="U1644" s="99"/>
      <c r="V1644" s="98"/>
      <c r="W1644" s="98"/>
      <c r="X1644" s="99"/>
      <c r="Y1644" s="98"/>
    </row>
    <row r="1645" spans="2:25" s="90" customFormat="1" ht="21" customHeight="1">
      <c r="B1645" s="101"/>
      <c r="C1645" s="98"/>
      <c r="D1645" s="102"/>
      <c r="E1645" s="103"/>
      <c r="F1645" s="103"/>
      <c r="G1645" s="104"/>
      <c r="H1645" s="104"/>
      <c r="I1645" s="99"/>
      <c r="J1645" s="99"/>
      <c r="K1645" s="98"/>
      <c r="L1645" s="99"/>
      <c r="M1645" s="98"/>
      <c r="N1645" s="100"/>
      <c r="O1645" s="100"/>
      <c r="P1645" s="97"/>
      <c r="Q1645" s="98"/>
      <c r="R1645" s="98"/>
      <c r="S1645" s="98"/>
      <c r="T1645" s="98"/>
      <c r="U1645" s="99"/>
      <c r="V1645" s="98"/>
      <c r="W1645" s="98"/>
      <c r="X1645" s="99"/>
      <c r="Y1645" s="98"/>
    </row>
    <row r="1646" spans="2:25" s="90" customFormat="1" ht="21" customHeight="1">
      <c r="B1646" s="101"/>
      <c r="C1646" s="98"/>
      <c r="D1646" s="102"/>
      <c r="E1646" s="103"/>
      <c r="F1646" s="103"/>
      <c r="G1646" s="104"/>
      <c r="H1646" s="104"/>
      <c r="I1646" s="99"/>
      <c r="J1646" s="99"/>
      <c r="K1646" s="98"/>
      <c r="L1646" s="99"/>
      <c r="M1646" s="98"/>
      <c r="N1646" s="100"/>
      <c r="O1646" s="100"/>
      <c r="P1646" s="97"/>
      <c r="Q1646" s="98"/>
      <c r="R1646" s="98"/>
      <c r="S1646" s="98"/>
      <c r="T1646" s="98"/>
      <c r="U1646" s="99"/>
      <c r="V1646" s="98"/>
      <c r="W1646" s="98"/>
      <c r="X1646" s="99"/>
      <c r="Y1646" s="98"/>
    </row>
    <row r="1647" spans="2:25" s="90" customFormat="1" ht="21" customHeight="1">
      <c r="B1647" s="101"/>
      <c r="C1647" s="98"/>
      <c r="D1647" s="102"/>
      <c r="E1647" s="103"/>
      <c r="F1647" s="103"/>
      <c r="G1647" s="104"/>
      <c r="H1647" s="104"/>
      <c r="I1647" s="99"/>
      <c r="J1647" s="99"/>
      <c r="K1647" s="98"/>
      <c r="L1647" s="99"/>
      <c r="M1647" s="98"/>
      <c r="N1647" s="100"/>
      <c r="O1647" s="100"/>
      <c r="P1647" s="97"/>
      <c r="Q1647" s="98"/>
      <c r="R1647" s="98"/>
      <c r="S1647" s="98"/>
      <c r="T1647" s="98"/>
      <c r="U1647" s="99"/>
      <c r="V1647" s="98"/>
      <c r="W1647" s="98"/>
      <c r="X1647" s="99"/>
      <c r="Y1647" s="98"/>
    </row>
    <row r="1648" spans="2:25" s="90" customFormat="1" ht="21" customHeight="1">
      <c r="B1648" s="101"/>
      <c r="C1648" s="98"/>
      <c r="D1648" s="102"/>
      <c r="E1648" s="103"/>
      <c r="F1648" s="103"/>
      <c r="G1648" s="104"/>
      <c r="H1648" s="104"/>
      <c r="I1648" s="99"/>
      <c r="J1648" s="99"/>
      <c r="K1648" s="98"/>
      <c r="L1648" s="99"/>
      <c r="M1648" s="98"/>
      <c r="N1648" s="100"/>
      <c r="O1648" s="100"/>
      <c r="P1648" s="97"/>
      <c r="Q1648" s="98"/>
      <c r="R1648" s="98"/>
      <c r="S1648" s="98"/>
      <c r="T1648" s="98"/>
      <c r="U1648" s="99"/>
      <c r="V1648" s="98"/>
      <c r="W1648" s="98"/>
      <c r="X1648" s="99"/>
      <c r="Y1648" s="98"/>
    </row>
    <row r="1649" spans="2:25" s="90" customFormat="1" ht="21" customHeight="1">
      <c r="B1649" s="101"/>
      <c r="C1649" s="98"/>
      <c r="D1649" s="102"/>
      <c r="E1649" s="103"/>
      <c r="F1649" s="103"/>
      <c r="G1649" s="104"/>
      <c r="H1649" s="104"/>
      <c r="I1649" s="99"/>
      <c r="J1649" s="99"/>
      <c r="K1649" s="98"/>
      <c r="L1649" s="99"/>
      <c r="M1649" s="98"/>
      <c r="N1649" s="100"/>
      <c r="O1649" s="100"/>
      <c r="P1649" s="97"/>
      <c r="Q1649" s="98"/>
      <c r="R1649" s="98"/>
      <c r="S1649" s="98"/>
      <c r="T1649" s="98"/>
      <c r="U1649" s="99"/>
      <c r="V1649" s="98"/>
      <c r="W1649" s="98"/>
      <c r="X1649" s="99"/>
      <c r="Y1649" s="98"/>
    </row>
    <row r="1650" spans="2:25" s="90" customFormat="1" ht="21" customHeight="1">
      <c r="B1650" s="101"/>
      <c r="C1650" s="98"/>
      <c r="D1650" s="102"/>
      <c r="E1650" s="103"/>
      <c r="F1650" s="103"/>
      <c r="G1650" s="104"/>
      <c r="H1650" s="104"/>
      <c r="I1650" s="99"/>
      <c r="J1650" s="99"/>
      <c r="K1650" s="98"/>
      <c r="L1650" s="99"/>
      <c r="M1650" s="98"/>
      <c r="N1650" s="100"/>
      <c r="O1650" s="100"/>
      <c r="P1650" s="97"/>
      <c r="Q1650" s="98"/>
      <c r="R1650" s="98"/>
      <c r="S1650" s="98"/>
      <c r="T1650" s="98"/>
      <c r="U1650" s="99"/>
      <c r="V1650" s="98"/>
      <c r="W1650" s="98"/>
      <c r="X1650" s="99"/>
      <c r="Y1650" s="98"/>
    </row>
    <row r="1651" spans="2:25" s="90" customFormat="1" ht="21" customHeight="1">
      <c r="B1651" s="101"/>
      <c r="C1651" s="98"/>
      <c r="D1651" s="102"/>
      <c r="E1651" s="103"/>
      <c r="F1651" s="103"/>
      <c r="G1651" s="104"/>
      <c r="H1651" s="104"/>
      <c r="I1651" s="99"/>
      <c r="J1651" s="99"/>
      <c r="K1651" s="98"/>
      <c r="L1651" s="99"/>
      <c r="M1651" s="98"/>
      <c r="N1651" s="100"/>
      <c r="O1651" s="100"/>
      <c r="P1651" s="97"/>
      <c r="Q1651" s="98"/>
      <c r="R1651" s="98"/>
      <c r="S1651" s="98"/>
      <c r="T1651" s="98"/>
      <c r="U1651" s="99"/>
      <c r="V1651" s="98"/>
      <c r="W1651" s="98"/>
      <c r="X1651" s="99"/>
      <c r="Y1651" s="98"/>
    </row>
    <row r="1652" spans="2:25" s="90" customFormat="1" ht="21" customHeight="1">
      <c r="B1652" s="101"/>
      <c r="C1652" s="98"/>
      <c r="D1652" s="102"/>
      <c r="E1652" s="103"/>
      <c r="F1652" s="103"/>
      <c r="G1652" s="104"/>
      <c r="H1652" s="104"/>
      <c r="I1652" s="99"/>
      <c r="J1652" s="99"/>
      <c r="K1652" s="98"/>
      <c r="L1652" s="99"/>
      <c r="M1652" s="98"/>
      <c r="N1652" s="100"/>
      <c r="O1652" s="100"/>
      <c r="P1652" s="97"/>
      <c r="Q1652" s="98"/>
      <c r="R1652" s="98"/>
      <c r="S1652" s="98"/>
      <c r="T1652" s="98"/>
      <c r="U1652" s="99"/>
      <c r="V1652" s="98"/>
      <c r="W1652" s="98"/>
      <c r="X1652" s="99"/>
      <c r="Y1652" s="98"/>
    </row>
    <row r="1653" spans="2:25" s="90" customFormat="1" ht="21" customHeight="1">
      <c r="B1653" s="101"/>
      <c r="C1653" s="98"/>
      <c r="D1653" s="102"/>
      <c r="E1653" s="103"/>
      <c r="F1653" s="103"/>
      <c r="G1653" s="104"/>
      <c r="H1653" s="104"/>
      <c r="I1653" s="99"/>
      <c r="J1653" s="99"/>
      <c r="K1653" s="98"/>
      <c r="L1653" s="99"/>
      <c r="M1653" s="98"/>
      <c r="N1653" s="100"/>
      <c r="O1653" s="100"/>
      <c r="P1653" s="97"/>
      <c r="Q1653" s="98"/>
      <c r="R1653" s="98"/>
      <c r="S1653" s="98"/>
      <c r="T1653" s="98"/>
      <c r="U1653" s="99"/>
      <c r="V1653" s="98"/>
      <c r="W1653" s="98"/>
      <c r="X1653" s="99"/>
      <c r="Y1653" s="98"/>
    </row>
    <row r="1654" spans="2:25" s="90" customFormat="1" ht="21" customHeight="1">
      <c r="B1654" s="101"/>
      <c r="C1654" s="98"/>
      <c r="D1654" s="102"/>
      <c r="E1654" s="103"/>
      <c r="F1654" s="103"/>
      <c r="G1654" s="104"/>
      <c r="H1654" s="104"/>
      <c r="I1654" s="99"/>
      <c r="J1654" s="99"/>
      <c r="K1654" s="98"/>
      <c r="L1654" s="99"/>
      <c r="M1654" s="98"/>
      <c r="N1654" s="100"/>
      <c r="O1654" s="100"/>
      <c r="P1654" s="97"/>
      <c r="Q1654" s="98"/>
      <c r="R1654" s="98"/>
      <c r="S1654" s="98"/>
      <c r="T1654" s="98"/>
      <c r="U1654" s="99"/>
      <c r="V1654" s="98"/>
      <c r="W1654" s="98"/>
      <c r="X1654" s="99"/>
      <c r="Y1654" s="98"/>
    </row>
    <row r="1655" spans="2:25" s="90" customFormat="1" ht="21" customHeight="1">
      <c r="B1655" s="101"/>
      <c r="C1655" s="98"/>
      <c r="D1655" s="102"/>
      <c r="E1655" s="103"/>
      <c r="F1655" s="103"/>
      <c r="G1655" s="104"/>
      <c r="H1655" s="104"/>
      <c r="I1655" s="99"/>
      <c r="J1655" s="99"/>
      <c r="K1655" s="98"/>
      <c r="L1655" s="99"/>
      <c r="M1655" s="98"/>
      <c r="N1655" s="100"/>
      <c r="O1655" s="100"/>
      <c r="P1655" s="97"/>
      <c r="Q1655" s="98"/>
      <c r="R1655" s="98"/>
      <c r="S1655" s="98"/>
      <c r="T1655" s="98"/>
      <c r="U1655" s="99"/>
      <c r="V1655" s="98"/>
      <c r="W1655" s="98"/>
      <c r="X1655" s="99"/>
      <c r="Y1655" s="98"/>
    </row>
    <row r="1656" spans="2:25" s="90" customFormat="1" ht="21" customHeight="1">
      <c r="B1656" s="101"/>
      <c r="C1656" s="98"/>
      <c r="D1656" s="102"/>
      <c r="E1656" s="103"/>
      <c r="F1656" s="103"/>
      <c r="G1656" s="104"/>
      <c r="H1656" s="104"/>
      <c r="I1656" s="99"/>
      <c r="J1656" s="99"/>
      <c r="K1656" s="98"/>
      <c r="L1656" s="99"/>
      <c r="M1656" s="98"/>
      <c r="N1656" s="100"/>
      <c r="O1656" s="100"/>
      <c r="P1656" s="97"/>
      <c r="Q1656" s="98"/>
      <c r="R1656" s="98"/>
      <c r="S1656" s="98"/>
      <c r="T1656" s="98"/>
      <c r="U1656" s="99"/>
      <c r="V1656" s="98"/>
      <c r="W1656" s="98"/>
      <c r="X1656" s="99"/>
      <c r="Y1656" s="98"/>
    </row>
    <row r="1657" spans="2:25" s="90" customFormat="1" ht="21" customHeight="1">
      <c r="B1657" s="101"/>
      <c r="C1657" s="98"/>
      <c r="D1657" s="102"/>
      <c r="E1657" s="103"/>
      <c r="F1657" s="103"/>
      <c r="G1657" s="104"/>
      <c r="H1657" s="104"/>
      <c r="I1657" s="99"/>
      <c r="J1657" s="99"/>
      <c r="K1657" s="98"/>
      <c r="L1657" s="99"/>
      <c r="M1657" s="98"/>
      <c r="N1657" s="100"/>
      <c r="O1657" s="100"/>
      <c r="P1657" s="97"/>
      <c r="Q1657" s="98"/>
      <c r="R1657" s="98"/>
      <c r="S1657" s="98"/>
      <c r="T1657" s="98"/>
      <c r="U1657" s="99"/>
      <c r="V1657" s="98"/>
      <c r="W1657" s="98"/>
      <c r="X1657" s="99"/>
      <c r="Y1657" s="98"/>
    </row>
    <row r="1658" spans="2:25" s="90" customFormat="1" ht="21" customHeight="1">
      <c r="B1658" s="101"/>
      <c r="C1658" s="98"/>
      <c r="D1658" s="102"/>
      <c r="E1658" s="103"/>
      <c r="F1658" s="103"/>
      <c r="G1658" s="104"/>
      <c r="H1658" s="104"/>
      <c r="I1658" s="99"/>
      <c r="J1658" s="99"/>
      <c r="K1658" s="98"/>
      <c r="L1658" s="99"/>
      <c r="M1658" s="98"/>
      <c r="N1658" s="100"/>
      <c r="O1658" s="100"/>
      <c r="P1658" s="97"/>
      <c r="Q1658" s="98"/>
      <c r="R1658" s="98"/>
      <c r="S1658" s="98"/>
      <c r="T1658" s="98"/>
      <c r="U1658" s="99"/>
      <c r="V1658" s="98"/>
      <c r="W1658" s="98"/>
      <c r="X1658" s="99"/>
      <c r="Y1658" s="98"/>
    </row>
    <row r="1659" spans="2:25" s="90" customFormat="1" ht="21" customHeight="1">
      <c r="B1659" s="101"/>
      <c r="C1659" s="98"/>
      <c r="D1659" s="102"/>
      <c r="E1659" s="103"/>
      <c r="F1659" s="103"/>
      <c r="G1659" s="104"/>
      <c r="H1659" s="104"/>
      <c r="I1659" s="99"/>
      <c r="J1659" s="99"/>
      <c r="K1659" s="98"/>
      <c r="L1659" s="99"/>
      <c r="M1659" s="98"/>
      <c r="N1659" s="100"/>
      <c r="O1659" s="100"/>
      <c r="P1659" s="97"/>
      <c r="Q1659" s="98"/>
      <c r="R1659" s="98"/>
      <c r="S1659" s="98"/>
      <c r="T1659" s="98"/>
      <c r="U1659" s="99"/>
      <c r="V1659" s="98"/>
      <c r="W1659" s="98"/>
      <c r="X1659" s="99"/>
      <c r="Y1659" s="98"/>
    </row>
    <row r="1660" spans="2:25" s="90" customFormat="1" ht="21" customHeight="1">
      <c r="B1660" s="101"/>
      <c r="C1660" s="98"/>
      <c r="D1660" s="102"/>
      <c r="E1660" s="103"/>
      <c r="F1660" s="103"/>
      <c r="G1660" s="104"/>
      <c r="H1660" s="104"/>
      <c r="I1660" s="99"/>
      <c r="J1660" s="99"/>
      <c r="K1660" s="98"/>
      <c r="L1660" s="99"/>
      <c r="M1660" s="98"/>
      <c r="N1660" s="100"/>
      <c r="O1660" s="100"/>
      <c r="P1660" s="97"/>
      <c r="Q1660" s="98"/>
      <c r="R1660" s="98"/>
      <c r="S1660" s="98"/>
      <c r="T1660" s="98"/>
      <c r="U1660" s="99"/>
      <c r="V1660" s="98"/>
      <c r="W1660" s="98"/>
      <c r="X1660" s="99"/>
      <c r="Y1660" s="98"/>
    </row>
    <row r="1661" spans="2:25" s="90" customFormat="1" ht="21" customHeight="1">
      <c r="B1661" s="101"/>
      <c r="C1661" s="98"/>
      <c r="D1661" s="102"/>
      <c r="E1661" s="103"/>
      <c r="F1661" s="103"/>
      <c r="G1661" s="104"/>
      <c r="H1661" s="104"/>
      <c r="I1661" s="99"/>
      <c r="J1661" s="99"/>
      <c r="K1661" s="98"/>
      <c r="L1661" s="99"/>
      <c r="M1661" s="98"/>
      <c r="N1661" s="100"/>
      <c r="O1661" s="100"/>
      <c r="P1661" s="97"/>
      <c r="Q1661" s="98"/>
      <c r="R1661" s="98"/>
      <c r="S1661" s="98"/>
      <c r="T1661" s="98"/>
      <c r="U1661" s="99"/>
      <c r="V1661" s="98"/>
      <c r="W1661" s="98"/>
      <c r="X1661" s="99"/>
      <c r="Y1661" s="98"/>
    </row>
    <row r="1662" spans="2:25" s="90" customFormat="1" ht="21" customHeight="1">
      <c r="B1662" s="101"/>
      <c r="C1662" s="98"/>
      <c r="D1662" s="102"/>
      <c r="E1662" s="103"/>
      <c r="F1662" s="103"/>
      <c r="G1662" s="104"/>
      <c r="H1662" s="104"/>
      <c r="I1662" s="99"/>
      <c r="J1662" s="99"/>
      <c r="K1662" s="98"/>
      <c r="L1662" s="99"/>
      <c r="M1662" s="98"/>
      <c r="N1662" s="100"/>
      <c r="O1662" s="100"/>
      <c r="P1662" s="97"/>
      <c r="Q1662" s="98"/>
      <c r="R1662" s="98"/>
      <c r="S1662" s="98"/>
      <c r="T1662" s="98"/>
      <c r="U1662" s="99"/>
      <c r="V1662" s="98"/>
      <c r="W1662" s="98"/>
      <c r="X1662" s="99"/>
      <c r="Y1662" s="98"/>
    </row>
    <row r="1663" spans="2:25" s="90" customFormat="1" ht="21" customHeight="1">
      <c r="B1663" s="101"/>
      <c r="C1663" s="98"/>
      <c r="D1663" s="102"/>
      <c r="E1663" s="103"/>
      <c r="F1663" s="103"/>
      <c r="G1663" s="104"/>
      <c r="H1663" s="104"/>
      <c r="I1663" s="99"/>
      <c r="J1663" s="99"/>
      <c r="K1663" s="98"/>
      <c r="L1663" s="99"/>
      <c r="M1663" s="98"/>
      <c r="N1663" s="100"/>
      <c r="O1663" s="100"/>
      <c r="P1663" s="97"/>
      <c r="Q1663" s="98"/>
      <c r="R1663" s="98"/>
      <c r="S1663" s="98"/>
      <c r="T1663" s="98"/>
      <c r="U1663" s="99"/>
      <c r="V1663" s="98"/>
      <c r="W1663" s="98"/>
      <c r="X1663" s="99"/>
      <c r="Y1663" s="98"/>
    </row>
    <row r="1664" spans="2:25" s="90" customFormat="1" ht="21" customHeight="1">
      <c r="B1664" s="101"/>
      <c r="C1664" s="98"/>
      <c r="D1664" s="102"/>
      <c r="E1664" s="103"/>
      <c r="F1664" s="103"/>
      <c r="G1664" s="104"/>
      <c r="H1664" s="104"/>
      <c r="I1664" s="99"/>
      <c r="J1664" s="99"/>
      <c r="K1664" s="98"/>
      <c r="L1664" s="99"/>
      <c r="M1664" s="98"/>
      <c r="N1664" s="100"/>
      <c r="O1664" s="100"/>
      <c r="P1664" s="97"/>
      <c r="Q1664" s="98"/>
      <c r="R1664" s="98"/>
      <c r="S1664" s="98"/>
      <c r="T1664" s="98"/>
      <c r="U1664" s="99"/>
      <c r="V1664" s="98"/>
      <c r="W1664" s="98"/>
      <c r="X1664" s="99"/>
      <c r="Y1664" s="98"/>
    </row>
    <row r="1665" spans="2:25" s="90" customFormat="1" ht="21" customHeight="1">
      <c r="B1665" s="101"/>
      <c r="C1665" s="98"/>
      <c r="D1665" s="102"/>
      <c r="E1665" s="103"/>
      <c r="F1665" s="103"/>
      <c r="G1665" s="104"/>
      <c r="H1665" s="104"/>
      <c r="I1665" s="99"/>
      <c r="J1665" s="99"/>
      <c r="K1665" s="98"/>
      <c r="L1665" s="99"/>
      <c r="M1665" s="98"/>
      <c r="N1665" s="100"/>
      <c r="O1665" s="100"/>
      <c r="P1665" s="97"/>
      <c r="Q1665" s="98"/>
      <c r="R1665" s="98"/>
      <c r="S1665" s="98"/>
      <c r="T1665" s="98"/>
      <c r="U1665" s="99"/>
      <c r="V1665" s="98"/>
      <c r="W1665" s="98"/>
      <c r="X1665" s="99"/>
      <c r="Y1665" s="98"/>
    </row>
    <row r="1666" spans="2:25" s="90" customFormat="1" ht="21" customHeight="1">
      <c r="B1666" s="101"/>
      <c r="C1666" s="98"/>
      <c r="D1666" s="102"/>
      <c r="E1666" s="103"/>
      <c r="F1666" s="103"/>
      <c r="G1666" s="104"/>
      <c r="H1666" s="104"/>
      <c r="I1666" s="99"/>
      <c r="J1666" s="99"/>
      <c r="K1666" s="98"/>
      <c r="L1666" s="99"/>
      <c r="M1666" s="98"/>
      <c r="N1666" s="100"/>
      <c r="O1666" s="100"/>
      <c r="P1666" s="97"/>
      <c r="Q1666" s="98"/>
      <c r="R1666" s="98"/>
      <c r="S1666" s="98"/>
      <c r="T1666" s="98"/>
      <c r="U1666" s="99"/>
      <c r="V1666" s="98"/>
      <c r="W1666" s="98"/>
      <c r="X1666" s="99"/>
      <c r="Y1666" s="98"/>
    </row>
    <row r="1667" spans="2:25" s="90" customFormat="1" ht="21" customHeight="1">
      <c r="B1667" s="101"/>
      <c r="C1667" s="98"/>
      <c r="D1667" s="102"/>
      <c r="E1667" s="103"/>
      <c r="F1667" s="103"/>
      <c r="G1667" s="104"/>
      <c r="H1667" s="104"/>
      <c r="I1667" s="99"/>
      <c r="J1667" s="99"/>
      <c r="K1667" s="98"/>
      <c r="L1667" s="99"/>
      <c r="M1667" s="98"/>
      <c r="N1667" s="100"/>
      <c r="O1667" s="100"/>
      <c r="P1667" s="97"/>
      <c r="Q1667" s="98"/>
      <c r="R1667" s="98"/>
      <c r="S1667" s="98"/>
      <c r="T1667" s="98"/>
      <c r="U1667" s="99"/>
      <c r="V1667" s="98"/>
      <c r="W1667" s="98"/>
      <c r="X1667" s="99"/>
      <c r="Y1667" s="98"/>
    </row>
    <row r="1668" spans="2:25" s="90" customFormat="1" ht="21" customHeight="1">
      <c r="B1668" s="101"/>
      <c r="C1668" s="98"/>
      <c r="D1668" s="102"/>
      <c r="E1668" s="103"/>
      <c r="F1668" s="103"/>
      <c r="G1668" s="104"/>
      <c r="H1668" s="104"/>
      <c r="I1668" s="99"/>
      <c r="J1668" s="99"/>
      <c r="K1668" s="98"/>
      <c r="L1668" s="99"/>
      <c r="M1668" s="98"/>
      <c r="N1668" s="100"/>
      <c r="O1668" s="100"/>
      <c r="P1668" s="97"/>
      <c r="Q1668" s="98"/>
      <c r="R1668" s="98"/>
      <c r="S1668" s="98"/>
      <c r="T1668" s="98"/>
      <c r="U1668" s="99"/>
      <c r="V1668" s="98"/>
      <c r="W1668" s="98"/>
      <c r="X1668" s="99"/>
      <c r="Y1668" s="98"/>
    </row>
    <row r="1669" spans="2:25" s="90" customFormat="1" ht="21" customHeight="1">
      <c r="B1669" s="101"/>
      <c r="C1669" s="98"/>
      <c r="D1669" s="102"/>
      <c r="E1669" s="103"/>
      <c r="F1669" s="103"/>
      <c r="G1669" s="104"/>
      <c r="H1669" s="104"/>
      <c r="I1669" s="99"/>
      <c r="J1669" s="99"/>
      <c r="K1669" s="98"/>
      <c r="L1669" s="99"/>
      <c r="M1669" s="98"/>
      <c r="N1669" s="100"/>
      <c r="O1669" s="100"/>
      <c r="P1669" s="97"/>
      <c r="Q1669" s="98"/>
      <c r="R1669" s="98"/>
      <c r="S1669" s="98"/>
      <c r="T1669" s="98"/>
      <c r="U1669" s="99"/>
      <c r="V1669" s="98"/>
      <c r="W1669" s="98"/>
      <c r="X1669" s="99"/>
      <c r="Y1669" s="98"/>
    </row>
    <row r="1670" spans="2:25" s="90" customFormat="1" ht="21" customHeight="1">
      <c r="B1670" s="101"/>
      <c r="C1670" s="98"/>
      <c r="D1670" s="102"/>
      <c r="E1670" s="103"/>
      <c r="F1670" s="103"/>
      <c r="G1670" s="104"/>
      <c r="H1670" s="104"/>
      <c r="I1670" s="99"/>
      <c r="J1670" s="99"/>
      <c r="K1670" s="98"/>
      <c r="L1670" s="99"/>
      <c r="M1670" s="98"/>
      <c r="N1670" s="100"/>
      <c r="O1670" s="100"/>
      <c r="P1670" s="97"/>
      <c r="Q1670" s="98"/>
      <c r="R1670" s="98"/>
      <c r="S1670" s="98"/>
      <c r="T1670" s="98"/>
      <c r="U1670" s="99"/>
      <c r="V1670" s="98"/>
      <c r="W1670" s="98"/>
      <c r="X1670" s="99"/>
      <c r="Y1670" s="98"/>
    </row>
    <row r="1671" spans="2:25" s="90" customFormat="1" ht="21" customHeight="1">
      <c r="B1671" s="101"/>
      <c r="C1671" s="98"/>
      <c r="D1671" s="102"/>
      <c r="E1671" s="103"/>
      <c r="F1671" s="103"/>
      <c r="G1671" s="104"/>
      <c r="H1671" s="104"/>
      <c r="I1671" s="99"/>
      <c r="J1671" s="99"/>
      <c r="K1671" s="98"/>
      <c r="L1671" s="99"/>
      <c r="M1671" s="98"/>
      <c r="N1671" s="100"/>
      <c r="O1671" s="100"/>
      <c r="P1671" s="97"/>
      <c r="Q1671" s="98"/>
      <c r="R1671" s="98"/>
      <c r="S1671" s="98"/>
      <c r="T1671" s="98"/>
      <c r="U1671" s="99"/>
      <c r="V1671" s="98"/>
      <c r="W1671" s="98"/>
      <c r="X1671" s="99"/>
      <c r="Y1671" s="98"/>
    </row>
    <row r="1672" spans="2:25" s="90" customFormat="1" ht="21" customHeight="1">
      <c r="B1672" s="101"/>
      <c r="C1672" s="98"/>
      <c r="D1672" s="102"/>
      <c r="E1672" s="103"/>
      <c r="F1672" s="103"/>
      <c r="G1672" s="104"/>
      <c r="H1672" s="104"/>
      <c r="I1672" s="99"/>
      <c r="J1672" s="99"/>
      <c r="K1672" s="98"/>
      <c r="L1672" s="99"/>
      <c r="M1672" s="98"/>
      <c r="N1672" s="100"/>
      <c r="O1672" s="100"/>
      <c r="P1672" s="97"/>
      <c r="Q1672" s="98"/>
      <c r="R1672" s="98"/>
      <c r="S1672" s="98"/>
      <c r="T1672" s="98"/>
      <c r="U1672" s="99"/>
      <c r="V1672" s="98"/>
      <c r="W1672" s="98"/>
      <c r="X1672" s="99"/>
      <c r="Y1672" s="98"/>
    </row>
    <row r="1673" spans="2:25" s="90" customFormat="1" ht="21" customHeight="1">
      <c r="B1673" s="101"/>
      <c r="C1673" s="98"/>
      <c r="D1673" s="102"/>
      <c r="E1673" s="103"/>
      <c r="F1673" s="103"/>
      <c r="G1673" s="104"/>
      <c r="H1673" s="104"/>
      <c r="I1673" s="99"/>
      <c r="J1673" s="99"/>
      <c r="K1673" s="98"/>
      <c r="L1673" s="99"/>
      <c r="M1673" s="98"/>
      <c r="N1673" s="100"/>
      <c r="O1673" s="100"/>
      <c r="P1673" s="97"/>
      <c r="Q1673" s="98"/>
      <c r="R1673" s="98"/>
      <c r="S1673" s="98"/>
      <c r="T1673" s="98"/>
      <c r="U1673" s="99"/>
      <c r="V1673" s="98"/>
      <c r="W1673" s="98"/>
      <c r="X1673" s="99"/>
      <c r="Y1673" s="98"/>
    </row>
    <row r="1674" spans="2:25" s="90" customFormat="1" ht="21" customHeight="1">
      <c r="B1674" s="101"/>
      <c r="C1674" s="98"/>
      <c r="D1674" s="102"/>
      <c r="E1674" s="103"/>
      <c r="F1674" s="103"/>
      <c r="G1674" s="104"/>
      <c r="H1674" s="104"/>
      <c r="I1674" s="99"/>
      <c r="J1674" s="99"/>
      <c r="K1674" s="98"/>
      <c r="L1674" s="99"/>
      <c r="M1674" s="98"/>
      <c r="N1674" s="100"/>
      <c r="O1674" s="100"/>
      <c r="P1674" s="97"/>
      <c r="Q1674" s="98"/>
      <c r="R1674" s="98"/>
      <c r="S1674" s="98"/>
      <c r="T1674" s="98"/>
      <c r="U1674" s="99"/>
      <c r="V1674" s="98"/>
      <c r="W1674" s="98"/>
      <c r="X1674" s="99"/>
      <c r="Y1674" s="98"/>
    </row>
    <row r="1675" spans="2:25" s="90" customFormat="1" ht="21" customHeight="1">
      <c r="B1675" s="101"/>
      <c r="C1675" s="98"/>
      <c r="D1675" s="102"/>
      <c r="E1675" s="103"/>
      <c r="F1675" s="103"/>
      <c r="G1675" s="104"/>
      <c r="H1675" s="104"/>
      <c r="I1675" s="99"/>
      <c r="J1675" s="99"/>
      <c r="K1675" s="98"/>
      <c r="L1675" s="99"/>
      <c r="M1675" s="98"/>
      <c r="N1675" s="100"/>
      <c r="O1675" s="100"/>
      <c r="P1675" s="97"/>
      <c r="Q1675" s="98"/>
      <c r="R1675" s="98"/>
      <c r="S1675" s="98"/>
      <c r="T1675" s="98"/>
      <c r="U1675" s="99"/>
      <c r="V1675" s="98"/>
      <c r="W1675" s="98"/>
      <c r="X1675" s="99"/>
      <c r="Y1675" s="98"/>
    </row>
    <row r="1676" spans="2:25" s="90" customFormat="1" ht="21" customHeight="1">
      <c r="B1676" s="101"/>
      <c r="C1676" s="98"/>
      <c r="D1676" s="102"/>
      <c r="E1676" s="103"/>
      <c r="F1676" s="103"/>
      <c r="G1676" s="104"/>
      <c r="H1676" s="104"/>
      <c r="I1676" s="99"/>
      <c r="J1676" s="99"/>
      <c r="K1676" s="98"/>
      <c r="L1676" s="99"/>
      <c r="M1676" s="98"/>
      <c r="N1676" s="100"/>
      <c r="O1676" s="100"/>
      <c r="P1676" s="97"/>
      <c r="Q1676" s="98"/>
      <c r="R1676" s="98"/>
      <c r="S1676" s="98"/>
      <c r="T1676" s="98"/>
      <c r="U1676" s="99"/>
      <c r="V1676" s="98"/>
      <c r="W1676" s="98"/>
      <c r="X1676" s="99"/>
      <c r="Y1676" s="98"/>
    </row>
    <row r="1677" spans="2:25" s="90" customFormat="1" ht="21" customHeight="1">
      <c r="B1677" s="101"/>
      <c r="C1677" s="98"/>
      <c r="D1677" s="102"/>
      <c r="E1677" s="103"/>
      <c r="F1677" s="103"/>
      <c r="G1677" s="104"/>
      <c r="H1677" s="104"/>
      <c r="I1677" s="99"/>
      <c r="J1677" s="99"/>
      <c r="K1677" s="98"/>
      <c r="L1677" s="99"/>
      <c r="M1677" s="98"/>
      <c r="N1677" s="100"/>
      <c r="O1677" s="100"/>
      <c r="P1677" s="97"/>
      <c r="Q1677" s="98"/>
      <c r="R1677" s="98"/>
      <c r="S1677" s="98"/>
      <c r="T1677" s="98"/>
      <c r="U1677" s="99"/>
      <c r="V1677" s="98"/>
      <c r="W1677" s="98"/>
      <c r="X1677" s="99"/>
      <c r="Y1677" s="98"/>
    </row>
    <row r="1678" spans="2:25" s="90" customFormat="1" ht="21" customHeight="1">
      <c r="B1678" s="101"/>
      <c r="C1678" s="98"/>
      <c r="D1678" s="102"/>
      <c r="E1678" s="103"/>
      <c r="F1678" s="103"/>
      <c r="G1678" s="104"/>
      <c r="H1678" s="104"/>
      <c r="I1678" s="99"/>
      <c r="J1678" s="99"/>
      <c r="K1678" s="98"/>
      <c r="L1678" s="99"/>
      <c r="M1678" s="98"/>
      <c r="N1678" s="100"/>
      <c r="O1678" s="100"/>
      <c r="P1678" s="97"/>
      <c r="Q1678" s="98"/>
      <c r="R1678" s="98"/>
      <c r="S1678" s="98"/>
      <c r="T1678" s="98"/>
      <c r="U1678" s="99"/>
      <c r="V1678" s="98"/>
      <c r="W1678" s="98"/>
      <c r="X1678" s="99"/>
      <c r="Y1678" s="98"/>
    </row>
    <row r="1679" spans="2:25" s="90" customFormat="1" ht="21" customHeight="1">
      <c r="B1679" s="101"/>
      <c r="C1679" s="98"/>
      <c r="D1679" s="102"/>
      <c r="E1679" s="103"/>
      <c r="F1679" s="103"/>
      <c r="G1679" s="104"/>
      <c r="H1679" s="104"/>
      <c r="I1679" s="99"/>
      <c r="J1679" s="99"/>
      <c r="K1679" s="98"/>
      <c r="L1679" s="99"/>
      <c r="M1679" s="98"/>
      <c r="N1679" s="100"/>
      <c r="O1679" s="100"/>
      <c r="P1679" s="97"/>
      <c r="Q1679" s="98"/>
      <c r="R1679" s="98"/>
      <c r="S1679" s="98"/>
      <c r="T1679" s="98"/>
      <c r="U1679" s="99"/>
      <c r="V1679" s="98"/>
      <c r="W1679" s="98"/>
      <c r="X1679" s="99"/>
      <c r="Y1679" s="98"/>
    </row>
    <row r="1680" spans="2:25" s="90" customFormat="1" ht="21" customHeight="1">
      <c r="B1680" s="101"/>
      <c r="C1680" s="98"/>
      <c r="D1680" s="102"/>
      <c r="E1680" s="103"/>
      <c r="F1680" s="103"/>
      <c r="G1680" s="104"/>
      <c r="H1680" s="104"/>
      <c r="I1680" s="99"/>
      <c r="J1680" s="99"/>
      <c r="K1680" s="98"/>
      <c r="L1680" s="99"/>
      <c r="M1680" s="98"/>
      <c r="N1680" s="100"/>
      <c r="O1680" s="100"/>
      <c r="P1680" s="97"/>
      <c r="Q1680" s="98"/>
      <c r="R1680" s="98"/>
      <c r="S1680" s="98"/>
      <c r="T1680" s="98"/>
      <c r="U1680" s="99"/>
      <c r="V1680" s="98"/>
      <c r="W1680" s="98"/>
      <c r="X1680" s="99"/>
      <c r="Y1680" s="98"/>
    </row>
    <row r="1681" spans="2:25" s="90" customFormat="1" ht="21" customHeight="1">
      <c r="B1681" s="101"/>
      <c r="C1681" s="98"/>
      <c r="D1681" s="102"/>
      <c r="E1681" s="103"/>
      <c r="F1681" s="103"/>
      <c r="G1681" s="104"/>
      <c r="H1681" s="104"/>
      <c r="I1681" s="99"/>
      <c r="J1681" s="99"/>
      <c r="K1681" s="98"/>
      <c r="L1681" s="99"/>
      <c r="M1681" s="98"/>
      <c r="N1681" s="100"/>
      <c r="O1681" s="100"/>
      <c r="P1681" s="97"/>
      <c r="Q1681" s="98"/>
      <c r="R1681" s="98"/>
      <c r="S1681" s="98"/>
      <c r="T1681" s="98"/>
      <c r="U1681" s="99"/>
      <c r="V1681" s="98"/>
      <c r="W1681" s="98"/>
      <c r="X1681" s="99"/>
      <c r="Y1681" s="98"/>
    </row>
    <row r="1682" spans="2:25" s="90" customFormat="1" ht="21" customHeight="1">
      <c r="B1682" s="101"/>
      <c r="C1682" s="98"/>
      <c r="D1682" s="102"/>
      <c r="E1682" s="103"/>
      <c r="F1682" s="103"/>
      <c r="G1682" s="104"/>
      <c r="H1682" s="104"/>
      <c r="I1682" s="99"/>
      <c r="J1682" s="99"/>
      <c r="K1682" s="98"/>
      <c r="L1682" s="99"/>
      <c r="M1682" s="98"/>
      <c r="N1682" s="100"/>
      <c r="O1682" s="100"/>
      <c r="P1682" s="97"/>
      <c r="Q1682" s="98"/>
      <c r="R1682" s="98"/>
      <c r="S1682" s="98"/>
      <c r="T1682" s="98"/>
      <c r="U1682" s="99"/>
      <c r="V1682" s="98"/>
      <c r="W1682" s="98"/>
      <c r="X1682" s="99"/>
      <c r="Y1682" s="98"/>
    </row>
    <row r="1683" spans="2:25" s="90" customFormat="1" ht="21" customHeight="1">
      <c r="B1683" s="101"/>
      <c r="C1683" s="98"/>
      <c r="D1683" s="102"/>
      <c r="E1683" s="103"/>
      <c r="F1683" s="103"/>
      <c r="G1683" s="104"/>
      <c r="H1683" s="104"/>
      <c r="I1683" s="99"/>
      <c r="J1683" s="99"/>
      <c r="K1683" s="98"/>
      <c r="L1683" s="99"/>
      <c r="M1683" s="98"/>
      <c r="N1683" s="100"/>
      <c r="O1683" s="100"/>
      <c r="P1683" s="97"/>
      <c r="Q1683" s="98"/>
      <c r="R1683" s="98"/>
      <c r="S1683" s="98"/>
      <c r="T1683" s="98"/>
      <c r="U1683" s="99"/>
      <c r="V1683" s="98"/>
      <c r="W1683" s="98"/>
      <c r="X1683" s="99"/>
      <c r="Y1683" s="98"/>
    </row>
    <row r="1684" spans="2:25" s="90" customFormat="1" ht="21" customHeight="1">
      <c r="B1684" s="101"/>
      <c r="C1684" s="98"/>
      <c r="D1684" s="102"/>
      <c r="E1684" s="103"/>
      <c r="F1684" s="103"/>
      <c r="G1684" s="104"/>
      <c r="H1684" s="104"/>
      <c r="I1684" s="99"/>
      <c r="J1684" s="99"/>
      <c r="K1684" s="98"/>
      <c r="L1684" s="99"/>
      <c r="M1684" s="98"/>
      <c r="N1684" s="100"/>
      <c r="O1684" s="100"/>
      <c r="P1684" s="97"/>
      <c r="Q1684" s="98"/>
      <c r="R1684" s="98"/>
      <c r="S1684" s="98"/>
      <c r="T1684" s="98"/>
      <c r="U1684" s="99"/>
      <c r="V1684" s="98"/>
      <c r="W1684" s="98"/>
      <c r="X1684" s="99"/>
      <c r="Y1684" s="98"/>
    </row>
    <row r="1685" spans="2:25" s="90" customFormat="1" ht="21" customHeight="1">
      <c r="B1685" s="101"/>
      <c r="C1685" s="98"/>
      <c r="D1685" s="102"/>
      <c r="E1685" s="103"/>
      <c r="F1685" s="103"/>
      <c r="G1685" s="104"/>
      <c r="H1685" s="104"/>
      <c r="I1685" s="99"/>
      <c r="J1685" s="99"/>
      <c r="K1685" s="98"/>
      <c r="L1685" s="99"/>
      <c r="M1685" s="98"/>
      <c r="N1685" s="100"/>
      <c r="O1685" s="100"/>
      <c r="P1685" s="97"/>
      <c r="Q1685" s="98"/>
      <c r="R1685" s="98"/>
      <c r="S1685" s="98"/>
      <c r="T1685" s="98"/>
      <c r="U1685" s="99"/>
      <c r="V1685" s="98"/>
      <c r="W1685" s="98"/>
      <c r="X1685" s="99"/>
      <c r="Y1685" s="98"/>
    </row>
    <row r="1686" spans="2:25" s="90" customFormat="1" ht="21" customHeight="1">
      <c r="B1686" s="101"/>
      <c r="C1686" s="98"/>
      <c r="D1686" s="102"/>
      <c r="E1686" s="103"/>
      <c r="F1686" s="103"/>
      <c r="G1686" s="104"/>
      <c r="H1686" s="104"/>
      <c r="I1686" s="99"/>
      <c r="J1686" s="99"/>
      <c r="K1686" s="98"/>
      <c r="L1686" s="99"/>
      <c r="M1686" s="98"/>
      <c r="N1686" s="100"/>
      <c r="O1686" s="100"/>
      <c r="P1686" s="97"/>
      <c r="Q1686" s="98"/>
      <c r="R1686" s="98"/>
      <c r="S1686" s="98"/>
      <c r="T1686" s="98"/>
      <c r="U1686" s="99"/>
      <c r="V1686" s="98"/>
      <c r="W1686" s="98"/>
      <c r="X1686" s="99"/>
      <c r="Y1686" s="98"/>
    </row>
    <row r="1687" spans="2:25" s="90" customFormat="1" ht="21" customHeight="1">
      <c r="B1687" s="101"/>
      <c r="C1687" s="98"/>
      <c r="D1687" s="102"/>
      <c r="E1687" s="103"/>
      <c r="F1687" s="103"/>
      <c r="G1687" s="104"/>
      <c r="H1687" s="104"/>
      <c r="I1687" s="99"/>
      <c r="J1687" s="99"/>
      <c r="K1687" s="98"/>
      <c r="L1687" s="99"/>
      <c r="M1687" s="98"/>
      <c r="N1687" s="100"/>
      <c r="O1687" s="100"/>
      <c r="P1687" s="97"/>
      <c r="Q1687" s="98"/>
      <c r="R1687" s="98"/>
      <c r="S1687" s="98"/>
      <c r="T1687" s="98"/>
      <c r="U1687" s="99"/>
      <c r="V1687" s="98"/>
      <c r="W1687" s="98"/>
      <c r="X1687" s="99"/>
      <c r="Y1687" s="98"/>
    </row>
    <row r="1688" spans="2:25" s="90" customFormat="1" ht="21" customHeight="1">
      <c r="B1688" s="101"/>
      <c r="C1688" s="98"/>
      <c r="D1688" s="102"/>
      <c r="E1688" s="103"/>
      <c r="F1688" s="103"/>
      <c r="G1688" s="104"/>
      <c r="H1688" s="104"/>
      <c r="I1688" s="99"/>
      <c r="J1688" s="99"/>
      <c r="K1688" s="98"/>
      <c r="L1688" s="99"/>
      <c r="M1688" s="98"/>
      <c r="N1688" s="100"/>
      <c r="O1688" s="100"/>
      <c r="P1688" s="97"/>
      <c r="Q1688" s="98"/>
      <c r="R1688" s="98"/>
      <c r="S1688" s="98"/>
      <c r="T1688" s="98"/>
      <c r="U1688" s="99"/>
      <c r="V1688" s="98"/>
      <c r="W1688" s="98"/>
      <c r="X1688" s="99"/>
      <c r="Y1688" s="98"/>
    </row>
    <row r="1689" spans="2:25" s="90" customFormat="1" ht="21" customHeight="1">
      <c r="B1689" s="101"/>
      <c r="C1689" s="98"/>
      <c r="D1689" s="102"/>
      <c r="E1689" s="103"/>
      <c r="F1689" s="103"/>
      <c r="G1689" s="104"/>
      <c r="H1689" s="104"/>
      <c r="I1689" s="99"/>
      <c r="J1689" s="99"/>
      <c r="K1689" s="98"/>
      <c r="L1689" s="99"/>
      <c r="M1689" s="98"/>
      <c r="N1689" s="100"/>
      <c r="O1689" s="100"/>
      <c r="P1689" s="97"/>
      <c r="Q1689" s="98"/>
      <c r="R1689" s="98"/>
      <c r="S1689" s="98"/>
      <c r="T1689" s="98"/>
      <c r="U1689" s="99"/>
      <c r="V1689" s="98"/>
      <c r="W1689" s="98"/>
      <c r="X1689" s="99"/>
      <c r="Y1689" s="98"/>
    </row>
    <row r="1690" spans="2:25" s="90" customFormat="1" ht="21" customHeight="1">
      <c r="B1690" s="101"/>
      <c r="C1690" s="98"/>
      <c r="D1690" s="102"/>
      <c r="E1690" s="103"/>
      <c r="F1690" s="103"/>
      <c r="G1690" s="104"/>
      <c r="H1690" s="104"/>
      <c r="I1690" s="99"/>
      <c r="J1690" s="99"/>
      <c r="K1690" s="98"/>
      <c r="L1690" s="99"/>
      <c r="M1690" s="98"/>
      <c r="N1690" s="100"/>
      <c r="O1690" s="100"/>
      <c r="P1690" s="97"/>
      <c r="Q1690" s="98"/>
      <c r="R1690" s="98"/>
      <c r="S1690" s="98"/>
      <c r="T1690" s="98"/>
      <c r="U1690" s="99"/>
      <c r="V1690" s="98"/>
      <c r="W1690" s="98"/>
      <c r="X1690" s="99"/>
      <c r="Y1690" s="98"/>
    </row>
    <row r="1691" spans="2:25" s="90" customFormat="1" ht="21" customHeight="1">
      <c r="B1691" s="101"/>
      <c r="C1691" s="98"/>
      <c r="D1691" s="102"/>
      <c r="E1691" s="103"/>
      <c r="F1691" s="103"/>
      <c r="G1691" s="104"/>
      <c r="H1691" s="104"/>
      <c r="I1691" s="99"/>
      <c r="J1691" s="99"/>
      <c r="K1691" s="98"/>
      <c r="L1691" s="99"/>
      <c r="M1691" s="98"/>
      <c r="N1691" s="100"/>
      <c r="O1691" s="100"/>
      <c r="P1691" s="97"/>
      <c r="Q1691" s="98"/>
      <c r="R1691" s="98"/>
      <c r="S1691" s="98"/>
      <c r="T1691" s="98"/>
      <c r="U1691" s="99"/>
      <c r="V1691" s="98"/>
      <c r="W1691" s="98"/>
      <c r="X1691" s="99"/>
      <c r="Y1691" s="98"/>
    </row>
    <row r="1692" spans="2:25" s="90" customFormat="1" ht="21" customHeight="1">
      <c r="B1692" s="101"/>
      <c r="C1692" s="98"/>
      <c r="D1692" s="102"/>
      <c r="E1692" s="103"/>
      <c r="F1692" s="103"/>
      <c r="G1692" s="104"/>
      <c r="H1692" s="104"/>
      <c r="I1692" s="99"/>
      <c r="J1692" s="99"/>
      <c r="K1692" s="98"/>
      <c r="L1692" s="99"/>
      <c r="M1692" s="98"/>
      <c r="N1692" s="100"/>
      <c r="O1692" s="100"/>
      <c r="P1692" s="97"/>
      <c r="Q1692" s="98"/>
      <c r="R1692" s="98"/>
      <c r="S1692" s="98"/>
      <c r="T1692" s="98"/>
      <c r="U1692" s="99"/>
      <c r="V1692" s="98"/>
      <c r="W1692" s="98"/>
      <c r="X1692" s="99"/>
      <c r="Y1692" s="98"/>
    </row>
    <row r="1693" spans="2:25" s="90" customFormat="1" ht="21" customHeight="1">
      <c r="B1693" s="101"/>
      <c r="C1693" s="98"/>
      <c r="D1693" s="102"/>
      <c r="E1693" s="103"/>
      <c r="F1693" s="103"/>
      <c r="G1693" s="104"/>
      <c r="H1693" s="104"/>
      <c r="I1693" s="99"/>
      <c r="J1693" s="99"/>
      <c r="K1693" s="98"/>
      <c r="L1693" s="99"/>
      <c r="M1693" s="98"/>
      <c r="N1693" s="100"/>
      <c r="O1693" s="100"/>
      <c r="P1693" s="97"/>
      <c r="Q1693" s="98"/>
      <c r="R1693" s="98"/>
      <c r="S1693" s="98"/>
      <c r="T1693" s="98"/>
      <c r="U1693" s="99"/>
      <c r="V1693" s="98"/>
      <c r="W1693" s="98"/>
      <c r="X1693" s="99"/>
      <c r="Y1693" s="98"/>
    </row>
    <row r="1694" spans="2:25" s="90" customFormat="1" ht="21" customHeight="1">
      <c r="B1694" s="101"/>
      <c r="C1694" s="98"/>
      <c r="D1694" s="102"/>
      <c r="E1694" s="103"/>
      <c r="F1694" s="103"/>
      <c r="G1694" s="104"/>
      <c r="H1694" s="104"/>
      <c r="I1694" s="99"/>
      <c r="J1694" s="99"/>
      <c r="K1694" s="98"/>
      <c r="L1694" s="99"/>
      <c r="M1694" s="98"/>
      <c r="N1694" s="100"/>
      <c r="O1694" s="100"/>
      <c r="P1694" s="97"/>
      <c r="Q1694" s="98"/>
      <c r="R1694" s="98"/>
      <c r="S1694" s="98"/>
      <c r="T1694" s="98"/>
      <c r="U1694" s="99"/>
      <c r="V1694" s="98"/>
      <c r="W1694" s="98"/>
      <c r="X1694" s="99"/>
      <c r="Y1694" s="98"/>
    </row>
    <row r="1695" spans="2:25" s="90" customFormat="1" ht="21" customHeight="1">
      <c r="B1695" s="101"/>
      <c r="C1695" s="98"/>
      <c r="D1695" s="102"/>
      <c r="E1695" s="103"/>
      <c r="F1695" s="103"/>
      <c r="G1695" s="104"/>
      <c r="H1695" s="104"/>
      <c r="I1695" s="99"/>
      <c r="J1695" s="99"/>
      <c r="K1695" s="98"/>
      <c r="L1695" s="99"/>
      <c r="M1695" s="98"/>
      <c r="N1695" s="100"/>
      <c r="O1695" s="100"/>
      <c r="P1695" s="97"/>
      <c r="Q1695" s="98"/>
      <c r="R1695" s="98"/>
      <c r="S1695" s="98"/>
      <c r="T1695" s="98"/>
      <c r="U1695" s="99"/>
      <c r="V1695" s="98"/>
      <c r="W1695" s="98"/>
      <c r="X1695" s="99"/>
      <c r="Y1695" s="98"/>
    </row>
    <row r="1696" spans="2:25" s="90" customFormat="1" ht="21" customHeight="1">
      <c r="B1696" s="101"/>
      <c r="C1696" s="98"/>
      <c r="D1696" s="102"/>
      <c r="E1696" s="103"/>
      <c r="F1696" s="103"/>
      <c r="G1696" s="104"/>
      <c r="H1696" s="104"/>
      <c r="I1696" s="99"/>
      <c r="J1696" s="99"/>
      <c r="K1696" s="98"/>
      <c r="L1696" s="99"/>
      <c r="M1696" s="98"/>
      <c r="N1696" s="100"/>
      <c r="O1696" s="100"/>
      <c r="P1696" s="97"/>
      <c r="Q1696" s="98"/>
      <c r="R1696" s="98"/>
      <c r="S1696" s="98"/>
      <c r="T1696" s="98"/>
      <c r="U1696" s="99"/>
      <c r="V1696" s="98"/>
      <c r="W1696" s="98"/>
      <c r="X1696" s="99"/>
      <c r="Y1696" s="98"/>
    </row>
    <row r="1697" spans="2:25" s="90" customFormat="1" ht="21" customHeight="1">
      <c r="B1697" s="101"/>
      <c r="C1697" s="98"/>
      <c r="D1697" s="102"/>
      <c r="E1697" s="103"/>
      <c r="F1697" s="103"/>
      <c r="G1697" s="104"/>
      <c r="H1697" s="104"/>
      <c r="I1697" s="99"/>
      <c r="J1697" s="99"/>
      <c r="K1697" s="98"/>
      <c r="L1697" s="99"/>
      <c r="M1697" s="98"/>
      <c r="N1697" s="100"/>
      <c r="O1697" s="100"/>
      <c r="P1697" s="97"/>
      <c r="Q1697" s="98"/>
      <c r="R1697" s="98"/>
      <c r="S1697" s="98"/>
      <c r="T1697" s="98"/>
      <c r="U1697" s="99"/>
      <c r="V1697" s="98"/>
      <c r="W1697" s="98"/>
      <c r="X1697" s="99"/>
      <c r="Y1697" s="98"/>
    </row>
    <row r="1698" spans="2:25" s="90" customFormat="1" ht="21" customHeight="1">
      <c r="B1698" s="101"/>
      <c r="C1698" s="98"/>
      <c r="D1698" s="102"/>
      <c r="E1698" s="103"/>
      <c r="F1698" s="103"/>
      <c r="G1698" s="104"/>
      <c r="H1698" s="104"/>
      <c r="I1698" s="99"/>
      <c r="J1698" s="99"/>
      <c r="K1698" s="98"/>
      <c r="L1698" s="99"/>
      <c r="M1698" s="98"/>
      <c r="N1698" s="100"/>
      <c r="O1698" s="100"/>
      <c r="P1698" s="97"/>
      <c r="Q1698" s="98"/>
      <c r="R1698" s="98"/>
      <c r="S1698" s="98"/>
      <c r="T1698" s="98"/>
      <c r="U1698" s="99"/>
      <c r="V1698" s="98"/>
      <c r="W1698" s="98"/>
      <c r="X1698" s="99"/>
      <c r="Y1698" s="98"/>
    </row>
    <row r="1699" spans="2:25" s="90" customFormat="1" ht="21" customHeight="1">
      <c r="B1699" s="101"/>
      <c r="C1699" s="98"/>
      <c r="D1699" s="102"/>
      <c r="E1699" s="103"/>
      <c r="F1699" s="103"/>
      <c r="G1699" s="104"/>
      <c r="H1699" s="104"/>
      <c r="I1699" s="99"/>
      <c r="J1699" s="99"/>
      <c r="K1699" s="98"/>
      <c r="L1699" s="99"/>
      <c r="M1699" s="98"/>
      <c r="N1699" s="100"/>
      <c r="O1699" s="100"/>
      <c r="P1699" s="97"/>
      <c r="Q1699" s="98"/>
      <c r="R1699" s="98"/>
      <c r="S1699" s="98"/>
      <c r="T1699" s="98"/>
      <c r="U1699" s="99"/>
      <c r="V1699" s="98"/>
      <c r="W1699" s="98"/>
      <c r="X1699" s="99"/>
      <c r="Y1699" s="98"/>
    </row>
    <row r="1700" spans="2:25" s="90" customFormat="1" ht="21" customHeight="1">
      <c r="B1700" s="101"/>
      <c r="C1700" s="98"/>
      <c r="D1700" s="102"/>
      <c r="E1700" s="103"/>
      <c r="F1700" s="103"/>
      <c r="G1700" s="104"/>
      <c r="H1700" s="104"/>
      <c r="I1700" s="99"/>
      <c r="J1700" s="99"/>
      <c r="K1700" s="98"/>
      <c r="L1700" s="99"/>
      <c r="M1700" s="98"/>
      <c r="N1700" s="100"/>
      <c r="O1700" s="100"/>
      <c r="P1700" s="97"/>
      <c r="Q1700" s="98"/>
      <c r="R1700" s="98"/>
      <c r="S1700" s="98"/>
      <c r="T1700" s="98"/>
      <c r="U1700" s="99"/>
      <c r="V1700" s="98"/>
      <c r="W1700" s="98"/>
      <c r="X1700" s="99"/>
      <c r="Y1700" s="98"/>
    </row>
    <row r="1701" spans="2:25" s="90" customFormat="1" ht="21" customHeight="1">
      <c r="B1701" s="101"/>
      <c r="C1701" s="98"/>
      <c r="D1701" s="102"/>
      <c r="E1701" s="103"/>
      <c r="F1701" s="103"/>
      <c r="G1701" s="104"/>
      <c r="H1701" s="104"/>
      <c r="I1701" s="99"/>
      <c r="J1701" s="99"/>
      <c r="K1701" s="98"/>
      <c r="L1701" s="99"/>
      <c r="M1701" s="98"/>
      <c r="N1701" s="100"/>
      <c r="O1701" s="100"/>
      <c r="P1701" s="97"/>
      <c r="Q1701" s="98"/>
      <c r="R1701" s="98"/>
      <c r="S1701" s="98"/>
      <c r="T1701" s="98"/>
      <c r="U1701" s="99"/>
      <c r="V1701" s="98"/>
      <c r="W1701" s="98"/>
      <c r="X1701" s="99"/>
      <c r="Y1701" s="98"/>
    </row>
    <row r="1702" spans="2:25" s="90" customFormat="1" ht="21" customHeight="1">
      <c r="B1702" s="101"/>
      <c r="C1702" s="98"/>
      <c r="D1702" s="102"/>
      <c r="E1702" s="103"/>
      <c r="F1702" s="103"/>
      <c r="G1702" s="104"/>
      <c r="H1702" s="104"/>
      <c r="I1702" s="99"/>
      <c r="J1702" s="99"/>
      <c r="K1702" s="98"/>
      <c r="L1702" s="99"/>
      <c r="M1702" s="98"/>
      <c r="N1702" s="100"/>
      <c r="O1702" s="100"/>
      <c r="P1702" s="97"/>
      <c r="Q1702" s="98"/>
      <c r="R1702" s="98"/>
      <c r="S1702" s="98"/>
      <c r="T1702" s="98"/>
      <c r="U1702" s="99"/>
      <c r="V1702" s="98"/>
      <c r="W1702" s="98"/>
      <c r="X1702" s="99"/>
      <c r="Y1702" s="98"/>
    </row>
    <row r="1703" spans="2:25" s="90" customFormat="1" ht="21" customHeight="1">
      <c r="B1703" s="101"/>
      <c r="C1703" s="98"/>
      <c r="D1703" s="102"/>
      <c r="E1703" s="103"/>
      <c r="F1703" s="103"/>
      <c r="G1703" s="104"/>
      <c r="H1703" s="104"/>
      <c r="I1703" s="99"/>
      <c r="J1703" s="99"/>
      <c r="K1703" s="98"/>
      <c r="L1703" s="99"/>
      <c r="M1703" s="98"/>
      <c r="N1703" s="100"/>
      <c r="O1703" s="100"/>
      <c r="P1703" s="97"/>
      <c r="Q1703" s="98"/>
      <c r="R1703" s="98"/>
      <c r="S1703" s="98"/>
      <c r="T1703" s="98"/>
      <c r="U1703" s="99"/>
      <c r="V1703" s="98"/>
      <c r="W1703" s="98"/>
      <c r="X1703" s="99"/>
      <c r="Y1703" s="98"/>
    </row>
    <row r="1704" spans="2:25" s="90" customFormat="1" ht="21" customHeight="1">
      <c r="B1704" s="101"/>
      <c r="C1704" s="98"/>
      <c r="D1704" s="102"/>
      <c r="E1704" s="103"/>
      <c r="F1704" s="103"/>
      <c r="G1704" s="104"/>
      <c r="H1704" s="104"/>
      <c r="I1704" s="99"/>
      <c r="J1704" s="99"/>
      <c r="K1704" s="98"/>
      <c r="L1704" s="99"/>
      <c r="M1704" s="98"/>
      <c r="N1704" s="100"/>
      <c r="O1704" s="100"/>
      <c r="P1704" s="97"/>
      <c r="Q1704" s="98"/>
      <c r="R1704" s="98"/>
      <c r="S1704" s="98"/>
      <c r="T1704" s="98"/>
      <c r="U1704" s="99"/>
      <c r="V1704" s="98"/>
      <c r="W1704" s="98"/>
      <c r="X1704" s="99"/>
      <c r="Y1704" s="98"/>
    </row>
    <row r="1705" spans="2:25" s="90" customFormat="1" ht="21" customHeight="1">
      <c r="B1705" s="101"/>
      <c r="C1705" s="98"/>
      <c r="D1705" s="102"/>
      <c r="E1705" s="103"/>
      <c r="F1705" s="103"/>
      <c r="G1705" s="104"/>
      <c r="H1705" s="104"/>
      <c r="I1705" s="99"/>
      <c r="J1705" s="99"/>
      <c r="K1705" s="98"/>
      <c r="L1705" s="99"/>
      <c r="M1705" s="98"/>
      <c r="N1705" s="100"/>
      <c r="O1705" s="100"/>
      <c r="P1705" s="97"/>
      <c r="Q1705" s="98"/>
      <c r="R1705" s="98"/>
      <c r="S1705" s="98"/>
      <c r="T1705" s="98"/>
      <c r="U1705" s="99"/>
      <c r="V1705" s="98"/>
      <c r="W1705" s="98"/>
      <c r="X1705" s="99"/>
      <c r="Y1705" s="98"/>
    </row>
    <row r="1706" spans="2:25" s="90" customFormat="1" ht="21" customHeight="1">
      <c r="B1706" s="101"/>
      <c r="C1706" s="98"/>
      <c r="D1706" s="102"/>
      <c r="E1706" s="103"/>
      <c r="F1706" s="103"/>
      <c r="G1706" s="104"/>
      <c r="H1706" s="104"/>
      <c r="I1706" s="99"/>
      <c r="J1706" s="99"/>
      <c r="K1706" s="98"/>
      <c r="L1706" s="99"/>
      <c r="M1706" s="98"/>
      <c r="N1706" s="100"/>
      <c r="O1706" s="100"/>
      <c r="P1706" s="97"/>
      <c r="Q1706" s="98"/>
      <c r="R1706" s="98"/>
      <c r="S1706" s="98"/>
      <c r="T1706" s="98"/>
      <c r="U1706" s="99"/>
      <c r="V1706" s="98"/>
      <c r="W1706" s="98"/>
      <c r="X1706" s="99"/>
      <c r="Y1706" s="98"/>
    </row>
    <row r="1707" spans="2:25" s="90" customFormat="1" ht="21" customHeight="1">
      <c r="B1707" s="101"/>
      <c r="C1707" s="98"/>
      <c r="D1707" s="102"/>
      <c r="E1707" s="103"/>
      <c r="F1707" s="103"/>
      <c r="G1707" s="104"/>
      <c r="H1707" s="104"/>
      <c r="I1707" s="99"/>
      <c r="J1707" s="99"/>
      <c r="K1707" s="98"/>
      <c r="L1707" s="99"/>
      <c r="M1707" s="98"/>
      <c r="N1707" s="100"/>
      <c r="O1707" s="100"/>
      <c r="P1707" s="97"/>
      <c r="Q1707" s="98"/>
      <c r="R1707" s="98"/>
      <c r="S1707" s="98"/>
      <c r="T1707" s="98"/>
      <c r="U1707" s="99"/>
      <c r="V1707" s="98"/>
      <c r="W1707" s="98"/>
      <c r="X1707" s="99"/>
      <c r="Y1707" s="98"/>
    </row>
    <row r="1708" spans="2:25" s="90" customFormat="1" ht="21" customHeight="1">
      <c r="B1708" s="101"/>
      <c r="C1708" s="98"/>
      <c r="D1708" s="102"/>
      <c r="E1708" s="103"/>
      <c r="F1708" s="103"/>
      <c r="G1708" s="104"/>
      <c r="H1708" s="104"/>
      <c r="I1708" s="99"/>
      <c r="J1708" s="99"/>
      <c r="K1708" s="98"/>
      <c r="L1708" s="99"/>
      <c r="M1708" s="98"/>
      <c r="N1708" s="100"/>
      <c r="O1708" s="100"/>
      <c r="P1708" s="97"/>
      <c r="Q1708" s="98"/>
      <c r="R1708" s="98"/>
      <c r="S1708" s="98"/>
      <c r="T1708" s="98"/>
      <c r="U1708" s="99"/>
      <c r="V1708" s="98"/>
      <c r="W1708" s="98"/>
      <c r="X1708" s="99"/>
      <c r="Y1708" s="98"/>
    </row>
    <row r="1709" spans="2:25" s="90" customFormat="1" ht="21" customHeight="1">
      <c r="B1709" s="101"/>
      <c r="C1709" s="98"/>
      <c r="D1709" s="102"/>
      <c r="E1709" s="103"/>
      <c r="F1709" s="103"/>
      <c r="G1709" s="104"/>
      <c r="H1709" s="104"/>
      <c r="I1709" s="99"/>
      <c r="J1709" s="99"/>
      <c r="K1709" s="98"/>
      <c r="L1709" s="99"/>
      <c r="M1709" s="98"/>
      <c r="N1709" s="100"/>
      <c r="O1709" s="100"/>
      <c r="P1709" s="97"/>
      <c r="Q1709" s="98"/>
      <c r="R1709" s="98"/>
      <c r="S1709" s="98"/>
      <c r="T1709" s="98"/>
      <c r="U1709" s="99"/>
      <c r="V1709" s="98"/>
      <c r="W1709" s="98"/>
      <c r="X1709" s="99"/>
      <c r="Y1709" s="98"/>
    </row>
    <row r="1710" spans="2:25" s="90" customFormat="1" ht="21" customHeight="1">
      <c r="B1710" s="101"/>
      <c r="C1710" s="98"/>
      <c r="D1710" s="102"/>
      <c r="E1710" s="103"/>
      <c r="F1710" s="103"/>
      <c r="G1710" s="104"/>
      <c r="H1710" s="104"/>
      <c r="I1710" s="99"/>
      <c r="J1710" s="99"/>
      <c r="K1710" s="98"/>
      <c r="L1710" s="99"/>
      <c r="M1710" s="98"/>
      <c r="N1710" s="100"/>
      <c r="O1710" s="100"/>
      <c r="P1710" s="97"/>
      <c r="Q1710" s="98"/>
      <c r="R1710" s="98"/>
      <c r="S1710" s="98"/>
      <c r="T1710" s="98"/>
      <c r="U1710" s="99"/>
      <c r="V1710" s="98"/>
      <c r="W1710" s="98"/>
      <c r="X1710" s="99"/>
      <c r="Y1710" s="98"/>
    </row>
    <row r="1711" spans="2:25" s="90" customFormat="1" ht="21" customHeight="1">
      <c r="B1711" s="101"/>
      <c r="C1711" s="98"/>
      <c r="D1711" s="102"/>
      <c r="E1711" s="103"/>
      <c r="F1711" s="103"/>
      <c r="G1711" s="104"/>
      <c r="H1711" s="104"/>
      <c r="I1711" s="99"/>
      <c r="J1711" s="99"/>
      <c r="K1711" s="98"/>
      <c r="L1711" s="99"/>
      <c r="M1711" s="98"/>
      <c r="N1711" s="100"/>
      <c r="O1711" s="100"/>
      <c r="P1711" s="97"/>
      <c r="Q1711" s="98"/>
      <c r="R1711" s="98"/>
      <c r="S1711" s="98"/>
      <c r="T1711" s="98"/>
      <c r="U1711" s="99"/>
      <c r="V1711" s="98"/>
      <c r="W1711" s="98"/>
      <c r="X1711" s="99"/>
      <c r="Y1711" s="98"/>
    </row>
    <row r="1712" spans="2:25" s="90" customFormat="1" ht="21" customHeight="1">
      <c r="B1712" s="101"/>
      <c r="C1712" s="98"/>
      <c r="D1712" s="102"/>
      <c r="E1712" s="103"/>
      <c r="F1712" s="103"/>
      <c r="G1712" s="104"/>
      <c r="H1712" s="104"/>
      <c r="I1712" s="99"/>
      <c r="J1712" s="99"/>
      <c r="K1712" s="98"/>
      <c r="L1712" s="99"/>
      <c r="M1712" s="98"/>
      <c r="N1712" s="100"/>
      <c r="O1712" s="100"/>
      <c r="P1712" s="97"/>
      <c r="Q1712" s="98"/>
      <c r="R1712" s="98"/>
      <c r="S1712" s="98"/>
      <c r="T1712" s="98"/>
      <c r="U1712" s="99"/>
      <c r="V1712" s="98"/>
      <c r="W1712" s="98"/>
      <c r="X1712" s="99"/>
      <c r="Y1712" s="98"/>
    </row>
    <row r="1713" spans="2:28" s="90" customFormat="1" ht="21" customHeight="1">
      <c r="B1713" s="101"/>
      <c r="C1713" s="98"/>
      <c r="D1713" s="102"/>
      <c r="E1713" s="103"/>
      <c r="F1713" s="103"/>
      <c r="G1713" s="104"/>
      <c r="H1713" s="104"/>
      <c r="I1713" s="99"/>
      <c r="J1713" s="99"/>
      <c r="K1713" s="98"/>
      <c r="L1713" s="99"/>
      <c r="M1713" s="98"/>
      <c r="N1713" s="100"/>
      <c r="O1713" s="100"/>
      <c r="P1713" s="97"/>
      <c r="Q1713" s="98"/>
      <c r="R1713" s="98"/>
      <c r="S1713" s="98"/>
      <c r="T1713" s="98"/>
      <c r="U1713" s="99"/>
      <c r="V1713" s="98"/>
      <c r="W1713" s="98"/>
      <c r="X1713" s="99"/>
      <c r="Y1713" s="98"/>
    </row>
    <row r="1714" spans="2:28" s="90" customFormat="1" ht="21" customHeight="1">
      <c r="B1714" s="101"/>
      <c r="C1714" s="98"/>
      <c r="D1714" s="102"/>
      <c r="E1714" s="103"/>
      <c r="F1714" s="103"/>
      <c r="G1714" s="104"/>
      <c r="H1714" s="104"/>
      <c r="I1714" s="99"/>
      <c r="J1714" s="99"/>
      <c r="K1714" s="98"/>
      <c r="L1714" s="99"/>
      <c r="M1714" s="98"/>
      <c r="N1714" s="100"/>
      <c r="O1714" s="100"/>
      <c r="P1714" s="97"/>
      <c r="Q1714" s="98"/>
      <c r="R1714" s="98"/>
      <c r="S1714" s="98"/>
      <c r="T1714" s="98"/>
      <c r="U1714" s="99"/>
      <c r="V1714" s="98"/>
      <c r="W1714" s="98"/>
      <c r="X1714" s="99"/>
      <c r="Y1714" s="98"/>
    </row>
    <row r="1715" spans="2:28" s="90" customFormat="1" ht="21" customHeight="1">
      <c r="B1715" s="101"/>
      <c r="C1715" s="98"/>
      <c r="D1715" s="102"/>
      <c r="E1715" s="103"/>
      <c r="F1715" s="103"/>
      <c r="G1715" s="104"/>
      <c r="H1715" s="104"/>
      <c r="I1715" s="99"/>
      <c r="J1715" s="99"/>
      <c r="K1715" s="98"/>
      <c r="L1715" s="99"/>
      <c r="M1715" s="98"/>
      <c r="N1715" s="100"/>
      <c r="O1715" s="100"/>
      <c r="P1715" s="97"/>
      <c r="Q1715" s="98"/>
      <c r="R1715" s="98"/>
      <c r="S1715" s="98"/>
      <c r="T1715" s="98"/>
      <c r="U1715" s="99"/>
      <c r="V1715" s="98"/>
      <c r="W1715" s="98"/>
      <c r="X1715" s="99"/>
      <c r="Y1715" s="98"/>
    </row>
    <row r="1716" spans="2:28" s="90" customFormat="1" ht="21" customHeight="1">
      <c r="B1716" s="101"/>
      <c r="C1716" s="98"/>
      <c r="D1716" s="102"/>
      <c r="E1716" s="103"/>
      <c r="F1716" s="103"/>
      <c r="G1716" s="104"/>
      <c r="H1716" s="104"/>
      <c r="I1716" s="99"/>
      <c r="J1716" s="99"/>
      <c r="K1716" s="98"/>
      <c r="L1716" s="99"/>
      <c r="M1716" s="98"/>
      <c r="N1716" s="100"/>
      <c r="O1716" s="100"/>
      <c r="P1716" s="97"/>
      <c r="Q1716" s="98"/>
      <c r="R1716" s="98"/>
      <c r="S1716" s="98"/>
      <c r="T1716" s="98"/>
      <c r="U1716" s="99"/>
      <c r="V1716" s="98"/>
      <c r="W1716" s="98"/>
      <c r="X1716" s="99"/>
      <c r="Y1716" s="98"/>
    </row>
    <row r="1717" spans="2:28" s="90" customFormat="1" ht="21" customHeight="1">
      <c r="B1717" s="101"/>
      <c r="C1717" s="98"/>
      <c r="D1717" s="102"/>
      <c r="E1717" s="103"/>
      <c r="F1717" s="103"/>
      <c r="G1717" s="104"/>
      <c r="H1717" s="104"/>
      <c r="I1717" s="99"/>
      <c r="J1717" s="99"/>
      <c r="K1717" s="98"/>
      <c r="L1717" s="99"/>
      <c r="M1717" s="98"/>
      <c r="N1717" s="100"/>
      <c r="O1717" s="100"/>
      <c r="P1717" s="97"/>
      <c r="Q1717" s="98"/>
      <c r="R1717" s="98"/>
      <c r="S1717" s="98"/>
      <c r="T1717" s="98"/>
      <c r="U1717" s="99"/>
      <c r="V1717" s="98"/>
      <c r="W1717" s="98"/>
      <c r="X1717" s="99"/>
      <c r="Y1717" s="98"/>
    </row>
    <row r="1718" spans="2:28" s="90" customFormat="1" ht="21" customHeight="1">
      <c r="B1718" s="101"/>
      <c r="C1718" s="98"/>
      <c r="D1718" s="102"/>
      <c r="E1718" s="103"/>
      <c r="F1718" s="103"/>
      <c r="G1718" s="104"/>
      <c r="H1718" s="104"/>
      <c r="I1718" s="99"/>
      <c r="J1718" s="99"/>
      <c r="K1718" s="98"/>
      <c r="L1718" s="99"/>
      <c r="M1718" s="98"/>
      <c r="N1718" s="100"/>
      <c r="O1718" s="100"/>
      <c r="P1718" s="97"/>
      <c r="Q1718" s="98"/>
      <c r="R1718" s="98"/>
      <c r="S1718" s="98"/>
      <c r="T1718" s="98"/>
      <c r="U1718" s="99"/>
      <c r="V1718" s="98"/>
      <c r="W1718" s="98"/>
      <c r="X1718" s="99"/>
      <c r="Y1718" s="98"/>
    </row>
    <row r="1719" spans="2:28" s="90" customFormat="1" ht="21" customHeight="1">
      <c r="B1719" s="101"/>
      <c r="C1719" s="98"/>
      <c r="D1719" s="102"/>
      <c r="E1719" s="103"/>
      <c r="F1719" s="103"/>
      <c r="G1719" s="104"/>
      <c r="H1719" s="104"/>
      <c r="I1719" s="99"/>
      <c r="J1719" s="99"/>
      <c r="K1719" s="98"/>
      <c r="L1719" s="99"/>
      <c r="M1719" s="98"/>
      <c r="N1719" s="100"/>
      <c r="O1719" s="100"/>
      <c r="P1719" s="97"/>
      <c r="Q1719" s="98"/>
      <c r="R1719" s="98"/>
      <c r="S1719" s="98"/>
      <c r="T1719" s="98"/>
      <c r="U1719" s="99"/>
      <c r="V1719" s="98"/>
      <c r="W1719" s="98"/>
      <c r="X1719" s="99"/>
      <c r="Y1719" s="98"/>
    </row>
    <row r="1720" spans="2:28" s="90" customFormat="1" ht="21" customHeight="1">
      <c r="B1720" s="101"/>
      <c r="C1720" s="98"/>
      <c r="D1720" s="102"/>
      <c r="E1720" s="103"/>
      <c r="F1720" s="103"/>
      <c r="G1720" s="104"/>
      <c r="H1720" s="104"/>
      <c r="I1720" s="99"/>
      <c r="J1720" s="99"/>
      <c r="K1720" s="98"/>
      <c r="L1720" s="99"/>
      <c r="M1720" s="98"/>
      <c r="N1720" s="100"/>
      <c r="O1720" s="100"/>
      <c r="P1720" s="97"/>
      <c r="Q1720" s="98"/>
      <c r="R1720" s="98"/>
      <c r="S1720" s="98"/>
      <c r="T1720" s="98"/>
      <c r="U1720" s="99"/>
      <c r="V1720" s="98"/>
      <c r="W1720" s="98"/>
      <c r="X1720" s="99"/>
      <c r="Y1720" s="98"/>
    </row>
    <row r="1721" spans="2:28" s="90" customFormat="1" ht="21" customHeight="1">
      <c r="B1721" s="101"/>
      <c r="C1721" s="98"/>
      <c r="D1721" s="102"/>
      <c r="E1721" s="103"/>
      <c r="F1721" s="103"/>
      <c r="G1721" s="104"/>
      <c r="H1721" s="104"/>
      <c r="I1721" s="99"/>
      <c r="J1721" s="99"/>
      <c r="K1721" s="98"/>
      <c r="L1721" s="99"/>
      <c r="M1721" s="98"/>
      <c r="N1721" s="100"/>
      <c r="O1721" s="100"/>
      <c r="P1721" s="97"/>
      <c r="Q1721" s="98"/>
      <c r="R1721" s="98"/>
      <c r="S1721" s="98"/>
      <c r="T1721" s="98"/>
      <c r="U1721" s="99"/>
      <c r="V1721" s="98"/>
      <c r="W1721" s="98"/>
      <c r="X1721" s="99"/>
      <c r="Y1721" s="98"/>
    </row>
    <row r="1722" spans="2:28" s="90" customFormat="1" ht="21" customHeight="1">
      <c r="B1722" s="101"/>
      <c r="C1722" s="98"/>
      <c r="D1722" s="102"/>
      <c r="E1722" s="103"/>
      <c r="F1722" s="103"/>
      <c r="G1722" s="104"/>
      <c r="H1722" s="104"/>
      <c r="I1722" s="99"/>
      <c r="J1722" s="99"/>
      <c r="K1722" s="98"/>
      <c r="L1722" s="99"/>
      <c r="M1722" s="98"/>
      <c r="N1722" s="100"/>
      <c r="O1722" s="100"/>
      <c r="P1722" s="97"/>
      <c r="Q1722" s="98"/>
      <c r="R1722" s="98"/>
      <c r="S1722" s="98"/>
      <c r="T1722" s="98"/>
      <c r="U1722" s="99"/>
      <c r="V1722" s="98"/>
      <c r="W1722" s="98"/>
      <c r="X1722" s="99"/>
      <c r="Y1722" s="98"/>
    </row>
    <row r="1723" spans="2:28" s="90" customFormat="1" ht="21" customHeight="1">
      <c r="B1723" s="101"/>
      <c r="C1723" s="98"/>
      <c r="D1723" s="102"/>
      <c r="E1723" s="103"/>
      <c r="F1723" s="103"/>
      <c r="G1723" s="104"/>
      <c r="H1723" s="104"/>
      <c r="I1723" s="99"/>
      <c r="J1723" s="99"/>
      <c r="K1723" s="98"/>
      <c r="L1723" s="99"/>
      <c r="M1723" s="98"/>
      <c r="N1723" s="100"/>
      <c r="O1723" s="100"/>
      <c r="P1723" s="97"/>
      <c r="Q1723" s="98"/>
      <c r="R1723" s="98"/>
      <c r="S1723" s="98"/>
      <c r="T1723" s="98"/>
      <c r="U1723" s="99"/>
      <c r="V1723" s="98"/>
      <c r="W1723" s="98"/>
      <c r="X1723" s="99"/>
      <c r="Y1723" s="98"/>
    </row>
    <row r="1724" spans="2:28" s="90" customFormat="1" ht="21" customHeight="1">
      <c r="B1724" s="101"/>
      <c r="C1724" s="98"/>
      <c r="D1724" s="102"/>
      <c r="E1724" s="103"/>
      <c r="F1724" s="103"/>
      <c r="G1724" s="104"/>
      <c r="H1724" s="104"/>
      <c r="I1724" s="99"/>
      <c r="J1724" s="99"/>
      <c r="K1724" s="98"/>
      <c r="L1724" s="99"/>
      <c r="M1724" s="98"/>
      <c r="N1724" s="100"/>
      <c r="O1724" s="100"/>
      <c r="P1724" s="97"/>
      <c r="Q1724" s="98"/>
      <c r="R1724" s="98"/>
      <c r="S1724" s="98"/>
      <c r="T1724" s="98"/>
      <c r="U1724" s="99"/>
      <c r="V1724" s="98"/>
      <c r="W1724" s="98"/>
      <c r="X1724" s="99"/>
      <c r="Y1724" s="98"/>
    </row>
    <row r="1725" spans="2:28" s="90" customFormat="1" ht="21" customHeight="1">
      <c r="B1725" s="101"/>
      <c r="C1725" s="98"/>
      <c r="D1725" s="102"/>
      <c r="E1725" s="103"/>
      <c r="F1725" s="103"/>
      <c r="G1725" s="104"/>
      <c r="H1725" s="104"/>
      <c r="I1725" s="99"/>
      <c r="J1725" s="99"/>
      <c r="K1725" s="98"/>
      <c r="L1725" s="99"/>
      <c r="M1725" s="98"/>
      <c r="N1725" s="100"/>
      <c r="O1725" s="100"/>
      <c r="P1725" s="97"/>
      <c r="Q1725" s="98"/>
      <c r="R1725" s="98"/>
      <c r="S1725" s="98"/>
      <c r="T1725" s="98"/>
      <c r="U1725" s="99"/>
      <c r="V1725" s="98"/>
      <c r="W1725" s="98"/>
      <c r="X1725" s="99"/>
      <c r="Y1725" s="98"/>
    </row>
    <row r="1726" spans="2:28" s="90" customFormat="1" ht="21" customHeight="1">
      <c r="B1726" s="101"/>
      <c r="C1726" s="98"/>
      <c r="D1726" s="102"/>
      <c r="E1726" s="103"/>
      <c r="F1726" s="103"/>
      <c r="G1726" s="104"/>
      <c r="H1726" s="104"/>
      <c r="I1726" s="98"/>
      <c r="J1726" s="98"/>
      <c r="K1726" s="98"/>
      <c r="L1726" s="98"/>
      <c r="M1726" s="98"/>
      <c r="N1726" s="100"/>
      <c r="O1726" s="100"/>
      <c r="P1726" s="97"/>
      <c r="Q1726" s="98"/>
      <c r="R1726" s="98"/>
      <c r="S1726" s="98"/>
      <c r="T1726" s="98"/>
      <c r="U1726" s="99"/>
      <c r="V1726" s="98"/>
      <c r="W1726" s="98"/>
      <c r="X1726" s="99"/>
      <c r="Y1726" s="98"/>
    </row>
    <row r="1727" spans="2:28" s="90" customFormat="1" ht="21" customHeight="1">
      <c r="B1727" s="101"/>
      <c r="C1727" s="98"/>
      <c r="D1727" s="102"/>
      <c r="E1727" s="103"/>
      <c r="F1727" s="103"/>
      <c r="G1727" s="104"/>
      <c r="H1727" s="104"/>
      <c r="I1727" s="99"/>
      <c r="J1727" s="99"/>
      <c r="K1727" s="98"/>
      <c r="L1727" s="99"/>
      <c r="M1727" s="98"/>
      <c r="N1727" s="100"/>
      <c r="O1727" s="100"/>
      <c r="P1727" s="97"/>
      <c r="Q1727" s="98"/>
      <c r="R1727" s="98"/>
      <c r="S1727" s="98"/>
      <c r="T1727" s="98"/>
      <c r="U1727" s="99"/>
      <c r="V1727" s="98"/>
      <c r="W1727" s="98"/>
      <c r="X1727" s="99"/>
      <c r="Y1727" s="98"/>
      <c r="AA1727" s="105"/>
      <c r="AB1727" s="105"/>
    </row>
    <row r="1728" spans="2:28" s="90" customFormat="1" ht="21" customHeight="1">
      <c r="B1728" s="101"/>
      <c r="C1728" s="98"/>
      <c r="D1728" s="102"/>
      <c r="E1728" s="103"/>
      <c r="F1728" s="103"/>
      <c r="G1728" s="104"/>
      <c r="H1728" s="104"/>
      <c r="I1728" s="99"/>
      <c r="J1728" s="99"/>
      <c r="K1728" s="98"/>
      <c r="L1728" s="99"/>
      <c r="M1728" s="98"/>
      <c r="N1728" s="100"/>
      <c r="O1728" s="100"/>
      <c r="P1728" s="97"/>
      <c r="Q1728" s="98"/>
      <c r="R1728" s="98"/>
      <c r="S1728" s="98"/>
      <c r="T1728" s="98"/>
      <c r="U1728" s="99"/>
      <c r="V1728" s="98"/>
      <c r="W1728" s="98"/>
      <c r="X1728" s="99"/>
      <c r="Y1728" s="98"/>
    </row>
    <row r="1729" spans="2:25" s="90" customFormat="1" ht="21" customHeight="1">
      <c r="B1729" s="101"/>
      <c r="C1729" s="98"/>
      <c r="D1729" s="102"/>
      <c r="E1729" s="103"/>
      <c r="F1729" s="103"/>
      <c r="G1729" s="104"/>
      <c r="H1729" s="104"/>
      <c r="I1729" s="99"/>
      <c r="J1729" s="99"/>
      <c r="K1729" s="98"/>
      <c r="L1729" s="99"/>
      <c r="M1729" s="98"/>
      <c r="N1729" s="100"/>
      <c r="O1729" s="100"/>
      <c r="P1729" s="97"/>
      <c r="Q1729" s="98"/>
      <c r="R1729" s="98"/>
      <c r="S1729" s="98"/>
      <c r="T1729" s="98"/>
      <c r="U1729" s="99"/>
      <c r="V1729" s="98"/>
      <c r="W1729" s="98"/>
      <c r="X1729" s="99"/>
      <c r="Y1729" s="98"/>
    </row>
    <row r="1730" spans="2:25" s="90" customFormat="1" ht="21" customHeight="1">
      <c r="B1730" s="101"/>
      <c r="C1730" s="98"/>
      <c r="D1730" s="102"/>
      <c r="E1730" s="103"/>
      <c r="F1730" s="103"/>
      <c r="G1730" s="104"/>
      <c r="H1730" s="104"/>
      <c r="I1730" s="99"/>
      <c r="J1730" s="99"/>
      <c r="K1730" s="98"/>
      <c r="L1730" s="99"/>
      <c r="M1730" s="98"/>
      <c r="N1730" s="100"/>
      <c r="O1730" s="100"/>
      <c r="P1730" s="97"/>
      <c r="Q1730" s="98"/>
      <c r="R1730" s="98"/>
      <c r="S1730" s="98"/>
      <c r="T1730" s="98"/>
      <c r="U1730" s="99"/>
      <c r="V1730" s="98"/>
      <c r="W1730" s="98"/>
      <c r="X1730" s="99"/>
      <c r="Y1730" s="98"/>
    </row>
    <row r="1731" spans="2:25" s="90" customFormat="1" ht="21" customHeight="1">
      <c r="B1731" s="101"/>
      <c r="C1731" s="98"/>
      <c r="D1731" s="102"/>
      <c r="E1731" s="103"/>
      <c r="F1731" s="103"/>
      <c r="G1731" s="104"/>
      <c r="H1731" s="104"/>
      <c r="I1731" s="99"/>
      <c r="J1731" s="99"/>
      <c r="K1731" s="98"/>
      <c r="L1731" s="99"/>
      <c r="M1731" s="98"/>
      <c r="N1731" s="100"/>
      <c r="O1731" s="100"/>
      <c r="P1731" s="97"/>
      <c r="Q1731" s="98"/>
      <c r="R1731" s="98"/>
      <c r="S1731" s="98"/>
      <c r="T1731" s="98"/>
      <c r="U1731" s="99"/>
      <c r="V1731" s="98"/>
      <c r="W1731" s="98"/>
      <c r="X1731" s="99"/>
      <c r="Y1731" s="98"/>
    </row>
    <row r="1732" spans="2:25" s="90" customFormat="1" ht="21" customHeight="1">
      <c r="B1732" s="101"/>
      <c r="C1732" s="98"/>
      <c r="D1732" s="102"/>
      <c r="E1732" s="103"/>
      <c r="F1732" s="103"/>
      <c r="G1732" s="104"/>
      <c r="H1732" s="104"/>
      <c r="I1732" s="98"/>
      <c r="J1732" s="98"/>
      <c r="K1732" s="98"/>
      <c r="L1732" s="98"/>
      <c r="M1732" s="98"/>
      <c r="N1732" s="100"/>
      <c r="O1732" s="100"/>
      <c r="P1732" s="97"/>
      <c r="Q1732" s="98"/>
      <c r="R1732" s="98"/>
      <c r="S1732" s="98"/>
      <c r="T1732" s="98"/>
      <c r="U1732" s="99"/>
      <c r="V1732" s="98"/>
      <c r="W1732" s="98"/>
      <c r="X1732" s="99"/>
      <c r="Y1732" s="98"/>
    </row>
    <row r="1733" spans="2:25" s="90" customFormat="1" ht="21" customHeight="1">
      <c r="B1733" s="101"/>
      <c r="C1733" s="98"/>
      <c r="D1733" s="102"/>
      <c r="E1733" s="103"/>
      <c r="F1733" s="103"/>
      <c r="G1733" s="104"/>
      <c r="H1733" s="104"/>
      <c r="I1733" s="99"/>
      <c r="J1733" s="99"/>
      <c r="K1733" s="98"/>
      <c r="L1733" s="99"/>
      <c r="M1733" s="98"/>
      <c r="N1733" s="100"/>
      <c r="O1733" s="100"/>
      <c r="P1733" s="97"/>
      <c r="Q1733" s="98"/>
      <c r="R1733" s="98"/>
      <c r="S1733" s="98"/>
      <c r="T1733" s="98"/>
      <c r="U1733" s="99"/>
      <c r="V1733" s="98"/>
      <c r="W1733" s="98"/>
      <c r="X1733" s="99"/>
      <c r="Y1733" s="98"/>
    </row>
    <row r="1734" spans="2:25" s="90" customFormat="1" ht="21" customHeight="1">
      <c r="B1734" s="101"/>
      <c r="C1734" s="98"/>
      <c r="D1734" s="102"/>
      <c r="E1734" s="103"/>
      <c r="F1734" s="103"/>
      <c r="G1734" s="104"/>
      <c r="H1734" s="104"/>
      <c r="I1734" s="99"/>
      <c r="J1734" s="99"/>
      <c r="K1734" s="98"/>
      <c r="L1734" s="99"/>
      <c r="M1734" s="98"/>
      <c r="N1734" s="100"/>
      <c r="O1734" s="100"/>
      <c r="P1734" s="97"/>
      <c r="Q1734" s="98"/>
      <c r="R1734" s="98"/>
      <c r="S1734" s="98"/>
      <c r="T1734" s="98"/>
      <c r="U1734" s="99"/>
      <c r="V1734" s="98"/>
      <c r="W1734" s="98"/>
      <c r="X1734" s="99"/>
      <c r="Y1734" s="98"/>
    </row>
    <row r="1735" spans="2:25" s="90" customFormat="1" ht="21" customHeight="1">
      <c r="B1735" s="101"/>
      <c r="C1735" s="98"/>
      <c r="D1735" s="102"/>
      <c r="E1735" s="103"/>
      <c r="F1735" s="103"/>
      <c r="G1735" s="104"/>
      <c r="H1735" s="104"/>
      <c r="I1735" s="99"/>
      <c r="J1735" s="99"/>
      <c r="K1735" s="98"/>
      <c r="L1735" s="99"/>
      <c r="M1735" s="98"/>
      <c r="N1735" s="100"/>
      <c r="O1735" s="100"/>
      <c r="P1735" s="97"/>
      <c r="Q1735" s="98"/>
      <c r="R1735" s="98"/>
      <c r="S1735" s="98"/>
      <c r="T1735" s="98"/>
      <c r="U1735" s="99"/>
      <c r="V1735" s="98"/>
      <c r="W1735" s="98"/>
      <c r="X1735" s="99"/>
      <c r="Y1735" s="98"/>
    </row>
    <row r="1736" spans="2:25" s="90" customFormat="1" ht="21" customHeight="1">
      <c r="B1736" s="101"/>
      <c r="C1736" s="98"/>
      <c r="D1736" s="102"/>
      <c r="E1736" s="103"/>
      <c r="F1736" s="103"/>
      <c r="G1736" s="104"/>
      <c r="H1736" s="104"/>
      <c r="I1736" s="99"/>
      <c r="J1736" s="99"/>
      <c r="K1736" s="98"/>
      <c r="L1736" s="99"/>
      <c r="M1736" s="98"/>
      <c r="N1736" s="100"/>
      <c r="O1736" s="100"/>
      <c r="P1736" s="97"/>
      <c r="Q1736" s="98"/>
      <c r="R1736" s="98"/>
      <c r="S1736" s="98"/>
      <c r="T1736" s="98"/>
      <c r="U1736" s="99"/>
      <c r="V1736" s="98"/>
      <c r="W1736" s="98"/>
      <c r="X1736" s="99"/>
      <c r="Y1736" s="98"/>
    </row>
    <row r="1737" spans="2:25" s="90" customFormat="1" ht="21" customHeight="1">
      <c r="B1737" s="101"/>
      <c r="C1737" s="98"/>
      <c r="D1737" s="102"/>
      <c r="E1737" s="103"/>
      <c r="F1737" s="103"/>
      <c r="G1737" s="104"/>
      <c r="H1737" s="104"/>
      <c r="I1737" s="99"/>
      <c r="J1737" s="99"/>
      <c r="K1737" s="98"/>
      <c r="L1737" s="99"/>
      <c r="M1737" s="98"/>
      <c r="N1737" s="100"/>
      <c r="O1737" s="100"/>
      <c r="P1737" s="97"/>
      <c r="Q1737" s="98"/>
      <c r="R1737" s="98"/>
      <c r="S1737" s="98"/>
      <c r="T1737" s="98"/>
      <c r="U1737" s="99"/>
      <c r="V1737" s="98"/>
      <c r="W1737" s="98"/>
      <c r="X1737" s="99"/>
      <c r="Y1737" s="98"/>
    </row>
    <row r="1738" spans="2:25" s="90" customFormat="1" ht="21" customHeight="1">
      <c r="B1738" s="101"/>
      <c r="C1738" s="98"/>
      <c r="D1738" s="102"/>
      <c r="E1738" s="103"/>
      <c r="F1738" s="103"/>
      <c r="G1738" s="104"/>
      <c r="H1738" s="104"/>
      <c r="I1738" s="99"/>
      <c r="J1738" s="99"/>
      <c r="K1738" s="98"/>
      <c r="L1738" s="99"/>
      <c r="M1738" s="98"/>
      <c r="N1738" s="100"/>
      <c r="O1738" s="100"/>
      <c r="P1738" s="97"/>
      <c r="Q1738" s="98"/>
      <c r="R1738" s="98"/>
      <c r="S1738" s="98"/>
      <c r="T1738" s="98"/>
      <c r="U1738" s="99"/>
      <c r="V1738" s="98"/>
      <c r="W1738" s="98"/>
      <c r="X1738" s="99"/>
      <c r="Y1738" s="98"/>
    </row>
    <row r="1739" spans="2:25" s="90" customFormat="1" ht="21" customHeight="1">
      <c r="B1739" s="101"/>
      <c r="C1739" s="98"/>
      <c r="D1739" s="102"/>
      <c r="E1739" s="103"/>
      <c r="F1739" s="103"/>
      <c r="G1739" s="104"/>
      <c r="H1739" s="104"/>
      <c r="I1739" s="99"/>
      <c r="J1739" s="99"/>
      <c r="K1739" s="98"/>
      <c r="L1739" s="99"/>
      <c r="M1739" s="98"/>
      <c r="N1739" s="100"/>
      <c r="O1739" s="100"/>
      <c r="P1739" s="97"/>
      <c r="Q1739" s="98"/>
      <c r="R1739" s="98"/>
      <c r="S1739" s="98"/>
      <c r="T1739" s="98"/>
      <c r="U1739" s="99"/>
      <c r="V1739" s="98"/>
      <c r="W1739" s="98"/>
      <c r="X1739" s="99"/>
      <c r="Y1739" s="98"/>
    </row>
    <row r="1740" spans="2:25" s="90" customFormat="1" ht="21" customHeight="1">
      <c r="B1740" s="101"/>
      <c r="C1740" s="98"/>
      <c r="D1740" s="102"/>
      <c r="E1740" s="103"/>
      <c r="F1740" s="103"/>
      <c r="G1740" s="104"/>
      <c r="H1740" s="104"/>
      <c r="I1740" s="99"/>
      <c r="J1740" s="99"/>
      <c r="K1740" s="98"/>
      <c r="L1740" s="99"/>
      <c r="M1740" s="98"/>
      <c r="N1740" s="100"/>
      <c r="O1740" s="100"/>
      <c r="P1740" s="97"/>
      <c r="Q1740" s="98"/>
      <c r="R1740" s="98"/>
      <c r="S1740" s="98"/>
      <c r="T1740" s="98"/>
      <c r="U1740" s="99"/>
      <c r="V1740" s="98"/>
      <c r="W1740" s="98"/>
      <c r="X1740" s="99"/>
      <c r="Y1740" s="98"/>
    </row>
    <row r="1741" spans="2:25" s="90" customFormat="1" ht="21" customHeight="1">
      <c r="B1741" s="101"/>
      <c r="C1741" s="98"/>
      <c r="D1741" s="102"/>
      <c r="E1741" s="103"/>
      <c r="F1741" s="103"/>
      <c r="G1741" s="104"/>
      <c r="H1741" s="104"/>
      <c r="I1741" s="99"/>
      <c r="J1741" s="99"/>
      <c r="K1741" s="98"/>
      <c r="L1741" s="99"/>
      <c r="M1741" s="98"/>
      <c r="N1741" s="100"/>
      <c r="O1741" s="100"/>
      <c r="P1741" s="97"/>
      <c r="Q1741" s="98"/>
      <c r="R1741" s="98"/>
      <c r="S1741" s="98"/>
      <c r="T1741" s="98"/>
      <c r="U1741" s="99"/>
      <c r="V1741" s="98"/>
      <c r="W1741" s="98"/>
      <c r="X1741" s="99"/>
      <c r="Y1741" s="98"/>
    </row>
    <row r="1742" spans="2:25" s="90" customFormat="1" ht="21" customHeight="1">
      <c r="B1742" s="101"/>
      <c r="D1742" s="102"/>
      <c r="E1742" s="103"/>
      <c r="F1742" s="106"/>
      <c r="G1742" s="104"/>
      <c r="H1742" s="104"/>
      <c r="I1742" s="99"/>
      <c r="J1742" s="99"/>
      <c r="K1742" s="98"/>
      <c r="L1742" s="99"/>
      <c r="M1742" s="98"/>
      <c r="N1742" s="100"/>
      <c r="O1742" s="100"/>
      <c r="P1742" s="97"/>
      <c r="Q1742" s="98"/>
      <c r="R1742" s="98"/>
      <c r="S1742" s="98"/>
      <c r="T1742" s="98"/>
      <c r="U1742" s="99"/>
      <c r="V1742" s="98"/>
      <c r="W1742" s="98"/>
      <c r="X1742" s="99"/>
      <c r="Y1742" s="98"/>
    </row>
    <row r="1743" spans="2:25" s="90" customFormat="1" ht="21" customHeight="1">
      <c r="B1743" s="101"/>
      <c r="D1743" s="102"/>
      <c r="E1743" s="103"/>
      <c r="F1743" s="106"/>
      <c r="G1743" s="104"/>
      <c r="H1743" s="104"/>
      <c r="I1743" s="99"/>
      <c r="J1743" s="99"/>
      <c r="K1743" s="98"/>
      <c r="L1743" s="99"/>
      <c r="M1743" s="98"/>
      <c r="N1743" s="100"/>
      <c r="O1743" s="100"/>
      <c r="P1743" s="97"/>
      <c r="Q1743" s="98"/>
      <c r="R1743" s="98"/>
      <c r="S1743" s="98"/>
      <c r="T1743" s="98"/>
      <c r="U1743" s="99"/>
      <c r="V1743" s="98"/>
      <c r="W1743" s="98"/>
      <c r="X1743" s="99"/>
      <c r="Y1743" s="98"/>
    </row>
    <row r="1744" spans="2:25" s="90" customFormat="1" ht="21" customHeight="1">
      <c r="B1744" s="101"/>
      <c r="C1744" s="98"/>
      <c r="D1744" s="102"/>
      <c r="E1744" s="103"/>
      <c r="F1744" s="106"/>
      <c r="G1744" s="104"/>
      <c r="H1744" s="104"/>
      <c r="I1744" s="99"/>
      <c r="J1744" s="99"/>
      <c r="K1744" s="98"/>
      <c r="L1744" s="99"/>
      <c r="M1744" s="98"/>
      <c r="N1744" s="100"/>
      <c r="O1744" s="100"/>
      <c r="P1744" s="97"/>
      <c r="Q1744" s="98"/>
      <c r="R1744" s="98"/>
      <c r="S1744" s="98"/>
      <c r="T1744" s="98"/>
      <c r="U1744" s="99"/>
      <c r="V1744" s="98"/>
      <c r="W1744" s="98"/>
      <c r="X1744" s="99"/>
      <c r="Y1744" s="98"/>
    </row>
    <row r="4146" spans="13:19" ht="20.25" customHeight="1">
      <c r="M4146" s="107" t="e">
        <f>일위대가집계표!#REF!</f>
        <v>#REF!</v>
      </c>
      <c r="S4146" s="108" t="e">
        <f>일위대가집계표!#REF!</f>
        <v>#REF!</v>
      </c>
    </row>
    <row r="4147" spans="13:19" ht="20.25" customHeight="1">
      <c r="O4147" s="107" t="e">
        <f>일위대가집계표!#REF!</f>
        <v>#REF!</v>
      </c>
      <c r="S4147" s="108" t="e">
        <f>일위대가집계표!#REF!</f>
        <v>#REF!</v>
      </c>
    </row>
    <row r="5104" spans="13:19" ht="20.25" customHeight="1">
      <c r="M5104" s="107" t="e">
        <f>일위대가집계표!#REF!</f>
        <v>#REF!</v>
      </c>
      <c r="S5104" s="108" t="e">
        <f>일위대가집계표!#REF!</f>
        <v>#REF!</v>
      </c>
    </row>
    <row r="5105" spans="15:19" ht="20.25" customHeight="1">
      <c r="O5105" s="107" t="e">
        <f>일위대가집계표!#REF!</f>
        <v>#REF!</v>
      </c>
      <c r="S5105" s="108" t="e">
        <f>일위대가집계표!#REF!</f>
        <v>#REF!</v>
      </c>
    </row>
    <row r="5106" spans="15:19" ht="20.25" customHeight="1">
      <c r="S5106" s="108" t="e">
        <f>일위대가집계표!#REF!</f>
        <v>#REF!</v>
      </c>
    </row>
    <row r="5107" spans="15:19" ht="20.25" customHeight="1">
      <c r="S5107" s="108" t="e">
        <f>일위대가집계표!#REF!</f>
        <v>#REF!</v>
      </c>
    </row>
    <row r="5108" spans="15:19" ht="20.25" customHeight="1">
      <c r="S5108" s="108" t="e">
        <f>일위대가집계표!#REF!</f>
        <v>#REF!</v>
      </c>
    </row>
    <row r="5109" spans="15:19" ht="20.25" customHeight="1">
      <c r="S5109" s="108" t="e">
        <f>일위대가집계표!#REF!</f>
        <v>#REF!</v>
      </c>
    </row>
    <row r="5110" spans="15:19" ht="20.25" customHeight="1">
      <c r="S5110" s="108" t="e">
        <f>일위대가집계표!#REF!</f>
        <v>#REF!</v>
      </c>
    </row>
    <row r="5111" spans="15:19" ht="20.25" customHeight="1">
      <c r="S5111" s="108" t="e">
        <f>일위대가집계표!#REF!</f>
        <v>#REF!</v>
      </c>
    </row>
    <row r="5112" spans="15:19" ht="20.25" customHeight="1">
      <c r="S5112" s="108" t="e">
        <f>일위대가집계표!#REF!</f>
        <v>#REF!</v>
      </c>
    </row>
    <row r="5113" spans="15:19" ht="20.25" customHeight="1">
      <c r="S5113" s="108" t="e">
        <f>일위대가집계표!#REF!</f>
        <v>#REF!</v>
      </c>
    </row>
    <row r="5114" spans="15:19" ht="20.25" customHeight="1">
      <c r="S5114" s="108" t="e">
        <f>일위대가집계표!#REF!</f>
        <v>#REF!</v>
      </c>
    </row>
    <row r="5115" spans="15:19" ht="20.25" customHeight="1">
      <c r="S5115" s="108" t="e">
        <f>일위대가집계표!#REF!</f>
        <v>#REF!</v>
      </c>
    </row>
    <row r="5116" spans="15:19" ht="20.25" customHeight="1">
      <c r="S5116" s="108" t="e">
        <f>일위대가집계표!#REF!</f>
        <v>#REF!</v>
      </c>
    </row>
    <row r="5117" spans="15:19" ht="20.25" customHeight="1">
      <c r="S5117" s="108" t="e">
        <f>일위대가집계표!#REF!</f>
        <v>#REF!</v>
      </c>
    </row>
    <row r="5118" spans="15:19" ht="20.25" customHeight="1">
      <c r="S5118" s="108" t="e">
        <f>일위대가집계표!#REF!</f>
        <v>#REF!</v>
      </c>
    </row>
    <row r="5119" spans="15:19" ht="20.25" customHeight="1">
      <c r="S5119" s="108" t="e">
        <f>일위대가집계표!#REF!</f>
        <v>#REF!</v>
      </c>
    </row>
    <row r="5120" spans="15:19" ht="20.25" customHeight="1">
      <c r="S5120" s="108" t="e">
        <f>일위대가집계표!#REF!</f>
        <v>#REF!</v>
      </c>
    </row>
    <row r="5121" spans="19:19" ht="20.25" customHeight="1">
      <c r="S5121" s="108" t="e">
        <f>일위대가집계표!#REF!</f>
        <v>#REF!</v>
      </c>
    </row>
    <row r="5122" spans="19:19" ht="20.25" customHeight="1">
      <c r="S5122" s="108" t="e">
        <f>일위대가집계표!#REF!</f>
        <v>#REF!</v>
      </c>
    </row>
    <row r="5123" spans="19:19" ht="20.25" customHeight="1">
      <c r="S5123" s="108" t="e">
        <f>일위대가집계표!#REF!</f>
        <v>#REF!</v>
      </c>
    </row>
    <row r="5124" spans="19:19" ht="20.25" customHeight="1">
      <c r="S5124" s="108" t="e">
        <f>일위대가집계표!#REF!</f>
        <v>#REF!</v>
      </c>
    </row>
    <row r="5125" spans="19:19" ht="20.25" customHeight="1">
      <c r="S5125" s="108" t="e">
        <f>일위대가집계표!#REF!</f>
        <v>#REF!</v>
      </c>
    </row>
    <row r="5126" spans="19:19" ht="20.25" customHeight="1">
      <c r="S5126" s="108" t="e">
        <f>일위대가집계표!#REF!</f>
        <v>#REF!</v>
      </c>
    </row>
    <row r="5127" spans="19:19" ht="20.25" customHeight="1">
      <c r="S5127" s="108" t="e">
        <f>일위대가집계표!#REF!</f>
        <v>#REF!</v>
      </c>
    </row>
    <row r="5128" spans="19:19" ht="20.25" customHeight="1">
      <c r="S5128" s="108" t="e">
        <f>일위대가집계표!#REF!</f>
        <v>#REF!</v>
      </c>
    </row>
    <row r="5129" spans="19:19" ht="20.25" customHeight="1">
      <c r="S5129" s="108" t="e">
        <f>일위대가집계표!#REF!</f>
        <v>#REF!</v>
      </c>
    </row>
    <row r="5130" spans="19:19" ht="20.25" customHeight="1">
      <c r="S5130" s="108" t="e">
        <f>일위대가집계표!#REF!</f>
        <v>#REF!</v>
      </c>
    </row>
    <row r="5131" spans="19:19" ht="20.25" customHeight="1">
      <c r="S5131" s="108" t="e">
        <f>일위대가집계표!#REF!</f>
        <v>#REF!</v>
      </c>
    </row>
    <row r="5132" spans="19:19" ht="20.25" customHeight="1">
      <c r="S5132" s="108" t="e">
        <f>일위대가집계표!#REF!</f>
        <v>#REF!</v>
      </c>
    </row>
    <row r="5133" spans="19:19" ht="20.25" customHeight="1">
      <c r="S5133" s="108" t="e">
        <f>일위대가집계표!#REF!</f>
        <v>#REF!</v>
      </c>
    </row>
    <row r="5134" spans="19:19" ht="20.25" customHeight="1">
      <c r="S5134" s="108" t="e">
        <f>일위대가집계표!#REF!</f>
        <v>#REF!</v>
      </c>
    </row>
    <row r="5135" spans="19:19" ht="20.25" customHeight="1">
      <c r="S5135" s="108" t="e">
        <f>일위대가집계표!#REF!</f>
        <v>#REF!</v>
      </c>
    </row>
    <row r="5136" spans="19:19" ht="20.25" customHeight="1">
      <c r="S5136" s="108" t="e">
        <f>일위대가집계표!#REF!</f>
        <v>#REF!</v>
      </c>
    </row>
    <row r="5137" spans="19:19" ht="20.25" customHeight="1">
      <c r="S5137" s="108" t="e">
        <f>일위대가집계표!#REF!</f>
        <v>#REF!</v>
      </c>
    </row>
    <row r="5138" spans="19:19" ht="20.25" customHeight="1">
      <c r="S5138" s="108" t="e">
        <f>일위대가집계표!#REF!</f>
        <v>#REF!</v>
      </c>
    </row>
    <row r="5139" spans="19:19" ht="20.25" customHeight="1">
      <c r="S5139" s="108" t="e">
        <f>일위대가집계표!#REF!</f>
        <v>#REF!</v>
      </c>
    </row>
    <row r="5140" spans="19:19" ht="20.25" customHeight="1">
      <c r="S5140" s="108" t="e">
        <f>일위대가집계표!#REF!</f>
        <v>#REF!</v>
      </c>
    </row>
    <row r="5141" spans="19:19" ht="20.25" customHeight="1">
      <c r="S5141" s="108" t="e">
        <f>일위대가집계표!#REF!</f>
        <v>#REF!</v>
      </c>
    </row>
    <row r="5142" spans="19:19" ht="20.25" customHeight="1">
      <c r="S5142" s="108" t="e">
        <f>일위대가집계표!#REF!</f>
        <v>#REF!</v>
      </c>
    </row>
    <row r="5143" spans="19:19" ht="20.25" customHeight="1">
      <c r="S5143" s="108" t="e">
        <f>일위대가집계표!#REF!</f>
        <v>#REF!</v>
      </c>
    </row>
    <row r="5144" spans="19:19" ht="20.25" customHeight="1">
      <c r="S5144" s="108" t="e">
        <f>일위대가집계표!#REF!</f>
        <v>#REF!</v>
      </c>
    </row>
    <row r="5145" spans="19:19" ht="20.25" customHeight="1">
      <c r="S5145" s="108" t="e">
        <f>일위대가집계표!#REF!</f>
        <v>#REF!</v>
      </c>
    </row>
    <row r="5146" spans="19:19" ht="20.25" customHeight="1">
      <c r="S5146" s="108" t="e">
        <f>일위대가집계표!#REF!</f>
        <v>#REF!</v>
      </c>
    </row>
    <row r="5147" spans="19:19" ht="20.25" customHeight="1">
      <c r="S5147" s="108" t="e">
        <f>일위대가집계표!#REF!</f>
        <v>#REF!</v>
      </c>
    </row>
    <row r="5148" spans="19:19" ht="20.25" customHeight="1">
      <c r="S5148" s="108" t="e">
        <f>일위대가집계표!#REF!</f>
        <v>#REF!</v>
      </c>
    </row>
    <row r="5149" spans="19:19" ht="20.25" customHeight="1">
      <c r="S5149" s="108" t="e">
        <f>일위대가집계표!#REF!</f>
        <v>#REF!</v>
      </c>
    </row>
    <row r="5150" spans="19:19" ht="20.25" customHeight="1">
      <c r="S5150" s="108" t="e">
        <f>일위대가집계표!#REF!</f>
        <v>#REF!</v>
      </c>
    </row>
    <row r="5151" spans="19:19" ht="20.25" customHeight="1">
      <c r="S5151" s="108" t="e">
        <f>일위대가집계표!#REF!</f>
        <v>#REF!</v>
      </c>
    </row>
    <row r="5152" spans="19:19" ht="20.25" customHeight="1">
      <c r="S5152" s="108" t="e">
        <f>일위대가집계표!#REF!</f>
        <v>#REF!</v>
      </c>
    </row>
    <row r="5153" spans="19:19" ht="20.25" customHeight="1">
      <c r="S5153" s="108" t="e">
        <f>일위대가집계표!#REF!</f>
        <v>#REF!</v>
      </c>
    </row>
    <row r="5154" spans="19:19" ht="20.25" customHeight="1">
      <c r="S5154" s="108" t="e">
        <f>일위대가집계표!#REF!</f>
        <v>#REF!</v>
      </c>
    </row>
    <row r="5155" spans="19:19" ht="20.25" customHeight="1">
      <c r="S5155" s="108" t="e">
        <f>일위대가집계표!#REF!</f>
        <v>#REF!</v>
      </c>
    </row>
    <row r="5156" spans="19:19" ht="20.25" customHeight="1">
      <c r="S5156" s="108" t="e">
        <f>일위대가집계표!#REF!</f>
        <v>#REF!</v>
      </c>
    </row>
    <row r="5157" spans="19:19" ht="20.25" customHeight="1">
      <c r="S5157" s="108" t="e">
        <f>일위대가집계표!#REF!</f>
        <v>#REF!</v>
      </c>
    </row>
    <row r="5158" spans="19:19" ht="20.25" customHeight="1">
      <c r="S5158" s="108" t="e">
        <f>일위대가집계표!#REF!</f>
        <v>#REF!</v>
      </c>
    </row>
    <row r="5159" spans="19:19" ht="20.25" customHeight="1">
      <c r="S5159" s="108" t="e">
        <f>일위대가집계표!#REF!</f>
        <v>#REF!</v>
      </c>
    </row>
    <row r="5160" spans="19:19" ht="20.25" customHeight="1">
      <c r="S5160" s="108" t="e">
        <f>일위대가집계표!#REF!</f>
        <v>#REF!</v>
      </c>
    </row>
    <row r="5161" spans="19:19" ht="20.25" customHeight="1">
      <c r="S5161" s="108" t="e">
        <f>일위대가집계표!#REF!</f>
        <v>#REF!</v>
      </c>
    </row>
    <row r="5162" spans="19:19" ht="20.25" customHeight="1">
      <c r="S5162" s="108" t="e">
        <f>일위대가집계표!#REF!</f>
        <v>#REF!</v>
      </c>
    </row>
    <row r="5163" spans="19:19" ht="20.25" customHeight="1">
      <c r="S5163" s="108" t="e">
        <f>일위대가집계표!#REF!</f>
        <v>#REF!</v>
      </c>
    </row>
    <row r="5164" spans="19:19" ht="20.25" customHeight="1">
      <c r="S5164" s="108" t="e">
        <f>일위대가집계표!#REF!</f>
        <v>#REF!</v>
      </c>
    </row>
    <row r="5165" spans="19:19" ht="20.25" customHeight="1">
      <c r="S5165" s="108" t="e">
        <f>일위대가집계표!#REF!</f>
        <v>#REF!</v>
      </c>
    </row>
    <row r="5166" spans="19:19" ht="20.25" customHeight="1">
      <c r="S5166" s="108" t="e">
        <f>일위대가집계표!#REF!</f>
        <v>#REF!</v>
      </c>
    </row>
    <row r="5167" spans="19:19" ht="20.25" customHeight="1">
      <c r="S5167" s="108" t="e">
        <f>일위대가집계표!#REF!</f>
        <v>#REF!</v>
      </c>
    </row>
    <row r="5168" spans="19:19" ht="20.25" customHeight="1">
      <c r="S5168" s="108" t="e">
        <f>일위대가집계표!#REF!</f>
        <v>#REF!</v>
      </c>
    </row>
    <row r="5169" spans="19:19" ht="20.25" customHeight="1">
      <c r="S5169" s="108" t="e">
        <f>일위대가집계표!#REF!</f>
        <v>#REF!</v>
      </c>
    </row>
    <row r="5170" spans="19:19" ht="20.25" customHeight="1">
      <c r="S5170" s="108" t="e">
        <f>일위대가집계표!#REF!</f>
        <v>#REF!</v>
      </c>
    </row>
    <row r="5171" spans="19:19" ht="20.25" customHeight="1">
      <c r="S5171" s="108" t="e">
        <f>일위대가집계표!#REF!</f>
        <v>#REF!</v>
      </c>
    </row>
    <row r="5172" spans="19:19" ht="20.25" customHeight="1">
      <c r="S5172" s="108" t="e">
        <f>일위대가집계표!#REF!</f>
        <v>#REF!</v>
      </c>
    </row>
    <row r="5173" spans="19:19" ht="20.25" customHeight="1">
      <c r="S5173" s="108" t="e">
        <f>일위대가집계표!#REF!</f>
        <v>#REF!</v>
      </c>
    </row>
    <row r="5174" spans="19:19" ht="20.25" customHeight="1">
      <c r="S5174" s="108" t="e">
        <f>일위대가집계표!#REF!</f>
        <v>#REF!</v>
      </c>
    </row>
    <row r="5175" spans="19:19" ht="20.25" customHeight="1">
      <c r="S5175" s="108" t="e">
        <f>일위대가집계표!#REF!</f>
        <v>#REF!</v>
      </c>
    </row>
    <row r="5176" spans="19:19" ht="20.25" customHeight="1">
      <c r="S5176" s="108" t="e">
        <f>일위대가집계표!#REF!</f>
        <v>#REF!</v>
      </c>
    </row>
    <row r="5177" spans="19:19" ht="20.25" customHeight="1">
      <c r="S5177" s="108" t="e">
        <f>일위대가집계표!#REF!</f>
        <v>#REF!</v>
      </c>
    </row>
    <row r="5178" spans="19:19" ht="20.25" customHeight="1">
      <c r="S5178" s="108" t="e">
        <f>일위대가집계표!#REF!</f>
        <v>#REF!</v>
      </c>
    </row>
    <row r="5179" spans="19:19" ht="20.25" customHeight="1">
      <c r="S5179" s="108" t="e">
        <f>일위대가집계표!#REF!</f>
        <v>#REF!</v>
      </c>
    </row>
    <row r="5180" spans="19:19" ht="20.25" customHeight="1">
      <c r="S5180" s="108" t="e">
        <f>일위대가집계표!#REF!</f>
        <v>#REF!</v>
      </c>
    </row>
    <row r="5181" spans="19:19" ht="20.25" customHeight="1">
      <c r="S5181" s="108" t="e">
        <f>일위대가집계표!#REF!</f>
        <v>#REF!</v>
      </c>
    </row>
    <row r="5182" spans="19:19" ht="20.25" customHeight="1">
      <c r="S5182" s="108" t="e">
        <f>일위대가집계표!#REF!</f>
        <v>#REF!</v>
      </c>
    </row>
    <row r="5183" spans="19:19" ht="20.25" customHeight="1">
      <c r="S5183" s="108" t="e">
        <f>일위대가집계표!#REF!</f>
        <v>#REF!</v>
      </c>
    </row>
    <row r="5184" spans="19:19" ht="20.25" customHeight="1">
      <c r="S5184" s="108" t="e">
        <f>일위대가집계표!#REF!</f>
        <v>#REF!</v>
      </c>
    </row>
    <row r="5185" spans="19:19" ht="20.25" customHeight="1">
      <c r="S5185" s="108" t="e">
        <f>일위대가집계표!#REF!</f>
        <v>#REF!</v>
      </c>
    </row>
    <row r="5186" spans="19:19" ht="20.25" customHeight="1">
      <c r="S5186" s="108" t="e">
        <f>일위대가집계표!#REF!</f>
        <v>#REF!</v>
      </c>
    </row>
    <row r="5187" spans="19:19" ht="20.25" customHeight="1">
      <c r="S5187" s="108" t="e">
        <f>일위대가집계표!#REF!</f>
        <v>#REF!</v>
      </c>
    </row>
    <row r="5188" spans="19:19" ht="20.25" customHeight="1">
      <c r="S5188" s="108" t="e">
        <f>일위대가집계표!#REF!</f>
        <v>#REF!</v>
      </c>
    </row>
    <row r="5189" spans="19:19" ht="20.25" customHeight="1">
      <c r="S5189" s="108" t="e">
        <f>일위대가집계표!#REF!</f>
        <v>#REF!</v>
      </c>
    </row>
    <row r="5190" spans="19:19" ht="20.25" customHeight="1">
      <c r="S5190" s="108" t="e">
        <f>일위대가집계표!#REF!</f>
        <v>#REF!</v>
      </c>
    </row>
    <row r="5191" spans="19:19" ht="20.25" customHeight="1">
      <c r="S5191" s="108" t="e">
        <f>일위대가집계표!#REF!</f>
        <v>#REF!</v>
      </c>
    </row>
    <row r="5192" spans="19:19" ht="20.25" customHeight="1">
      <c r="S5192" s="108" t="e">
        <f>일위대가집계표!#REF!</f>
        <v>#REF!</v>
      </c>
    </row>
    <row r="5193" spans="19:19" ht="20.25" customHeight="1">
      <c r="S5193" s="108" t="e">
        <f>일위대가집계표!#REF!</f>
        <v>#REF!</v>
      </c>
    </row>
    <row r="5194" spans="19:19" ht="20.25" customHeight="1">
      <c r="S5194" s="108" t="e">
        <f>일위대가집계표!#REF!</f>
        <v>#REF!</v>
      </c>
    </row>
    <row r="5195" spans="19:19" ht="20.25" customHeight="1">
      <c r="S5195" s="108" t="e">
        <f>일위대가집계표!#REF!</f>
        <v>#REF!</v>
      </c>
    </row>
    <row r="5196" spans="19:19" ht="20.25" customHeight="1">
      <c r="S5196" s="108" t="e">
        <f>일위대가집계표!#REF!</f>
        <v>#REF!</v>
      </c>
    </row>
    <row r="5197" spans="19:19" ht="20.25" customHeight="1">
      <c r="S5197" s="108" t="e">
        <f>일위대가집계표!#REF!</f>
        <v>#REF!</v>
      </c>
    </row>
    <row r="5198" spans="19:19" ht="20.25" customHeight="1">
      <c r="S5198" s="108" t="e">
        <f>일위대가집계표!#REF!</f>
        <v>#REF!</v>
      </c>
    </row>
    <row r="5199" spans="19:19" ht="20.25" customHeight="1">
      <c r="S5199" s="108" t="e">
        <f>일위대가집계표!#REF!</f>
        <v>#REF!</v>
      </c>
    </row>
    <row r="5200" spans="19:19" ht="20.25" customHeight="1">
      <c r="S5200" s="108" t="e">
        <f>일위대가집계표!#REF!</f>
        <v>#REF!</v>
      </c>
    </row>
    <row r="5201" spans="19:19" ht="20.25" customHeight="1">
      <c r="S5201" s="108" t="e">
        <f>일위대가집계표!#REF!</f>
        <v>#REF!</v>
      </c>
    </row>
    <row r="5202" spans="19:19" ht="20.25" customHeight="1">
      <c r="S5202" s="108" t="e">
        <f>일위대가집계표!#REF!</f>
        <v>#REF!</v>
      </c>
    </row>
    <row r="5203" spans="19:19" ht="20.25" customHeight="1">
      <c r="S5203" s="108" t="e">
        <f>일위대가집계표!#REF!</f>
        <v>#REF!</v>
      </c>
    </row>
    <row r="5204" spans="19:19" ht="20.25" customHeight="1">
      <c r="S5204" s="108" t="e">
        <f>일위대가집계표!#REF!</f>
        <v>#REF!</v>
      </c>
    </row>
    <row r="5205" spans="19:19" ht="20.25" customHeight="1">
      <c r="S5205" s="108" t="e">
        <f>일위대가집계표!#REF!</f>
        <v>#REF!</v>
      </c>
    </row>
    <row r="5206" spans="19:19" ht="20.25" customHeight="1">
      <c r="S5206" s="108" t="e">
        <f>일위대가집계표!#REF!</f>
        <v>#REF!</v>
      </c>
    </row>
    <row r="5207" spans="19:19" ht="20.25" customHeight="1">
      <c r="S5207" s="108" t="e">
        <f>일위대가집계표!#REF!</f>
        <v>#REF!</v>
      </c>
    </row>
    <row r="5208" spans="19:19" ht="20.25" customHeight="1">
      <c r="S5208" s="108" t="e">
        <f>일위대가집계표!#REF!</f>
        <v>#REF!</v>
      </c>
    </row>
    <row r="5209" spans="19:19" ht="20.25" customHeight="1">
      <c r="S5209" s="108" t="e">
        <f>일위대가집계표!#REF!</f>
        <v>#REF!</v>
      </c>
    </row>
    <row r="5210" spans="19:19" ht="20.25" customHeight="1">
      <c r="S5210" s="108" t="e">
        <f>일위대가집계표!#REF!</f>
        <v>#REF!</v>
      </c>
    </row>
    <row r="5211" spans="19:19" ht="20.25" customHeight="1">
      <c r="S5211" s="108" t="e">
        <f>일위대가집계표!#REF!</f>
        <v>#REF!</v>
      </c>
    </row>
    <row r="5212" spans="19:19" ht="20.25" customHeight="1">
      <c r="S5212" s="108" t="e">
        <f>일위대가집계표!#REF!</f>
        <v>#REF!</v>
      </c>
    </row>
    <row r="5213" spans="19:19" ht="20.25" customHeight="1">
      <c r="S5213" s="108" t="e">
        <f>일위대가집계표!#REF!</f>
        <v>#REF!</v>
      </c>
    </row>
    <row r="5214" spans="19:19" ht="20.25" customHeight="1">
      <c r="S5214" s="108" t="e">
        <f>일위대가집계표!#REF!</f>
        <v>#REF!</v>
      </c>
    </row>
    <row r="5215" spans="19:19" ht="20.25" customHeight="1">
      <c r="S5215" s="108" t="e">
        <f>일위대가집계표!#REF!</f>
        <v>#REF!</v>
      </c>
    </row>
    <row r="5216" spans="19:19" ht="20.25" customHeight="1">
      <c r="S5216" s="108" t="e">
        <f>일위대가집계표!#REF!</f>
        <v>#REF!</v>
      </c>
    </row>
    <row r="5217" spans="19:19" ht="20.25" customHeight="1">
      <c r="S5217" s="108" t="e">
        <f>일위대가집계표!#REF!</f>
        <v>#REF!</v>
      </c>
    </row>
    <row r="5218" spans="19:19" ht="20.25" customHeight="1">
      <c r="S5218" s="108" t="e">
        <f>일위대가집계표!#REF!</f>
        <v>#REF!</v>
      </c>
    </row>
    <row r="5219" spans="19:19" ht="20.25" customHeight="1">
      <c r="S5219" s="108" t="e">
        <f>일위대가집계표!#REF!</f>
        <v>#REF!</v>
      </c>
    </row>
    <row r="5220" spans="19:19" ht="20.25" customHeight="1">
      <c r="S5220" s="108" t="e">
        <f>일위대가집계표!#REF!</f>
        <v>#REF!</v>
      </c>
    </row>
    <row r="5221" spans="19:19" ht="20.25" customHeight="1">
      <c r="S5221" s="108" t="e">
        <f>일위대가집계표!#REF!</f>
        <v>#REF!</v>
      </c>
    </row>
    <row r="5222" spans="19:19" ht="20.25" customHeight="1">
      <c r="S5222" s="108" t="e">
        <f>일위대가집계표!#REF!</f>
        <v>#REF!</v>
      </c>
    </row>
    <row r="5223" spans="19:19" ht="20.25" customHeight="1">
      <c r="S5223" s="108" t="e">
        <f>일위대가집계표!#REF!</f>
        <v>#REF!</v>
      </c>
    </row>
    <row r="5224" spans="19:19" ht="20.25" customHeight="1">
      <c r="S5224" s="108" t="e">
        <f>일위대가집계표!#REF!</f>
        <v>#REF!</v>
      </c>
    </row>
    <row r="5225" spans="19:19" ht="20.25" customHeight="1">
      <c r="S5225" s="108" t="e">
        <f>일위대가집계표!#REF!</f>
        <v>#REF!</v>
      </c>
    </row>
    <row r="5226" spans="19:19" ht="20.25" customHeight="1">
      <c r="S5226" s="108" t="e">
        <f>일위대가집계표!#REF!</f>
        <v>#REF!</v>
      </c>
    </row>
    <row r="5227" spans="19:19" ht="20.25" customHeight="1">
      <c r="S5227" s="108" t="e">
        <f>일위대가집계표!#REF!</f>
        <v>#REF!</v>
      </c>
    </row>
    <row r="5228" spans="19:19" ht="20.25" customHeight="1">
      <c r="S5228" s="108" t="e">
        <f>일위대가집계표!#REF!</f>
        <v>#REF!</v>
      </c>
    </row>
    <row r="5229" spans="19:19" ht="20.25" customHeight="1">
      <c r="S5229" s="108" t="e">
        <f>일위대가집계표!#REF!</f>
        <v>#REF!</v>
      </c>
    </row>
    <row r="5230" spans="19:19" ht="20.25" customHeight="1">
      <c r="S5230" s="108" t="e">
        <f>일위대가집계표!#REF!</f>
        <v>#REF!</v>
      </c>
    </row>
    <row r="5231" spans="19:19" ht="20.25" customHeight="1">
      <c r="S5231" s="108" t="e">
        <f>일위대가집계표!#REF!</f>
        <v>#REF!</v>
      </c>
    </row>
    <row r="5232" spans="19:19" ht="20.25" customHeight="1">
      <c r="S5232" s="108" t="e">
        <f>일위대가집계표!#REF!</f>
        <v>#REF!</v>
      </c>
    </row>
    <row r="5233" spans="19:19" ht="20.25" customHeight="1">
      <c r="S5233" s="108" t="e">
        <f>일위대가집계표!#REF!</f>
        <v>#REF!</v>
      </c>
    </row>
    <row r="5234" spans="19:19" ht="20.25" customHeight="1">
      <c r="S5234" s="108" t="e">
        <f>일위대가집계표!#REF!</f>
        <v>#REF!</v>
      </c>
    </row>
    <row r="5235" spans="19:19" ht="20.25" customHeight="1">
      <c r="S5235" s="108" t="e">
        <f>일위대가집계표!#REF!</f>
        <v>#REF!</v>
      </c>
    </row>
    <row r="5236" spans="19:19" ht="20.25" customHeight="1">
      <c r="S5236" s="108" t="e">
        <f>일위대가집계표!#REF!</f>
        <v>#REF!</v>
      </c>
    </row>
    <row r="5237" spans="19:19" ht="20.25" customHeight="1">
      <c r="S5237" s="108" t="e">
        <f>일위대가집계표!#REF!</f>
        <v>#REF!</v>
      </c>
    </row>
    <row r="5238" spans="19:19" ht="20.25" customHeight="1">
      <c r="S5238" s="108" t="e">
        <f>일위대가집계표!#REF!</f>
        <v>#REF!</v>
      </c>
    </row>
    <row r="5239" spans="19:19" ht="20.25" customHeight="1">
      <c r="S5239" s="108" t="e">
        <f>일위대가집계표!#REF!</f>
        <v>#REF!</v>
      </c>
    </row>
    <row r="5240" spans="19:19" ht="20.25" customHeight="1">
      <c r="S5240" s="108" t="e">
        <f>일위대가집계표!#REF!</f>
        <v>#REF!</v>
      </c>
    </row>
    <row r="5241" spans="19:19" ht="20.25" customHeight="1">
      <c r="S5241" s="108" t="e">
        <f>일위대가집계표!#REF!</f>
        <v>#REF!</v>
      </c>
    </row>
    <row r="5242" spans="19:19" ht="20.25" customHeight="1">
      <c r="S5242" s="108" t="e">
        <f>일위대가집계표!#REF!</f>
        <v>#REF!</v>
      </c>
    </row>
    <row r="5243" spans="19:19" ht="20.25" customHeight="1">
      <c r="S5243" s="108" t="e">
        <f>일위대가집계표!#REF!</f>
        <v>#REF!</v>
      </c>
    </row>
    <row r="5244" spans="19:19" ht="20.25" customHeight="1">
      <c r="S5244" s="108" t="e">
        <f>일위대가집계표!#REF!</f>
        <v>#REF!</v>
      </c>
    </row>
    <row r="5245" spans="19:19" ht="20.25" customHeight="1">
      <c r="S5245" s="108" t="e">
        <f>일위대가집계표!#REF!</f>
        <v>#REF!</v>
      </c>
    </row>
    <row r="5246" spans="19:19" ht="20.25" customHeight="1">
      <c r="S5246" s="108" t="e">
        <f>일위대가집계표!#REF!</f>
        <v>#REF!</v>
      </c>
    </row>
    <row r="5247" spans="19:19" ht="20.25" customHeight="1">
      <c r="S5247" s="108" t="e">
        <f>일위대가집계표!#REF!</f>
        <v>#REF!</v>
      </c>
    </row>
    <row r="5248" spans="19:19" ht="20.25" customHeight="1">
      <c r="S5248" s="108" t="e">
        <f>일위대가집계표!#REF!</f>
        <v>#REF!</v>
      </c>
    </row>
    <row r="5249" spans="19:19" ht="20.25" customHeight="1">
      <c r="S5249" s="108" t="e">
        <f>일위대가집계표!#REF!</f>
        <v>#REF!</v>
      </c>
    </row>
    <row r="5250" spans="19:19" ht="20.25" customHeight="1">
      <c r="S5250" s="108" t="e">
        <f>일위대가집계표!#REF!</f>
        <v>#REF!</v>
      </c>
    </row>
    <row r="5251" spans="19:19" ht="20.25" customHeight="1">
      <c r="S5251" s="108" t="e">
        <f>일위대가집계표!#REF!</f>
        <v>#REF!</v>
      </c>
    </row>
    <row r="5252" spans="19:19" ht="20.25" customHeight="1">
      <c r="S5252" s="108" t="e">
        <f>일위대가집계표!#REF!</f>
        <v>#REF!</v>
      </c>
    </row>
    <row r="5253" spans="19:19" ht="20.25" customHeight="1">
      <c r="S5253" s="108" t="e">
        <f>일위대가집계표!#REF!</f>
        <v>#REF!</v>
      </c>
    </row>
    <row r="5254" spans="19:19" ht="20.25" customHeight="1">
      <c r="S5254" s="108" t="e">
        <f>일위대가집계표!#REF!</f>
        <v>#REF!</v>
      </c>
    </row>
    <row r="5255" spans="19:19" ht="20.25" customHeight="1">
      <c r="S5255" s="108" t="e">
        <f>일위대가집계표!#REF!</f>
        <v>#REF!</v>
      </c>
    </row>
    <row r="5256" spans="19:19" ht="20.25" customHeight="1">
      <c r="S5256" s="108" t="e">
        <f>일위대가집계표!#REF!</f>
        <v>#REF!</v>
      </c>
    </row>
    <row r="5257" spans="19:19" ht="20.25" customHeight="1">
      <c r="S5257" s="108" t="e">
        <f>일위대가집계표!#REF!</f>
        <v>#REF!</v>
      </c>
    </row>
    <row r="5258" spans="19:19" ht="20.25" customHeight="1">
      <c r="S5258" s="108" t="e">
        <f>일위대가집계표!#REF!</f>
        <v>#REF!</v>
      </c>
    </row>
    <row r="5259" spans="19:19" ht="20.25" customHeight="1">
      <c r="S5259" s="108" t="e">
        <f>일위대가집계표!#REF!</f>
        <v>#REF!</v>
      </c>
    </row>
    <row r="5260" spans="19:19" ht="20.25" customHeight="1">
      <c r="S5260" s="108" t="e">
        <f>일위대가집계표!#REF!</f>
        <v>#REF!</v>
      </c>
    </row>
    <row r="5261" spans="19:19" ht="20.25" customHeight="1">
      <c r="S5261" s="108" t="e">
        <f>일위대가집계표!#REF!</f>
        <v>#REF!</v>
      </c>
    </row>
    <row r="5262" spans="19:19" ht="20.25" customHeight="1">
      <c r="S5262" s="108" t="e">
        <f>일위대가집계표!#REF!</f>
        <v>#REF!</v>
      </c>
    </row>
    <row r="5263" spans="19:19" ht="20.25" customHeight="1">
      <c r="S5263" s="108" t="e">
        <f>일위대가집계표!#REF!</f>
        <v>#REF!</v>
      </c>
    </row>
    <row r="5264" spans="19:19" ht="20.25" customHeight="1">
      <c r="S5264" s="108" t="e">
        <f>일위대가집계표!#REF!</f>
        <v>#REF!</v>
      </c>
    </row>
    <row r="5265" spans="19:19" ht="20.25" customHeight="1">
      <c r="S5265" s="108" t="e">
        <f>일위대가집계표!#REF!</f>
        <v>#REF!</v>
      </c>
    </row>
    <row r="5266" spans="19:19" ht="20.25" customHeight="1">
      <c r="S5266" s="108" t="e">
        <f>일위대가집계표!#REF!</f>
        <v>#REF!</v>
      </c>
    </row>
    <row r="5267" spans="19:19" ht="20.25" customHeight="1">
      <c r="S5267" s="108" t="e">
        <f>일위대가집계표!#REF!</f>
        <v>#REF!</v>
      </c>
    </row>
    <row r="5268" spans="19:19" ht="20.25" customHeight="1">
      <c r="S5268" s="108" t="e">
        <f>일위대가집계표!#REF!</f>
        <v>#REF!</v>
      </c>
    </row>
    <row r="5269" spans="19:19" ht="20.25" customHeight="1">
      <c r="S5269" s="108" t="e">
        <f>일위대가집계표!#REF!</f>
        <v>#REF!</v>
      </c>
    </row>
    <row r="5270" spans="19:19" ht="20.25" customHeight="1">
      <c r="S5270" s="108" t="e">
        <f>일위대가집계표!#REF!</f>
        <v>#REF!</v>
      </c>
    </row>
    <row r="5271" spans="19:19" ht="20.25" customHeight="1">
      <c r="S5271" s="108" t="e">
        <f>일위대가집계표!#REF!</f>
        <v>#REF!</v>
      </c>
    </row>
    <row r="5272" spans="19:19" ht="20.25" customHeight="1">
      <c r="S5272" s="108" t="e">
        <f>일위대가집계표!#REF!</f>
        <v>#REF!</v>
      </c>
    </row>
    <row r="5273" spans="19:19" ht="20.25" customHeight="1">
      <c r="S5273" s="108" t="e">
        <f>일위대가집계표!#REF!</f>
        <v>#REF!</v>
      </c>
    </row>
    <row r="5274" spans="19:19" ht="20.25" customHeight="1">
      <c r="S5274" s="108" t="e">
        <f>일위대가집계표!#REF!</f>
        <v>#REF!</v>
      </c>
    </row>
    <row r="5275" spans="19:19" ht="20.25" customHeight="1">
      <c r="S5275" s="108" t="e">
        <f>일위대가집계표!#REF!</f>
        <v>#REF!</v>
      </c>
    </row>
    <row r="5276" spans="19:19" ht="20.25" customHeight="1">
      <c r="S5276" s="108" t="e">
        <f>일위대가집계표!#REF!</f>
        <v>#REF!</v>
      </c>
    </row>
    <row r="5277" spans="19:19" ht="20.25" customHeight="1">
      <c r="S5277" s="108" t="e">
        <f>일위대가집계표!#REF!</f>
        <v>#REF!</v>
      </c>
    </row>
    <row r="5278" spans="19:19" ht="20.25" customHeight="1">
      <c r="S5278" s="108" t="e">
        <f>일위대가집계표!#REF!</f>
        <v>#REF!</v>
      </c>
    </row>
    <row r="5279" spans="19:19" ht="20.25" customHeight="1">
      <c r="S5279" s="108" t="e">
        <f>일위대가집계표!#REF!</f>
        <v>#REF!</v>
      </c>
    </row>
    <row r="5280" spans="19:19" ht="20.25" customHeight="1">
      <c r="S5280" s="108" t="e">
        <f>일위대가집계표!#REF!</f>
        <v>#REF!</v>
      </c>
    </row>
    <row r="5281" spans="19:19" ht="20.25" customHeight="1">
      <c r="S5281" s="108" t="e">
        <f>일위대가집계표!#REF!</f>
        <v>#REF!</v>
      </c>
    </row>
    <row r="5282" spans="19:19" ht="20.25" customHeight="1">
      <c r="S5282" s="108" t="e">
        <f>일위대가집계표!#REF!</f>
        <v>#REF!</v>
      </c>
    </row>
    <row r="5283" spans="19:19" ht="20.25" customHeight="1">
      <c r="S5283" s="108" t="e">
        <f>일위대가집계표!#REF!</f>
        <v>#REF!</v>
      </c>
    </row>
    <row r="5284" spans="19:19" ht="20.25" customHeight="1">
      <c r="S5284" s="108" t="e">
        <f>일위대가집계표!#REF!</f>
        <v>#REF!</v>
      </c>
    </row>
    <row r="5285" spans="19:19" ht="20.25" customHeight="1">
      <c r="S5285" s="108" t="e">
        <f>일위대가집계표!#REF!</f>
        <v>#REF!</v>
      </c>
    </row>
    <row r="5286" spans="19:19" ht="20.25" customHeight="1">
      <c r="S5286" s="108" t="e">
        <f>일위대가집계표!#REF!</f>
        <v>#REF!</v>
      </c>
    </row>
    <row r="5287" spans="19:19" ht="20.25" customHeight="1">
      <c r="S5287" s="108" t="e">
        <f>일위대가집계표!#REF!</f>
        <v>#REF!</v>
      </c>
    </row>
    <row r="5288" spans="19:19" ht="20.25" customHeight="1">
      <c r="S5288" s="108" t="e">
        <f>일위대가집계표!#REF!</f>
        <v>#REF!</v>
      </c>
    </row>
    <row r="5289" spans="19:19" ht="20.25" customHeight="1">
      <c r="S5289" s="108" t="e">
        <f>일위대가집계표!#REF!</f>
        <v>#REF!</v>
      </c>
    </row>
    <row r="5290" spans="19:19" ht="20.25" customHeight="1">
      <c r="S5290" s="108" t="e">
        <f>일위대가집계표!#REF!</f>
        <v>#REF!</v>
      </c>
    </row>
    <row r="5291" spans="19:19" ht="20.25" customHeight="1">
      <c r="S5291" s="108" t="e">
        <f>일위대가집계표!#REF!</f>
        <v>#REF!</v>
      </c>
    </row>
    <row r="5292" spans="19:19" ht="20.25" customHeight="1">
      <c r="S5292" s="108" t="e">
        <f>일위대가집계표!#REF!</f>
        <v>#REF!</v>
      </c>
    </row>
    <row r="5293" spans="19:19" ht="20.25" customHeight="1">
      <c r="S5293" s="108" t="e">
        <f>일위대가집계표!#REF!</f>
        <v>#REF!</v>
      </c>
    </row>
    <row r="5294" spans="19:19" ht="20.25" customHeight="1">
      <c r="S5294" s="108" t="e">
        <f>일위대가집계표!#REF!</f>
        <v>#REF!</v>
      </c>
    </row>
    <row r="5295" spans="19:19" ht="20.25" customHeight="1">
      <c r="S5295" s="108" t="e">
        <f>일위대가집계표!#REF!</f>
        <v>#REF!</v>
      </c>
    </row>
    <row r="5296" spans="19:19" ht="20.25" customHeight="1">
      <c r="S5296" s="108" t="e">
        <f>일위대가집계표!#REF!</f>
        <v>#REF!</v>
      </c>
    </row>
    <row r="5297" spans="19:19" ht="20.25" customHeight="1">
      <c r="S5297" s="108" t="e">
        <f>일위대가집계표!#REF!</f>
        <v>#REF!</v>
      </c>
    </row>
    <row r="5298" spans="19:19" ht="20.25" customHeight="1">
      <c r="S5298" s="108" t="e">
        <f>일위대가집계표!#REF!</f>
        <v>#REF!</v>
      </c>
    </row>
    <row r="5299" spans="19:19" ht="20.25" customHeight="1">
      <c r="S5299" s="108" t="e">
        <f>일위대가집계표!#REF!</f>
        <v>#REF!</v>
      </c>
    </row>
    <row r="5300" spans="19:19" ht="20.25" customHeight="1">
      <c r="S5300" s="108" t="e">
        <f>일위대가집계표!#REF!</f>
        <v>#REF!</v>
      </c>
    </row>
    <row r="5301" spans="19:19" ht="20.25" customHeight="1">
      <c r="S5301" s="108" t="e">
        <f>일위대가집계표!#REF!</f>
        <v>#REF!</v>
      </c>
    </row>
    <row r="5302" spans="19:19" ht="20.25" customHeight="1">
      <c r="S5302" s="108" t="e">
        <f>일위대가집계표!#REF!</f>
        <v>#REF!</v>
      </c>
    </row>
    <row r="5303" spans="19:19" ht="20.25" customHeight="1">
      <c r="S5303" s="108" t="e">
        <f>일위대가집계표!#REF!</f>
        <v>#REF!</v>
      </c>
    </row>
    <row r="5304" spans="19:19" ht="20.25" customHeight="1">
      <c r="S5304" s="108" t="e">
        <f>일위대가집계표!#REF!</f>
        <v>#REF!</v>
      </c>
    </row>
    <row r="5305" spans="19:19" ht="20.25" customHeight="1">
      <c r="S5305" s="108" t="e">
        <f>일위대가집계표!#REF!</f>
        <v>#REF!</v>
      </c>
    </row>
    <row r="5306" spans="19:19" ht="20.25" customHeight="1">
      <c r="S5306" s="108" t="e">
        <f>일위대가집계표!#REF!</f>
        <v>#REF!</v>
      </c>
    </row>
    <row r="5307" spans="19:19" ht="20.25" customHeight="1">
      <c r="S5307" s="108" t="e">
        <f>일위대가집계표!#REF!</f>
        <v>#REF!</v>
      </c>
    </row>
    <row r="5308" spans="19:19" ht="20.25" customHeight="1">
      <c r="S5308" s="108" t="e">
        <f>일위대가집계표!#REF!</f>
        <v>#REF!</v>
      </c>
    </row>
    <row r="5309" spans="19:19" ht="20.25" customHeight="1">
      <c r="S5309" s="108" t="e">
        <f>일위대가집계표!#REF!</f>
        <v>#REF!</v>
      </c>
    </row>
    <row r="5310" spans="19:19" ht="20.25" customHeight="1">
      <c r="S5310" s="108" t="e">
        <f>일위대가집계표!#REF!</f>
        <v>#REF!</v>
      </c>
    </row>
    <row r="5311" spans="19:19" ht="20.25" customHeight="1">
      <c r="S5311" s="108" t="e">
        <f>일위대가집계표!#REF!</f>
        <v>#REF!</v>
      </c>
    </row>
    <row r="5312" spans="19:19" ht="20.25" customHeight="1">
      <c r="S5312" s="108" t="e">
        <f>일위대가집계표!#REF!</f>
        <v>#REF!</v>
      </c>
    </row>
    <row r="5313" spans="19:19" ht="20.25" customHeight="1">
      <c r="S5313" s="108" t="e">
        <f>일위대가집계표!#REF!</f>
        <v>#REF!</v>
      </c>
    </row>
    <row r="5314" spans="19:19" ht="20.25" customHeight="1">
      <c r="S5314" s="108" t="e">
        <f>일위대가집계표!#REF!</f>
        <v>#REF!</v>
      </c>
    </row>
    <row r="5315" spans="19:19" ht="20.25" customHeight="1">
      <c r="S5315" s="108" t="e">
        <f>일위대가집계표!#REF!</f>
        <v>#REF!</v>
      </c>
    </row>
    <row r="5316" spans="19:19" ht="20.25" customHeight="1">
      <c r="S5316" s="108" t="e">
        <f>일위대가집계표!#REF!</f>
        <v>#REF!</v>
      </c>
    </row>
    <row r="5317" spans="19:19" ht="20.25" customHeight="1">
      <c r="S5317" s="108" t="e">
        <f>일위대가집계표!#REF!</f>
        <v>#REF!</v>
      </c>
    </row>
    <row r="5318" spans="19:19" ht="20.25" customHeight="1">
      <c r="S5318" s="108" t="e">
        <f>일위대가집계표!#REF!</f>
        <v>#REF!</v>
      </c>
    </row>
    <row r="5319" spans="19:19" ht="20.25" customHeight="1">
      <c r="S5319" s="108" t="e">
        <f>일위대가집계표!#REF!</f>
        <v>#REF!</v>
      </c>
    </row>
    <row r="5320" spans="19:19" ht="20.25" customHeight="1">
      <c r="S5320" s="108" t="e">
        <f>일위대가집계표!#REF!</f>
        <v>#REF!</v>
      </c>
    </row>
    <row r="5321" spans="19:19" ht="20.25" customHeight="1">
      <c r="S5321" s="108" t="e">
        <f>일위대가집계표!#REF!</f>
        <v>#REF!</v>
      </c>
    </row>
    <row r="5322" spans="19:19" ht="20.25" customHeight="1">
      <c r="S5322" s="108" t="e">
        <f>일위대가집계표!#REF!</f>
        <v>#REF!</v>
      </c>
    </row>
    <row r="5323" spans="19:19" ht="20.25" customHeight="1">
      <c r="S5323" s="108" t="e">
        <f>일위대가집계표!#REF!</f>
        <v>#REF!</v>
      </c>
    </row>
    <row r="5324" spans="19:19" ht="20.25" customHeight="1">
      <c r="S5324" s="108" t="e">
        <f>일위대가집계표!#REF!</f>
        <v>#REF!</v>
      </c>
    </row>
    <row r="5325" spans="19:19" ht="20.25" customHeight="1">
      <c r="S5325" s="108" t="e">
        <f>일위대가집계표!#REF!</f>
        <v>#REF!</v>
      </c>
    </row>
    <row r="5326" spans="19:19" ht="20.25" customHeight="1">
      <c r="S5326" s="108" t="e">
        <f>일위대가집계표!#REF!</f>
        <v>#REF!</v>
      </c>
    </row>
    <row r="5327" spans="19:19" ht="20.25" customHeight="1">
      <c r="S5327" s="108" t="e">
        <f>일위대가집계표!#REF!</f>
        <v>#REF!</v>
      </c>
    </row>
    <row r="5328" spans="19:19" ht="20.25" customHeight="1">
      <c r="S5328" s="108" t="e">
        <f>일위대가집계표!#REF!</f>
        <v>#REF!</v>
      </c>
    </row>
    <row r="5329" spans="19:19" ht="20.25" customHeight="1">
      <c r="S5329" s="108" t="e">
        <f>일위대가집계표!#REF!</f>
        <v>#REF!</v>
      </c>
    </row>
    <row r="5330" spans="19:19" ht="20.25" customHeight="1">
      <c r="S5330" s="108" t="e">
        <f>일위대가집계표!#REF!</f>
        <v>#REF!</v>
      </c>
    </row>
    <row r="5331" spans="19:19" ht="20.25" customHeight="1">
      <c r="S5331" s="108" t="e">
        <f>일위대가집계표!#REF!</f>
        <v>#REF!</v>
      </c>
    </row>
    <row r="5332" spans="19:19" ht="20.25" customHeight="1">
      <c r="S5332" s="108" t="e">
        <f>일위대가집계표!#REF!</f>
        <v>#REF!</v>
      </c>
    </row>
    <row r="5333" spans="19:19" ht="20.25" customHeight="1">
      <c r="S5333" s="108" t="e">
        <f>일위대가집계표!#REF!</f>
        <v>#REF!</v>
      </c>
    </row>
    <row r="5334" spans="19:19" ht="20.25" customHeight="1">
      <c r="S5334" s="108" t="e">
        <f>일위대가집계표!#REF!</f>
        <v>#REF!</v>
      </c>
    </row>
    <row r="5335" spans="19:19" ht="20.25" customHeight="1">
      <c r="S5335" s="108" t="e">
        <f>일위대가집계표!#REF!</f>
        <v>#REF!</v>
      </c>
    </row>
    <row r="5336" spans="19:19" ht="20.25" customHeight="1">
      <c r="S5336" s="108" t="e">
        <f>일위대가집계표!#REF!</f>
        <v>#REF!</v>
      </c>
    </row>
    <row r="5337" spans="19:19" ht="20.25" customHeight="1">
      <c r="S5337" s="108" t="e">
        <f>일위대가집계표!#REF!</f>
        <v>#REF!</v>
      </c>
    </row>
    <row r="5338" spans="19:19" ht="20.25" customHeight="1">
      <c r="S5338" s="108" t="e">
        <f>일위대가집계표!#REF!</f>
        <v>#REF!</v>
      </c>
    </row>
    <row r="5339" spans="19:19" ht="20.25" customHeight="1">
      <c r="S5339" s="108" t="e">
        <f>일위대가집계표!#REF!</f>
        <v>#REF!</v>
      </c>
    </row>
    <row r="5340" spans="19:19" ht="20.25" customHeight="1">
      <c r="S5340" s="108" t="e">
        <f>일위대가집계표!#REF!</f>
        <v>#REF!</v>
      </c>
    </row>
    <row r="5341" spans="19:19" ht="20.25" customHeight="1">
      <c r="S5341" s="108" t="e">
        <f>일위대가집계표!#REF!</f>
        <v>#REF!</v>
      </c>
    </row>
    <row r="5342" spans="19:19" ht="20.25" customHeight="1">
      <c r="S5342" s="108" t="e">
        <f>일위대가집계표!#REF!</f>
        <v>#REF!</v>
      </c>
    </row>
    <row r="5343" spans="19:19" ht="20.25" customHeight="1">
      <c r="S5343" s="108" t="e">
        <f>일위대가집계표!#REF!</f>
        <v>#REF!</v>
      </c>
    </row>
    <row r="5344" spans="19:19" ht="20.25" customHeight="1">
      <c r="S5344" s="108" t="e">
        <f>일위대가집계표!#REF!</f>
        <v>#REF!</v>
      </c>
    </row>
    <row r="5345" spans="19:19" ht="20.25" customHeight="1">
      <c r="S5345" s="108" t="e">
        <f>일위대가집계표!#REF!</f>
        <v>#REF!</v>
      </c>
    </row>
    <row r="5346" spans="19:19" ht="20.25" customHeight="1">
      <c r="S5346" s="108" t="e">
        <f>일위대가집계표!#REF!</f>
        <v>#REF!</v>
      </c>
    </row>
    <row r="5347" spans="19:19" ht="20.25" customHeight="1">
      <c r="S5347" s="108" t="e">
        <f>일위대가집계표!#REF!</f>
        <v>#REF!</v>
      </c>
    </row>
    <row r="5348" spans="19:19" ht="20.25" customHeight="1">
      <c r="S5348" s="108" t="e">
        <f>일위대가집계표!#REF!</f>
        <v>#REF!</v>
      </c>
    </row>
    <row r="5349" spans="19:19" ht="20.25" customHeight="1">
      <c r="S5349" s="108" t="e">
        <f>일위대가집계표!#REF!</f>
        <v>#REF!</v>
      </c>
    </row>
    <row r="5350" spans="19:19" ht="20.25" customHeight="1">
      <c r="S5350" s="108" t="e">
        <f>일위대가집계표!#REF!</f>
        <v>#REF!</v>
      </c>
    </row>
    <row r="5351" spans="19:19" ht="20.25" customHeight="1">
      <c r="S5351" s="108" t="e">
        <f>일위대가집계표!#REF!</f>
        <v>#REF!</v>
      </c>
    </row>
    <row r="5352" spans="19:19" ht="20.25" customHeight="1">
      <c r="S5352" s="108" t="e">
        <f>일위대가집계표!#REF!</f>
        <v>#REF!</v>
      </c>
    </row>
    <row r="5353" spans="19:19" ht="20.25" customHeight="1">
      <c r="S5353" s="108" t="e">
        <f>일위대가집계표!#REF!</f>
        <v>#REF!</v>
      </c>
    </row>
    <row r="5354" spans="19:19" ht="20.25" customHeight="1">
      <c r="S5354" s="108" t="e">
        <f>일위대가집계표!#REF!</f>
        <v>#REF!</v>
      </c>
    </row>
    <row r="5355" spans="19:19" ht="20.25" customHeight="1">
      <c r="S5355" s="108" t="e">
        <f>일위대가집계표!#REF!</f>
        <v>#REF!</v>
      </c>
    </row>
    <row r="5356" spans="19:19" ht="20.25" customHeight="1">
      <c r="S5356" s="108" t="e">
        <f>일위대가집계표!#REF!</f>
        <v>#REF!</v>
      </c>
    </row>
    <row r="5357" spans="19:19" ht="20.25" customHeight="1">
      <c r="S5357" s="108" t="e">
        <f>일위대가집계표!#REF!</f>
        <v>#REF!</v>
      </c>
    </row>
    <row r="5358" spans="19:19" ht="20.25" customHeight="1">
      <c r="S5358" s="108" t="e">
        <f>일위대가집계표!#REF!</f>
        <v>#REF!</v>
      </c>
    </row>
    <row r="5359" spans="19:19" ht="20.25" customHeight="1">
      <c r="S5359" s="108" t="e">
        <f>일위대가집계표!#REF!</f>
        <v>#REF!</v>
      </c>
    </row>
    <row r="5360" spans="19:19" ht="20.25" customHeight="1">
      <c r="S5360" s="108" t="e">
        <f>일위대가집계표!#REF!</f>
        <v>#REF!</v>
      </c>
    </row>
    <row r="5361" spans="19:19" ht="20.25" customHeight="1">
      <c r="S5361" s="108" t="e">
        <f>일위대가집계표!#REF!</f>
        <v>#REF!</v>
      </c>
    </row>
    <row r="5362" spans="19:19" ht="20.25" customHeight="1">
      <c r="S5362" s="108" t="e">
        <f>일위대가집계표!#REF!</f>
        <v>#REF!</v>
      </c>
    </row>
    <row r="5363" spans="19:19" ht="20.25" customHeight="1">
      <c r="S5363" s="108" t="e">
        <f>일위대가집계표!#REF!</f>
        <v>#REF!</v>
      </c>
    </row>
    <row r="5364" spans="19:19" ht="20.25" customHeight="1">
      <c r="S5364" s="108" t="e">
        <f>일위대가집계표!#REF!</f>
        <v>#REF!</v>
      </c>
    </row>
    <row r="5365" spans="19:19" ht="20.25" customHeight="1">
      <c r="S5365" s="108" t="e">
        <f>일위대가집계표!#REF!</f>
        <v>#REF!</v>
      </c>
    </row>
    <row r="5366" spans="19:19" ht="20.25" customHeight="1">
      <c r="S5366" s="108" t="e">
        <f>일위대가집계표!#REF!</f>
        <v>#REF!</v>
      </c>
    </row>
    <row r="5367" spans="19:19" ht="20.25" customHeight="1">
      <c r="S5367" s="108" t="e">
        <f>일위대가집계표!#REF!</f>
        <v>#REF!</v>
      </c>
    </row>
    <row r="5368" spans="19:19" ht="20.25" customHeight="1">
      <c r="S5368" s="108" t="e">
        <f>일위대가집계표!#REF!</f>
        <v>#REF!</v>
      </c>
    </row>
    <row r="5369" spans="19:19" ht="20.25" customHeight="1">
      <c r="S5369" s="108" t="e">
        <f>일위대가집계표!#REF!</f>
        <v>#REF!</v>
      </c>
    </row>
    <row r="5370" spans="19:19" ht="20.25" customHeight="1">
      <c r="S5370" s="108" t="e">
        <f>일위대가집계표!#REF!</f>
        <v>#REF!</v>
      </c>
    </row>
    <row r="5371" spans="19:19" ht="20.25" customHeight="1">
      <c r="S5371" s="108" t="e">
        <f>일위대가집계표!#REF!</f>
        <v>#REF!</v>
      </c>
    </row>
    <row r="5372" spans="19:19" ht="20.25" customHeight="1">
      <c r="S5372" s="108" t="e">
        <f>일위대가집계표!#REF!</f>
        <v>#REF!</v>
      </c>
    </row>
    <row r="5373" spans="19:19" ht="20.25" customHeight="1">
      <c r="S5373" s="108" t="e">
        <f>일위대가집계표!#REF!</f>
        <v>#REF!</v>
      </c>
    </row>
    <row r="5374" spans="19:19" ht="20.25" customHeight="1">
      <c r="S5374" s="108" t="e">
        <f>일위대가집계표!#REF!</f>
        <v>#REF!</v>
      </c>
    </row>
    <row r="5375" spans="19:19" ht="20.25" customHeight="1">
      <c r="S5375" s="108" t="e">
        <f>일위대가집계표!#REF!</f>
        <v>#REF!</v>
      </c>
    </row>
    <row r="5376" spans="19:19" ht="20.25" customHeight="1">
      <c r="S5376" s="108" t="e">
        <f>일위대가집계표!#REF!</f>
        <v>#REF!</v>
      </c>
    </row>
    <row r="5377" spans="19:19" ht="20.25" customHeight="1">
      <c r="S5377" s="108" t="e">
        <f>일위대가집계표!#REF!</f>
        <v>#REF!</v>
      </c>
    </row>
    <row r="5378" spans="19:19" ht="20.25" customHeight="1">
      <c r="S5378" s="108" t="e">
        <f>일위대가집계표!#REF!</f>
        <v>#REF!</v>
      </c>
    </row>
    <row r="5379" spans="19:19" ht="20.25" customHeight="1">
      <c r="S5379" s="108" t="e">
        <f>일위대가집계표!#REF!</f>
        <v>#REF!</v>
      </c>
    </row>
    <row r="5380" spans="19:19" ht="20.25" customHeight="1">
      <c r="S5380" s="108" t="e">
        <f>일위대가집계표!#REF!</f>
        <v>#REF!</v>
      </c>
    </row>
    <row r="5381" spans="19:19" ht="20.25" customHeight="1">
      <c r="S5381" s="108" t="e">
        <f>일위대가집계표!#REF!</f>
        <v>#REF!</v>
      </c>
    </row>
    <row r="5382" spans="19:19" ht="20.25" customHeight="1">
      <c r="S5382" s="108" t="e">
        <f>일위대가집계표!#REF!</f>
        <v>#REF!</v>
      </c>
    </row>
    <row r="5383" spans="19:19" ht="20.25" customHeight="1">
      <c r="S5383" s="108" t="e">
        <f>일위대가집계표!#REF!</f>
        <v>#REF!</v>
      </c>
    </row>
    <row r="5384" spans="19:19" ht="20.25" customHeight="1">
      <c r="S5384" s="108" t="e">
        <f>일위대가집계표!#REF!</f>
        <v>#REF!</v>
      </c>
    </row>
    <row r="5385" spans="19:19" ht="20.25" customHeight="1">
      <c r="S5385" s="108" t="e">
        <f>일위대가집계표!#REF!</f>
        <v>#REF!</v>
      </c>
    </row>
    <row r="5386" spans="19:19" ht="20.25" customHeight="1">
      <c r="S5386" s="108" t="e">
        <f>일위대가집계표!#REF!</f>
        <v>#REF!</v>
      </c>
    </row>
    <row r="5387" spans="19:19" ht="20.25" customHeight="1">
      <c r="S5387" s="108" t="e">
        <f>일위대가집계표!#REF!</f>
        <v>#REF!</v>
      </c>
    </row>
    <row r="5388" spans="19:19" ht="20.25" customHeight="1">
      <c r="S5388" s="108" t="e">
        <f>일위대가집계표!#REF!</f>
        <v>#REF!</v>
      </c>
    </row>
    <row r="5389" spans="19:19" ht="20.25" customHeight="1">
      <c r="S5389" s="108" t="e">
        <f>일위대가집계표!#REF!</f>
        <v>#REF!</v>
      </c>
    </row>
    <row r="5390" spans="19:19" ht="20.25" customHeight="1">
      <c r="S5390" s="108" t="e">
        <f>일위대가집계표!#REF!</f>
        <v>#REF!</v>
      </c>
    </row>
    <row r="5391" spans="19:19" ht="20.25" customHeight="1">
      <c r="S5391" s="108" t="e">
        <f>일위대가집계표!#REF!</f>
        <v>#REF!</v>
      </c>
    </row>
    <row r="5392" spans="19:19" ht="20.25" customHeight="1">
      <c r="S5392" s="108" t="e">
        <f>일위대가집계표!#REF!</f>
        <v>#REF!</v>
      </c>
    </row>
    <row r="5393" spans="19:19" ht="20.25" customHeight="1">
      <c r="S5393" s="108" t="e">
        <f>일위대가집계표!#REF!</f>
        <v>#REF!</v>
      </c>
    </row>
    <row r="5394" spans="19:19" ht="20.25" customHeight="1">
      <c r="S5394" s="108" t="e">
        <f>일위대가집계표!#REF!</f>
        <v>#REF!</v>
      </c>
    </row>
    <row r="5395" spans="19:19" ht="20.25" customHeight="1">
      <c r="S5395" s="108" t="e">
        <f>일위대가집계표!#REF!</f>
        <v>#REF!</v>
      </c>
    </row>
    <row r="5396" spans="19:19" ht="20.25" customHeight="1">
      <c r="S5396" s="108" t="e">
        <f>일위대가집계표!#REF!</f>
        <v>#REF!</v>
      </c>
    </row>
    <row r="5397" spans="19:19" ht="20.25" customHeight="1">
      <c r="S5397" s="108" t="e">
        <f>일위대가집계표!#REF!</f>
        <v>#REF!</v>
      </c>
    </row>
    <row r="5398" spans="19:19" ht="20.25" customHeight="1">
      <c r="S5398" s="108" t="e">
        <f>일위대가집계표!#REF!</f>
        <v>#REF!</v>
      </c>
    </row>
    <row r="5399" spans="19:19" ht="20.25" customHeight="1">
      <c r="S5399" s="108" t="e">
        <f>일위대가집계표!#REF!</f>
        <v>#REF!</v>
      </c>
    </row>
    <row r="5400" spans="19:19" ht="20.25" customHeight="1">
      <c r="S5400" s="108" t="e">
        <f>일위대가집계표!#REF!</f>
        <v>#REF!</v>
      </c>
    </row>
    <row r="5401" spans="19:19" ht="20.25" customHeight="1">
      <c r="S5401" s="108" t="e">
        <f>일위대가집계표!#REF!</f>
        <v>#REF!</v>
      </c>
    </row>
    <row r="5402" spans="19:19" ht="20.25" customHeight="1">
      <c r="S5402" s="108" t="e">
        <f>일위대가집계표!#REF!</f>
        <v>#REF!</v>
      </c>
    </row>
    <row r="5403" spans="19:19" ht="20.25" customHeight="1">
      <c r="S5403" s="108" t="e">
        <f>일위대가집계표!#REF!</f>
        <v>#REF!</v>
      </c>
    </row>
    <row r="5404" spans="19:19" ht="20.25" customHeight="1">
      <c r="S5404" s="108" t="e">
        <f>일위대가집계표!#REF!</f>
        <v>#REF!</v>
      </c>
    </row>
    <row r="5405" spans="19:19" ht="20.25" customHeight="1">
      <c r="S5405" s="108" t="e">
        <f>일위대가집계표!#REF!</f>
        <v>#REF!</v>
      </c>
    </row>
    <row r="5406" spans="19:19" ht="20.25" customHeight="1">
      <c r="S5406" s="108" t="e">
        <f>일위대가집계표!#REF!</f>
        <v>#REF!</v>
      </c>
    </row>
    <row r="5407" spans="19:19" ht="20.25" customHeight="1">
      <c r="S5407" s="108" t="e">
        <f>일위대가집계표!#REF!</f>
        <v>#REF!</v>
      </c>
    </row>
    <row r="5408" spans="19:19" ht="20.25" customHeight="1">
      <c r="S5408" s="108" t="e">
        <f>일위대가집계표!#REF!</f>
        <v>#REF!</v>
      </c>
    </row>
    <row r="5409" spans="19:19" ht="20.25" customHeight="1">
      <c r="S5409" s="108" t="e">
        <f>일위대가집계표!#REF!</f>
        <v>#REF!</v>
      </c>
    </row>
    <row r="5410" spans="19:19" ht="20.25" customHeight="1">
      <c r="S5410" s="108" t="e">
        <f>일위대가집계표!#REF!</f>
        <v>#REF!</v>
      </c>
    </row>
    <row r="5411" spans="19:19" ht="20.25" customHeight="1">
      <c r="S5411" s="108" t="e">
        <f>일위대가집계표!#REF!</f>
        <v>#REF!</v>
      </c>
    </row>
    <row r="5412" spans="19:19" ht="20.25" customHeight="1">
      <c r="S5412" s="108" t="e">
        <f>일위대가집계표!#REF!</f>
        <v>#REF!</v>
      </c>
    </row>
    <row r="5413" spans="19:19" ht="20.25" customHeight="1">
      <c r="S5413" s="108" t="e">
        <f>일위대가집계표!#REF!</f>
        <v>#REF!</v>
      </c>
    </row>
    <row r="5414" spans="19:19" ht="20.25" customHeight="1">
      <c r="S5414" s="108" t="e">
        <f>일위대가집계표!#REF!</f>
        <v>#REF!</v>
      </c>
    </row>
    <row r="5415" spans="19:19" ht="20.25" customHeight="1">
      <c r="S5415" s="108" t="e">
        <f>일위대가집계표!#REF!</f>
        <v>#REF!</v>
      </c>
    </row>
    <row r="5416" spans="19:19" ht="20.25" customHeight="1">
      <c r="S5416" s="108" t="e">
        <f>일위대가집계표!#REF!</f>
        <v>#REF!</v>
      </c>
    </row>
    <row r="5417" spans="19:19" ht="20.25" customHeight="1">
      <c r="S5417" s="108" t="e">
        <f>일위대가집계표!#REF!</f>
        <v>#REF!</v>
      </c>
    </row>
    <row r="5418" spans="19:19" ht="20.25" customHeight="1">
      <c r="S5418" s="108" t="e">
        <f>일위대가집계표!#REF!</f>
        <v>#REF!</v>
      </c>
    </row>
    <row r="5419" spans="19:19" ht="20.25" customHeight="1">
      <c r="S5419" s="108" t="e">
        <f>일위대가집계표!#REF!</f>
        <v>#REF!</v>
      </c>
    </row>
    <row r="5420" spans="19:19" ht="20.25" customHeight="1">
      <c r="S5420" s="108" t="e">
        <f>일위대가집계표!#REF!</f>
        <v>#REF!</v>
      </c>
    </row>
    <row r="5421" spans="19:19" ht="20.25" customHeight="1">
      <c r="S5421" s="108" t="e">
        <f>일위대가집계표!#REF!</f>
        <v>#REF!</v>
      </c>
    </row>
    <row r="5422" spans="19:19" ht="20.25" customHeight="1">
      <c r="S5422" s="108" t="e">
        <f>일위대가집계표!#REF!</f>
        <v>#REF!</v>
      </c>
    </row>
    <row r="5423" spans="19:19" ht="20.25" customHeight="1">
      <c r="S5423" s="108" t="e">
        <f>일위대가집계표!#REF!</f>
        <v>#REF!</v>
      </c>
    </row>
    <row r="5424" spans="19:19" ht="20.25" customHeight="1">
      <c r="S5424" s="108" t="e">
        <f>일위대가집계표!#REF!</f>
        <v>#REF!</v>
      </c>
    </row>
    <row r="5425" spans="13:19" ht="20.25" customHeight="1">
      <c r="S5425" s="108" t="e">
        <f>일위대가집계표!#REF!</f>
        <v>#REF!</v>
      </c>
    </row>
    <row r="5426" spans="13:19" ht="20.25" customHeight="1">
      <c r="S5426" s="108" t="e">
        <f>일위대가집계표!#REF!</f>
        <v>#REF!</v>
      </c>
    </row>
    <row r="5427" spans="13:19" ht="20.25" customHeight="1">
      <c r="S5427" s="108" t="e">
        <f>일위대가집계표!#REF!</f>
        <v>#REF!</v>
      </c>
    </row>
    <row r="5428" spans="13:19" ht="20.25" customHeight="1">
      <c r="S5428" s="108" t="e">
        <f>일위대가집계표!#REF!</f>
        <v>#REF!</v>
      </c>
    </row>
    <row r="5429" spans="13:19" ht="20.25" customHeight="1">
      <c r="S5429" s="108" t="e">
        <f>일위대가집계표!#REF!</f>
        <v>#REF!</v>
      </c>
    </row>
    <row r="5430" spans="13:19" ht="20.25" customHeight="1">
      <c r="S5430" s="108" t="e">
        <f>일위대가집계표!#REF!</f>
        <v>#REF!</v>
      </c>
    </row>
    <row r="5431" spans="13:19" ht="20.25" customHeight="1">
      <c r="M5431" s="107" t="e">
        <f>일위대가집계표!#REF!</f>
        <v>#REF!</v>
      </c>
      <c r="S5431" s="108" t="e">
        <f>일위대가집계표!#REF!</f>
        <v>#REF!</v>
      </c>
    </row>
    <row r="5432" spans="13:19" ht="20.25" customHeight="1">
      <c r="O5432" s="107" t="e">
        <f>일위대가집계표!#REF!</f>
        <v>#REF!</v>
      </c>
      <c r="S5432" s="108" t="e">
        <f>일위대가집계표!#REF!</f>
        <v>#REF!</v>
      </c>
    </row>
    <row r="5433" spans="13:19" ht="20.25" customHeight="1">
      <c r="S5433" s="108" t="e">
        <f>일위대가집계표!#REF!</f>
        <v>#REF!</v>
      </c>
    </row>
    <row r="5434" spans="13:19" ht="20.25" customHeight="1">
      <c r="S5434" s="108" t="e">
        <f>일위대가집계표!#REF!</f>
        <v>#REF!</v>
      </c>
    </row>
    <row r="5435" spans="13:19" ht="20.25" customHeight="1">
      <c r="S5435" s="108" t="e">
        <f>일위대가집계표!#REF!</f>
        <v>#REF!</v>
      </c>
    </row>
    <row r="5436" spans="13:19" ht="20.25" customHeight="1">
      <c r="S5436" s="108" t="e">
        <f>일위대가집계표!#REF!</f>
        <v>#REF!</v>
      </c>
    </row>
    <row r="5437" spans="13:19" ht="20.25" customHeight="1">
      <c r="S5437" s="108" t="e">
        <f>일위대가집계표!#REF!</f>
        <v>#REF!</v>
      </c>
    </row>
    <row r="5438" spans="13:19" ht="20.25" customHeight="1">
      <c r="S5438" s="108" t="e">
        <f>일위대가집계표!#REF!</f>
        <v>#REF!</v>
      </c>
    </row>
    <row r="5439" spans="13:19" ht="20.25" customHeight="1">
      <c r="S5439" s="108" t="e">
        <f>일위대가집계표!#REF!</f>
        <v>#REF!</v>
      </c>
    </row>
    <row r="5440" spans="13:19" ht="20.25" customHeight="1">
      <c r="S5440" s="108" t="e">
        <f>일위대가집계표!#REF!</f>
        <v>#REF!</v>
      </c>
    </row>
    <row r="5441" spans="19:19" ht="20.25" customHeight="1">
      <c r="S5441" s="108" t="e">
        <f>일위대가집계표!#REF!</f>
        <v>#REF!</v>
      </c>
    </row>
    <row r="5442" spans="19:19" ht="20.25" customHeight="1">
      <c r="S5442" s="108" t="e">
        <f>일위대가집계표!#REF!</f>
        <v>#REF!</v>
      </c>
    </row>
    <row r="5443" spans="19:19" ht="20.25" customHeight="1">
      <c r="S5443" s="108" t="e">
        <f>일위대가집계표!#REF!</f>
        <v>#REF!</v>
      </c>
    </row>
    <row r="5444" spans="19:19" ht="20.25" customHeight="1">
      <c r="S5444" s="108" t="e">
        <f>일위대가집계표!#REF!</f>
        <v>#REF!</v>
      </c>
    </row>
    <row r="5445" spans="19:19" ht="20.25" customHeight="1">
      <c r="S5445" s="108" t="e">
        <f>일위대가집계표!#REF!</f>
        <v>#REF!</v>
      </c>
    </row>
    <row r="5446" spans="19:19" ht="20.25" customHeight="1">
      <c r="S5446" s="108" t="e">
        <f>일위대가집계표!#REF!</f>
        <v>#REF!</v>
      </c>
    </row>
    <row r="5447" spans="19:19" ht="20.25" customHeight="1">
      <c r="S5447" s="108" t="e">
        <f>일위대가집계표!#REF!</f>
        <v>#REF!</v>
      </c>
    </row>
    <row r="5448" spans="19:19" ht="20.25" customHeight="1">
      <c r="S5448" s="108" t="e">
        <f>일위대가집계표!#REF!</f>
        <v>#REF!</v>
      </c>
    </row>
    <row r="5449" spans="19:19" ht="20.25" customHeight="1">
      <c r="S5449" s="108" t="e">
        <f>일위대가집계표!#REF!</f>
        <v>#REF!</v>
      </c>
    </row>
    <row r="5450" spans="19:19" ht="20.25" customHeight="1">
      <c r="S5450" s="108" t="e">
        <f>일위대가집계표!#REF!</f>
        <v>#REF!</v>
      </c>
    </row>
    <row r="5451" spans="19:19" ht="20.25" customHeight="1">
      <c r="S5451" s="108" t="e">
        <f>일위대가집계표!#REF!</f>
        <v>#REF!</v>
      </c>
    </row>
    <row r="5452" spans="19:19" ht="20.25" customHeight="1">
      <c r="S5452" s="108" t="e">
        <f>일위대가집계표!#REF!</f>
        <v>#REF!</v>
      </c>
    </row>
    <row r="5453" spans="19:19" ht="20.25" customHeight="1">
      <c r="S5453" s="108" t="e">
        <f>일위대가집계표!#REF!</f>
        <v>#REF!</v>
      </c>
    </row>
    <row r="5454" spans="19:19" ht="20.25" customHeight="1">
      <c r="S5454" s="108" t="e">
        <f>일위대가집계표!#REF!</f>
        <v>#REF!</v>
      </c>
    </row>
    <row r="5455" spans="19:19" ht="20.25" customHeight="1">
      <c r="S5455" s="108" t="e">
        <f>일위대가집계표!#REF!</f>
        <v>#REF!</v>
      </c>
    </row>
    <row r="5456" spans="19:19" ht="20.25" customHeight="1">
      <c r="S5456" s="108" t="e">
        <f>일위대가집계표!#REF!</f>
        <v>#REF!</v>
      </c>
    </row>
    <row r="5457" spans="19:19" ht="20.25" customHeight="1">
      <c r="S5457" s="108" t="e">
        <f>일위대가집계표!#REF!</f>
        <v>#REF!</v>
      </c>
    </row>
    <row r="5458" spans="19:19" ht="20.25" customHeight="1">
      <c r="S5458" s="108" t="e">
        <f>일위대가집계표!#REF!</f>
        <v>#REF!</v>
      </c>
    </row>
    <row r="5459" spans="19:19" ht="20.25" customHeight="1">
      <c r="S5459" s="108" t="e">
        <f>일위대가집계표!#REF!</f>
        <v>#REF!</v>
      </c>
    </row>
    <row r="5460" spans="19:19" ht="20.25" customHeight="1">
      <c r="S5460" s="108" t="e">
        <f>일위대가집계표!#REF!</f>
        <v>#REF!</v>
      </c>
    </row>
    <row r="5461" spans="19:19" ht="20.25" customHeight="1">
      <c r="S5461" s="108" t="e">
        <f>일위대가집계표!#REF!</f>
        <v>#REF!</v>
      </c>
    </row>
    <row r="5462" spans="19:19" ht="20.25" customHeight="1">
      <c r="S5462" s="108" t="e">
        <f>일위대가집계표!#REF!</f>
        <v>#REF!</v>
      </c>
    </row>
    <row r="5463" spans="19:19" ht="20.25" customHeight="1">
      <c r="S5463" s="108" t="e">
        <f>일위대가집계표!#REF!</f>
        <v>#REF!</v>
      </c>
    </row>
    <row r="5464" spans="19:19" ht="20.25" customHeight="1">
      <c r="S5464" s="108" t="e">
        <f>일위대가집계표!#REF!</f>
        <v>#REF!</v>
      </c>
    </row>
    <row r="5465" spans="19:19" ht="20.25" customHeight="1">
      <c r="S5465" s="108" t="e">
        <f>일위대가집계표!#REF!</f>
        <v>#REF!</v>
      </c>
    </row>
    <row r="5466" spans="19:19" ht="20.25" customHeight="1">
      <c r="S5466" s="108" t="e">
        <f>일위대가집계표!#REF!</f>
        <v>#REF!</v>
      </c>
    </row>
    <row r="5467" spans="19:19" ht="20.25" customHeight="1">
      <c r="S5467" s="108" t="e">
        <f>일위대가집계표!#REF!</f>
        <v>#REF!</v>
      </c>
    </row>
    <row r="5468" spans="19:19" ht="20.25" customHeight="1">
      <c r="S5468" s="108" t="e">
        <f>일위대가집계표!#REF!</f>
        <v>#REF!</v>
      </c>
    </row>
    <row r="5469" spans="19:19" ht="20.25" customHeight="1">
      <c r="S5469" s="108" t="e">
        <f>일위대가집계표!#REF!</f>
        <v>#REF!</v>
      </c>
    </row>
    <row r="5470" spans="19:19" ht="20.25" customHeight="1">
      <c r="S5470" s="108" t="e">
        <f>일위대가집계표!#REF!</f>
        <v>#REF!</v>
      </c>
    </row>
    <row r="5471" spans="19:19" ht="20.25" customHeight="1">
      <c r="S5471" s="108" t="e">
        <f>일위대가집계표!#REF!</f>
        <v>#REF!</v>
      </c>
    </row>
    <row r="5472" spans="19:19" ht="20.25" customHeight="1">
      <c r="S5472" s="108" t="e">
        <f>일위대가집계표!#REF!</f>
        <v>#REF!</v>
      </c>
    </row>
    <row r="5473" spans="19:19" ht="20.25" customHeight="1">
      <c r="S5473" s="108" t="e">
        <f>일위대가집계표!#REF!</f>
        <v>#REF!</v>
      </c>
    </row>
    <row r="5474" spans="19:19" ht="20.25" customHeight="1">
      <c r="S5474" s="108" t="e">
        <f>일위대가집계표!#REF!</f>
        <v>#REF!</v>
      </c>
    </row>
    <row r="5475" spans="19:19" ht="20.25" customHeight="1">
      <c r="S5475" s="108" t="e">
        <f>일위대가집계표!#REF!</f>
        <v>#REF!</v>
      </c>
    </row>
    <row r="5476" spans="19:19" ht="20.25" customHeight="1">
      <c r="S5476" s="108" t="e">
        <f>일위대가집계표!#REF!</f>
        <v>#REF!</v>
      </c>
    </row>
    <row r="5477" spans="19:19" ht="20.25" customHeight="1">
      <c r="S5477" s="108" t="e">
        <f>일위대가집계표!#REF!</f>
        <v>#REF!</v>
      </c>
    </row>
    <row r="5478" spans="19:19" ht="20.25" customHeight="1">
      <c r="S5478" s="108" t="e">
        <f>일위대가집계표!#REF!</f>
        <v>#REF!</v>
      </c>
    </row>
    <row r="5479" spans="19:19" ht="20.25" customHeight="1">
      <c r="S5479" s="108" t="e">
        <f>일위대가집계표!#REF!</f>
        <v>#REF!</v>
      </c>
    </row>
    <row r="5480" spans="19:19" ht="20.25" customHeight="1">
      <c r="S5480" s="108" t="e">
        <f>일위대가집계표!#REF!</f>
        <v>#REF!</v>
      </c>
    </row>
    <row r="5481" spans="19:19" ht="20.25" customHeight="1">
      <c r="S5481" s="108" t="e">
        <f>일위대가집계표!#REF!</f>
        <v>#REF!</v>
      </c>
    </row>
    <row r="5482" spans="19:19" ht="20.25" customHeight="1">
      <c r="S5482" s="108" t="e">
        <f>일위대가집계표!#REF!</f>
        <v>#REF!</v>
      </c>
    </row>
    <row r="5483" spans="19:19" ht="20.25" customHeight="1">
      <c r="S5483" s="108" t="e">
        <f>일위대가집계표!#REF!</f>
        <v>#REF!</v>
      </c>
    </row>
    <row r="5484" spans="19:19" ht="20.25" customHeight="1">
      <c r="S5484" s="108" t="e">
        <f>일위대가집계표!#REF!</f>
        <v>#REF!</v>
      </c>
    </row>
    <row r="5485" spans="19:19" ht="20.25" customHeight="1">
      <c r="S5485" s="108" t="e">
        <f>일위대가집계표!#REF!</f>
        <v>#REF!</v>
      </c>
    </row>
    <row r="5486" spans="19:19" ht="20.25" customHeight="1">
      <c r="S5486" s="108" t="e">
        <f>일위대가집계표!#REF!</f>
        <v>#REF!</v>
      </c>
    </row>
    <row r="5487" spans="19:19" ht="20.25" customHeight="1">
      <c r="S5487" s="108" t="e">
        <f>일위대가집계표!#REF!</f>
        <v>#REF!</v>
      </c>
    </row>
    <row r="5488" spans="19:19" ht="20.25" customHeight="1">
      <c r="S5488" s="108" t="e">
        <f>일위대가집계표!#REF!</f>
        <v>#REF!</v>
      </c>
    </row>
    <row r="5489" spans="19:19" ht="20.25" customHeight="1">
      <c r="S5489" s="108" t="e">
        <f>일위대가집계표!#REF!</f>
        <v>#REF!</v>
      </c>
    </row>
    <row r="5490" spans="19:19" ht="20.25" customHeight="1">
      <c r="S5490" s="108" t="e">
        <f>일위대가집계표!#REF!</f>
        <v>#REF!</v>
      </c>
    </row>
    <row r="5491" spans="19:19" ht="20.25" customHeight="1">
      <c r="S5491" s="108" t="e">
        <f>일위대가집계표!#REF!</f>
        <v>#REF!</v>
      </c>
    </row>
    <row r="5492" spans="19:19" ht="20.25" customHeight="1">
      <c r="S5492" s="108" t="e">
        <f>일위대가집계표!#REF!</f>
        <v>#REF!</v>
      </c>
    </row>
    <row r="5493" spans="19:19" ht="20.25" customHeight="1">
      <c r="S5493" s="108" t="e">
        <f>일위대가집계표!#REF!</f>
        <v>#REF!</v>
      </c>
    </row>
    <row r="5494" spans="19:19" ht="20.25" customHeight="1">
      <c r="S5494" s="108" t="e">
        <f>일위대가집계표!#REF!</f>
        <v>#REF!</v>
      </c>
    </row>
    <row r="5495" spans="19:19" ht="20.25" customHeight="1">
      <c r="S5495" s="108" t="e">
        <f>일위대가집계표!#REF!</f>
        <v>#REF!</v>
      </c>
    </row>
    <row r="5496" spans="19:19" ht="20.25" customHeight="1">
      <c r="S5496" s="108" t="e">
        <f>일위대가집계표!#REF!</f>
        <v>#REF!</v>
      </c>
    </row>
    <row r="5497" spans="19:19" ht="20.25" customHeight="1">
      <c r="S5497" s="108" t="e">
        <f>일위대가집계표!#REF!</f>
        <v>#REF!</v>
      </c>
    </row>
    <row r="5498" spans="19:19" ht="20.25" customHeight="1">
      <c r="S5498" s="108" t="e">
        <f>일위대가집계표!#REF!</f>
        <v>#REF!</v>
      </c>
    </row>
    <row r="5499" spans="19:19" ht="20.25" customHeight="1">
      <c r="S5499" s="108" t="e">
        <f>일위대가집계표!#REF!</f>
        <v>#REF!</v>
      </c>
    </row>
    <row r="5500" spans="19:19" ht="20.25" customHeight="1">
      <c r="S5500" s="108" t="e">
        <f>일위대가집계표!#REF!</f>
        <v>#REF!</v>
      </c>
    </row>
    <row r="5501" spans="19:19" ht="20.25" customHeight="1">
      <c r="S5501" s="108" t="e">
        <f>일위대가집계표!#REF!</f>
        <v>#REF!</v>
      </c>
    </row>
    <row r="5502" spans="19:19" ht="20.25" customHeight="1">
      <c r="S5502" s="108" t="e">
        <f>일위대가집계표!#REF!</f>
        <v>#REF!</v>
      </c>
    </row>
    <row r="5503" spans="19:19" ht="20.25" customHeight="1">
      <c r="S5503" s="108" t="e">
        <f>일위대가집계표!#REF!</f>
        <v>#REF!</v>
      </c>
    </row>
    <row r="5504" spans="19:19" ht="20.25" customHeight="1">
      <c r="S5504" s="108" t="e">
        <f>일위대가집계표!#REF!</f>
        <v>#REF!</v>
      </c>
    </row>
    <row r="5505" spans="19:19" ht="20.25" customHeight="1">
      <c r="S5505" s="108" t="e">
        <f>일위대가집계표!#REF!</f>
        <v>#REF!</v>
      </c>
    </row>
    <row r="5506" spans="19:19" ht="20.25" customHeight="1">
      <c r="S5506" s="108" t="e">
        <f>일위대가집계표!#REF!</f>
        <v>#REF!</v>
      </c>
    </row>
    <row r="5507" spans="19:19" ht="20.25" customHeight="1">
      <c r="S5507" s="108" t="e">
        <f>일위대가집계표!#REF!</f>
        <v>#REF!</v>
      </c>
    </row>
    <row r="5508" spans="19:19" ht="20.25" customHeight="1">
      <c r="S5508" s="108" t="e">
        <f>일위대가집계표!#REF!</f>
        <v>#REF!</v>
      </c>
    </row>
    <row r="5509" spans="19:19" ht="20.25" customHeight="1">
      <c r="S5509" s="108" t="e">
        <f>일위대가집계표!#REF!</f>
        <v>#REF!</v>
      </c>
    </row>
    <row r="5510" spans="19:19" ht="20.25" customHeight="1">
      <c r="S5510" s="108" t="e">
        <f>일위대가집계표!#REF!</f>
        <v>#REF!</v>
      </c>
    </row>
    <row r="5511" spans="19:19" ht="20.25" customHeight="1">
      <c r="S5511" s="108" t="e">
        <f>일위대가집계표!#REF!</f>
        <v>#REF!</v>
      </c>
    </row>
    <row r="5512" spans="19:19" ht="20.25" customHeight="1">
      <c r="S5512" s="108" t="e">
        <f>일위대가집계표!#REF!</f>
        <v>#REF!</v>
      </c>
    </row>
    <row r="5513" spans="19:19" ht="20.25" customHeight="1">
      <c r="S5513" s="108" t="e">
        <f>일위대가집계표!#REF!</f>
        <v>#REF!</v>
      </c>
    </row>
    <row r="5514" spans="19:19" ht="20.25" customHeight="1">
      <c r="S5514" s="108" t="e">
        <f>일위대가집계표!#REF!</f>
        <v>#REF!</v>
      </c>
    </row>
    <row r="5515" spans="19:19" ht="20.25" customHeight="1">
      <c r="S5515" s="108" t="e">
        <f>일위대가집계표!#REF!</f>
        <v>#REF!</v>
      </c>
    </row>
    <row r="5516" spans="19:19" ht="20.25" customHeight="1">
      <c r="S5516" s="108" t="e">
        <f>일위대가집계표!#REF!</f>
        <v>#REF!</v>
      </c>
    </row>
    <row r="5517" spans="19:19" ht="20.25" customHeight="1">
      <c r="S5517" s="108" t="e">
        <f>일위대가집계표!#REF!</f>
        <v>#REF!</v>
      </c>
    </row>
    <row r="5518" spans="19:19" ht="20.25" customHeight="1">
      <c r="S5518" s="108" t="e">
        <f>일위대가집계표!#REF!</f>
        <v>#REF!</v>
      </c>
    </row>
    <row r="5519" spans="19:19" ht="20.25" customHeight="1">
      <c r="S5519" s="108" t="e">
        <f>일위대가집계표!#REF!</f>
        <v>#REF!</v>
      </c>
    </row>
    <row r="5520" spans="19:19" ht="20.25" customHeight="1">
      <c r="S5520" s="108" t="e">
        <f>일위대가집계표!#REF!</f>
        <v>#REF!</v>
      </c>
    </row>
    <row r="5521" spans="19:19" ht="20.25" customHeight="1">
      <c r="S5521" s="108" t="e">
        <f>일위대가집계표!#REF!</f>
        <v>#REF!</v>
      </c>
    </row>
    <row r="5522" spans="19:19" ht="20.25" customHeight="1">
      <c r="S5522" s="108" t="e">
        <f>일위대가집계표!#REF!</f>
        <v>#REF!</v>
      </c>
    </row>
    <row r="5523" spans="19:19" ht="20.25" customHeight="1">
      <c r="S5523" s="108" t="e">
        <f>일위대가집계표!#REF!</f>
        <v>#REF!</v>
      </c>
    </row>
    <row r="5524" spans="19:19" ht="20.25" customHeight="1">
      <c r="S5524" s="108" t="e">
        <f>일위대가집계표!#REF!</f>
        <v>#REF!</v>
      </c>
    </row>
    <row r="5525" spans="19:19" ht="20.25" customHeight="1">
      <c r="S5525" s="108" t="e">
        <f>일위대가집계표!#REF!</f>
        <v>#REF!</v>
      </c>
    </row>
    <row r="5526" spans="19:19" ht="20.25" customHeight="1">
      <c r="S5526" s="108" t="e">
        <f>일위대가집계표!#REF!</f>
        <v>#REF!</v>
      </c>
    </row>
    <row r="5527" spans="19:19" ht="20.25" customHeight="1">
      <c r="S5527" s="108" t="e">
        <f>일위대가집계표!#REF!</f>
        <v>#REF!</v>
      </c>
    </row>
    <row r="5528" spans="19:19" ht="20.25" customHeight="1">
      <c r="S5528" s="108" t="e">
        <f>일위대가집계표!#REF!</f>
        <v>#REF!</v>
      </c>
    </row>
    <row r="5529" spans="19:19" ht="20.25" customHeight="1">
      <c r="S5529" s="108" t="e">
        <f>일위대가집계표!#REF!</f>
        <v>#REF!</v>
      </c>
    </row>
    <row r="5530" spans="19:19" ht="20.25" customHeight="1">
      <c r="S5530" s="108" t="e">
        <f>일위대가집계표!#REF!</f>
        <v>#REF!</v>
      </c>
    </row>
    <row r="5531" spans="19:19" ht="20.25" customHeight="1">
      <c r="S5531" s="108" t="e">
        <f>일위대가집계표!#REF!</f>
        <v>#REF!</v>
      </c>
    </row>
    <row r="5532" spans="19:19" ht="20.25" customHeight="1">
      <c r="S5532" s="108" t="e">
        <f>일위대가집계표!#REF!</f>
        <v>#REF!</v>
      </c>
    </row>
    <row r="5533" spans="19:19" ht="20.25" customHeight="1">
      <c r="S5533" s="108" t="e">
        <f>일위대가집계표!#REF!</f>
        <v>#REF!</v>
      </c>
    </row>
    <row r="5534" spans="19:19" ht="20.25" customHeight="1">
      <c r="S5534" s="108" t="e">
        <f>일위대가집계표!#REF!</f>
        <v>#REF!</v>
      </c>
    </row>
    <row r="5535" spans="19:19" ht="20.25" customHeight="1">
      <c r="S5535" s="108" t="e">
        <f>일위대가집계표!#REF!</f>
        <v>#REF!</v>
      </c>
    </row>
    <row r="5536" spans="19:19" ht="20.25" customHeight="1">
      <c r="S5536" s="108" t="e">
        <f>일위대가집계표!#REF!</f>
        <v>#REF!</v>
      </c>
    </row>
    <row r="5537" spans="19:19" ht="20.25" customHeight="1">
      <c r="S5537" s="108" t="e">
        <f>일위대가집계표!#REF!</f>
        <v>#REF!</v>
      </c>
    </row>
    <row r="5538" spans="19:19" ht="20.25" customHeight="1">
      <c r="S5538" s="108" t="e">
        <f>일위대가집계표!#REF!</f>
        <v>#REF!</v>
      </c>
    </row>
    <row r="5539" spans="19:19" ht="20.25" customHeight="1">
      <c r="S5539" s="108" t="e">
        <f>일위대가집계표!#REF!</f>
        <v>#REF!</v>
      </c>
    </row>
    <row r="5540" spans="19:19" ht="20.25" customHeight="1">
      <c r="S5540" s="108" t="e">
        <f>일위대가집계표!#REF!</f>
        <v>#REF!</v>
      </c>
    </row>
    <row r="5541" spans="19:19" ht="20.25" customHeight="1">
      <c r="S5541" s="108" t="e">
        <f>일위대가집계표!#REF!</f>
        <v>#REF!</v>
      </c>
    </row>
    <row r="5542" spans="19:19" ht="20.25" customHeight="1">
      <c r="S5542" s="108" t="e">
        <f>일위대가집계표!#REF!</f>
        <v>#REF!</v>
      </c>
    </row>
    <row r="5543" spans="19:19" ht="20.25" customHeight="1">
      <c r="S5543" s="108" t="e">
        <f>일위대가집계표!#REF!</f>
        <v>#REF!</v>
      </c>
    </row>
    <row r="5544" spans="19:19" ht="20.25" customHeight="1">
      <c r="S5544" s="108" t="e">
        <f>일위대가집계표!#REF!</f>
        <v>#REF!</v>
      </c>
    </row>
    <row r="5545" spans="19:19" ht="20.25" customHeight="1">
      <c r="S5545" s="108" t="e">
        <f>일위대가집계표!#REF!</f>
        <v>#REF!</v>
      </c>
    </row>
    <row r="5546" spans="19:19" ht="20.25" customHeight="1">
      <c r="S5546" s="108" t="e">
        <f>일위대가집계표!#REF!</f>
        <v>#REF!</v>
      </c>
    </row>
    <row r="5547" spans="19:19" ht="20.25" customHeight="1">
      <c r="S5547" s="108" t="e">
        <f>일위대가집계표!#REF!</f>
        <v>#REF!</v>
      </c>
    </row>
    <row r="5548" spans="19:19" ht="20.25" customHeight="1">
      <c r="S5548" s="108" t="e">
        <f>일위대가집계표!#REF!</f>
        <v>#REF!</v>
      </c>
    </row>
    <row r="5549" spans="19:19" ht="20.25" customHeight="1">
      <c r="S5549" s="108" t="e">
        <f>일위대가집계표!#REF!</f>
        <v>#REF!</v>
      </c>
    </row>
    <row r="5550" spans="19:19" ht="20.25" customHeight="1">
      <c r="S5550" s="108" t="e">
        <f>일위대가집계표!#REF!</f>
        <v>#REF!</v>
      </c>
    </row>
    <row r="5551" spans="19:19" ht="20.25" customHeight="1">
      <c r="S5551" s="108" t="e">
        <f>일위대가집계표!#REF!</f>
        <v>#REF!</v>
      </c>
    </row>
    <row r="5552" spans="19:19" ht="20.25" customHeight="1">
      <c r="S5552" s="108" t="e">
        <f>일위대가집계표!#REF!</f>
        <v>#REF!</v>
      </c>
    </row>
    <row r="5553" spans="19:19" ht="20.25" customHeight="1">
      <c r="S5553" s="108" t="e">
        <f>일위대가집계표!#REF!</f>
        <v>#REF!</v>
      </c>
    </row>
    <row r="5554" spans="19:19" ht="20.25" customHeight="1">
      <c r="S5554" s="108" t="e">
        <f>일위대가집계표!#REF!</f>
        <v>#REF!</v>
      </c>
    </row>
    <row r="5555" spans="19:19" ht="20.25" customHeight="1">
      <c r="S5555" s="108" t="e">
        <f>일위대가집계표!#REF!</f>
        <v>#REF!</v>
      </c>
    </row>
    <row r="5556" spans="19:19" ht="20.25" customHeight="1">
      <c r="S5556" s="108" t="e">
        <f>일위대가집계표!#REF!</f>
        <v>#REF!</v>
      </c>
    </row>
    <row r="5557" spans="19:19" ht="20.25" customHeight="1">
      <c r="S5557" s="108" t="e">
        <f>일위대가집계표!#REF!</f>
        <v>#REF!</v>
      </c>
    </row>
    <row r="5558" spans="19:19" ht="20.25" customHeight="1">
      <c r="S5558" s="108" t="e">
        <f>일위대가집계표!#REF!</f>
        <v>#REF!</v>
      </c>
    </row>
    <row r="5559" spans="19:19" ht="20.25" customHeight="1">
      <c r="S5559" s="108" t="e">
        <f>일위대가집계표!#REF!</f>
        <v>#REF!</v>
      </c>
    </row>
    <row r="5560" spans="19:19" ht="20.25" customHeight="1">
      <c r="S5560" s="108" t="e">
        <f>일위대가집계표!#REF!</f>
        <v>#REF!</v>
      </c>
    </row>
    <row r="5561" spans="19:19" ht="20.25" customHeight="1">
      <c r="S5561" s="108" t="e">
        <f>일위대가집계표!#REF!</f>
        <v>#REF!</v>
      </c>
    </row>
    <row r="5562" spans="19:19" ht="20.25" customHeight="1">
      <c r="S5562" s="108" t="e">
        <f>일위대가집계표!#REF!</f>
        <v>#REF!</v>
      </c>
    </row>
    <row r="5563" spans="19:19" ht="20.25" customHeight="1">
      <c r="S5563" s="108" t="e">
        <f>일위대가집계표!#REF!</f>
        <v>#REF!</v>
      </c>
    </row>
    <row r="5564" spans="19:19" ht="20.25" customHeight="1">
      <c r="S5564" s="108" t="e">
        <f>일위대가집계표!#REF!</f>
        <v>#REF!</v>
      </c>
    </row>
    <row r="5565" spans="19:19" ht="20.25" customHeight="1">
      <c r="S5565" s="108" t="e">
        <f>일위대가집계표!#REF!</f>
        <v>#REF!</v>
      </c>
    </row>
    <row r="5566" spans="19:19" ht="20.25" customHeight="1">
      <c r="S5566" s="108" t="e">
        <f>일위대가집계표!#REF!</f>
        <v>#REF!</v>
      </c>
    </row>
    <row r="5567" spans="19:19" ht="20.25" customHeight="1">
      <c r="S5567" s="108" t="e">
        <f>일위대가집계표!#REF!</f>
        <v>#REF!</v>
      </c>
    </row>
    <row r="5568" spans="19:19" ht="20.25" customHeight="1">
      <c r="S5568" s="108" t="e">
        <f>일위대가집계표!#REF!</f>
        <v>#REF!</v>
      </c>
    </row>
    <row r="5569" spans="19:19" ht="20.25" customHeight="1">
      <c r="S5569" s="108" t="e">
        <f>일위대가집계표!#REF!</f>
        <v>#REF!</v>
      </c>
    </row>
    <row r="5570" spans="19:19" ht="20.25" customHeight="1">
      <c r="S5570" s="108" t="e">
        <f>일위대가집계표!#REF!</f>
        <v>#REF!</v>
      </c>
    </row>
    <row r="5571" spans="19:19" ht="20.25" customHeight="1">
      <c r="S5571" s="108" t="e">
        <f>일위대가집계표!#REF!</f>
        <v>#REF!</v>
      </c>
    </row>
    <row r="5572" spans="19:19" ht="20.25" customHeight="1">
      <c r="S5572" s="108" t="e">
        <f>일위대가집계표!#REF!</f>
        <v>#REF!</v>
      </c>
    </row>
    <row r="5573" spans="19:19" ht="20.25" customHeight="1">
      <c r="S5573" s="108" t="e">
        <f>일위대가집계표!#REF!</f>
        <v>#REF!</v>
      </c>
    </row>
    <row r="5574" spans="19:19" ht="20.25" customHeight="1">
      <c r="S5574" s="108" t="e">
        <f>일위대가집계표!#REF!</f>
        <v>#REF!</v>
      </c>
    </row>
    <row r="5575" spans="19:19" ht="20.25" customHeight="1">
      <c r="S5575" s="108" t="e">
        <f>일위대가집계표!#REF!</f>
        <v>#REF!</v>
      </c>
    </row>
    <row r="5576" spans="19:19" ht="20.25" customHeight="1">
      <c r="S5576" s="108" t="e">
        <f>일위대가집계표!#REF!</f>
        <v>#REF!</v>
      </c>
    </row>
    <row r="5577" spans="19:19" ht="20.25" customHeight="1">
      <c r="S5577" s="108" t="e">
        <f>일위대가집계표!#REF!</f>
        <v>#REF!</v>
      </c>
    </row>
    <row r="5578" spans="19:19" ht="20.25" customHeight="1">
      <c r="S5578" s="108" t="e">
        <f>일위대가집계표!#REF!</f>
        <v>#REF!</v>
      </c>
    </row>
    <row r="5579" spans="19:19" ht="20.25" customHeight="1">
      <c r="S5579" s="108" t="e">
        <f>일위대가집계표!#REF!</f>
        <v>#REF!</v>
      </c>
    </row>
    <row r="5580" spans="19:19" ht="20.25" customHeight="1">
      <c r="S5580" s="108" t="e">
        <f>일위대가집계표!#REF!</f>
        <v>#REF!</v>
      </c>
    </row>
    <row r="5581" spans="19:19" ht="20.25" customHeight="1">
      <c r="S5581" s="108" t="e">
        <f>일위대가집계표!#REF!</f>
        <v>#REF!</v>
      </c>
    </row>
    <row r="5582" spans="19:19" ht="20.25" customHeight="1">
      <c r="S5582" s="108" t="e">
        <f>일위대가집계표!#REF!</f>
        <v>#REF!</v>
      </c>
    </row>
    <row r="5583" spans="19:19" ht="20.25" customHeight="1">
      <c r="S5583" s="108" t="e">
        <f>일위대가집계표!#REF!</f>
        <v>#REF!</v>
      </c>
    </row>
    <row r="5584" spans="19:19" ht="20.25" customHeight="1">
      <c r="S5584" s="108" t="e">
        <f>일위대가집계표!#REF!</f>
        <v>#REF!</v>
      </c>
    </row>
    <row r="5585" spans="19:19" ht="20.25" customHeight="1">
      <c r="S5585" s="108" t="e">
        <f>일위대가집계표!#REF!</f>
        <v>#REF!</v>
      </c>
    </row>
    <row r="5586" spans="19:19" ht="20.25" customHeight="1">
      <c r="S5586" s="108" t="e">
        <f>일위대가집계표!#REF!</f>
        <v>#REF!</v>
      </c>
    </row>
    <row r="5587" spans="19:19" ht="20.25" customHeight="1">
      <c r="S5587" s="108" t="e">
        <f>일위대가집계표!#REF!</f>
        <v>#REF!</v>
      </c>
    </row>
    <row r="5588" spans="19:19" ht="20.25" customHeight="1">
      <c r="S5588" s="108" t="e">
        <f>일위대가집계표!#REF!</f>
        <v>#REF!</v>
      </c>
    </row>
    <row r="5589" spans="19:19" ht="20.25" customHeight="1">
      <c r="S5589" s="108" t="e">
        <f>일위대가집계표!#REF!</f>
        <v>#REF!</v>
      </c>
    </row>
    <row r="5590" spans="19:19" ht="20.25" customHeight="1">
      <c r="S5590" s="108" t="e">
        <f>일위대가집계표!#REF!</f>
        <v>#REF!</v>
      </c>
    </row>
    <row r="5591" spans="19:19" ht="20.25" customHeight="1">
      <c r="S5591" s="108" t="e">
        <f>일위대가집계표!#REF!</f>
        <v>#REF!</v>
      </c>
    </row>
    <row r="5592" spans="19:19" ht="20.25" customHeight="1">
      <c r="S5592" s="108" t="e">
        <f>일위대가집계표!#REF!</f>
        <v>#REF!</v>
      </c>
    </row>
    <row r="5593" spans="19:19" ht="20.25" customHeight="1">
      <c r="S5593" s="108" t="e">
        <f>일위대가집계표!#REF!</f>
        <v>#REF!</v>
      </c>
    </row>
    <row r="5594" spans="19:19" ht="20.25" customHeight="1">
      <c r="S5594" s="108" t="e">
        <f>일위대가집계표!#REF!</f>
        <v>#REF!</v>
      </c>
    </row>
    <row r="5595" spans="19:19" ht="20.25" customHeight="1">
      <c r="S5595" s="108" t="e">
        <f>일위대가집계표!#REF!</f>
        <v>#REF!</v>
      </c>
    </row>
    <row r="5596" spans="19:19" ht="20.25" customHeight="1">
      <c r="S5596" s="108" t="e">
        <f>일위대가집계표!#REF!</f>
        <v>#REF!</v>
      </c>
    </row>
    <row r="5597" spans="19:19" ht="20.25" customHeight="1">
      <c r="S5597" s="108" t="e">
        <f>일위대가집계표!#REF!</f>
        <v>#REF!</v>
      </c>
    </row>
    <row r="5598" spans="19:19" ht="20.25" customHeight="1">
      <c r="S5598" s="108" t="e">
        <f>일위대가집계표!#REF!</f>
        <v>#REF!</v>
      </c>
    </row>
    <row r="5599" spans="19:19" ht="20.25" customHeight="1">
      <c r="S5599" s="108" t="e">
        <f>일위대가집계표!#REF!</f>
        <v>#REF!</v>
      </c>
    </row>
    <row r="5600" spans="19:19" ht="20.25" customHeight="1">
      <c r="S5600" s="108" t="e">
        <f>일위대가집계표!#REF!</f>
        <v>#REF!</v>
      </c>
    </row>
    <row r="5601" spans="19:19" ht="20.25" customHeight="1">
      <c r="S5601" s="108" t="e">
        <f>일위대가집계표!#REF!</f>
        <v>#REF!</v>
      </c>
    </row>
    <row r="5602" spans="19:19" ht="20.25" customHeight="1">
      <c r="S5602" s="108" t="e">
        <f>일위대가집계표!#REF!</f>
        <v>#REF!</v>
      </c>
    </row>
    <row r="5603" spans="19:19" ht="20.25" customHeight="1">
      <c r="S5603" s="108" t="e">
        <f>일위대가집계표!#REF!</f>
        <v>#REF!</v>
      </c>
    </row>
    <row r="5604" spans="19:19" ht="20.25" customHeight="1">
      <c r="S5604" s="108" t="e">
        <f>일위대가집계표!#REF!</f>
        <v>#REF!</v>
      </c>
    </row>
    <row r="5605" spans="19:19" ht="20.25" customHeight="1">
      <c r="S5605" s="108" t="e">
        <f>일위대가집계표!#REF!</f>
        <v>#REF!</v>
      </c>
    </row>
    <row r="5606" spans="19:19" ht="20.25" customHeight="1">
      <c r="S5606" s="108" t="e">
        <f>일위대가집계표!#REF!</f>
        <v>#REF!</v>
      </c>
    </row>
    <row r="5607" spans="19:19" ht="20.25" customHeight="1">
      <c r="S5607" s="108" t="e">
        <f>일위대가집계표!#REF!</f>
        <v>#REF!</v>
      </c>
    </row>
    <row r="5608" spans="19:19" ht="20.25" customHeight="1">
      <c r="S5608" s="108" t="e">
        <f>일위대가집계표!#REF!</f>
        <v>#REF!</v>
      </c>
    </row>
    <row r="5609" spans="19:19" ht="20.25" customHeight="1">
      <c r="S5609" s="108" t="e">
        <f>일위대가집계표!#REF!</f>
        <v>#REF!</v>
      </c>
    </row>
    <row r="5610" spans="19:19" ht="20.25" customHeight="1">
      <c r="S5610" s="108" t="e">
        <f>일위대가집계표!#REF!</f>
        <v>#REF!</v>
      </c>
    </row>
    <row r="5611" spans="19:19" ht="20.25" customHeight="1">
      <c r="S5611" s="108" t="e">
        <f>일위대가집계표!#REF!</f>
        <v>#REF!</v>
      </c>
    </row>
    <row r="5612" spans="19:19" ht="20.25" customHeight="1">
      <c r="S5612" s="108" t="e">
        <f>일위대가집계표!#REF!</f>
        <v>#REF!</v>
      </c>
    </row>
    <row r="5613" spans="19:19" ht="20.25" customHeight="1">
      <c r="S5613" s="108" t="e">
        <f>일위대가집계표!#REF!</f>
        <v>#REF!</v>
      </c>
    </row>
    <row r="5614" spans="19:19" ht="20.25" customHeight="1">
      <c r="S5614" s="108" t="e">
        <f>일위대가집계표!#REF!</f>
        <v>#REF!</v>
      </c>
    </row>
    <row r="5615" spans="19:19" ht="20.25" customHeight="1">
      <c r="S5615" s="108" t="e">
        <f>일위대가집계표!#REF!</f>
        <v>#REF!</v>
      </c>
    </row>
    <row r="5616" spans="19:19" ht="20.25" customHeight="1">
      <c r="S5616" s="108" t="e">
        <f>일위대가집계표!#REF!</f>
        <v>#REF!</v>
      </c>
    </row>
    <row r="5617" spans="19:19" ht="20.25" customHeight="1">
      <c r="S5617" s="108" t="e">
        <f>일위대가집계표!#REF!</f>
        <v>#REF!</v>
      </c>
    </row>
    <row r="5618" spans="19:19" ht="20.25" customHeight="1">
      <c r="S5618" s="108" t="e">
        <f>일위대가집계표!#REF!</f>
        <v>#REF!</v>
      </c>
    </row>
    <row r="5619" spans="19:19" ht="20.25" customHeight="1">
      <c r="S5619" s="108" t="e">
        <f>일위대가집계표!#REF!</f>
        <v>#REF!</v>
      </c>
    </row>
    <row r="5620" spans="19:19" ht="20.25" customHeight="1">
      <c r="S5620" s="108" t="e">
        <f>일위대가집계표!#REF!</f>
        <v>#REF!</v>
      </c>
    </row>
    <row r="5621" spans="19:19" ht="20.25" customHeight="1">
      <c r="S5621" s="108" t="e">
        <f>일위대가집계표!#REF!</f>
        <v>#REF!</v>
      </c>
    </row>
    <row r="5622" spans="19:19" ht="20.25" customHeight="1">
      <c r="S5622" s="108" t="e">
        <f>일위대가집계표!#REF!</f>
        <v>#REF!</v>
      </c>
    </row>
    <row r="5623" spans="19:19" ht="20.25" customHeight="1">
      <c r="S5623" s="108" t="e">
        <f>일위대가집계표!#REF!</f>
        <v>#REF!</v>
      </c>
    </row>
    <row r="5624" spans="19:19" ht="20.25" customHeight="1">
      <c r="S5624" s="108" t="e">
        <f>일위대가집계표!#REF!</f>
        <v>#REF!</v>
      </c>
    </row>
    <row r="5625" spans="19:19" ht="20.25" customHeight="1">
      <c r="S5625" s="108" t="e">
        <f>일위대가집계표!#REF!</f>
        <v>#REF!</v>
      </c>
    </row>
    <row r="5626" spans="19:19" ht="20.25" customHeight="1">
      <c r="S5626" s="108" t="e">
        <f>일위대가집계표!#REF!</f>
        <v>#REF!</v>
      </c>
    </row>
    <row r="5627" spans="19:19" ht="20.25" customHeight="1">
      <c r="S5627" s="108" t="e">
        <f>일위대가집계표!#REF!</f>
        <v>#REF!</v>
      </c>
    </row>
    <row r="5628" spans="19:19" ht="20.25" customHeight="1">
      <c r="S5628" s="108" t="e">
        <f>일위대가집계표!#REF!</f>
        <v>#REF!</v>
      </c>
    </row>
    <row r="5629" spans="19:19" ht="20.25" customHeight="1">
      <c r="S5629" s="108" t="e">
        <f>일위대가집계표!#REF!</f>
        <v>#REF!</v>
      </c>
    </row>
    <row r="5630" spans="19:19" ht="20.25" customHeight="1">
      <c r="S5630" s="108" t="e">
        <f>일위대가집계표!#REF!</f>
        <v>#REF!</v>
      </c>
    </row>
    <row r="5631" spans="19:19" ht="20.25" customHeight="1">
      <c r="S5631" s="108" t="e">
        <f>일위대가집계표!#REF!</f>
        <v>#REF!</v>
      </c>
    </row>
    <row r="5632" spans="19:19" ht="20.25" customHeight="1">
      <c r="S5632" s="108" t="e">
        <f>일위대가집계표!#REF!</f>
        <v>#REF!</v>
      </c>
    </row>
    <row r="5633" spans="19:19" ht="20.25" customHeight="1">
      <c r="S5633" s="108" t="e">
        <f>일위대가집계표!#REF!</f>
        <v>#REF!</v>
      </c>
    </row>
    <row r="5634" spans="19:19" ht="20.25" customHeight="1">
      <c r="S5634" s="108" t="e">
        <f>일위대가집계표!#REF!</f>
        <v>#REF!</v>
      </c>
    </row>
    <row r="5635" spans="19:19" ht="20.25" customHeight="1">
      <c r="S5635" s="108" t="e">
        <f>일위대가집계표!#REF!</f>
        <v>#REF!</v>
      </c>
    </row>
    <row r="5636" spans="19:19" ht="20.25" customHeight="1">
      <c r="S5636" s="108" t="e">
        <f>일위대가집계표!#REF!</f>
        <v>#REF!</v>
      </c>
    </row>
    <row r="5637" spans="19:19" ht="20.25" customHeight="1">
      <c r="S5637" s="108" t="e">
        <f>일위대가집계표!#REF!</f>
        <v>#REF!</v>
      </c>
    </row>
    <row r="5638" spans="19:19" ht="20.25" customHeight="1">
      <c r="S5638" s="108" t="e">
        <f>일위대가집계표!#REF!</f>
        <v>#REF!</v>
      </c>
    </row>
    <row r="5639" spans="19:19" ht="20.25" customHeight="1">
      <c r="S5639" s="108" t="e">
        <f>일위대가집계표!#REF!</f>
        <v>#REF!</v>
      </c>
    </row>
    <row r="5640" spans="19:19" ht="20.25" customHeight="1">
      <c r="S5640" s="108" t="e">
        <f>일위대가집계표!#REF!</f>
        <v>#REF!</v>
      </c>
    </row>
    <row r="5641" spans="19:19" ht="20.25" customHeight="1">
      <c r="S5641" s="108" t="e">
        <f>일위대가집계표!#REF!</f>
        <v>#REF!</v>
      </c>
    </row>
    <row r="5642" spans="19:19" ht="20.25" customHeight="1">
      <c r="S5642" s="108" t="e">
        <f>일위대가집계표!#REF!</f>
        <v>#REF!</v>
      </c>
    </row>
    <row r="5643" spans="19:19" ht="20.25" customHeight="1">
      <c r="S5643" s="108" t="e">
        <f>일위대가집계표!#REF!</f>
        <v>#REF!</v>
      </c>
    </row>
    <row r="5644" spans="19:19" ht="20.25" customHeight="1">
      <c r="S5644" s="108" t="e">
        <f>일위대가집계표!#REF!</f>
        <v>#REF!</v>
      </c>
    </row>
    <row r="5645" spans="19:19" ht="20.25" customHeight="1">
      <c r="S5645" s="108" t="e">
        <f>일위대가집계표!#REF!</f>
        <v>#REF!</v>
      </c>
    </row>
    <row r="5646" spans="19:19" ht="20.25" customHeight="1">
      <c r="S5646" s="108" t="e">
        <f>일위대가집계표!#REF!</f>
        <v>#REF!</v>
      </c>
    </row>
    <row r="5647" spans="19:19" ht="20.25" customHeight="1">
      <c r="S5647" s="108" t="e">
        <f>일위대가집계표!#REF!</f>
        <v>#REF!</v>
      </c>
    </row>
    <row r="5648" spans="19:19" ht="20.25" customHeight="1">
      <c r="S5648" s="108" t="e">
        <f>일위대가집계표!#REF!</f>
        <v>#REF!</v>
      </c>
    </row>
    <row r="5649" spans="19:19" ht="20.25" customHeight="1">
      <c r="S5649" s="108" t="e">
        <f>일위대가집계표!#REF!</f>
        <v>#REF!</v>
      </c>
    </row>
    <row r="5650" spans="19:19" ht="20.25" customHeight="1">
      <c r="S5650" s="108" t="e">
        <f>일위대가집계표!#REF!</f>
        <v>#REF!</v>
      </c>
    </row>
    <row r="5651" spans="19:19" ht="20.25" customHeight="1">
      <c r="S5651" s="108" t="e">
        <f>일위대가집계표!#REF!</f>
        <v>#REF!</v>
      </c>
    </row>
    <row r="5652" spans="19:19" ht="20.25" customHeight="1">
      <c r="S5652" s="108" t="e">
        <f>일위대가집계표!#REF!</f>
        <v>#REF!</v>
      </c>
    </row>
    <row r="5653" spans="19:19" ht="20.25" customHeight="1">
      <c r="S5653" s="108" t="e">
        <f>일위대가집계표!#REF!</f>
        <v>#REF!</v>
      </c>
    </row>
    <row r="5654" spans="19:19" ht="20.25" customHeight="1">
      <c r="S5654" s="108" t="e">
        <f>일위대가집계표!#REF!</f>
        <v>#REF!</v>
      </c>
    </row>
    <row r="5655" spans="19:19" ht="20.25" customHeight="1">
      <c r="S5655" s="108" t="e">
        <f>일위대가집계표!#REF!</f>
        <v>#REF!</v>
      </c>
    </row>
    <row r="5656" spans="19:19" ht="20.25" customHeight="1">
      <c r="S5656" s="108" t="e">
        <f>일위대가집계표!#REF!</f>
        <v>#REF!</v>
      </c>
    </row>
    <row r="5657" spans="19:19" ht="20.25" customHeight="1">
      <c r="S5657" s="108" t="e">
        <f>일위대가집계표!#REF!</f>
        <v>#REF!</v>
      </c>
    </row>
    <row r="5658" spans="19:19" ht="20.25" customHeight="1">
      <c r="S5658" s="108" t="e">
        <f>일위대가집계표!#REF!</f>
        <v>#REF!</v>
      </c>
    </row>
    <row r="5659" spans="19:19" ht="20.25" customHeight="1">
      <c r="S5659" s="108" t="e">
        <f>일위대가집계표!#REF!</f>
        <v>#REF!</v>
      </c>
    </row>
    <row r="5660" spans="19:19" ht="20.25" customHeight="1">
      <c r="S5660" s="108" t="e">
        <f>일위대가집계표!#REF!</f>
        <v>#REF!</v>
      </c>
    </row>
    <row r="5661" spans="19:19" ht="20.25" customHeight="1">
      <c r="S5661" s="108" t="e">
        <f>일위대가집계표!#REF!</f>
        <v>#REF!</v>
      </c>
    </row>
    <row r="5662" spans="19:19" ht="20.25" customHeight="1">
      <c r="S5662" s="108" t="e">
        <f>일위대가집계표!#REF!</f>
        <v>#REF!</v>
      </c>
    </row>
    <row r="5663" spans="19:19" ht="20.25" customHeight="1">
      <c r="S5663" s="108" t="e">
        <f>일위대가집계표!#REF!</f>
        <v>#REF!</v>
      </c>
    </row>
    <row r="5664" spans="19:19" ht="20.25" customHeight="1">
      <c r="S5664" s="108" t="e">
        <f>일위대가집계표!#REF!</f>
        <v>#REF!</v>
      </c>
    </row>
    <row r="5665" spans="19:19" ht="20.25" customHeight="1">
      <c r="S5665" s="108" t="e">
        <f>일위대가집계표!#REF!</f>
        <v>#REF!</v>
      </c>
    </row>
    <row r="5666" spans="19:19" ht="20.25" customHeight="1">
      <c r="S5666" s="108" t="e">
        <f>일위대가집계표!#REF!</f>
        <v>#REF!</v>
      </c>
    </row>
    <row r="5667" spans="19:19" ht="20.25" customHeight="1">
      <c r="S5667" s="108" t="e">
        <f>일위대가집계표!#REF!</f>
        <v>#REF!</v>
      </c>
    </row>
    <row r="5668" spans="19:19" ht="20.25" customHeight="1">
      <c r="S5668" s="108" t="e">
        <f>일위대가집계표!#REF!</f>
        <v>#REF!</v>
      </c>
    </row>
    <row r="5669" spans="19:19" ht="20.25" customHeight="1">
      <c r="S5669" s="108" t="e">
        <f>일위대가집계표!#REF!</f>
        <v>#REF!</v>
      </c>
    </row>
    <row r="5670" spans="19:19" ht="20.25" customHeight="1">
      <c r="S5670" s="108" t="e">
        <f>일위대가집계표!#REF!</f>
        <v>#REF!</v>
      </c>
    </row>
    <row r="5671" spans="19:19" ht="20.25" customHeight="1">
      <c r="S5671" s="108" t="e">
        <f>일위대가집계표!#REF!</f>
        <v>#REF!</v>
      </c>
    </row>
    <row r="5672" spans="19:19" ht="20.25" customHeight="1">
      <c r="S5672" s="108" t="e">
        <f>일위대가집계표!#REF!</f>
        <v>#REF!</v>
      </c>
    </row>
    <row r="5673" spans="19:19" ht="20.25" customHeight="1">
      <c r="S5673" s="108" t="e">
        <f>일위대가집계표!#REF!</f>
        <v>#REF!</v>
      </c>
    </row>
    <row r="5674" spans="19:19" ht="20.25" customHeight="1">
      <c r="S5674" s="108" t="e">
        <f>일위대가집계표!#REF!</f>
        <v>#REF!</v>
      </c>
    </row>
    <row r="5675" spans="19:19" ht="20.25" customHeight="1">
      <c r="S5675" s="108" t="e">
        <f>일위대가집계표!#REF!</f>
        <v>#REF!</v>
      </c>
    </row>
    <row r="5676" spans="19:19" ht="20.25" customHeight="1">
      <c r="S5676" s="108" t="e">
        <f>일위대가집계표!#REF!</f>
        <v>#REF!</v>
      </c>
    </row>
    <row r="5677" spans="19:19" ht="20.25" customHeight="1">
      <c r="S5677" s="108" t="e">
        <f>일위대가집계표!#REF!</f>
        <v>#REF!</v>
      </c>
    </row>
    <row r="5678" spans="19:19" ht="20.25" customHeight="1">
      <c r="S5678" s="108" t="e">
        <f>일위대가집계표!#REF!</f>
        <v>#REF!</v>
      </c>
    </row>
    <row r="5679" spans="19:19" ht="20.25" customHeight="1">
      <c r="S5679" s="108" t="e">
        <f>일위대가집계표!#REF!</f>
        <v>#REF!</v>
      </c>
    </row>
    <row r="5680" spans="19:19" ht="20.25" customHeight="1">
      <c r="S5680" s="108" t="e">
        <f>일위대가집계표!#REF!</f>
        <v>#REF!</v>
      </c>
    </row>
    <row r="5681" spans="19:19" ht="20.25" customHeight="1">
      <c r="S5681" s="108" t="e">
        <f>일위대가집계표!#REF!</f>
        <v>#REF!</v>
      </c>
    </row>
    <row r="5682" spans="19:19" ht="20.25" customHeight="1">
      <c r="S5682" s="108" t="e">
        <f>일위대가집계표!#REF!</f>
        <v>#REF!</v>
      </c>
    </row>
    <row r="5683" spans="19:19" ht="20.25" customHeight="1">
      <c r="S5683" s="108" t="e">
        <f>일위대가집계표!#REF!</f>
        <v>#REF!</v>
      </c>
    </row>
    <row r="5684" spans="19:19" ht="20.25" customHeight="1">
      <c r="S5684" s="108" t="e">
        <f>일위대가집계표!#REF!</f>
        <v>#REF!</v>
      </c>
    </row>
    <row r="5685" spans="19:19" ht="20.25" customHeight="1">
      <c r="S5685" s="108" t="e">
        <f>일위대가집계표!#REF!</f>
        <v>#REF!</v>
      </c>
    </row>
    <row r="5686" spans="19:19" ht="20.25" customHeight="1">
      <c r="S5686" s="108" t="e">
        <f>일위대가집계표!#REF!</f>
        <v>#REF!</v>
      </c>
    </row>
    <row r="5687" spans="19:19" ht="20.25" customHeight="1">
      <c r="S5687" s="108" t="e">
        <f>일위대가집계표!#REF!</f>
        <v>#REF!</v>
      </c>
    </row>
    <row r="5688" spans="19:19" ht="20.25" customHeight="1">
      <c r="S5688" s="108" t="e">
        <f>일위대가집계표!#REF!</f>
        <v>#REF!</v>
      </c>
    </row>
    <row r="5689" spans="19:19" ht="20.25" customHeight="1">
      <c r="S5689" s="108" t="e">
        <f>일위대가집계표!#REF!</f>
        <v>#REF!</v>
      </c>
    </row>
    <row r="5690" spans="19:19" ht="20.25" customHeight="1">
      <c r="S5690" s="108" t="e">
        <f>일위대가집계표!#REF!</f>
        <v>#REF!</v>
      </c>
    </row>
    <row r="5691" spans="19:19" ht="20.25" customHeight="1">
      <c r="S5691" s="108" t="e">
        <f>일위대가집계표!#REF!</f>
        <v>#REF!</v>
      </c>
    </row>
    <row r="5692" spans="19:19" ht="20.25" customHeight="1">
      <c r="S5692" s="108" t="e">
        <f>일위대가집계표!#REF!</f>
        <v>#REF!</v>
      </c>
    </row>
    <row r="5693" spans="19:19" ht="20.25" customHeight="1">
      <c r="S5693" s="108" t="e">
        <f>일위대가집계표!#REF!</f>
        <v>#REF!</v>
      </c>
    </row>
    <row r="5694" spans="19:19" ht="20.25" customHeight="1">
      <c r="S5694" s="108" t="e">
        <f>일위대가집계표!#REF!</f>
        <v>#REF!</v>
      </c>
    </row>
    <row r="5695" spans="19:19" ht="20.25" customHeight="1">
      <c r="S5695" s="108" t="e">
        <f>일위대가집계표!#REF!</f>
        <v>#REF!</v>
      </c>
    </row>
    <row r="5696" spans="19:19" ht="20.25" customHeight="1">
      <c r="S5696" s="108" t="e">
        <f>일위대가집계표!#REF!</f>
        <v>#REF!</v>
      </c>
    </row>
    <row r="5697" spans="19:19" ht="20.25" customHeight="1">
      <c r="S5697" s="108" t="e">
        <f>일위대가집계표!#REF!</f>
        <v>#REF!</v>
      </c>
    </row>
    <row r="5698" spans="19:19" ht="20.25" customHeight="1">
      <c r="S5698" s="108" t="e">
        <f>일위대가집계표!#REF!</f>
        <v>#REF!</v>
      </c>
    </row>
    <row r="5699" spans="19:19" ht="20.25" customHeight="1">
      <c r="S5699" s="108" t="e">
        <f>일위대가집계표!#REF!</f>
        <v>#REF!</v>
      </c>
    </row>
    <row r="5700" spans="19:19" ht="20.25" customHeight="1">
      <c r="S5700" s="108" t="e">
        <f>일위대가집계표!#REF!</f>
        <v>#REF!</v>
      </c>
    </row>
    <row r="5701" spans="19:19" ht="20.25" customHeight="1">
      <c r="S5701" s="108" t="e">
        <f>일위대가집계표!#REF!</f>
        <v>#REF!</v>
      </c>
    </row>
    <row r="5702" spans="19:19" ht="20.25" customHeight="1">
      <c r="S5702" s="108" t="e">
        <f>일위대가집계표!#REF!</f>
        <v>#REF!</v>
      </c>
    </row>
    <row r="5703" spans="19:19" ht="20.25" customHeight="1">
      <c r="S5703" s="108" t="e">
        <f>일위대가집계표!#REF!</f>
        <v>#REF!</v>
      </c>
    </row>
    <row r="5704" spans="19:19" ht="20.25" customHeight="1">
      <c r="S5704" s="108" t="e">
        <f>일위대가집계표!#REF!</f>
        <v>#REF!</v>
      </c>
    </row>
    <row r="5705" spans="19:19" ht="20.25" customHeight="1">
      <c r="S5705" s="108" t="e">
        <f>일위대가집계표!#REF!</f>
        <v>#REF!</v>
      </c>
    </row>
    <row r="5706" spans="19:19" ht="20.25" customHeight="1">
      <c r="S5706" s="108" t="e">
        <f>일위대가집계표!#REF!</f>
        <v>#REF!</v>
      </c>
    </row>
    <row r="5707" spans="19:19" ht="20.25" customHeight="1">
      <c r="S5707" s="108" t="e">
        <f>일위대가집계표!#REF!</f>
        <v>#REF!</v>
      </c>
    </row>
    <row r="5708" spans="19:19" ht="20.25" customHeight="1">
      <c r="S5708" s="108" t="e">
        <f>일위대가집계표!#REF!</f>
        <v>#REF!</v>
      </c>
    </row>
    <row r="5709" spans="19:19" ht="20.25" customHeight="1">
      <c r="S5709" s="108" t="e">
        <f>일위대가집계표!#REF!</f>
        <v>#REF!</v>
      </c>
    </row>
    <row r="5710" spans="19:19" ht="20.25" customHeight="1">
      <c r="S5710" s="108" t="e">
        <f>일위대가집계표!#REF!</f>
        <v>#REF!</v>
      </c>
    </row>
    <row r="5711" spans="19:19" ht="20.25" customHeight="1">
      <c r="S5711" s="108" t="e">
        <f>일위대가집계표!#REF!</f>
        <v>#REF!</v>
      </c>
    </row>
    <row r="5712" spans="19:19" ht="20.25" customHeight="1">
      <c r="S5712" s="108" t="e">
        <f>일위대가집계표!#REF!</f>
        <v>#REF!</v>
      </c>
    </row>
    <row r="5713" spans="19:19" ht="20.25" customHeight="1">
      <c r="S5713" s="108" t="e">
        <f>일위대가집계표!#REF!</f>
        <v>#REF!</v>
      </c>
    </row>
    <row r="5714" spans="19:19" ht="20.25" customHeight="1">
      <c r="S5714" s="108" t="e">
        <f>일위대가집계표!#REF!</f>
        <v>#REF!</v>
      </c>
    </row>
    <row r="5715" spans="19:19" ht="20.25" customHeight="1">
      <c r="S5715" s="108" t="e">
        <f>일위대가집계표!#REF!</f>
        <v>#REF!</v>
      </c>
    </row>
    <row r="5716" spans="19:19" ht="20.25" customHeight="1">
      <c r="S5716" s="108" t="e">
        <f>일위대가집계표!#REF!</f>
        <v>#REF!</v>
      </c>
    </row>
    <row r="5717" spans="19:19" ht="20.25" customHeight="1">
      <c r="S5717" s="108" t="e">
        <f>일위대가집계표!#REF!</f>
        <v>#REF!</v>
      </c>
    </row>
    <row r="5718" spans="19:19" ht="20.25" customHeight="1">
      <c r="S5718" s="108" t="e">
        <f>일위대가집계표!#REF!</f>
        <v>#REF!</v>
      </c>
    </row>
    <row r="5719" spans="19:19" ht="20.25" customHeight="1">
      <c r="S5719" s="108" t="e">
        <f>일위대가집계표!#REF!</f>
        <v>#REF!</v>
      </c>
    </row>
    <row r="5720" spans="19:19" ht="20.25" customHeight="1">
      <c r="S5720" s="108" t="e">
        <f>일위대가집계표!#REF!</f>
        <v>#REF!</v>
      </c>
    </row>
    <row r="5721" spans="19:19" ht="20.25" customHeight="1">
      <c r="S5721" s="108" t="e">
        <f>일위대가집계표!#REF!</f>
        <v>#REF!</v>
      </c>
    </row>
    <row r="5722" spans="19:19" ht="20.25" customHeight="1">
      <c r="S5722" s="108" t="e">
        <f>일위대가집계표!#REF!</f>
        <v>#REF!</v>
      </c>
    </row>
    <row r="5723" spans="19:19" ht="20.25" customHeight="1">
      <c r="S5723" s="108" t="e">
        <f>일위대가집계표!#REF!</f>
        <v>#REF!</v>
      </c>
    </row>
    <row r="5724" spans="19:19" ht="20.25" customHeight="1">
      <c r="S5724" s="108" t="e">
        <f>일위대가집계표!#REF!</f>
        <v>#REF!</v>
      </c>
    </row>
    <row r="5725" spans="19:19" ht="20.25" customHeight="1">
      <c r="S5725" s="108" t="e">
        <f>일위대가집계표!#REF!</f>
        <v>#REF!</v>
      </c>
    </row>
    <row r="5726" spans="19:19" ht="20.25" customHeight="1">
      <c r="S5726" s="108" t="e">
        <f>일위대가집계표!#REF!</f>
        <v>#REF!</v>
      </c>
    </row>
    <row r="5727" spans="19:19" ht="20.25" customHeight="1">
      <c r="S5727" s="108" t="e">
        <f>일위대가집계표!#REF!</f>
        <v>#REF!</v>
      </c>
    </row>
    <row r="5728" spans="19:19" ht="20.25" customHeight="1">
      <c r="S5728" s="108" t="e">
        <f>일위대가집계표!#REF!</f>
        <v>#REF!</v>
      </c>
    </row>
    <row r="5729" spans="19:19" ht="20.25" customHeight="1">
      <c r="S5729" s="108" t="e">
        <f>일위대가집계표!#REF!</f>
        <v>#REF!</v>
      </c>
    </row>
    <row r="5730" spans="19:19" ht="20.25" customHeight="1">
      <c r="S5730" s="108" t="e">
        <f>일위대가집계표!#REF!</f>
        <v>#REF!</v>
      </c>
    </row>
    <row r="5731" spans="19:19" ht="20.25" customHeight="1">
      <c r="S5731" s="108" t="e">
        <f>일위대가집계표!#REF!</f>
        <v>#REF!</v>
      </c>
    </row>
    <row r="5732" spans="19:19" ht="20.25" customHeight="1">
      <c r="S5732" s="108" t="e">
        <f>일위대가집계표!#REF!</f>
        <v>#REF!</v>
      </c>
    </row>
    <row r="5733" spans="19:19" ht="20.25" customHeight="1">
      <c r="S5733" s="108" t="e">
        <f>일위대가집계표!#REF!</f>
        <v>#REF!</v>
      </c>
    </row>
    <row r="5734" spans="19:19" ht="20.25" customHeight="1">
      <c r="S5734" s="108" t="e">
        <f>일위대가집계표!#REF!</f>
        <v>#REF!</v>
      </c>
    </row>
    <row r="5735" spans="19:19" ht="20.25" customHeight="1">
      <c r="S5735" s="108" t="e">
        <f>일위대가집계표!#REF!</f>
        <v>#REF!</v>
      </c>
    </row>
    <row r="5736" spans="19:19" ht="20.25" customHeight="1">
      <c r="S5736" s="108" t="e">
        <f>일위대가집계표!#REF!</f>
        <v>#REF!</v>
      </c>
    </row>
    <row r="5737" spans="19:19" ht="20.25" customHeight="1">
      <c r="S5737" s="108" t="e">
        <f>일위대가집계표!#REF!</f>
        <v>#REF!</v>
      </c>
    </row>
    <row r="5738" spans="19:19" ht="20.25" customHeight="1">
      <c r="S5738" s="108" t="e">
        <f>일위대가집계표!#REF!</f>
        <v>#REF!</v>
      </c>
    </row>
    <row r="5739" spans="19:19" ht="20.25" customHeight="1">
      <c r="S5739" s="108" t="e">
        <f>일위대가집계표!#REF!</f>
        <v>#REF!</v>
      </c>
    </row>
    <row r="5740" spans="19:19" ht="20.25" customHeight="1">
      <c r="S5740" s="108" t="e">
        <f>일위대가집계표!#REF!</f>
        <v>#REF!</v>
      </c>
    </row>
    <row r="5741" spans="19:19" ht="20.25" customHeight="1">
      <c r="S5741" s="108" t="e">
        <f>일위대가집계표!#REF!</f>
        <v>#REF!</v>
      </c>
    </row>
    <row r="5742" spans="19:19" ht="20.25" customHeight="1">
      <c r="S5742" s="108" t="e">
        <f>일위대가집계표!#REF!</f>
        <v>#REF!</v>
      </c>
    </row>
    <row r="5743" spans="19:19" ht="20.25" customHeight="1">
      <c r="S5743" s="108" t="e">
        <f>일위대가집계표!#REF!</f>
        <v>#REF!</v>
      </c>
    </row>
    <row r="5744" spans="19:19" ht="20.25" customHeight="1">
      <c r="S5744" s="108" t="e">
        <f>일위대가집계표!#REF!</f>
        <v>#REF!</v>
      </c>
    </row>
    <row r="5745" spans="19:19" ht="20.25" customHeight="1">
      <c r="S5745" s="108" t="e">
        <f>일위대가집계표!#REF!</f>
        <v>#REF!</v>
      </c>
    </row>
    <row r="5746" spans="19:19" ht="20.25" customHeight="1">
      <c r="S5746" s="108" t="e">
        <f>일위대가집계표!#REF!</f>
        <v>#REF!</v>
      </c>
    </row>
    <row r="5747" spans="19:19" ht="20.25" customHeight="1">
      <c r="S5747" s="108" t="e">
        <f>일위대가집계표!#REF!</f>
        <v>#REF!</v>
      </c>
    </row>
    <row r="5748" spans="19:19" ht="20.25" customHeight="1">
      <c r="S5748" s="108" t="e">
        <f>일위대가집계표!#REF!</f>
        <v>#REF!</v>
      </c>
    </row>
    <row r="5749" spans="19:19" ht="20.25" customHeight="1">
      <c r="S5749" s="108" t="e">
        <f>일위대가집계표!#REF!</f>
        <v>#REF!</v>
      </c>
    </row>
    <row r="5750" spans="19:19" ht="20.25" customHeight="1">
      <c r="S5750" s="108" t="e">
        <f>일위대가집계표!#REF!</f>
        <v>#REF!</v>
      </c>
    </row>
    <row r="5751" spans="19:19" ht="20.25" customHeight="1">
      <c r="S5751" s="108" t="e">
        <f>일위대가집계표!#REF!</f>
        <v>#REF!</v>
      </c>
    </row>
    <row r="5752" spans="19:19" ht="20.25" customHeight="1">
      <c r="S5752" s="108" t="e">
        <f>일위대가집계표!#REF!</f>
        <v>#REF!</v>
      </c>
    </row>
    <row r="5753" spans="19:19" ht="20.25" customHeight="1">
      <c r="S5753" s="108" t="e">
        <f>일위대가집계표!#REF!</f>
        <v>#REF!</v>
      </c>
    </row>
    <row r="5754" spans="19:19" ht="20.25" customHeight="1">
      <c r="S5754" s="108" t="e">
        <f>일위대가집계표!#REF!</f>
        <v>#REF!</v>
      </c>
    </row>
    <row r="5755" spans="19:19" ht="20.25" customHeight="1">
      <c r="S5755" s="108" t="e">
        <f>일위대가집계표!#REF!</f>
        <v>#REF!</v>
      </c>
    </row>
    <row r="5756" spans="19:19" ht="20.25" customHeight="1">
      <c r="S5756" s="108" t="e">
        <f>일위대가집계표!#REF!</f>
        <v>#REF!</v>
      </c>
    </row>
    <row r="5757" spans="19:19" ht="20.25" customHeight="1">
      <c r="S5757" s="108" t="e">
        <f>일위대가집계표!#REF!</f>
        <v>#REF!</v>
      </c>
    </row>
    <row r="5758" spans="19:19" ht="20.25" customHeight="1">
      <c r="S5758" s="108" t="e">
        <f>일위대가집계표!#REF!</f>
        <v>#REF!</v>
      </c>
    </row>
    <row r="5759" spans="19:19" ht="20.25" customHeight="1">
      <c r="S5759" s="108" t="e">
        <f>일위대가집계표!#REF!</f>
        <v>#REF!</v>
      </c>
    </row>
    <row r="5760" spans="19:19" ht="20.25" customHeight="1">
      <c r="S5760" s="108" t="e">
        <f>일위대가집계표!#REF!</f>
        <v>#REF!</v>
      </c>
    </row>
    <row r="5761" spans="13:19" ht="20.25" customHeight="1">
      <c r="S5761" s="108" t="e">
        <f>일위대가집계표!#REF!</f>
        <v>#REF!</v>
      </c>
    </row>
    <row r="5762" spans="13:19" ht="20.25" customHeight="1">
      <c r="S5762" s="108" t="e">
        <f>일위대가집계표!#REF!</f>
        <v>#REF!</v>
      </c>
    </row>
    <row r="5763" spans="13:19" ht="20.25" customHeight="1">
      <c r="S5763" s="108" t="e">
        <f>일위대가집계표!#REF!</f>
        <v>#REF!</v>
      </c>
    </row>
    <row r="5764" spans="13:19" ht="20.25" customHeight="1">
      <c r="S5764" s="108" t="e">
        <f>일위대가집계표!#REF!</f>
        <v>#REF!</v>
      </c>
    </row>
    <row r="5765" spans="13:19" ht="20.25" customHeight="1">
      <c r="S5765" s="108" t="e">
        <f>일위대가집계표!#REF!</f>
        <v>#REF!</v>
      </c>
    </row>
    <row r="5766" spans="13:19" ht="20.25" customHeight="1">
      <c r="S5766" s="108" t="e">
        <f>일위대가집계표!#REF!</f>
        <v>#REF!</v>
      </c>
    </row>
    <row r="5767" spans="13:19" ht="20.25" customHeight="1">
      <c r="M5767" s="107" t="e">
        <f>일위대가집계표!#REF!</f>
        <v>#REF!</v>
      </c>
      <c r="S5767" s="108" t="e">
        <f>일위대가집계표!#REF!</f>
        <v>#REF!</v>
      </c>
    </row>
    <row r="5768" spans="13:19" ht="20.25" customHeight="1">
      <c r="O5768" s="107" t="e">
        <f>일위대가집계표!#REF!</f>
        <v>#REF!</v>
      </c>
      <c r="S5768" s="108" t="e">
        <f>일위대가집계표!#REF!</f>
        <v>#REF!</v>
      </c>
    </row>
    <row r="5769" spans="13:19" ht="20.25" customHeight="1">
      <c r="S5769" s="108" t="e">
        <f>일위대가집계표!#REF!</f>
        <v>#REF!</v>
      </c>
    </row>
    <row r="5770" spans="13:19" ht="20.25" customHeight="1">
      <c r="S5770" s="108" t="e">
        <f>일위대가집계표!#REF!</f>
        <v>#REF!</v>
      </c>
    </row>
    <row r="5771" spans="13:19" ht="20.25" customHeight="1">
      <c r="S5771" s="108" t="e">
        <f>일위대가집계표!#REF!</f>
        <v>#REF!</v>
      </c>
    </row>
    <row r="5772" spans="13:19" ht="20.25" customHeight="1">
      <c r="S5772" s="108" t="e">
        <f>일위대가집계표!#REF!</f>
        <v>#REF!</v>
      </c>
    </row>
    <row r="5773" spans="13:19" ht="20.25" customHeight="1">
      <c r="S5773" s="108" t="e">
        <f>일위대가집계표!#REF!</f>
        <v>#REF!</v>
      </c>
    </row>
    <row r="5774" spans="13:19" ht="20.25" customHeight="1">
      <c r="S5774" s="108" t="e">
        <f>일위대가집계표!#REF!</f>
        <v>#REF!</v>
      </c>
    </row>
    <row r="5775" spans="13:19" ht="20.25" customHeight="1">
      <c r="S5775" s="108" t="e">
        <f>일위대가집계표!#REF!</f>
        <v>#REF!</v>
      </c>
    </row>
    <row r="5776" spans="13:19" ht="20.25" customHeight="1">
      <c r="S5776" s="108" t="e">
        <f>일위대가집계표!#REF!</f>
        <v>#REF!</v>
      </c>
    </row>
    <row r="5777" spans="19:19" ht="20.25" customHeight="1">
      <c r="S5777" s="108" t="e">
        <f>일위대가집계표!#REF!</f>
        <v>#REF!</v>
      </c>
    </row>
    <row r="5778" spans="19:19" ht="20.25" customHeight="1">
      <c r="S5778" s="108" t="e">
        <f>일위대가집계표!#REF!</f>
        <v>#REF!</v>
      </c>
    </row>
    <row r="5779" spans="19:19" ht="20.25" customHeight="1">
      <c r="S5779" s="108" t="e">
        <f>일위대가집계표!#REF!</f>
        <v>#REF!</v>
      </c>
    </row>
    <row r="5780" spans="19:19" ht="20.25" customHeight="1">
      <c r="S5780" s="108" t="e">
        <f>일위대가집계표!#REF!</f>
        <v>#REF!</v>
      </c>
    </row>
    <row r="5781" spans="19:19" ht="20.25" customHeight="1">
      <c r="S5781" s="108" t="e">
        <f>일위대가집계표!#REF!</f>
        <v>#REF!</v>
      </c>
    </row>
    <row r="5782" spans="19:19" ht="20.25" customHeight="1">
      <c r="S5782" s="108" t="e">
        <f>일위대가집계표!#REF!</f>
        <v>#REF!</v>
      </c>
    </row>
    <row r="5783" spans="19:19" ht="20.25" customHeight="1">
      <c r="S5783" s="108" t="e">
        <f>일위대가집계표!#REF!</f>
        <v>#REF!</v>
      </c>
    </row>
    <row r="5784" spans="19:19" ht="20.25" customHeight="1">
      <c r="S5784" s="108" t="e">
        <f>일위대가집계표!#REF!</f>
        <v>#REF!</v>
      </c>
    </row>
    <row r="5785" spans="19:19" ht="20.25" customHeight="1">
      <c r="S5785" s="108" t="e">
        <f>일위대가집계표!#REF!</f>
        <v>#REF!</v>
      </c>
    </row>
    <row r="5786" spans="19:19" ht="20.25" customHeight="1">
      <c r="S5786" s="108" t="e">
        <f>일위대가집계표!#REF!</f>
        <v>#REF!</v>
      </c>
    </row>
    <row r="5787" spans="19:19" ht="20.25" customHeight="1">
      <c r="S5787" s="108" t="e">
        <f>일위대가집계표!#REF!</f>
        <v>#REF!</v>
      </c>
    </row>
    <row r="5788" spans="19:19" ht="20.25" customHeight="1">
      <c r="S5788" s="108" t="e">
        <f>일위대가집계표!#REF!</f>
        <v>#REF!</v>
      </c>
    </row>
    <row r="5789" spans="19:19" ht="20.25" customHeight="1">
      <c r="S5789" s="108" t="e">
        <f>일위대가집계표!#REF!</f>
        <v>#REF!</v>
      </c>
    </row>
    <row r="5790" spans="19:19" ht="20.25" customHeight="1">
      <c r="S5790" s="108" t="e">
        <f>일위대가집계표!#REF!</f>
        <v>#REF!</v>
      </c>
    </row>
    <row r="5791" spans="19:19" ht="20.25" customHeight="1">
      <c r="S5791" s="108" t="e">
        <f>일위대가집계표!#REF!</f>
        <v>#REF!</v>
      </c>
    </row>
    <row r="5792" spans="19:19" ht="20.25" customHeight="1">
      <c r="S5792" s="108" t="e">
        <f>일위대가집계표!#REF!</f>
        <v>#REF!</v>
      </c>
    </row>
    <row r="5793" spans="19:19" ht="20.25" customHeight="1">
      <c r="S5793" s="108" t="e">
        <f>일위대가집계표!#REF!</f>
        <v>#REF!</v>
      </c>
    </row>
    <row r="5794" spans="19:19" ht="20.25" customHeight="1">
      <c r="S5794" s="108" t="e">
        <f>일위대가집계표!#REF!</f>
        <v>#REF!</v>
      </c>
    </row>
    <row r="5795" spans="19:19" ht="20.25" customHeight="1">
      <c r="S5795" s="108" t="e">
        <f>일위대가집계표!#REF!</f>
        <v>#REF!</v>
      </c>
    </row>
    <row r="5796" spans="19:19" ht="20.25" customHeight="1">
      <c r="S5796" s="108" t="e">
        <f>일위대가집계표!#REF!</f>
        <v>#REF!</v>
      </c>
    </row>
    <row r="5797" spans="19:19" ht="20.25" customHeight="1">
      <c r="S5797" s="108" t="e">
        <f>일위대가집계표!#REF!</f>
        <v>#REF!</v>
      </c>
    </row>
    <row r="5798" spans="19:19" ht="20.25" customHeight="1">
      <c r="S5798" s="108" t="e">
        <f>일위대가집계표!#REF!</f>
        <v>#REF!</v>
      </c>
    </row>
    <row r="5799" spans="19:19" ht="20.25" customHeight="1">
      <c r="S5799" s="108" t="e">
        <f>일위대가집계표!#REF!</f>
        <v>#REF!</v>
      </c>
    </row>
    <row r="5800" spans="19:19" ht="20.25" customHeight="1">
      <c r="S5800" s="108" t="e">
        <f>일위대가집계표!#REF!</f>
        <v>#REF!</v>
      </c>
    </row>
    <row r="5801" spans="19:19" ht="20.25" customHeight="1">
      <c r="S5801" s="108" t="e">
        <f>일위대가집계표!#REF!</f>
        <v>#REF!</v>
      </c>
    </row>
    <row r="5802" spans="19:19" ht="20.25" customHeight="1">
      <c r="S5802" s="108" t="e">
        <f>일위대가집계표!#REF!</f>
        <v>#REF!</v>
      </c>
    </row>
    <row r="5803" spans="19:19" ht="20.25" customHeight="1">
      <c r="S5803" s="108" t="e">
        <f>일위대가집계표!#REF!</f>
        <v>#REF!</v>
      </c>
    </row>
    <row r="5804" spans="19:19" ht="20.25" customHeight="1">
      <c r="S5804" s="108" t="e">
        <f>일위대가집계표!#REF!</f>
        <v>#REF!</v>
      </c>
    </row>
    <row r="5805" spans="19:19" ht="20.25" customHeight="1">
      <c r="S5805" s="108" t="e">
        <f>일위대가집계표!#REF!</f>
        <v>#REF!</v>
      </c>
    </row>
    <row r="5806" spans="19:19" ht="20.25" customHeight="1">
      <c r="S5806" s="108" t="e">
        <f>일위대가집계표!#REF!</f>
        <v>#REF!</v>
      </c>
    </row>
    <row r="5807" spans="19:19" ht="20.25" customHeight="1">
      <c r="S5807" s="108" t="e">
        <f>일위대가집계표!#REF!</f>
        <v>#REF!</v>
      </c>
    </row>
    <row r="5808" spans="19:19" ht="20.25" customHeight="1">
      <c r="S5808" s="108" t="e">
        <f>일위대가집계표!#REF!</f>
        <v>#REF!</v>
      </c>
    </row>
    <row r="5809" spans="19:19" ht="20.25" customHeight="1">
      <c r="S5809" s="108" t="e">
        <f>일위대가집계표!#REF!</f>
        <v>#REF!</v>
      </c>
    </row>
    <row r="5810" spans="19:19" ht="20.25" customHeight="1">
      <c r="S5810" s="108" t="e">
        <f>일위대가집계표!#REF!</f>
        <v>#REF!</v>
      </c>
    </row>
    <row r="5811" spans="19:19" ht="20.25" customHeight="1">
      <c r="S5811" s="108" t="e">
        <f>일위대가집계표!#REF!</f>
        <v>#REF!</v>
      </c>
    </row>
    <row r="5812" spans="19:19" ht="20.25" customHeight="1">
      <c r="S5812" s="108" t="e">
        <f>일위대가집계표!#REF!</f>
        <v>#REF!</v>
      </c>
    </row>
    <row r="5813" spans="19:19" ht="20.25" customHeight="1">
      <c r="S5813" s="108" t="e">
        <f>일위대가집계표!#REF!</f>
        <v>#REF!</v>
      </c>
    </row>
    <row r="5814" spans="19:19" ht="20.25" customHeight="1">
      <c r="S5814" s="108" t="e">
        <f>일위대가집계표!#REF!</f>
        <v>#REF!</v>
      </c>
    </row>
    <row r="5815" spans="19:19" ht="20.25" customHeight="1">
      <c r="S5815" s="108" t="e">
        <f>일위대가집계표!#REF!</f>
        <v>#REF!</v>
      </c>
    </row>
    <row r="5816" spans="19:19" ht="20.25" customHeight="1">
      <c r="S5816" s="108" t="e">
        <f>일위대가집계표!#REF!</f>
        <v>#REF!</v>
      </c>
    </row>
    <row r="5817" spans="19:19" ht="20.25" customHeight="1">
      <c r="S5817" s="108" t="e">
        <f>일위대가집계표!#REF!</f>
        <v>#REF!</v>
      </c>
    </row>
    <row r="5818" spans="19:19" ht="20.25" customHeight="1">
      <c r="S5818" s="108" t="e">
        <f>일위대가집계표!#REF!</f>
        <v>#REF!</v>
      </c>
    </row>
    <row r="5819" spans="19:19" ht="20.25" customHeight="1">
      <c r="S5819" s="108" t="e">
        <f>일위대가집계표!#REF!</f>
        <v>#REF!</v>
      </c>
    </row>
    <row r="5820" spans="19:19" ht="20.25" customHeight="1">
      <c r="S5820" s="108" t="e">
        <f>일위대가집계표!#REF!</f>
        <v>#REF!</v>
      </c>
    </row>
    <row r="5821" spans="19:19" ht="20.25" customHeight="1">
      <c r="S5821" s="108" t="e">
        <f>일위대가집계표!#REF!</f>
        <v>#REF!</v>
      </c>
    </row>
    <row r="5822" spans="19:19" ht="20.25" customHeight="1">
      <c r="S5822" s="108" t="e">
        <f>일위대가집계표!#REF!</f>
        <v>#REF!</v>
      </c>
    </row>
    <row r="5823" spans="19:19" ht="20.25" customHeight="1">
      <c r="S5823" s="108" t="e">
        <f>일위대가집계표!#REF!</f>
        <v>#REF!</v>
      </c>
    </row>
    <row r="5824" spans="19:19" ht="20.25" customHeight="1">
      <c r="S5824" s="108" t="e">
        <f>일위대가집계표!#REF!</f>
        <v>#REF!</v>
      </c>
    </row>
    <row r="5825" spans="19:19" ht="20.25" customHeight="1">
      <c r="S5825" s="108" t="e">
        <f>일위대가집계표!#REF!</f>
        <v>#REF!</v>
      </c>
    </row>
    <row r="5826" spans="19:19" ht="20.25" customHeight="1">
      <c r="S5826" s="108" t="e">
        <f>일위대가집계표!#REF!</f>
        <v>#REF!</v>
      </c>
    </row>
    <row r="5827" spans="19:19" ht="20.25" customHeight="1">
      <c r="S5827" s="108" t="e">
        <f>일위대가집계표!#REF!</f>
        <v>#REF!</v>
      </c>
    </row>
    <row r="5828" spans="19:19" ht="20.25" customHeight="1">
      <c r="S5828" s="108" t="e">
        <f>일위대가집계표!#REF!</f>
        <v>#REF!</v>
      </c>
    </row>
    <row r="5829" spans="19:19" ht="20.25" customHeight="1">
      <c r="S5829" s="108" t="e">
        <f>일위대가집계표!#REF!</f>
        <v>#REF!</v>
      </c>
    </row>
    <row r="5830" spans="19:19" ht="20.25" customHeight="1">
      <c r="S5830" s="108" t="e">
        <f>일위대가집계표!#REF!</f>
        <v>#REF!</v>
      </c>
    </row>
    <row r="5831" spans="19:19" ht="20.25" customHeight="1">
      <c r="S5831" s="108" t="e">
        <f>일위대가집계표!#REF!</f>
        <v>#REF!</v>
      </c>
    </row>
    <row r="5832" spans="19:19" ht="20.25" customHeight="1">
      <c r="S5832" s="108" t="e">
        <f>일위대가집계표!#REF!</f>
        <v>#REF!</v>
      </c>
    </row>
    <row r="5833" spans="19:19" ht="20.25" customHeight="1">
      <c r="S5833" s="108" t="e">
        <f>일위대가집계표!#REF!</f>
        <v>#REF!</v>
      </c>
    </row>
    <row r="5834" spans="19:19" ht="20.25" customHeight="1">
      <c r="S5834" s="108" t="e">
        <f>일위대가집계표!#REF!</f>
        <v>#REF!</v>
      </c>
    </row>
    <row r="5835" spans="19:19" ht="20.25" customHeight="1">
      <c r="S5835" s="108" t="e">
        <f>일위대가집계표!#REF!</f>
        <v>#REF!</v>
      </c>
    </row>
    <row r="5836" spans="19:19" ht="20.25" customHeight="1">
      <c r="S5836" s="108" t="e">
        <f>일위대가집계표!#REF!</f>
        <v>#REF!</v>
      </c>
    </row>
    <row r="5837" spans="19:19" ht="20.25" customHeight="1">
      <c r="S5837" s="108" t="e">
        <f>일위대가집계표!#REF!</f>
        <v>#REF!</v>
      </c>
    </row>
    <row r="5838" spans="19:19" ht="20.25" customHeight="1">
      <c r="S5838" s="108" t="e">
        <f>일위대가집계표!#REF!</f>
        <v>#REF!</v>
      </c>
    </row>
    <row r="5839" spans="19:19" ht="20.25" customHeight="1">
      <c r="S5839" s="108" t="e">
        <f>일위대가집계표!#REF!</f>
        <v>#REF!</v>
      </c>
    </row>
    <row r="5840" spans="19:19" ht="20.25" customHeight="1">
      <c r="S5840" s="108" t="e">
        <f>일위대가집계표!#REF!</f>
        <v>#REF!</v>
      </c>
    </row>
    <row r="5841" spans="19:19" ht="20.25" customHeight="1">
      <c r="S5841" s="108" t="e">
        <f>일위대가집계표!#REF!</f>
        <v>#REF!</v>
      </c>
    </row>
    <row r="5842" spans="19:19" ht="20.25" customHeight="1">
      <c r="S5842" s="108" t="e">
        <f>일위대가집계표!#REF!</f>
        <v>#REF!</v>
      </c>
    </row>
    <row r="5843" spans="19:19" ht="20.25" customHeight="1">
      <c r="S5843" s="108" t="e">
        <f>일위대가집계표!#REF!</f>
        <v>#REF!</v>
      </c>
    </row>
    <row r="5844" spans="19:19" ht="20.25" customHeight="1">
      <c r="S5844" s="108" t="e">
        <f>일위대가집계표!#REF!</f>
        <v>#REF!</v>
      </c>
    </row>
    <row r="5845" spans="19:19" ht="20.25" customHeight="1">
      <c r="S5845" s="108" t="e">
        <f>일위대가집계표!#REF!</f>
        <v>#REF!</v>
      </c>
    </row>
    <row r="5846" spans="19:19" ht="20.25" customHeight="1">
      <c r="S5846" s="108" t="e">
        <f>일위대가집계표!#REF!</f>
        <v>#REF!</v>
      </c>
    </row>
    <row r="5847" spans="19:19" ht="20.25" customHeight="1">
      <c r="S5847" s="108" t="e">
        <f>일위대가집계표!#REF!</f>
        <v>#REF!</v>
      </c>
    </row>
    <row r="5848" spans="19:19" ht="20.25" customHeight="1">
      <c r="S5848" s="108" t="e">
        <f>일위대가집계표!#REF!</f>
        <v>#REF!</v>
      </c>
    </row>
    <row r="5849" spans="19:19" ht="20.25" customHeight="1">
      <c r="S5849" s="108" t="e">
        <f>일위대가집계표!#REF!</f>
        <v>#REF!</v>
      </c>
    </row>
    <row r="5850" spans="19:19" ht="20.25" customHeight="1">
      <c r="S5850" s="108" t="e">
        <f>일위대가집계표!#REF!</f>
        <v>#REF!</v>
      </c>
    </row>
    <row r="5851" spans="19:19" ht="20.25" customHeight="1">
      <c r="S5851" s="108" t="e">
        <f>일위대가집계표!#REF!</f>
        <v>#REF!</v>
      </c>
    </row>
    <row r="5852" spans="19:19" ht="20.25" customHeight="1">
      <c r="S5852" s="108" t="e">
        <f>일위대가집계표!#REF!</f>
        <v>#REF!</v>
      </c>
    </row>
    <row r="5853" spans="19:19" ht="20.25" customHeight="1">
      <c r="S5853" s="108" t="e">
        <f>일위대가집계표!#REF!</f>
        <v>#REF!</v>
      </c>
    </row>
    <row r="5854" spans="19:19" ht="20.25" customHeight="1">
      <c r="S5854" s="108" t="e">
        <f>일위대가집계표!#REF!</f>
        <v>#REF!</v>
      </c>
    </row>
    <row r="5855" spans="19:19" ht="20.25" customHeight="1">
      <c r="S5855" s="108" t="e">
        <f>일위대가집계표!#REF!</f>
        <v>#REF!</v>
      </c>
    </row>
    <row r="5856" spans="19:19" ht="20.25" customHeight="1">
      <c r="S5856" s="108" t="e">
        <f>일위대가집계표!#REF!</f>
        <v>#REF!</v>
      </c>
    </row>
    <row r="5857" spans="19:19" ht="20.25" customHeight="1">
      <c r="S5857" s="108" t="e">
        <f>일위대가집계표!#REF!</f>
        <v>#REF!</v>
      </c>
    </row>
    <row r="5858" spans="19:19" ht="20.25" customHeight="1">
      <c r="S5858" s="108" t="e">
        <f>일위대가집계표!#REF!</f>
        <v>#REF!</v>
      </c>
    </row>
    <row r="5859" spans="19:19" ht="20.25" customHeight="1">
      <c r="S5859" s="108" t="e">
        <f>일위대가집계표!#REF!</f>
        <v>#REF!</v>
      </c>
    </row>
    <row r="5860" spans="19:19" ht="20.25" customHeight="1">
      <c r="S5860" s="108" t="e">
        <f>일위대가집계표!#REF!</f>
        <v>#REF!</v>
      </c>
    </row>
    <row r="5861" spans="19:19" ht="20.25" customHeight="1">
      <c r="S5861" s="108" t="e">
        <f>일위대가집계표!#REF!</f>
        <v>#REF!</v>
      </c>
    </row>
    <row r="5862" spans="19:19" ht="20.25" customHeight="1">
      <c r="S5862" s="108" t="e">
        <f>일위대가집계표!#REF!</f>
        <v>#REF!</v>
      </c>
    </row>
    <row r="5863" spans="19:19" ht="20.25" customHeight="1">
      <c r="S5863" s="108" t="e">
        <f>일위대가집계표!#REF!</f>
        <v>#REF!</v>
      </c>
    </row>
    <row r="5864" spans="19:19" ht="20.25" customHeight="1">
      <c r="S5864" s="108" t="e">
        <f>일위대가집계표!#REF!</f>
        <v>#REF!</v>
      </c>
    </row>
    <row r="5865" spans="19:19" ht="20.25" customHeight="1">
      <c r="S5865" s="108" t="e">
        <f>일위대가집계표!#REF!</f>
        <v>#REF!</v>
      </c>
    </row>
    <row r="5866" spans="19:19" ht="20.25" customHeight="1">
      <c r="S5866" s="108" t="e">
        <f>일위대가집계표!#REF!</f>
        <v>#REF!</v>
      </c>
    </row>
    <row r="5867" spans="19:19" ht="20.25" customHeight="1">
      <c r="S5867" s="108" t="e">
        <f>일위대가집계표!#REF!</f>
        <v>#REF!</v>
      </c>
    </row>
    <row r="5868" spans="19:19" ht="20.25" customHeight="1">
      <c r="S5868" s="108" t="e">
        <f>일위대가집계표!#REF!</f>
        <v>#REF!</v>
      </c>
    </row>
    <row r="5869" spans="19:19" ht="20.25" customHeight="1">
      <c r="S5869" s="108" t="e">
        <f>일위대가집계표!#REF!</f>
        <v>#REF!</v>
      </c>
    </row>
    <row r="5870" spans="19:19" ht="20.25" customHeight="1">
      <c r="S5870" s="108" t="e">
        <f>일위대가집계표!#REF!</f>
        <v>#REF!</v>
      </c>
    </row>
    <row r="5871" spans="19:19" ht="20.25" customHeight="1">
      <c r="S5871" s="108" t="e">
        <f>일위대가집계표!#REF!</f>
        <v>#REF!</v>
      </c>
    </row>
    <row r="5872" spans="19:19" ht="20.25" customHeight="1">
      <c r="S5872" s="108" t="e">
        <f>일위대가집계표!#REF!</f>
        <v>#REF!</v>
      </c>
    </row>
    <row r="5873" spans="19:19" ht="20.25" customHeight="1">
      <c r="S5873" s="108" t="e">
        <f>일위대가집계표!#REF!</f>
        <v>#REF!</v>
      </c>
    </row>
    <row r="5874" spans="19:19" ht="20.25" customHeight="1">
      <c r="S5874" s="108" t="e">
        <f>일위대가집계표!#REF!</f>
        <v>#REF!</v>
      </c>
    </row>
    <row r="5875" spans="19:19" ht="20.25" customHeight="1">
      <c r="S5875" s="108" t="e">
        <f>일위대가집계표!#REF!</f>
        <v>#REF!</v>
      </c>
    </row>
    <row r="5876" spans="19:19" ht="20.25" customHeight="1">
      <c r="S5876" s="108" t="e">
        <f>일위대가집계표!#REF!</f>
        <v>#REF!</v>
      </c>
    </row>
    <row r="5877" spans="19:19" ht="20.25" customHeight="1">
      <c r="S5877" s="108" t="e">
        <f>일위대가집계표!#REF!</f>
        <v>#REF!</v>
      </c>
    </row>
    <row r="5878" spans="19:19" ht="20.25" customHeight="1">
      <c r="S5878" s="108" t="e">
        <f>일위대가집계표!#REF!</f>
        <v>#REF!</v>
      </c>
    </row>
    <row r="5879" spans="19:19" ht="20.25" customHeight="1">
      <c r="S5879" s="108" t="e">
        <f>일위대가집계표!#REF!</f>
        <v>#REF!</v>
      </c>
    </row>
    <row r="5880" spans="19:19" ht="20.25" customHeight="1">
      <c r="S5880" s="108" t="e">
        <f>일위대가집계표!#REF!</f>
        <v>#REF!</v>
      </c>
    </row>
    <row r="5881" spans="19:19" ht="20.25" customHeight="1">
      <c r="S5881" s="108" t="e">
        <f>일위대가집계표!#REF!</f>
        <v>#REF!</v>
      </c>
    </row>
    <row r="5882" spans="19:19" ht="20.25" customHeight="1">
      <c r="S5882" s="108" t="e">
        <f>일위대가집계표!#REF!</f>
        <v>#REF!</v>
      </c>
    </row>
    <row r="5883" spans="19:19" ht="20.25" customHeight="1">
      <c r="S5883" s="108" t="e">
        <f>일위대가집계표!#REF!</f>
        <v>#REF!</v>
      </c>
    </row>
    <row r="5884" spans="19:19" ht="20.25" customHeight="1">
      <c r="S5884" s="108" t="e">
        <f>일위대가집계표!#REF!</f>
        <v>#REF!</v>
      </c>
    </row>
    <row r="5885" spans="19:19" ht="20.25" customHeight="1">
      <c r="S5885" s="108" t="e">
        <f>일위대가집계표!#REF!</f>
        <v>#REF!</v>
      </c>
    </row>
    <row r="5886" spans="19:19" ht="20.25" customHeight="1">
      <c r="S5886" s="108" t="e">
        <f>일위대가집계표!#REF!</f>
        <v>#REF!</v>
      </c>
    </row>
    <row r="5887" spans="19:19" ht="20.25" customHeight="1">
      <c r="S5887" s="108" t="e">
        <f>일위대가집계표!#REF!</f>
        <v>#REF!</v>
      </c>
    </row>
    <row r="5888" spans="19:19" ht="20.25" customHeight="1">
      <c r="S5888" s="108" t="e">
        <f>일위대가집계표!#REF!</f>
        <v>#REF!</v>
      </c>
    </row>
    <row r="5889" spans="19:19" ht="20.25" customHeight="1">
      <c r="S5889" s="108" t="e">
        <f>일위대가집계표!#REF!</f>
        <v>#REF!</v>
      </c>
    </row>
    <row r="5890" spans="19:19" ht="20.25" customHeight="1">
      <c r="S5890" s="108" t="e">
        <f>일위대가집계표!#REF!</f>
        <v>#REF!</v>
      </c>
    </row>
    <row r="5891" spans="19:19" ht="20.25" customHeight="1">
      <c r="S5891" s="108" t="e">
        <f>일위대가집계표!#REF!</f>
        <v>#REF!</v>
      </c>
    </row>
    <row r="5892" spans="19:19" ht="20.25" customHeight="1">
      <c r="S5892" s="108" t="e">
        <f>일위대가집계표!#REF!</f>
        <v>#REF!</v>
      </c>
    </row>
    <row r="5893" spans="19:19" ht="20.25" customHeight="1">
      <c r="S5893" s="108" t="e">
        <f>일위대가집계표!#REF!</f>
        <v>#REF!</v>
      </c>
    </row>
    <row r="5894" spans="19:19" ht="20.25" customHeight="1">
      <c r="S5894" s="108" t="e">
        <f>일위대가집계표!#REF!</f>
        <v>#REF!</v>
      </c>
    </row>
    <row r="5895" spans="19:19" ht="20.25" customHeight="1">
      <c r="S5895" s="108" t="e">
        <f>일위대가집계표!#REF!</f>
        <v>#REF!</v>
      </c>
    </row>
    <row r="5896" spans="19:19" ht="20.25" customHeight="1">
      <c r="S5896" s="108" t="e">
        <f>일위대가집계표!#REF!</f>
        <v>#REF!</v>
      </c>
    </row>
    <row r="5897" spans="19:19" ht="20.25" customHeight="1">
      <c r="S5897" s="108" t="e">
        <f>일위대가집계표!#REF!</f>
        <v>#REF!</v>
      </c>
    </row>
    <row r="5898" spans="19:19" ht="20.25" customHeight="1">
      <c r="S5898" s="108" t="e">
        <f>일위대가집계표!#REF!</f>
        <v>#REF!</v>
      </c>
    </row>
    <row r="5899" spans="19:19" ht="20.25" customHeight="1">
      <c r="S5899" s="108" t="e">
        <f>일위대가집계표!#REF!</f>
        <v>#REF!</v>
      </c>
    </row>
    <row r="5900" spans="19:19" ht="20.25" customHeight="1">
      <c r="S5900" s="108" t="e">
        <f>일위대가집계표!#REF!</f>
        <v>#REF!</v>
      </c>
    </row>
    <row r="5901" spans="19:19" ht="20.25" customHeight="1">
      <c r="S5901" s="108" t="e">
        <f>일위대가집계표!#REF!</f>
        <v>#REF!</v>
      </c>
    </row>
    <row r="5902" spans="19:19" ht="20.25" customHeight="1">
      <c r="S5902" s="108" t="e">
        <f>일위대가집계표!#REF!</f>
        <v>#REF!</v>
      </c>
    </row>
    <row r="5903" spans="19:19" ht="20.25" customHeight="1">
      <c r="S5903" s="108" t="e">
        <f>일위대가집계표!#REF!</f>
        <v>#REF!</v>
      </c>
    </row>
    <row r="5904" spans="19:19" ht="20.25" customHeight="1">
      <c r="S5904" s="108" t="e">
        <f>일위대가집계표!#REF!</f>
        <v>#REF!</v>
      </c>
    </row>
    <row r="5905" spans="19:19" ht="20.25" customHeight="1">
      <c r="S5905" s="108" t="e">
        <f>일위대가집계표!#REF!</f>
        <v>#REF!</v>
      </c>
    </row>
    <row r="5906" spans="19:19" ht="20.25" customHeight="1">
      <c r="S5906" s="108" t="e">
        <f>일위대가집계표!#REF!</f>
        <v>#REF!</v>
      </c>
    </row>
    <row r="5907" spans="19:19" ht="20.25" customHeight="1">
      <c r="S5907" s="108" t="e">
        <f>일위대가집계표!#REF!</f>
        <v>#REF!</v>
      </c>
    </row>
    <row r="5908" spans="19:19" ht="20.25" customHeight="1">
      <c r="S5908" s="108" t="e">
        <f>일위대가집계표!#REF!</f>
        <v>#REF!</v>
      </c>
    </row>
    <row r="5909" spans="19:19" ht="20.25" customHeight="1">
      <c r="S5909" s="108" t="e">
        <f>일위대가집계표!#REF!</f>
        <v>#REF!</v>
      </c>
    </row>
    <row r="5910" spans="19:19" ht="20.25" customHeight="1">
      <c r="S5910" s="108" t="e">
        <f>일위대가집계표!#REF!</f>
        <v>#REF!</v>
      </c>
    </row>
    <row r="5911" spans="19:19" ht="20.25" customHeight="1">
      <c r="S5911" s="108" t="e">
        <f>일위대가집계표!#REF!</f>
        <v>#REF!</v>
      </c>
    </row>
    <row r="5912" spans="19:19" ht="20.25" customHeight="1">
      <c r="S5912" s="108" t="e">
        <f>일위대가집계표!#REF!</f>
        <v>#REF!</v>
      </c>
    </row>
    <row r="5913" spans="19:19" ht="20.25" customHeight="1">
      <c r="S5913" s="108" t="e">
        <f>일위대가집계표!#REF!</f>
        <v>#REF!</v>
      </c>
    </row>
    <row r="5914" spans="19:19" ht="20.25" customHeight="1">
      <c r="S5914" s="108" t="e">
        <f>일위대가집계표!#REF!</f>
        <v>#REF!</v>
      </c>
    </row>
    <row r="5915" spans="19:19" ht="20.25" customHeight="1">
      <c r="S5915" s="108" t="e">
        <f>일위대가집계표!#REF!</f>
        <v>#REF!</v>
      </c>
    </row>
    <row r="5916" spans="19:19" ht="20.25" customHeight="1">
      <c r="S5916" s="108" t="e">
        <f>일위대가집계표!#REF!</f>
        <v>#REF!</v>
      </c>
    </row>
    <row r="5917" spans="19:19" ht="20.25" customHeight="1">
      <c r="S5917" s="108" t="e">
        <f>일위대가집계표!#REF!</f>
        <v>#REF!</v>
      </c>
    </row>
    <row r="5918" spans="19:19" ht="20.25" customHeight="1">
      <c r="S5918" s="108" t="e">
        <f>일위대가집계표!#REF!</f>
        <v>#REF!</v>
      </c>
    </row>
    <row r="5919" spans="19:19" ht="20.25" customHeight="1">
      <c r="S5919" s="108" t="e">
        <f>일위대가집계표!#REF!</f>
        <v>#REF!</v>
      </c>
    </row>
    <row r="5920" spans="19:19" ht="20.25" customHeight="1">
      <c r="S5920" s="108" t="e">
        <f>일위대가집계표!#REF!</f>
        <v>#REF!</v>
      </c>
    </row>
    <row r="5921" spans="19:19" ht="20.25" customHeight="1">
      <c r="S5921" s="108" t="e">
        <f>일위대가집계표!#REF!</f>
        <v>#REF!</v>
      </c>
    </row>
    <row r="5922" spans="19:19" ht="20.25" customHeight="1">
      <c r="S5922" s="108" t="e">
        <f>일위대가집계표!#REF!</f>
        <v>#REF!</v>
      </c>
    </row>
    <row r="5923" spans="19:19" ht="20.25" customHeight="1">
      <c r="S5923" s="108" t="e">
        <f>일위대가집계표!#REF!</f>
        <v>#REF!</v>
      </c>
    </row>
    <row r="5924" spans="19:19" ht="20.25" customHeight="1">
      <c r="S5924" s="108" t="e">
        <f>일위대가집계표!#REF!</f>
        <v>#REF!</v>
      </c>
    </row>
    <row r="5925" spans="19:19" ht="20.25" customHeight="1">
      <c r="S5925" s="108" t="e">
        <f>일위대가집계표!#REF!</f>
        <v>#REF!</v>
      </c>
    </row>
    <row r="5926" spans="19:19" ht="20.25" customHeight="1">
      <c r="S5926" s="108" t="e">
        <f>일위대가집계표!#REF!</f>
        <v>#REF!</v>
      </c>
    </row>
    <row r="5927" spans="19:19" ht="20.25" customHeight="1">
      <c r="S5927" s="108" t="e">
        <f>일위대가집계표!#REF!</f>
        <v>#REF!</v>
      </c>
    </row>
    <row r="5928" spans="19:19" ht="20.25" customHeight="1">
      <c r="S5928" s="108" t="e">
        <f>일위대가집계표!#REF!</f>
        <v>#REF!</v>
      </c>
    </row>
    <row r="5929" spans="19:19" ht="20.25" customHeight="1">
      <c r="S5929" s="108" t="e">
        <f>일위대가집계표!#REF!</f>
        <v>#REF!</v>
      </c>
    </row>
    <row r="5930" spans="19:19" ht="20.25" customHeight="1">
      <c r="S5930" s="108" t="e">
        <f>일위대가집계표!#REF!</f>
        <v>#REF!</v>
      </c>
    </row>
    <row r="5931" spans="19:19" ht="20.25" customHeight="1">
      <c r="S5931" s="108" t="e">
        <f>일위대가집계표!#REF!</f>
        <v>#REF!</v>
      </c>
    </row>
    <row r="5932" spans="19:19" ht="20.25" customHeight="1">
      <c r="S5932" s="108" t="e">
        <f>일위대가집계표!#REF!</f>
        <v>#REF!</v>
      </c>
    </row>
    <row r="5933" spans="19:19" ht="20.25" customHeight="1">
      <c r="S5933" s="108" t="e">
        <f>일위대가집계표!#REF!</f>
        <v>#REF!</v>
      </c>
    </row>
    <row r="5934" spans="19:19" ht="20.25" customHeight="1">
      <c r="S5934" s="108" t="e">
        <f>일위대가집계표!#REF!</f>
        <v>#REF!</v>
      </c>
    </row>
    <row r="5935" spans="19:19" ht="20.25" customHeight="1">
      <c r="S5935" s="108" t="e">
        <f>일위대가집계표!#REF!</f>
        <v>#REF!</v>
      </c>
    </row>
    <row r="5936" spans="19:19" ht="20.25" customHeight="1">
      <c r="S5936" s="108" t="e">
        <f>일위대가집계표!#REF!</f>
        <v>#REF!</v>
      </c>
    </row>
    <row r="5937" spans="19:19" ht="20.25" customHeight="1">
      <c r="S5937" s="108" t="e">
        <f>일위대가집계표!#REF!</f>
        <v>#REF!</v>
      </c>
    </row>
    <row r="5938" spans="19:19" ht="20.25" customHeight="1">
      <c r="S5938" s="108" t="e">
        <f>일위대가집계표!#REF!</f>
        <v>#REF!</v>
      </c>
    </row>
    <row r="5939" spans="19:19" ht="20.25" customHeight="1">
      <c r="S5939" s="108" t="e">
        <f>일위대가집계표!#REF!</f>
        <v>#REF!</v>
      </c>
    </row>
    <row r="5940" spans="19:19" ht="20.25" customHeight="1">
      <c r="S5940" s="108" t="e">
        <f>일위대가집계표!#REF!</f>
        <v>#REF!</v>
      </c>
    </row>
    <row r="5941" spans="19:19" ht="20.25" customHeight="1">
      <c r="S5941" s="108" t="e">
        <f>일위대가집계표!#REF!</f>
        <v>#REF!</v>
      </c>
    </row>
    <row r="5942" spans="19:19" ht="20.25" customHeight="1">
      <c r="S5942" s="108" t="e">
        <f>일위대가집계표!#REF!</f>
        <v>#REF!</v>
      </c>
    </row>
    <row r="5943" spans="19:19" ht="20.25" customHeight="1">
      <c r="S5943" s="108" t="e">
        <f>일위대가집계표!#REF!</f>
        <v>#REF!</v>
      </c>
    </row>
    <row r="5944" spans="19:19" ht="20.25" customHeight="1">
      <c r="S5944" s="108" t="e">
        <f>일위대가집계표!#REF!</f>
        <v>#REF!</v>
      </c>
    </row>
    <row r="5945" spans="19:19" ht="20.25" customHeight="1">
      <c r="S5945" s="108" t="e">
        <f>일위대가집계표!#REF!</f>
        <v>#REF!</v>
      </c>
    </row>
    <row r="5946" spans="19:19" ht="20.25" customHeight="1">
      <c r="S5946" s="108" t="e">
        <f>일위대가집계표!#REF!</f>
        <v>#REF!</v>
      </c>
    </row>
    <row r="5947" spans="19:19" ht="20.25" customHeight="1">
      <c r="S5947" s="108" t="e">
        <f>일위대가집계표!#REF!</f>
        <v>#REF!</v>
      </c>
    </row>
    <row r="5948" spans="19:19" ht="20.25" customHeight="1">
      <c r="S5948" s="108" t="e">
        <f>일위대가집계표!#REF!</f>
        <v>#REF!</v>
      </c>
    </row>
    <row r="5949" spans="19:19" ht="20.25" customHeight="1">
      <c r="S5949" s="108" t="e">
        <f>일위대가집계표!#REF!</f>
        <v>#REF!</v>
      </c>
    </row>
    <row r="5950" spans="19:19" ht="20.25" customHeight="1">
      <c r="S5950" s="108" t="e">
        <f>일위대가집계표!#REF!</f>
        <v>#REF!</v>
      </c>
    </row>
    <row r="5951" spans="19:19" ht="20.25" customHeight="1">
      <c r="S5951" s="108" t="e">
        <f>일위대가집계표!#REF!</f>
        <v>#REF!</v>
      </c>
    </row>
    <row r="5952" spans="19:19" ht="20.25" customHeight="1">
      <c r="S5952" s="108" t="e">
        <f>일위대가집계표!#REF!</f>
        <v>#REF!</v>
      </c>
    </row>
    <row r="5953" spans="19:19" ht="20.25" customHeight="1">
      <c r="S5953" s="108" t="e">
        <f>일위대가집계표!#REF!</f>
        <v>#REF!</v>
      </c>
    </row>
    <row r="5954" spans="19:19" ht="20.25" customHeight="1">
      <c r="S5954" s="108" t="e">
        <f>일위대가집계표!#REF!</f>
        <v>#REF!</v>
      </c>
    </row>
    <row r="5955" spans="19:19" ht="20.25" customHeight="1">
      <c r="S5955" s="108" t="e">
        <f>일위대가집계표!#REF!</f>
        <v>#REF!</v>
      </c>
    </row>
    <row r="5956" spans="19:19" ht="20.25" customHeight="1">
      <c r="S5956" s="108" t="e">
        <f>일위대가집계표!#REF!</f>
        <v>#REF!</v>
      </c>
    </row>
    <row r="5957" spans="19:19" ht="20.25" customHeight="1">
      <c r="S5957" s="108" t="e">
        <f>일위대가집계표!#REF!</f>
        <v>#REF!</v>
      </c>
    </row>
    <row r="5958" spans="19:19" ht="20.25" customHeight="1">
      <c r="S5958" s="108" t="e">
        <f>일위대가집계표!#REF!</f>
        <v>#REF!</v>
      </c>
    </row>
    <row r="5959" spans="19:19" ht="20.25" customHeight="1">
      <c r="S5959" s="108" t="e">
        <f>일위대가집계표!#REF!</f>
        <v>#REF!</v>
      </c>
    </row>
    <row r="5960" spans="19:19" ht="20.25" customHeight="1">
      <c r="S5960" s="108" t="e">
        <f>일위대가집계표!#REF!</f>
        <v>#REF!</v>
      </c>
    </row>
    <row r="5961" spans="19:19" ht="20.25" customHeight="1">
      <c r="S5961" s="108" t="e">
        <f>일위대가집계표!#REF!</f>
        <v>#REF!</v>
      </c>
    </row>
    <row r="5962" spans="19:19" ht="20.25" customHeight="1">
      <c r="S5962" s="108" t="e">
        <f>일위대가집계표!#REF!</f>
        <v>#REF!</v>
      </c>
    </row>
    <row r="5963" spans="19:19" ht="20.25" customHeight="1">
      <c r="S5963" s="108" t="e">
        <f>일위대가집계표!#REF!</f>
        <v>#REF!</v>
      </c>
    </row>
    <row r="5964" spans="19:19" ht="20.25" customHeight="1">
      <c r="S5964" s="108" t="e">
        <f>일위대가집계표!#REF!</f>
        <v>#REF!</v>
      </c>
    </row>
    <row r="5965" spans="19:19" ht="20.25" customHeight="1">
      <c r="S5965" s="108" t="e">
        <f>일위대가집계표!#REF!</f>
        <v>#REF!</v>
      </c>
    </row>
    <row r="5966" spans="19:19" ht="20.25" customHeight="1">
      <c r="S5966" s="108" t="e">
        <f>일위대가집계표!#REF!</f>
        <v>#REF!</v>
      </c>
    </row>
    <row r="5967" spans="19:19" ht="20.25" customHeight="1">
      <c r="S5967" s="108" t="e">
        <f>일위대가집계표!#REF!</f>
        <v>#REF!</v>
      </c>
    </row>
    <row r="5968" spans="19:19" ht="20.25" customHeight="1">
      <c r="S5968" s="108" t="e">
        <f>일위대가집계표!#REF!</f>
        <v>#REF!</v>
      </c>
    </row>
    <row r="5969" spans="19:19" ht="20.25" customHeight="1">
      <c r="S5969" s="108" t="e">
        <f>일위대가집계표!#REF!</f>
        <v>#REF!</v>
      </c>
    </row>
    <row r="5970" spans="19:19" ht="20.25" customHeight="1">
      <c r="S5970" s="108" t="e">
        <f>일위대가집계표!#REF!</f>
        <v>#REF!</v>
      </c>
    </row>
    <row r="5971" spans="19:19" ht="20.25" customHeight="1">
      <c r="S5971" s="108" t="e">
        <f>일위대가집계표!#REF!</f>
        <v>#REF!</v>
      </c>
    </row>
    <row r="5972" spans="19:19" ht="20.25" customHeight="1">
      <c r="S5972" s="108" t="e">
        <f>일위대가집계표!#REF!</f>
        <v>#REF!</v>
      </c>
    </row>
    <row r="5973" spans="19:19" ht="20.25" customHeight="1">
      <c r="S5973" s="108" t="e">
        <f>일위대가집계표!#REF!</f>
        <v>#REF!</v>
      </c>
    </row>
    <row r="5974" spans="19:19" ht="20.25" customHeight="1">
      <c r="S5974" s="108" t="e">
        <f>일위대가집계표!#REF!</f>
        <v>#REF!</v>
      </c>
    </row>
    <row r="5975" spans="19:19" ht="20.25" customHeight="1">
      <c r="S5975" s="108" t="e">
        <f>일위대가집계표!#REF!</f>
        <v>#REF!</v>
      </c>
    </row>
    <row r="5976" spans="19:19" ht="20.25" customHeight="1">
      <c r="S5976" s="108" t="e">
        <f>일위대가집계표!#REF!</f>
        <v>#REF!</v>
      </c>
    </row>
    <row r="5977" spans="19:19" ht="20.25" customHeight="1">
      <c r="S5977" s="108" t="e">
        <f>일위대가집계표!#REF!</f>
        <v>#REF!</v>
      </c>
    </row>
    <row r="5978" spans="19:19" ht="20.25" customHeight="1">
      <c r="S5978" s="108" t="e">
        <f>일위대가집계표!#REF!</f>
        <v>#REF!</v>
      </c>
    </row>
    <row r="5979" spans="19:19" ht="20.25" customHeight="1">
      <c r="S5979" s="108" t="e">
        <f>일위대가집계표!#REF!</f>
        <v>#REF!</v>
      </c>
    </row>
    <row r="5980" spans="19:19" ht="20.25" customHeight="1">
      <c r="S5980" s="108" t="e">
        <f>일위대가집계표!#REF!</f>
        <v>#REF!</v>
      </c>
    </row>
    <row r="5981" spans="19:19" ht="20.25" customHeight="1">
      <c r="S5981" s="108" t="e">
        <f>일위대가집계표!#REF!</f>
        <v>#REF!</v>
      </c>
    </row>
    <row r="5982" spans="19:19" ht="20.25" customHeight="1">
      <c r="S5982" s="108" t="e">
        <f>일위대가집계표!#REF!</f>
        <v>#REF!</v>
      </c>
    </row>
    <row r="5983" spans="19:19" ht="20.25" customHeight="1">
      <c r="S5983" s="108" t="e">
        <f>일위대가집계표!#REF!</f>
        <v>#REF!</v>
      </c>
    </row>
    <row r="5984" spans="19:19" ht="20.25" customHeight="1">
      <c r="S5984" s="108" t="e">
        <f>일위대가집계표!#REF!</f>
        <v>#REF!</v>
      </c>
    </row>
    <row r="5985" spans="19:19" ht="20.25" customHeight="1">
      <c r="S5985" s="108" t="e">
        <f>일위대가집계표!#REF!</f>
        <v>#REF!</v>
      </c>
    </row>
    <row r="5986" spans="19:19" ht="20.25" customHeight="1">
      <c r="S5986" s="108" t="e">
        <f>일위대가집계표!#REF!</f>
        <v>#REF!</v>
      </c>
    </row>
    <row r="5987" spans="19:19" ht="20.25" customHeight="1">
      <c r="S5987" s="108" t="e">
        <f>일위대가집계표!#REF!</f>
        <v>#REF!</v>
      </c>
    </row>
    <row r="5988" spans="19:19" ht="20.25" customHeight="1">
      <c r="S5988" s="108" t="e">
        <f>일위대가집계표!#REF!</f>
        <v>#REF!</v>
      </c>
    </row>
    <row r="5989" spans="19:19" ht="20.25" customHeight="1">
      <c r="S5989" s="108" t="e">
        <f>일위대가집계표!#REF!</f>
        <v>#REF!</v>
      </c>
    </row>
    <row r="5990" spans="19:19" ht="20.25" customHeight="1">
      <c r="S5990" s="108" t="e">
        <f>일위대가집계표!#REF!</f>
        <v>#REF!</v>
      </c>
    </row>
    <row r="5991" spans="19:19" ht="20.25" customHeight="1">
      <c r="S5991" s="108" t="e">
        <f>일위대가집계표!#REF!</f>
        <v>#REF!</v>
      </c>
    </row>
    <row r="5992" spans="19:19" ht="20.25" customHeight="1">
      <c r="S5992" s="108" t="e">
        <f>일위대가집계표!#REF!</f>
        <v>#REF!</v>
      </c>
    </row>
    <row r="5993" spans="19:19" ht="20.25" customHeight="1">
      <c r="S5993" s="108" t="e">
        <f>일위대가집계표!#REF!</f>
        <v>#REF!</v>
      </c>
    </row>
    <row r="5994" spans="19:19" ht="20.25" customHeight="1">
      <c r="S5994" s="108" t="e">
        <f>일위대가집계표!#REF!</f>
        <v>#REF!</v>
      </c>
    </row>
    <row r="5995" spans="19:19" ht="20.25" customHeight="1">
      <c r="S5995" s="108" t="e">
        <f>일위대가집계표!#REF!</f>
        <v>#REF!</v>
      </c>
    </row>
    <row r="5996" spans="19:19" ht="20.25" customHeight="1">
      <c r="S5996" s="108" t="e">
        <f>일위대가집계표!#REF!</f>
        <v>#REF!</v>
      </c>
    </row>
    <row r="5997" spans="19:19" ht="20.25" customHeight="1">
      <c r="S5997" s="108" t="e">
        <f>일위대가집계표!#REF!</f>
        <v>#REF!</v>
      </c>
    </row>
    <row r="5998" spans="19:19" ht="20.25" customHeight="1">
      <c r="S5998" s="108" t="e">
        <f>일위대가집계표!#REF!</f>
        <v>#REF!</v>
      </c>
    </row>
    <row r="5999" spans="19:19" ht="20.25" customHeight="1">
      <c r="S5999" s="108" t="e">
        <f>일위대가집계표!#REF!</f>
        <v>#REF!</v>
      </c>
    </row>
    <row r="6000" spans="19:19" ht="20.25" customHeight="1">
      <c r="S6000" s="108" t="e">
        <f>일위대가집계표!#REF!</f>
        <v>#REF!</v>
      </c>
    </row>
    <row r="6001" spans="19:19" ht="20.25" customHeight="1">
      <c r="S6001" s="108" t="e">
        <f>일위대가집계표!#REF!</f>
        <v>#REF!</v>
      </c>
    </row>
    <row r="6002" spans="19:19" ht="20.25" customHeight="1">
      <c r="S6002" s="108" t="e">
        <f>일위대가집계표!#REF!</f>
        <v>#REF!</v>
      </c>
    </row>
    <row r="6003" spans="19:19" ht="20.25" customHeight="1">
      <c r="S6003" s="108" t="e">
        <f>일위대가집계표!#REF!</f>
        <v>#REF!</v>
      </c>
    </row>
    <row r="6004" spans="19:19" ht="20.25" customHeight="1">
      <c r="S6004" s="108" t="e">
        <f>일위대가집계표!#REF!</f>
        <v>#REF!</v>
      </c>
    </row>
    <row r="6005" spans="19:19" ht="20.25" customHeight="1">
      <c r="S6005" s="108" t="e">
        <f>일위대가집계표!#REF!</f>
        <v>#REF!</v>
      </c>
    </row>
    <row r="6006" spans="19:19" ht="20.25" customHeight="1">
      <c r="S6006" s="108" t="e">
        <f>일위대가집계표!#REF!</f>
        <v>#REF!</v>
      </c>
    </row>
    <row r="6007" spans="19:19" ht="20.25" customHeight="1">
      <c r="S6007" s="108" t="e">
        <f>일위대가집계표!#REF!</f>
        <v>#REF!</v>
      </c>
    </row>
    <row r="6008" spans="19:19" ht="20.25" customHeight="1">
      <c r="S6008" s="108" t="e">
        <f>일위대가집계표!#REF!</f>
        <v>#REF!</v>
      </c>
    </row>
    <row r="6009" spans="19:19" ht="20.25" customHeight="1">
      <c r="S6009" s="108" t="e">
        <f>일위대가집계표!#REF!</f>
        <v>#REF!</v>
      </c>
    </row>
    <row r="6010" spans="19:19" ht="20.25" customHeight="1">
      <c r="S6010" s="108" t="e">
        <f>일위대가집계표!#REF!</f>
        <v>#REF!</v>
      </c>
    </row>
    <row r="6011" spans="19:19" ht="20.25" customHeight="1">
      <c r="S6011" s="108" t="e">
        <f>일위대가집계표!#REF!</f>
        <v>#REF!</v>
      </c>
    </row>
    <row r="6012" spans="19:19" ht="20.25" customHeight="1">
      <c r="S6012" s="108" t="e">
        <f>일위대가집계표!#REF!</f>
        <v>#REF!</v>
      </c>
    </row>
    <row r="6013" spans="19:19" ht="20.25" customHeight="1">
      <c r="S6013" s="108" t="e">
        <f>일위대가집계표!#REF!</f>
        <v>#REF!</v>
      </c>
    </row>
    <row r="6014" spans="19:19" ht="20.25" customHeight="1">
      <c r="S6014" s="108" t="e">
        <f>일위대가집계표!#REF!</f>
        <v>#REF!</v>
      </c>
    </row>
    <row r="6015" spans="19:19" ht="20.25" customHeight="1">
      <c r="S6015" s="108" t="e">
        <f>일위대가집계표!#REF!</f>
        <v>#REF!</v>
      </c>
    </row>
    <row r="6016" spans="19:19" ht="20.25" customHeight="1">
      <c r="S6016" s="108" t="e">
        <f>일위대가집계표!#REF!</f>
        <v>#REF!</v>
      </c>
    </row>
    <row r="6017" spans="19:19" ht="20.25" customHeight="1">
      <c r="S6017" s="108" t="e">
        <f>일위대가집계표!#REF!</f>
        <v>#REF!</v>
      </c>
    </row>
    <row r="6018" spans="19:19" ht="20.25" customHeight="1">
      <c r="S6018" s="108" t="e">
        <f>일위대가집계표!#REF!</f>
        <v>#REF!</v>
      </c>
    </row>
    <row r="6019" spans="19:19" ht="20.25" customHeight="1">
      <c r="S6019" s="108" t="e">
        <f>일위대가집계표!#REF!</f>
        <v>#REF!</v>
      </c>
    </row>
    <row r="6020" spans="19:19" ht="20.25" customHeight="1">
      <c r="S6020" s="108" t="e">
        <f>일위대가집계표!#REF!</f>
        <v>#REF!</v>
      </c>
    </row>
    <row r="6021" spans="19:19" ht="20.25" customHeight="1">
      <c r="S6021" s="108" t="e">
        <f>일위대가집계표!#REF!</f>
        <v>#REF!</v>
      </c>
    </row>
    <row r="6022" spans="19:19" ht="20.25" customHeight="1">
      <c r="S6022" s="108" t="e">
        <f>일위대가집계표!#REF!</f>
        <v>#REF!</v>
      </c>
    </row>
    <row r="6023" spans="19:19" ht="20.25" customHeight="1">
      <c r="S6023" s="108" t="e">
        <f>일위대가집계표!#REF!</f>
        <v>#REF!</v>
      </c>
    </row>
    <row r="6024" spans="19:19" ht="20.25" customHeight="1">
      <c r="S6024" s="108" t="e">
        <f>일위대가집계표!#REF!</f>
        <v>#REF!</v>
      </c>
    </row>
    <row r="6025" spans="19:19" ht="20.25" customHeight="1">
      <c r="S6025" s="108" t="e">
        <f>일위대가집계표!#REF!</f>
        <v>#REF!</v>
      </c>
    </row>
    <row r="6026" spans="19:19" ht="20.25" customHeight="1">
      <c r="S6026" s="108" t="e">
        <f>일위대가집계표!#REF!</f>
        <v>#REF!</v>
      </c>
    </row>
    <row r="6027" spans="19:19" ht="20.25" customHeight="1">
      <c r="S6027" s="108" t="e">
        <f>일위대가집계표!#REF!</f>
        <v>#REF!</v>
      </c>
    </row>
    <row r="6028" spans="19:19" ht="20.25" customHeight="1">
      <c r="S6028" s="108" t="e">
        <f>일위대가집계표!#REF!</f>
        <v>#REF!</v>
      </c>
    </row>
    <row r="6029" spans="19:19" ht="20.25" customHeight="1">
      <c r="S6029" s="108" t="e">
        <f>일위대가집계표!#REF!</f>
        <v>#REF!</v>
      </c>
    </row>
    <row r="6030" spans="19:19" ht="20.25" customHeight="1">
      <c r="S6030" s="108" t="e">
        <f>일위대가집계표!#REF!</f>
        <v>#REF!</v>
      </c>
    </row>
    <row r="6031" spans="19:19" ht="20.25" customHeight="1">
      <c r="S6031" s="108" t="e">
        <f>일위대가집계표!#REF!</f>
        <v>#REF!</v>
      </c>
    </row>
    <row r="6032" spans="19:19" ht="20.25" customHeight="1">
      <c r="S6032" s="108" t="e">
        <f>일위대가집계표!#REF!</f>
        <v>#REF!</v>
      </c>
    </row>
    <row r="6033" spans="19:19" ht="20.25" customHeight="1">
      <c r="S6033" s="108" t="e">
        <f>일위대가집계표!#REF!</f>
        <v>#REF!</v>
      </c>
    </row>
    <row r="6034" spans="19:19" ht="20.25" customHeight="1">
      <c r="S6034" s="108" t="e">
        <f>일위대가집계표!#REF!</f>
        <v>#REF!</v>
      </c>
    </row>
    <row r="6035" spans="19:19" ht="20.25" customHeight="1">
      <c r="S6035" s="108" t="e">
        <f>일위대가집계표!#REF!</f>
        <v>#REF!</v>
      </c>
    </row>
    <row r="6036" spans="19:19" ht="20.25" customHeight="1">
      <c r="S6036" s="108" t="e">
        <f>일위대가집계표!#REF!</f>
        <v>#REF!</v>
      </c>
    </row>
    <row r="6037" spans="19:19" ht="20.25" customHeight="1">
      <c r="S6037" s="108" t="e">
        <f>일위대가집계표!#REF!</f>
        <v>#REF!</v>
      </c>
    </row>
    <row r="6038" spans="19:19" ht="20.25" customHeight="1">
      <c r="S6038" s="108" t="e">
        <f>일위대가집계표!#REF!</f>
        <v>#REF!</v>
      </c>
    </row>
    <row r="6039" spans="19:19" ht="20.25" customHeight="1">
      <c r="S6039" s="108" t="e">
        <f>일위대가집계표!#REF!</f>
        <v>#REF!</v>
      </c>
    </row>
    <row r="6040" spans="19:19" ht="20.25" customHeight="1">
      <c r="S6040" s="108" t="e">
        <f>일위대가집계표!#REF!</f>
        <v>#REF!</v>
      </c>
    </row>
    <row r="6041" spans="19:19" ht="20.25" customHeight="1">
      <c r="S6041" s="108" t="e">
        <f>일위대가집계표!#REF!</f>
        <v>#REF!</v>
      </c>
    </row>
    <row r="6042" spans="19:19" ht="20.25" customHeight="1">
      <c r="S6042" s="108" t="e">
        <f>일위대가집계표!#REF!</f>
        <v>#REF!</v>
      </c>
    </row>
    <row r="6043" spans="19:19" ht="20.25" customHeight="1">
      <c r="S6043" s="108" t="e">
        <f>일위대가집계표!#REF!</f>
        <v>#REF!</v>
      </c>
    </row>
    <row r="6044" spans="19:19" ht="20.25" customHeight="1">
      <c r="S6044" s="108" t="e">
        <f>일위대가집계표!#REF!</f>
        <v>#REF!</v>
      </c>
    </row>
    <row r="6045" spans="19:19" ht="20.25" customHeight="1">
      <c r="S6045" s="108" t="e">
        <f>일위대가집계표!#REF!</f>
        <v>#REF!</v>
      </c>
    </row>
    <row r="6046" spans="19:19" ht="20.25" customHeight="1">
      <c r="S6046" s="108" t="e">
        <f>일위대가집계표!#REF!</f>
        <v>#REF!</v>
      </c>
    </row>
    <row r="6047" spans="19:19" ht="20.25" customHeight="1">
      <c r="S6047" s="108" t="e">
        <f>일위대가집계표!#REF!</f>
        <v>#REF!</v>
      </c>
    </row>
    <row r="6048" spans="19:19" ht="20.25" customHeight="1">
      <c r="S6048" s="108" t="e">
        <f>일위대가집계표!#REF!</f>
        <v>#REF!</v>
      </c>
    </row>
    <row r="6049" spans="19:19" ht="20.25" customHeight="1">
      <c r="S6049" s="108" t="e">
        <f>일위대가집계표!#REF!</f>
        <v>#REF!</v>
      </c>
    </row>
    <row r="6050" spans="19:19" ht="20.25" customHeight="1">
      <c r="S6050" s="108" t="e">
        <f>일위대가집계표!#REF!</f>
        <v>#REF!</v>
      </c>
    </row>
    <row r="6051" spans="19:19" ht="20.25" customHeight="1">
      <c r="S6051" s="108" t="e">
        <f>일위대가집계표!#REF!</f>
        <v>#REF!</v>
      </c>
    </row>
    <row r="6052" spans="19:19" ht="20.25" customHeight="1">
      <c r="S6052" s="108" t="e">
        <f>일위대가집계표!#REF!</f>
        <v>#REF!</v>
      </c>
    </row>
    <row r="6053" spans="19:19" ht="20.25" customHeight="1">
      <c r="S6053" s="108" t="e">
        <f>일위대가집계표!#REF!</f>
        <v>#REF!</v>
      </c>
    </row>
    <row r="6054" spans="19:19" ht="20.25" customHeight="1">
      <c r="S6054" s="108" t="e">
        <f>일위대가집계표!#REF!</f>
        <v>#REF!</v>
      </c>
    </row>
    <row r="6055" spans="19:19" ht="20.25" customHeight="1">
      <c r="S6055" s="108" t="e">
        <f>일위대가집계표!#REF!</f>
        <v>#REF!</v>
      </c>
    </row>
    <row r="6056" spans="19:19" ht="20.25" customHeight="1">
      <c r="S6056" s="108" t="e">
        <f>일위대가집계표!#REF!</f>
        <v>#REF!</v>
      </c>
    </row>
    <row r="6057" spans="19:19" ht="20.25" customHeight="1">
      <c r="S6057" s="108" t="e">
        <f>일위대가집계표!#REF!</f>
        <v>#REF!</v>
      </c>
    </row>
    <row r="6058" spans="19:19" ht="20.25" customHeight="1">
      <c r="S6058" s="108" t="e">
        <f>일위대가집계표!#REF!</f>
        <v>#REF!</v>
      </c>
    </row>
    <row r="6059" spans="19:19" ht="20.25" customHeight="1">
      <c r="S6059" s="108" t="e">
        <f>일위대가집계표!#REF!</f>
        <v>#REF!</v>
      </c>
    </row>
    <row r="6060" spans="19:19" ht="20.25" customHeight="1">
      <c r="S6060" s="108" t="e">
        <f>일위대가집계표!#REF!</f>
        <v>#REF!</v>
      </c>
    </row>
    <row r="6061" spans="19:19" ht="20.25" customHeight="1">
      <c r="S6061" s="108" t="e">
        <f>일위대가집계표!#REF!</f>
        <v>#REF!</v>
      </c>
    </row>
    <row r="6062" spans="19:19" ht="20.25" customHeight="1">
      <c r="S6062" s="108" t="e">
        <f>일위대가집계표!#REF!</f>
        <v>#REF!</v>
      </c>
    </row>
    <row r="6063" spans="19:19" ht="20.25" customHeight="1">
      <c r="S6063" s="108" t="e">
        <f>일위대가집계표!#REF!</f>
        <v>#REF!</v>
      </c>
    </row>
    <row r="6064" spans="19:19" ht="20.25" customHeight="1">
      <c r="S6064" s="108" t="e">
        <f>일위대가집계표!#REF!</f>
        <v>#REF!</v>
      </c>
    </row>
    <row r="6065" spans="19:19" ht="20.25" customHeight="1">
      <c r="S6065" s="108" t="e">
        <f>일위대가집계표!#REF!</f>
        <v>#REF!</v>
      </c>
    </row>
    <row r="6066" spans="19:19" ht="20.25" customHeight="1">
      <c r="S6066" s="108" t="e">
        <f>일위대가집계표!#REF!</f>
        <v>#REF!</v>
      </c>
    </row>
    <row r="6067" spans="19:19" ht="20.25" customHeight="1">
      <c r="S6067" s="108" t="e">
        <f>일위대가집계표!#REF!</f>
        <v>#REF!</v>
      </c>
    </row>
    <row r="6068" spans="19:19" ht="20.25" customHeight="1">
      <c r="S6068" s="108" t="e">
        <f>일위대가집계표!#REF!</f>
        <v>#REF!</v>
      </c>
    </row>
    <row r="6069" spans="19:19" ht="20.25" customHeight="1">
      <c r="S6069" s="108" t="e">
        <f>일위대가집계표!#REF!</f>
        <v>#REF!</v>
      </c>
    </row>
    <row r="6070" spans="19:19" ht="20.25" customHeight="1">
      <c r="S6070" s="108" t="e">
        <f>일위대가집계표!#REF!</f>
        <v>#REF!</v>
      </c>
    </row>
    <row r="6071" spans="19:19" ht="20.25" customHeight="1">
      <c r="S6071" s="108" t="e">
        <f>일위대가집계표!#REF!</f>
        <v>#REF!</v>
      </c>
    </row>
    <row r="6072" spans="19:19" ht="20.25" customHeight="1">
      <c r="S6072" s="108" t="e">
        <f>일위대가집계표!#REF!</f>
        <v>#REF!</v>
      </c>
    </row>
    <row r="6073" spans="19:19" ht="20.25" customHeight="1">
      <c r="S6073" s="108" t="e">
        <f>일위대가집계표!#REF!</f>
        <v>#REF!</v>
      </c>
    </row>
    <row r="6074" spans="19:19" ht="20.25" customHeight="1">
      <c r="S6074" s="108" t="e">
        <f>일위대가집계표!#REF!</f>
        <v>#REF!</v>
      </c>
    </row>
    <row r="6075" spans="19:19" ht="20.25" customHeight="1">
      <c r="S6075" s="108" t="e">
        <f>일위대가집계표!#REF!</f>
        <v>#REF!</v>
      </c>
    </row>
    <row r="6076" spans="19:19" ht="20.25" customHeight="1">
      <c r="S6076" s="108" t="e">
        <f>일위대가집계표!#REF!</f>
        <v>#REF!</v>
      </c>
    </row>
    <row r="6077" spans="19:19" ht="20.25" customHeight="1">
      <c r="S6077" s="108" t="e">
        <f>일위대가집계표!#REF!</f>
        <v>#REF!</v>
      </c>
    </row>
    <row r="6078" spans="19:19" ht="20.25" customHeight="1">
      <c r="S6078" s="108" t="e">
        <f>일위대가집계표!#REF!</f>
        <v>#REF!</v>
      </c>
    </row>
    <row r="6079" spans="19:19" ht="20.25" customHeight="1">
      <c r="S6079" s="108" t="e">
        <f>일위대가집계표!#REF!</f>
        <v>#REF!</v>
      </c>
    </row>
    <row r="6080" spans="19:19" ht="20.25" customHeight="1">
      <c r="S6080" s="108" t="e">
        <f>일위대가집계표!#REF!</f>
        <v>#REF!</v>
      </c>
    </row>
    <row r="6081" spans="19:19" ht="20.25" customHeight="1">
      <c r="S6081" s="108" t="e">
        <f>일위대가집계표!#REF!</f>
        <v>#REF!</v>
      </c>
    </row>
    <row r="6082" spans="19:19" ht="20.25" customHeight="1">
      <c r="S6082" s="108" t="e">
        <f>일위대가집계표!#REF!</f>
        <v>#REF!</v>
      </c>
    </row>
    <row r="6083" spans="19:19" ht="20.25" customHeight="1">
      <c r="S6083" s="108" t="e">
        <f>일위대가집계표!#REF!</f>
        <v>#REF!</v>
      </c>
    </row>
    <row r="6084" spans="19:19" ht="20.25" customHeight="1">
      <c r="S6084" s="108" t="e">
        <f>일위대가집계표!#REF!</f>
        <v>#REF!</v>
      </c>
    </row>
    <row r="6085" spans="19:19" ht="20.25" customHeight="1">
      <c r="S6085" s="108" t="e">
        <f>일위대가집계표!#REF!</f>
        <v>#REF!</v>
      </c>
    </row>
    <row r="6086" spans="19:19" ht="20.25" customHeight="1">
      <c r="S6086" s="108" t="e">
        <f>일위대가집계표!#REF!</f>
        <v>#REF!</v>
      </c>
    </row>
    <row r="6087" spans="19:19" ht="20.25" customHeight="1">
      <c r="S6087" s="108" t="e">
        <f>일위대가집계표!#REF!</f>
        <v>#REF!</v>
      </c>
    </row>
    <row r="6088" spans="19:19" ht="20.25" customHeight="1">
      <c r="S6088" s="108" t="e">
        <f>일위대가집계표!#REF!</f>
        <v>#REF!</v>
      </c>
    </row>
    <row r="6089" spans="19:19" ht="20.25" customHeight="1">
      <c r="S6089" s="108" t="e">
        <f>일위대가집계표!#REF!</f>
        <v>#REF!</v>
      </c>
    </row>
    <row r="6090" spans="19:19" ht="20.25" customHeight="1">
      <c r="S6090" s="108" t="e">
        <f>일위대가집계표!#REF!</f>
        <v>#REF!</v>
      </c>
    </row>
    <row r="6091" spans="19:19" ht="20.25" customHeight="1">
      <c r="S6091" s="108" t="e">
        <f>일위대가집계표!#REF!</f>
        <v>#REF!</v>
      </c>
    </row>
    <row r="6092" spans="19:19" ht="20.25" customHeight="1">
      <c r="S6092" s="108" t="e">
        <f>일위대가집계표!#REF!</f>
        <v>#REF!</v>
      </c>
    </row>
    <row r="6093" spans="19:19" ht="20.25" customHeight="1">
      <c r="S6093" s="108" t="e">
        <f>일위대가집계표!#REF!</f>
        <v>#REF!</v>
      </c>
    </row>
    <row r="6094" spans="19:19" ht="20.25" customHeight="1">
      <c r="S6094" s="108" t="e">
        <f>일위대가집계표!#REF!</f>
        <v>#REF!</v>
      </c>
    </row>
    <row r="6095" spans="19:19" ht="20.25" customHeight="1">
      <c r="S6095" s="108" t="e">
        <f>일위대가집계표!#REF!</f>
        <v>#REF!</v>
      </c>
    </row>
    <row r="6096" spans="19:19" ht="20.25" customHeight="1">
      <c r="S6096" s="108" t="e">
        <f>일위대가집계표!#REF!</f>
        <v>#REF!</v>
      </c>
    </row>
    <row r="6097" spans="13:19" ht="20.25" customHeight="1">
      <c r="S6097" s="108" t="e">
        <f>일위대가집계표!#REF!</f>
        <v>#REF!</v>
      </c>
    </row>
    <row r="6098" spans="13:19" ht="20.25" customHeight="1">
      <c r="S6098" s="108" t="e">
        <f>일위대가집계표!#REF!</f>
        <v>#REF!</v>
      </c>
    </row>
    <row r="6099" spans="13:19" ht="20.25" customHeight="1">
      <c r="S6099" s="108" t="e">
        <f>일위대가집계표!#REF!</f>
        <v>#REF!</v>
      </c>
    </row>
    <row r="6100" spans="13:19" ht="20.25" customHeight="1">
      <c r="S6100" s="108" t="e">
        <f>일위대가집계표!#REF!</f>
        <v>#REF!</v>
      </c>
    </row>
    <row r="6101" spans="13:19" ht="20.25" customHeight="1">
      <c r="S6101" s="108" t="e">
        <f>일위대가집계표!#REF!</f>
        <v>#REF!</v>
      </c>
    </row>
    <row r="6102" spans="13:19" ht="20.25" customHeight="1">
      <c r="S6102" s="108" t="e">
        <f>일위대가집계표!#REF!</f>
        <v>#REF!</v>
      </c>
    </row>
    <row r="6103" spans="13:19" ht="20.25" customHeight="1">
      <c r="M6103" s="107" t="e">
        <f>일위대가집계표!#REF!</f>
        <v>#REF!</v>
      </c>
      <c r="S6103" s="108" t="e">
        <f>일위대가집계표!#REF!</f>
        <v>#REF!</v>
      </c>
    </row>
    <row r="6104" spans="13:19" ht="20.25" customHeight="1">
      <c r="O6104" s="107" t="e">
        <f>일위대가집계표!#REF!</f>
        <v>#REF!</v>
      </c>
      <c r="S6104" s="108" t="e">
        <f>일위대가집계표!#REF!</f>
        <v>#REF!</v>
      </c>
    </row>
    <row r="6105" spans="13:19" ht="20.25" customHeight="1">
      <c r="S6105" s="108" t="e">
        <f>일위대가집계표!#REF!</f>
        <v>#REF!</v>
      </c>
    </row>
    <row r="6106" spans="13:19" ht="20.25" customHeight="1">
      <c r="S6106" s="108" t="e">
        <f>일위대가집계표!#REF!</f>
        <v>#REF!</v>
      </c>
    </row>
    <row r="6107" spans="13:19" ht="20.25" customHeight="1">
      <c r="S6107" s="108" t="e">
        <f>일위대가집계표!#REF!</f>
        <v>#REF!</v>
      </c>
    </row>
    <row r="6108" spans="13:19" ht="20.25" customHeight="1">
      <c r="S6108" s="108" t="e">
        <f>일위대가집계표!#REF!</f>
        <v>#REF!</v>
      </c>
    </row>
    <row r="6109" spans="13:19" ht="20.25" customHeight="1">
      <c r="S6109" s="108" t="e">
        <f>일위대가집계표!#REF!</f>
        <v>#REF!</v>
      </c>
    </row>
    <row r="6110" spans="13:19" ht="20.25" customHeight="1">
      <c r="S6110" s="108" t="e">
        <f>일위대가집계표!#REF!</f>
        <v>#REF!</v>
      </c>
    </row>
    <row r="6111" spans="13:19" ht="20.25" customHeight="1">
      <c r="S6111" s="108" t="e">
        <f>일위대가집계표!#REF!</f>
        <v>#REF!</v>
      </c>
    </row>
    <row r="6112" spans="13:19" ht="20.25" customHeight="1">
      <c r="S6112" s="108" t="e">
        <f>일위대가집계표!#REF!</f>
        <v>#REF!</v>
      </c>
    </row>
    <row r="6113" spans="19:19" ht="20.25" customHeight="1">
      <c r="S6113" s="108" t="e">
        <f>일위대가집계표!#REF!</f>
        <v>#REF!</v>
      </c>
    </row>
    <row r="6114" spans="19:19" ht="20.25" customHeight="1">
      <c r="S6114" s="108" t="e">
        <f>일위대가집계표!#REF!</f>
        <v>#REF!</v>
      </c>
    </row>
    <row r="6115" spans="19:19" ht="20.25" customHeight="1">
      <c r="S6115" s="108" t="e">
        <f>일위대가집계표!#REF!</f>
        <v>#REF!</v>
      </c>
    </row>
    <row r="6116" spans="19:19" ht="20.25" customHeight="1">
      <c r="S6116" s="108" t="e">
        <f>일위대가집계표!#REF!</f>
        <v>#REF!</v>
      </c>
    </row>
    <row r="6117" spans="19:19" ht="20.25" customHeight="1">
      <c r="S6117" s="108" t="e">
        <f>일위대가집계표!#REF!</f>
        <v>#REF!</v>
      </c>
    </row>
    <row r="6118" spans="19:19" ht="20.25" customHeight="1">
      <c r="S6118" s="108" t="e">
        <f>일위대가집계표!#REF!</f>
        <v>#REF!</v>
      </c>
    </row>
    <row r="6119" spans="19:19" ht="20.25" customHeight="1">
      <c r="S6119" s="108" t="e">
        <f>일위대가집계표!#REF!</f>
        <v>#REF!</v>
      </c>
    </row>
    <row r="6120" spans="19:19" ht="20.25" customHeight="1">
      <c r="S6120" s="108" t="e">
        <f>일위대가집계표!#REF!</f>
        <v>#REF!</v>
      </c>
    </row>
    <row r="6121" spans="19:19" ht="20.25" customHeight="1">
      <c r="S6121" s="108" t="e">
        <f>일위대가집계표!#REF!</f>
        <v>#REF!</v>
      </c>
    </row>
    <row r="6122" spans="19:19" ht="20.25" customHeight="1">
      <c r="S6122" s="108" t="e">
        <f>일위대가집계표!#REF!</f>
        <v>#REF!</v>
      </c>
    </row>
    <row r="6123" spans="19:19" ht="20.25" customHeight="1">
      <c r="S6123" s="108" t="e">
        <f>일위대가집계표!#REF!</f>
        <v>#REF!</v>
      </c>
    </row>
    <row r="6124" spans="19:19" ht="20.25" customHeight="1">
      <c r="S6124" s="108" t="e">
        <f>일위대가집계표!#REF!</f>
        <v>#REF!</v>
      </c>
    </row>
    <row r="6125" spans="19:19" ht="20.25" customHeight="1">
      <c r="S6125" s="108" t="e">
        <f>일위대가집계표!#REF!</f>
        <v>#REF!</v>
      </c>
    </row>
    <row r="6126" spans="19:19" ht="20.25" customHeight="1">
      <c r="S6126" s="108" t="e">
        <f>일위대가집계표!#REF!</f>
        <v>#REF!</v>
      </c>
    </row>
    <row r="6127" spans="19:19" ht="20.25" customHeight="1">
      <c r="S6127" s="108" t="e">
        <f>일위대가집계표!#REF!</f>
        <v>#REF!</v>
      </c>
    </row>
    <row r="6128" spans="19:19" ht="20.25" customHeight="1">
      <c r="S6128" s="108" t="e">
        <f>일위대가집계표!#REF!</f>
        <v>#REF!</v>
      </c>
    </row>
    <row r="6129" spans="19:19" ht="20.25" customHeight="1">
      <c r="S6129" s="108" t="e">
        <f>일위대가집계표!#REF!</f>
        <v>#REF!</v>
      </c>
    </row>
    <row r="6130" spans="19:19" ht="20.25" customHeight="1">
      <c r="S6130" s="108" t="e">
        <f>일위대가집계표!#REF!</f>
        <v>#REF!</v>
      </c>
    </row>
    <row r="6131" spans="19:19" ht="20.25" customHeight="1">
      <c r="S6131" s="108" t="e">
        <f>일위대가집계표!#REF!</f>
        <v>#REF!</v>
      </c>
    </row>
    <row r="6132" spans="19:19" ht="20.25" customHeight="1">
      <c r="S6132" s="108" t="e">
        <f>일위대가집계표!#REF!</f>
        <v>#REF!</v>
      </c>
    </row>
    <row r="6133" spans="19:19" ht="20.25" customHeight="1">
      <c r="S6133" s="108" t="e">
        <f>일위대가집계표!#REF!</f>
        <v>#REF!</v>
      </c>
    </row>
    <row r="6134" spans="19:19" ht="20.25" customHeight="1">
      <c r="S6134" s="108" t="e">
        <f>일위대가집계표!#REF!</f>
        <v>#REF!</v>
      </c>
    </row>
    <row r="6135" spans="19:19" ht="20.25" customHeight="1">
      <c r="S6135" s="108" t="e">
        <f>일위대가집계표!#REF!</f>
        <v>#REF!</v>
      </c>
    </row>
    <row r="6136" spans="19:19" ht="20.25" customHeight="1">
      <c r="S6136" s="108" t="e">
        <f>일위대가집계표!#REF!</f>
        <v>#REF!</v>
      </c>
    </row>
    <row r="6137" spans="19:19" ht="20.25" customHeight="1">
      <c r="S6137" s="108" t="e">
        <f>일위대가집계표!#REF!</f>
        <v>#REF!</v>
      </c>
    </row>
    <row r="6138" spans="19:19" ht="20.25" customHeight="1">
      <c r="S6138" s="108" t="e">
        <f>일위대가집계표!#REF!</f>
        <v>#REF!</v>
      </c>
    </row>
    <row r="6139" spans="19:19" ht="20.25" customHeight="1">
      <c r="S6139" s="108" t="e">
        <f>일위대가집계표!#REF!</f>
        <v>#REF!</v>
      </c>
    </row>
    <row r="6140" spans="19:19" ht="20.25" customHeight="1">
      <c r="S6140" s="108" t="e">
        <f>일위대가집계표!#REF!</f>
        <v>#REF!</v>
      </c>
    </row>
    <row r="6141" spans="19:19" ht="20.25" customHeight="1">
      <c r="S6141" s="108" t="e">
        <f>일위대가집계표!#REF!</f>
        <v>#REF!</v>
      </c>
    </row>
    <row r="6142" spans="19:19" ht="20.25" customHeight="1">
      <c r="S6142" s="108" t="e">
        <f>일위대가집계표!#REF!</f>
        <v>#REF!</v>
      </c>
    </row>
    <row r="6143" spans="19:19" ht="20.25" customHeight="1">
      <c r="S6143" s="108" t="e">
        <f>일위대가집계표!#REF!</f>
        <v>#REF!</v>
      </c>
    </row>
    <row r="6144" spans="19:19" ht="20.25" customHeight="1">
      <c r="S6144" s="108" t="e">
        <f>일위대가집계표!#REF!</f>
        <v>#REF!</v>
      </c>
    </row>
    <row r="6145" spans="19:19" ht="20.25" customHeight="1">
      <c r="S6145" s="108" t="e">
        <f>일위대가집계표!#REF!</f>
        <v>#REF!</v>
      </c>
    </row>
    <row r="6146" spans="19:19" ht="20.25" customHeight="1">
      <c r="S6146" s="108" t="e">
        <f>일위대가집계표!#REF!</f>
        <v>#REF!</v>
      </c>
    </row>
    <row r="6147" spans="19:19" ht="20.25" customHeight="1">
      <c r="S6147" s="108" t="e">
        <f>일위대가집계표!#REF!</f>
        <v>#REF!</v>
      </c>
    </row>
    <row r="6148" spans="19:19" ht="20.25" customHeight="1">
      <c r="S6148" s="108" t="e">
        <f>일위대가집계표!#REF!</f>
        <v>#REF!</v>
      </c>
    </row>
    <row r="6149" spans="19:19" ht="20.25" customHeight="1">
      <c r="S6149" s="108" t="e">
        <f>일위대가집계표!#REF!</f>
        <v>#REF!</v>
      </c>
    </row>
    <row r="6150" spans="19:19" ht="20.25" customHeight="1">
      <c r="S6150" s="108" t="e">
        <f>일위대가집계표!#REF!</f>
        <v>#REF!</v>
      </c>
    </row>
    <row r="6151" spans="19:19" ht="20.25" customHeight="1">
      <c r="S6151" s="108" t="e">
        <f>일위대가집계표!#REF!</f>
        <v>#REF!</v>
      </c>
    </row>
    <row r="6152" spans="19:19" ht="20.25" customHeight="1">
      <c r="S6152" s="108" t="e">
        <f>일위대가집계표!#REF!</f>
        <v>#REF!</v>
      </c>
    </row>
    <row r="6153" spans="19:19" ht="20.25" customHeight="1">
      <c r="S6153" s="108" t="e">
        <f>일위대가집계표!#REF!</f>
        <v>#REF!</v>
      </c>
    </row>
    <row r="6154" spans="19:19" ht="20.25" customHeight="1">
      <c r="S6154" s="108" t="e">
        <f>일위대가집계표!#REF!</f>
        <v>#REF!</v>
      </c>
    </row>
    <row r="6155" spans="19:19" ht="20.25" customHeight="1">
      <c r="S6155" s="108" t="e">
        <f>일위대가집계표!#REF!</f>
        <v>#REF!</v>
      </c>
    </row>
    <row r="6156" spans="19:19" ht="20.25" customHeight="1">
      <c r="S6156" s="108" t="e">
        <f>일위대가집계표!#REF!</f>
        <v>#REF!</v>
      </c>
    </row>
    <row r="6157" spans="19:19" ht="20.25" customHeight="1">
      <c r="S6157" s="108" t="e">
        <f>일위대가집계표!#REF!</f>
        <v>#REF!</v>
      </c>
    </row>
    <row r="6158" spans="19:19" ht="20.25" customHeight="1">
      <c r="S6158" s="108" t="e">
        <f>일위대가집계표!#REF!</f>
        <v>#REF!</v>
      </c>
    </row>
    <row r="6159" spans="19:19" ht="20.25" customHeight="1">
      <c r="S6159" s="108" t="e">
        <f>일위대가집계표!#REF!</f>
        <v>#REF!</v>
      </c>
    </row>
    <row r="6160" spans="19:19" ht="20.25" customHeight="1">
      <c r="S6160" s="108" t="e">
        <f>일위대가집계표!#REF!</f>
        <v>#REF!</v>
      </c>
    </row>
    <row r="6161" spans="19:19" ht="20.25" customHeight="1">
      <c r="S6161" s="108" t="e">
        <f>일위대가집계표!#REF!</f>
        <v>#REF!</v>
      </c>
    </row>
    <row r="6162" spans="19:19" ht="20.25" customHeight="1">
      <c r="S6162" s="108" t="e">
        <f>일위대가집계표!#REF!</f>
        <v>#REF!</v>
      </c>
    </row>
    <row r="6163" spans="19:19" ht="20.25" customHeight="1">
      <c r="S6163" s="108" t="e">
        <f>일위대가집계표!#REF!</f>
        <v>#REF!</v>
      </c>
    </row>
    <row r="6164" spans="19:19" ht="20.25" customHeight="1">
      <c r="S6164" s="108" t="e">
        <f>일위대가집계표!#REF!</f>
        <v>#REF!</v>
      </c>
    </row>
    <row r="6165" spans="19:19" ht="20.25" customHeight="1">
      <c r="S6165" s="108" t="e">
        <f>일위대가집계표!#REF!</f>
        <v>#REF!</v>
      </c>
    </row>
    <row r="6166" spans="19:19" ht="20.25" customHeight="1">
      <c r="S6166" s="108" t="e">
        <f>일위대가집계표!#REF!</f>
        <v>#REF!</v>
      </c>
    </row>
    <row r="6167" spans="19:19" ht="20.25" customHeight="1">
      <c r="S6167" s="108" t="e">
        <f>일위대가집계표!#REF!</f>
        <v>#REF!</v>
      </c>
    </row>
    <row r="6168" spans="19:19" ht="20.25" customHeight="1">
      <c r="S6168" s="108" t="e">
        <f>일위대가집계표!#REF!</f>
        <v>#REF!</v>
      </c>
    </row>
    <row r="6169" spans="19:19" ht="20.25" customHeight="1">
      <c r="S6169" s="108" t="e">
        <f>일위대가집계표!#REF!</f>
        <v>#REF!</v>
      </c>
    </row>
    <row r="6170" spans="19:19" ht="20.25" customHeight="1">
      <c r="S6170" s="108" t="e">
        <f>일위대가집계표!#REF!</f>
        <v>#REF!</v>
      </c>
    </row>
    <row r="6171" spans="19:19" ht="20.25" customHeight="1">
      <c r="S6171" s="108" t="e">
        <f>일위대가집계표!#REF!</f>
        <v>#REF!</v>
      </c>
    </row>
    <row r="6172" spans="19:19" ht="20.25" customHeight="1">
      <c r="S6172" s="108" t="e">
        <f>일위대가집계표!#REF!</f>
        <v>#REF!</v>
      </c>
    </row>
    <row r="6173" spans="19:19" ht="20.25" customHeight="1">
      <c r="S6173" s="108" t="e">
        <f>일위대가집계표!#REF!</f>
        <v>#REF!</v>
      </c>
    </row>
    <row r="6174" spans="19:19" ht="20.25" customHeight="1">
      <c r="S6174" s="108" t="e">
        <f>일위대가집계표!#REF!</f>
        <v>#REF!</v>
      </c>
    </row>
    <row r="6175" spans="19:19" ht="20.25" customHeight="1">
      <c r="S6175" s="108" t="e">
        <f>일위대가집계표!#REF!</f>
        <v>#REF!</v>
      </c>
    </row>
    <row r="6176" spans="19:19" ht="20.25" customHeight="1">
      <c r="S6176" s="108" t="e">
        <f>일위대가집계표!#REF!</f>
        <v>#REF!</v>
      </c>
    </row>
    <row r="6177" spans="19:19" ht="20.25" customHeight="1">
      <c r="S6177" s="108" t="e">
        <f>일위대가집계표!#REF!</f>
        <v>#REF!</v>
      </c>
    </row>
    <row r="6178" spans="19:19" ht="20.25" customHeight="1">
      <c r="S6178" s="108" t="e">
        <f>일위대가집계표!#REF!</f>
        <v>#REF!</v>
      </c>
    </row>
    <row r="6179" spans="19:19" ht="20.25" customHeight="1">
      <c r="S6179" s="108" t="e">
        <f>일위대가집계표!#REF!</f>
        <v>#REF!</v>
      </c>
    </row>
    <row r="6180" spans="19:19" ht="20.25" customHeight="1">
      <c r="S6180" s="108" t="e">
        <f>일위대가집계표!#REF!</f>
        <v>#REF!</v>
      </c>
    </row>
    <row r="6181" spans="19:19" ht="20.25" customHeight="1">
      <c r="S6181" s="108" t="e">
        <f>일위대가집계표!#REF!</f>
        <v>#REF!</v>
      </c>
    </row>
    <row r="6182" spans="19:19" ht="20.25" customHeight="1">
      <c r="S6182" s="108" t="e">
        <f>일위대가집계표!#REF!</f>
        <v>#REF!</v>
      </c>
    </row>
    <row r="6183" spans="19:19" ht="20.25" customHeight="1">
      <c r="S6183" s="108" t="e">
        <f>일위대가집계표!#REF!</f>
        <v>#REF!</v>
      </c>
    </row>
    <row r="6184" spans="19:19" ht="20.25" customHeight="1">
      <c r="S6184" s="108" t="e">
        <f>일위대가집계표!#REF!</f>
        <v>#REF!</v>
      </c>
    </row>
    <row r="6185" spans="19:19" ht="20.25" customHeight="1">
      <c r="S6185" s="108" t="e">
        <f>일위대가집계표!#REF!</f>
        <v>#REF!</v>
      </c>
    </row>
    <row r="6186" spans="19:19" ht="20.25" customHeight="1">
      <c r="S6186" s="108" t="e">
        <f>일위대가집계표!#REF!</f>
        <v>#REF!</v>
      </c>
    </row>
    <row r="6187" spans="19:19" ht="20.25" customHeight="1">
      <c r="S6187" s="108" t="e">
        <f>일위대가집계표!#REF!</f>
        <v>#REF!</v>
      </c>
    </row>
    <row r="6188" spans="19:19" ht="20.25" customHeight="1">
      <c r="S6188" s="108" t="e">
        <f>일위대가집계표!#REF!</f>
        <v>#REF!</v>
      </c>
    </row>
    <row r="6189" spans="19:19" ht="20.25" customHeight="1">
      <c r="S6189" s="108" t="e">
        <f>일위대가집계표!#REF!</f>
        <v>#REF!</v>
      </c>
    </row>
    <row r="6190" spans="19:19" ht="20.25" customHeight="1">
      <c r="S6190" s="108" t="e">
        <f>일위대가집계표!#REF!</f>
        <v>#REF!</v>
      </c>
    </row>
    <row r="6191" spans="19:19" ht="20.25" customHeight="1">
      <c r="S6191" s="108" t="e">
        <f>일위대가집계표!#REF!</f>
        <v>#REF!</v>
      </c>
    </row>
    <row r="6192" spans="19:19" ht="20.25" customHeight="1">
      <c r="S6192" s="108" t="e">
        <f>일위대가집계표!#REF!</f>
        <v>#REF!</v>
      </c>
    </row>
    <row r="6193" spans="19:19" ht="20.25" customHeight="1">
      <c r="S6193" s="108" t="e">
        <f>일위대가집계표!#REF!</f>
        <v>#REF!</v>
      </c>
    </row>
    <row r="6194" spans="19:19" ht="20.25" customHeight="1">
      <c r="S6194" s="108" t="e">
        <f>일위대가집계표!#REF!</f>
        <v>#REF!</v>
      </c>
    </row>
    <row r="6195" spans="19:19" ht="20.25" customHeight="1">
      <c r="S6195" s="108" t="e">
        <f>일위대가집계표!#REF!</f>
        <v>#REF!</v>
      </c>
    </row>
    <row r="6196" spans="19:19" ht="20.25" customHeight="1">
      <c r="S6196" s="108" t="e">
        <f>일위대가집계표!#REF!</f>
        <v>#REF!</v>
      </c>
    </row>
    <row r="6197" spans="19:19" ht="20.25" customHeight="1">
      <c r="S6197" s="108" t="e">
        <f>일위대가집계표!#REF!</f>
        <v>#REF!</v>
      </c>
    </row>
    <row r="6198" spans="19:19" ht="20.25" customHeight="1">
      <c r="S6198" s="108" t="e">
        <f>일위대가집계표!#REF!</f>
        <v>#REF!</v>
      </c>
    </row>
    <row r="6199" spans="19:19" ht="20.25" customHeight="1">
      <c r="S6199" s="108" t="e">
        <f>일위대가집계표!#REF!</f>
        <v>#REF!</v>
      </c>
    </row>
    <row r="6200" spans="19:19" ht="20.25" customHeight="1">
      <c r="S6200" s="108" t="e">
        <f>일위대가집계표!#REF!</f>
        <v>#REF!</v>
      </c>
    </row>
    <row r="6201" spans="19:19" ht="20.25" customHeight="1">
      <c r="S6201" s="108" t="e">
        <f>일위대가집계표!#REF!</f>
        <v>#REF!</v>
      </c>
    </row>
    <row r="6202" spans="19:19" ht="20.25" customHeight="1">
      <c r="S6202" s="108" t="e">
        <f>일위대가집계표!#REF!</f>
        <v>#REF!</v>
      </c>
    </row>
    <row r="6203" spans="19:19" ht="20.25" customHeight="1">
      <c r="S6203" s="108" t="e">
        <f>일위대가집계표!#REF!</f>
        <v>#REF!</v>
      </c>
    </row>
    <row r="6204" spans="19:19" ht="20.25" customHeight="1">
      <c r="S6204" s="108" t="e">
        <f>일위대가집계표!#REF!</f>
        <v>#REF!</v>
      </c>
    </row>
    <row r="6205" spans="19:19" ht="20.25" customHeight="1">
      <c r="S6205" s="108" t="e">
        <f>일위대가집계표!#REF!</f>
        <v>#REF!</v>
      </c>
    </row>
    <row r="6206" spans="19:19" ht="20.25" customHeight="1">
      <c r="S6206" s="108" t="e">
        <f>일위대가집계표!#REF!</f>
        <v>#REF!</v>
      </c>
    </row>
    <row r="6207" spans="19:19" ht="20.25" customHeight="1">
      <c r="S6207" s="108" t="e">
        <f>일위대가집계표!#REF!</f>
        <v>#REF!</v>
      </c>
    </row>
    <row r="6208" spans="19:19" ht="20.25" customHeight="1">
      <c r="S6208" s="108" t="e">
        <f>일위대가집계표!#REF!</f>
        <v>#REF!</v>
      </c>
    </row>
    <row r="6209" spans="19:19" ht="20.25" customHeight="1">
      <c r="S6209" s="108" t="e">
        <f>일위대가집계표!#REF!</f>
        <v>#REF!</v>
      </c>
    </row>
    <row r="6210" spans="19:19" ht="20.25" customHeight="1">
      <c r="S6210" s="108" t="e">
        <f>일위대가집계표!#REF!</f>
        <v>#REF!</v>
      </c>
    </row>
    <row r="6211" spans="19:19" ht="20.25" customHeight="1">
      <c r="S6211" s="108" t="e">
        <f>일위대가집계표!#REF!</f>
        <v>#REF!</v>
      </c>
    </row>
    <row r="6212" spans="19:19" ht="20.25" customHeight="1">
      <c r="S6212" s="108" t="e">
        <f>일위대가집계표!#REF!</f>
        <v>#REF!</v>
      </c>
    </row>
    <row r="6213" spans="19:19" ht="20.25" customHeight="1">
      <c r="S6213" s="108" t="e">
        <f>일위대가집계표!#REF!</f>
        <v>#REF!</v>
      </c>
    </row>
    <row r="6214" spans="19:19" ht="20.25" customHeight="1">
      <c r="S6214" s="108" t="e">
        <f>일위대가집계표!#REF!</f>
        <v>#REF!</v>
      </c>
    </row>
    <row r="6215" spans="19:19" ht="20.25" customHeight="1">
      <c r="S6215" s="108" t="e">
        <f>일위대가집계표!#REF!</f>
        <v>#REF!</v>
      </c>
    </row>
    <row r="6216" spans="19:19" ht="20.25" customHeight="1">
      <c r="S6216" s="108" t="e">
        <f>일위대가집계표!#REF!</f>
        <v>#REF!</v>
      </c>
    </row>
    <row r="6217" spans="19:19" ht="20.25" customHeight="1">
      <c r="S6217" s="108" t="e">
        <f>일위대가집계표!#REF!</f>
        <v>#REF!</v>
      </c>
    </row>
    <row r="6218" spans="19:19" ht="20.25" customHeight="1">
      <c r="S6218" s="108" t="e">
        <f>일위대가집계표!#REF!</f>
        <v>#REF!</v>
      </c>
    </row>
    <row r="6219" spans="19:19" ht="20.25" customHeight="1">
      <c r="S6219" s="108" t="e">
        <f>일위대가집계표!#REF!</f>
        <v>#REF!</v>
      </c>
    </row>
    <row r="6220" spans="19:19" ht="20.25" customHeight="1">
      <c r="S6220" s="108" t="e">
        <f>일위대가집계표!#REF!</f>
        <v>#REF!</v>
      </c>
    </row>
    <row r="6221" spans="19:19" ht="20.25" customHeight="1">
      <c r="S6221" s="108" t="e">
        <f>일위대가집계표!#REF!</f>
        <v>#REF!</v>
      </c>
    </row>
    <row r="6222" spans="19:19" ht="20.25" customHeight="1">
      <c r="S6222" s="108" t="e">
        <f>일위대가집계표!#REF!</f>
        <v>#REF!</v>
      </c>
    </row>
    <row r="6223" spans="19:19" ht="20.25" customHeight="1">
      <c r="S6223" s="108" t="e">
        <f>일위대가집계표!#REF!</f>
        <v>#REF!</v>
      </c>
    </row>
    <row r="6224" spans="19:19" ht="20.25" customHeight="1">
      <c r="S6224" s="108" t="e">
        <f>일위대가집계표!#REF!</f>
        <v>#REF!</v>
      </c>
    </row>
    <row r="6225" spans="19:19" ht="20.25" customHeight="1">
      <c r="S6225" s="108" t="e">
        <f>일위대가집계표!#REF!</f>
        <v>#REF!</v>
      </c>
    </row>
    <row r="6226" spans="19:19" ht="20.25" customHeight="1">
      <c r="S6226" s="108" t="e">
        <f>일위대가집계표!#REF!</f>
        <v>#REF!</v>
      </c>
    </row>
    <row r="6227" spans="19:19" ht="20.25" customHeight="1">
      <c r="S6227" s="108" t="e">
        <f>일위대가집계표!#REF!</f>
        <v>#REF!</v>
      </c>
    </row>
    <row r="6228" spans="19:19" ht="20.25" customHeight="1">
      <c r="S6228" s="108" t="e">
        <f>일위대가집계표!#REF!</f>
        <v>#REF!</v>
      </c>
    </row>
    <row r="6229" spans="19:19" ht="20.25" customHeight="1">
      <c r="S6229" s="108" t="e">
        <f>일위대가집계표!#REF!</f>
        <v>#REF!</v>
      </c>
    </row>
    <row r="6230" spans="19:19" ht="20.25" customHeight="1">
      <c r="S6230" s="108" t="e">
        <f>일위대가집계표!#REF!</f>
        <v>#REF!</v>
      </c>
    </row>
    <row r="6231" spans="19:19" ht="20.25" customHeight="1">
      <c r="S6231" s="108" t="e">
        <f>일위대가집계표!#REF!</f>
        <v>#REF!</v>
      </c>
    </row>
    <row r="6232" spans="19:19" ht="20.25" customHeight="1">
      <c r="S6232" s="108" t="e">
        <f>일위대가집계표!#REF!</f>
        <v>#REF!</v>
      </c>
    </row>
    <row r="6233" spans="19:19" ht="20.25" customHeight="1">
      <c r="S6233" s="108" t="e">
        <f>일위대가집계표!#REF!</f>
        <v>#REF!</v>
      </c>
    </row>
    <row r="6234" spans="19:19" ht="20.25" customHeight="1">
      <c r="S6234" s="108" t="e">
        <f>일위대가집계표!#REF!</f>
        <v>#REF!</v>
      </c>
    </row>
    <row r="6235" spans="19:19" ht="20.25" customHeight="1">
      <c r="S6235" s="108" t="e">
        <f>일위대가집계표!#REF!</f>
        <v>#REF!</v>
      </c>
    </row>
    <row r="6236" spans="19:19" ht="20.25" customHeight="1">
      <c r="S6236" s="108" t="e">
        <f>일위대가집계표!#REF!</f>
        <v>#REF!</v>
      </c>
    </row>
    <row r="6237" spans="19:19" ht="20.25" customHeight="1">
      <c r="S6237" s="108" t="e">
        <f>일위대가집계표!#REF!</f>
        <v>#REF!</v>
      </c>
    </row>
    <row r="6238" spans="19:19" ht="20.25" customHeight="1">
      <c r="S6238" s="108" t="e">
        <f>일위대가집계표!#REF!</f>
        <v>#REF!</v>
      </c>
    </row>
    <row r="6239" spans="19:19" ht="20.25" customHeight="1">
      <c r="S6239" s="108" t="e">
        <f>일위대가집계표!#REF!</f>
        <v>#REF!</v>
      </c>
    </row>
    <row r="6240" spans="19:19" ht="20.25" customHeight="1">
      <c r="S6240" s="108" t="e">
        <f>일위대가집계표!#REF!</f>
        <v>#REF!</v>
      </c>
    </row>
    <row r="6241" spans="19:19" ht="20.25" customHeight="1">
      <c r="S6241" s="108" t="e">
        <f>일위대가집계표!#REF!</f>
        <v>#REF!</v>
      </c>
    </row>
    <row r="6242" spans="19:19" ht="20.25" customHeight="1">
      <c r="S6242" s="108" t="e">
        <f>일위대가집계표!#REF!</f>
        <v>#REF!</v>
      </c>
    </row>
    <row r="6243" spans="19:19" ht="20.25" customHeight="1">
      <c r="S6243" s="108" t="e">
        <f>일위대가집계표!#REF!</f>
        <v>#REF!</v>
      </c>
    </row>
    <row r="6244" spans="19:19" ht="20.25" customHeight="1">
      <c r="S6244" s="108" t="e">
        <f>일위대가집계표!#REF!</f>
        <v>#REF!</v>
      </c>
    </row>
    <row r="6245" spans="19:19" ht="20.25" customHeight="1">
      <c r="S6245" s="108" t="e">
        <f>일위대가집계표!#REF!</f>
        <v>#REF!</v>
      </c>
    </row>
    <row r="6246" spans="19:19" ht="20.25" customHeight="1">
      <c r="S6246" s="108" t="e">
        <f>일위대가집계표!#REF!</f>
        <v>#REF!</v>
      </c>
    </row>
    <row r="6247" spans="19:19" ht="20.25" customHeight="1">
      <c r="S6247" s="108" t="e">
        <f>일위대가집계표!#REF!</f>
        <v>#REF!</v>
      </c>
    </row>
    <row r="6248" spans="19:19" ht="20.25" customHeight="1">
      <c r="S6248" s="108" t="e">
        <f>일위대가집계표!#REF!</f>
        <v>#REF!</v>
      </c>
    </row>
    <row r="6249" spans="19:19" ht="20.25" customHeight="1">
      <c r="S6249" s="108" t="e">
        <f>일위대가집계표!#REF!</f>
        <v>#REF!</v>
      </c>
    </row>
    <row r="6250" spans="19:19" ht="20.25" customHeight="1">
      <c r="S6250" s="108" t="e">
        <f>일위대가집계표!#REF!</f>
        <v>#REF!</v>
      </c>
    </row>
    <row r="6251" spans="19:19" ht="20.25" customHeight="1">
      <c r="S6251" s="108" t="e">
        <f>일위대가집계표!#REF!</f>
        <v>#REF!</v>
      </c>
    </row>
    <row r="6252" spans="19:19" ht="20.25" customHeight="1">
      <c r="S6252" s="108" t="e">
        <f>일위대가집계표!#REF!</f>
        <v>#REF!</v>
      </c>
    </row>
    <row r="6253" spans="19:19" ht="20.25" customHeight="1">
      <c r="S6253" s="108" t="e">
        <f>일위대가집계표!#REF!</f>
        <v>#REF!</v>
      </c>
    </row>
    <row r="6254" spans="19:19" ht="20.25" customHeight="1">
      <c r="S6254" s="108" t="e">
        <f>일위대가집계표!#REF!</f>
        <v>#REF!</v>
      </c>
    </row>
    <row r="6255" spans="19:19" ht="20.25" customHeight="1">
      <c r="S6255" s="108" t="e">
        <f>일위대가집계표!#REF!</f>
        <v>#REF!</v>
      </c>
    </row>
    <row r="6256" spans="19:19" ht="20.25" customHeight="1">
      <c r="S6256" s="108" t="e">
        <f>일위대가집계표!#REF!</f>
        <v>#REF!</v>
      </c>
    </row>
    <row r="6257" spans="19:19" ht="20.25" customHeight="1">
      <c r="S6257" s="108" t="e">
        <f>일위대가집계표!#REF!</f>
        <v>#REF!</v>
      </c>
    </row>
    <row r="6258" spans="19:19" ht="20.25" customHeight="1">
      <c r="S6258" s="108" t="e">
        <f>일위대가집계표!#REF!</f>
        <v>#REF!</v>
      </c>
    </row>
    <row r="6259" spans="19:19" ht="20.25" customHeight="1">
      <c r="S6259" s="108" t="e">
        <f>일위대가집계표!#REF!</f>
        <v>#REF!</v>
      </c>
    </row>
    <row r="6260" spans="19:19" ht="20.25" customHeight="1">
      <c r="S6260" s="108" t="e">
        <f>일위대가집계표!#REF!</f>
        <v>#REF!</v>
      </c>
    </row>
    <row r="6261" spans="19:19" ht="20.25" customHeight="1">
      <c r="S6261" s="108" t="e">
        <f>일위대가집계표!#REF!</f>
        <v>#REF!</v>
      </c>
    </row>
    <row r="6262" spans="19:19" ht="20.25" customHeight="1">
      <c r="S6262" s="108" t="e">
        <f>일위대가집계표!#REF!</f>
        <v>#REF!</v>
      </c>
    </row>
    <row r="6263" spans="19:19" ht="20.25" customHeight="1">
      <c r="S6263" s="108" t="e">
        <f>일위대가집계표!#REF!</f>
        <v>#REF!</v>
      </c>
    </row>
    <row r="6264" spans="19:19" ht="20.25" customHeight="1">
      <c r="S6264" s="108" t="e">
        <f>일위대가집계표!#REF!</f>
        <v>#REF!</v>
      </c>
    </row>
    <row r="6265" spans="19:19" ht="20.25" customHeight="1">
      <c r="S6265" s="108" t="e">
        <f>일위대가집계표!#REF!</f>
        <v>#REF!</v>
      </c>
    </row>
    <row r="6266" spans="19:19" ht="20.25" customHeight="1">
      <c r="S6266" s="108" t="e">
        <f>일위대가집계표!#REF!</f>
        <v>#REF!</v>
      </c>
    </row>
    <row r="6267" spans="19:19" ht="20.25" customHeight="1">
      <c r="S6267" s="108" t="e">
        <f>일위대가집계표!#REF!</f>
        <v>#REF!</v>
      </c>
    </row>
    <row r="6268" spans="19:19" ht="20.25" customHeight="1">
      <c r="S6268" s="108" t="e">
        <f>일위대가집계표!#REF!</f>
        <v>#REF!</v>
      </c>
    </row>
    <row r="6269" spans="19:19" ht="20.25" customHeight="1">
      <c r="S6269" s="108" t="e">
        <f>일위대가집계표!#REF!</f>
        <v>#REF!</v>
      </c>
    </row>
    <row r="6270" spans="19:19" ht="20.25" customHeight="1">
      <c r="S6270" s="108" t="e">
        <f>일위대가집계표!#REF!</f>
        <v>#REF!</v>
      </c>
    </row>
    <row r="6271" spans="19:19" ht="20.25" customHeight="1">
      <c r="S6271" s="108" t="e">
        <f>일위대가집계표!#REF!</f>
        <v>#REF!</v>
      </c>
    </row>
    <row r="6272" spans="19:19" ht="20.25" customHeight="1">
      <c r="S6272" s="108" t="e">
        <f>일위대가집계표!#REF!</f>
        <v>#REF!</v>
      </c>
    </row>
    <row r="6273" spans="19:19" ht="20.25" customHeight="1">
      <c r="S6273" s="108" t="e">
        <f>일위대가집계표!#REF!</f>
        <v>#REF!</v>
      </c>
    </row>
    <row r="6274" spans="19:19" ht="20.25" customHeight="1">
      <c r="S6274" s="108" t="e">
        <f>일위대가집계표!#REF!</f>
        <v>#REF!</v>
      </c>
    </row>
    <row r="6275" spans="19:19" ht="20.25" customHeight="1">
      <c r="S6275" s="108" t="e">
        <f>일위대가집계표!#REF!</f>
        <v>#REF!</v>
      </c>
    </row>
    <row r="6276" spans="19:19" ht="20.25" customHeight="1">
      <c r="S6276" s="108" t="e">
        <f>일위대가집계표!#REF!</f>
        <v>#REF!</v>
      </c>
    </row>
    <row r="6277" spans="19:19" ht="20.25" customHeight="1">
      <c r="S6277" s="108" t="e">
        <f>일위대가집계표!#REF!</f>
        <v>#REF!</v>
      </c>
    </row>
    <row r="6278" spans="19:19" ht="20.25" customHeight="1">
      <c r="S6278" s="108" t="e">
        <f>일위대가집계표!#REF!</f>
        <v>#REF!</v>
      </c>
    </row>
    <row r="6279" spans="19:19" ht="20.25" customHeight="1">
      <c r="S6279" s="108" t="e">
        <f>일위대가집계표!#REF!</f>
        <v>#REF!</v>
      </c>
    </row>
    <row r="6280" spans="19:19" ht="20.25" customHeight="1">
      <c r="S6280" s="108" t="e">
        <f>일위대가집계표!#REF!</f>
        <v>#REF!</v>
      </c>
    </row>
    <row r="6281" spans="19:19" ht="20.25" customHeight="1">
      <c r="S6281" s="108" t="e">
        <f>일위대가집계표!#REF!</f>
        <v>#REF!</v>
      </c>
    </row>
    <row r="6282" spans="19:19" ht="20.25" customHeight="1">
      <c r="S6282" s="108" t="e">
        <f>일위대가집계표!#REF!</f>
        <v>#REF!</v>
      </c>
    </row>
    <row r="6283" spans="19:19" ht="20.25" customHeight="1">
      <c r="S6283" s="108" t="e">
        <f>일위대가집계표!#REF!</f>
        <v>#REF!</v>
      </c>
    </row>
    <row r="6284" spans="19:19" ht="20.25" customHeight="1">
      <c r="S6284" s="108" t="e">
        <f>일위대가집계표!#REF!</f>
        <v>#REF!</v>
      </c>
    </row>
    <row r="6285" spans="19:19" ht="20.25" customHeight="1">
      <c r="S6285" s="108" t="e">
        <f>일위대가집계표!#REF!</f>
        <v>#REF!</v>
      </c>
    </row>
    <row r="6286" spans="19:19" ht="20.25" customHeight="1">
      <c r="S6286" s="108" t="e">
        <f>일위대가집계표!#REF!</f>
        <v>#REF!</v>
      </c>
    </row>
    <row r="6287" spans="19:19" ht="20.25" customHeight="1">
      <c r="S6287" s="108" t="e">
        <f>일위대가집계표!#REF!</f>
        <v>#REF!</v>
      </c>
    </row>
    <row r="6288" spans="19:19" ht="20.25" customHeight="1">
      <c r="S6288" s="108" t="e">
        <f>일위대가집계표!#REF!</f>
        <v>#REF!</v>
      </c>
    </row>
    <row r="6289" spans="19:19" ht="20.25" customHeight="1">
      <c r="S6289" s="108" t="e">
        <f>일위대가집계표!#REF!</f>
        <v>#REF!</v>
      </c>
    </row>
    <row r="6290" spans="19:19" ht="20.25" customHeight="1">
      <c r="S6290" s="108" t="e">
        <f>일위대가집계표!#REF!</f>
        <v>#REF!</v>
      </c>
    </row>
    <row r="6291" spans="19:19" ht="20.25" customHeight="1">
      <c r="S6291" s="108" t="e">
        <f>일위대가집계표!#REF!</f>
        <v>#REF!</v>
      </c>
    </row>
    <row r="6292" spans="19:19" ht="20.25" customHeight="1">
      <c r="S6292" s="108" t="e">
        <f>일위대가집계표!#REF!</f>
        <v>#REF!</v>
      </c>
    </row>
    <row r="6293" spans="19:19" ht="20.25" customHeight="1">
      <c r="S6293" s="108" t="e">
        <f>일위대가집계표!#REF!</f>
        <v>#REF!</v>
      </c>
    </row>
    <row r="6294" spans="19:19" ht="20.25" customHeight="1">
      <c r="S6294" s="108" t="e">
        <f>일위대가집계표!#REF!</f>
        <v>#REF!</v>
      </c>
    </row>
    <row r="6295" spans="19:19" ht="20.25" customHeight="1">
      <c r="S6295" s="108" t="e">
        <f>일위대가집계표!#REF!</f>
        <v>#REF!</v>
      </c>
    </row>
    <row r="6296" spans="19:19" ht="20.25" customHeight="1">
      <c r="S6296" s="108" t="e">
        <f>일위대가집계표!#REF!</f>
        <v>#REF!</v>
      </c>
    </row>
    <row r="6297" spans="19:19" ht="20.25" customHeight="1">
      <c r="S6297" s="108" t="e">
        <f>일위대가집계표!#REF!</f>
        <v>#REF!</v>
      </c>
    </row>
    <row r="6298" spans="19:19" ht="20.25" customHeight="1">
      <c r="S6298" s="108" t="e">
        <f>일위대가집계표!#REF!</f>
        <v>#REF!</v>
      </c>
    </row>
    <row r="6299" spans="19:19" ht="20.25" customHeight="1">
      <c r="S6299" s="108" t="e">
        <f>일위대가집계표!#REF!</f>
        <v>#REF!</v>
      </c>
    </row>
    <row r="6300" spans="19:19" ht="20.25" customHeight="1">
      <c r="S6300" s="108" t="e">
        <f>일위대가집계표!#REF!</f>
        <v>#REF!</v>
      </c>
    </row>
    <row r="6301" spans="19:19" ht="20.25" customHeight="1">
      <c r="S6301" s="108" t="e">
        <f>일위대가집계표!#REF!</f>
        <v>#REF!</v>
      </c>
    </row>
    <row r="6302" spans="19:19" ht="20.25" customHeight="1">
      <c r="S6302" s="108" t="e">
        <f>일위대가집계표!#REF!</f>
        <v>#REF!</v>
      </c>
    </row>
    <row r="6303" spans="19:19" ht="20.25" customHeight="1">
      <c r="S6303" s="108" t="e">
        <f>일위대가집계표!#REF!</f>
        <v>#REF!</v>
      </c>
    </row>
    <row r="6304" spans="19:19" ht="20.25" customHeight="1">
      <c r="S6304" s="108" t="e">
        <f>일위대가집계표!#REF!</f>
        <v>#REF!</v>
      </c>
    </row>
    <row r="6305" spans="19:19" ht="20.25" customHeight="1">
      <c r="S6305" s="108" t="e">
        <f>일위대가집계표!#REF!</f>
        <v>#REF!</v>
      </c>
    </row>
    <row r="6306" spans="19:19" ht="20.25" customHeight="1">
      <c r="S6306" s="108" t="e">
        <f>일위대가집계표!#REF!</f>
        <v>#REF!</v>
      </c>
    </row>
    <row r="6307" spans="19:19" ht="20.25" customHeight="1">
      <c r="S6307" s="108" t="e">
        <f>일위대가집계표!#REF!</f>
        <v>#REF!</v>
      </c>
    </row>
    <row r="6308" spans="19:19" ht="20.25" customHeight="1">
      <c r="S6308" s="108" t="e">
        <f>일위대가집계표!#REF!</f>
        <v>#REF!</v>
      </c>
    </row>
    <row r="6309" spans="19:19" ht="20.25" customHeight="1">
      <c r="S6309" s="108" t="e">
        <f>일위대가집계표!#REF!</f>
        <v>#REF!</v>
      </c>
    </row>
    <row r="6310" spans="19:19" ht="20.25" customHeight="1">
      <c r="S6310" s="108" t="e">
        <f>일위대가집계표!#REF!</f>
        <v>#REF!</v>
      </c>
    </row>
    <row r="6311" spans="19:19" ht="20.25" customHeight="1">
      <c r="S6311" s="108" t="e">
        <f>일위대가집계표!#REF!</f>
        <v>#REF!</v>
      </c>
    </row>
    <row r="6312" spans="19:19" ht="20.25" customHeight="1">
      <c r="S6312" s="108" t="e">
        <f>일위대가집계표!#REF!</f>
        <v>#REF!</v>
      </c>
    </row>
    <row r="6313" spans="19:19" ht="20.25" customHeight="1">
      <c r="S6313" s="108" t="e">
        <f>일위대가집계표!#REF!</f>
        <v>#REF!</v>
      </c>
    </row>
    <row r="6314" spans="19:19" ht="20.25" customHeight="1">
      <c r="S6314" s="108" t="e">
        <f>일위대가집계표!#REF!</f>
        <v>#REF!</v>
      </c>
    </row>
    <row r="6315" spans="19:19" ht="20.25" customHeight="1">
      <c r="S6315" s="108" t="e">
        <f>일위대가집계표!#REF!</f>
        <v>#REF!</v>
      </c>
    </row>
    <row r="6316" spans="19:19" ht="20.25" customHeight="1">
      <c r="S6316" s="108" t="e">
        <f>일위대가집계표!#REF!</f>
        <v>#REF!</v>
      </c>
    </row>
    <row r="6317" spans="19:19" ht="20.25" customHeight="1">
      <c r="S6317" s="108" t="e">
        <f>일위대가집계표!#REF!</f>
        <v>#REF!</v>
      </c>
    </row>
    <row r="6318" spans="19:19" ht="20.25" customHeight="1">
      <c r="S6318" s="108" t="e">
        <f>일위대가집계표!#REF!</f>
        <v>#REF!</v>
      </c>
    </row>
    <row r="6319" spans="19:19" ht="20.25" customHeight="1">
      <c r="S6319" s="108" t="e">
        <f>일위대가집계표!#REF!</f>
        <v>#REF!</v>
      </c>
    </row>
    <row r="6320" spans="19:19" ht="20.25" customHeight="1">
      <c r="S6320" s="108" t="e">
        <f>일위대가집계표!#REF!</f>
        <v>#REF!</v>
      </c>
    </row>
    <row r="6321" spans="19:19" ht="20.25" customHeight="1">
      <c r="S6321" s="108" t="e">
        <f>일위대가집계표!#REF!</f>
        <v>#REF!</v>
      </c>
    </row>
    <row r="6322" spans="19:19" ht="20.25" customHeight="1">
      <c r="S6322" s="108" t="e">
        <f>일위대가집계표!#REF!</f>
        <v>#REF!</v>
      </c>
    </row>
    <row r="6323" spans="19:19" ht="20.25" customHeight="1">
      <c r="S6323" s="108" t="e">
        <f>일위대가집계표!#REF!</f>
        <v>#REF!</v>
      </c>
    </row>
    <row r="6324" spans="19:19" ht="20.25" customHeight="1">
      <c r="S6324" s="108" t="e">
        <f>일위대가집계표!#REF!</f>
        <v>#REF!</v>
      </c>
    </row>
    <row r="6325" spans="19:19" ht="20.25" customHeight="1">
      <c r="S6325" s="108" t="e">
        <f>일위대가집계표!#REF!</f>
        <v>#REF!</v>
      </c>
    </row>
    <row r="6326" spans="19:19" ht="20.25" customHeight="1">
      <c r="S6326" s="108" t="e">
        <f>일위대가집계표!#REF!</f>
        <v>#REF!</v>
      </c>
    </row>
    <row r="6327" spans="19:19" ht="20.25" customHeight="1">
      <c r="S6327" s="108" t="e">
        <f>일위대가집계표!#REF!</f>
        <v>#REF!</v>
      </c>
    </row>
    <row r="6328" spans="19:19" ht="20.25" customHeight="1">
      <c r="S6328" s="108" t="e">
        <f>일위대가집계표!#REF!</f>
        <v>#REF!</v>
      </c>
    </row>
    <row r="6329" spans="19:19" ht="20.25" customHeight="1">
      <c r="S6329" s="108" t="e">
        <f>일위대가집계표!#REF!</f>
        <v>#REF!</v>
      </c>
    </row>
    <row r="6330" spans="19:19" ht="20.25" customHeight="1">
      <c r="S6330" s="108" t="e">
        <f>일위대가집계표!#REF!</f>
        <v>#REF!</v>
      </c>
    </row>
    <row r="6331" spans="19:19" ht="20.25" customHeight="1">
      <c r="S6331" s="108" t="e">
        <f>일위대가집계표!#REF!</f>
        <v>#REF!</v>
      </c>
    </row>
    <row r="6332" spans="19:19" ht="20.25" customHeight="1">
      <c r="S6332" s="108" t="e">
        <f>일위대가집계표!#REF!</f>
        <v>#REF!</v>
      </c>
    </row>
    <row r="6333" spans="19:19" ht="20.25" customHeight="1">
      <c r="S6333" s="108" t="e">
        <f>일위대가집계표!#REF!</f>
        <v>#REF!</v>
      </c>
    </row>
    <row r="6334" spans="19:19" ht="20.25" customHeight="1">
      <c r="S6334" s="108" t="e">
        <f>일위대가집계표!#REF!</f>
        <v>#REF!</v>
      </c>
    </row>
    <row r="6335" spans="19:19" ht="20.25" customHeight="1">
      <c r="S6335" s="108" t="e">
        <f>일위대가집계표!#REF!</f>
        <v>#REF!</v>
      </c>
    </row>
    <row r="6336" spans="19:19" ht="20.25" customHeight="1">
      <c r="S6336" s="108" t="e">
        <f>일위대가집계표!#REF!</f>
        <v>#REF!</v>
      </c>
    </row>
    <row r="6337" spans="19:19" ht="20.25" customHeight="1">
      <c r="S6337" s="108" t="e">
        <f>일위대가집계표!#REF!</f>
        <v>#REF!</v>
      </c>
    </row>
    <row r="6338" spans="19:19" ht="20.25" customHeight="1">
      <c r="S6338" s="108" t="e">
        <f>일위대가집계표!#REF!</f>
        <v>#REF!</v>
      </c>
    </row>
    <row r="6339" spans="19:19" ht="20.25" customHeight="1">
      <c r="S6339" s="108" t="e">
        <f>일위대가집계표!#REF!</f>
        <v>#REF!</v>
      </c>
    </row>
    <row r="6340" spans="19:19" ht="20.25" customHeight="1">
      <c r="S6340" s="108" t="e">
        <f>일위대가집계표!#REF!</f>
        <v>#REF!</v>
      </c>
    </row>
    <row r="6341" spans="19:19" ht="20.25" customHeight="1">
      <c r="S6341" s="108" t="e">
        <f>일위대가집계표!#REF!</f>
        <v>#REF!</v>
      </c>
    </row>
    <row r="6342" spans="19:19" ht="20.25" customHeight="1">
      <c r="S6342" s="108" t="e">
        <f>일위대가집계표!#REF!</f>
        <v>#REF!</v>
      </c>
    </row>
    <row r="6343" spans="19:19" ht="20.25" customHeight="1">
      <c r="S6343" s="108" t="e">
        <f>일위대가집계표!#REF!</f>
        <v>#REF!</v>
      </c>
    </row>
    <row r="6344" spans="19:19" ht="20.25" customHeight="1">
      <c r="S6344" s="108" t="e">
        <f>일위대가집계표!#REF!</f>
        <v>#REF!</v>
      </c>
    </row>
    <row r="6345" spans="19:19" ht="20.25" customHeight="1">
      <c r="S6345" s="108" t="e">
        <f>일위대가집계표!#REF!</f>
        <v>#REF!</v>
      </c>
    </row>
    <row r="6346" spans="19:19" ht="20.25" customHeight="1">
      <c r="S6346" s="108" t="e">
        <f>일위대가집계표!#REF!</f>
        <v>#REF!</v>
      </c>
    </row>
    <row r="6347" spans="19:19" ht="20.25" customHeight="1">
      <c r="S6347" s="108" t="e">
        <f>일위대가집계표!#REF!</f>
        <v>#REF!</v>
      </c>
    </row>
    <row r="6348" spans="19:19" ht="20.25" customHeight="1">
      <c r="S6348" s="108" t="e">
        <f>일위대가집계표!#REF!</f>
        <v>#REF!</v>
      </c>
    </row>
    <row r="6349" spans="19:19" ht="20.25" customHeight="1">
      <c r="S6349" s="108" t="e">
        <f>일위대가집계표!#REF!</f>
        <v>#REF!</v>
      </c>
    </row>
    <row r="6350" spans="19:19" ht="20.25" customHeight="1">
      <c r="S6350" s="108" t="e">
        <f>일위대가집계표!#REF!</f>
        <v>#REF!</v>
      </c>
    </row>
    <row r="6351" spans="19:19" ht="20.25" customHeight="1">
      <c r="S6351" s="108" t="e">
        <f>일위대가집계표!#REF!</f>
        <v>#REF!</v>
      </c>
    </row>
    <row r="6352" spans="19:19" ht="20.25" customHeight="1">
      <c r="S6352" s="108" t="e">
        <f>일위대가집계표!#REF!</f>
        <v>#REF!</v>
      </c>
    </row>
    <row r="6353" spans="19:19" ht="20.25" customHeight="1">
      <c r="S6353" s="108" t="e">
        <f>일위대가집계표!#REF!</f>
        <v>#REF!</v>
      </c>
    </row>
    <row r="6354" spans="19:19" ht="20.25" customHeight="1">
      <c r="S6354" s="108" t="e">
        <f>일위대가집계표!#REF!</f>
        <v>#REF!</v>
      </c>
    </row>
    <row r="6355" spans="19:19" ht="20.25" customHeight="1">
      <c r="S6355" s="108" t="e">
        <f>일위대가집계표!#REF!</f>
        <v>#REF!</v>
      </c>
    </row>
    <row r="6356" spans="19:19" ht="20.25" customHeight="1">
      <c r="S6356" s="108" t="e">
        <f>일위대가집계표!#REF!</f>
        <v>#REF!</v>
      </c>
    </row>
    <row r="6357" spans="19:19" ht="20.25" customHeight="1">
      <c r="S6357" s="108" t="e">
        <f>일위대가집계표!#REF!</f>
        <v>#REF!</v>
      </c>
    </row>
    <row r="6358" spans="19:19" ht="20.25" customHeight="1">
      <c r="S6358" s="108" t="e">
        <f>일위대가집계표!#REF!</f>
        <v>#REF!</v>
      </c>
    </row>
    <row r="6359" spans="19:19" ht="20.25" customHeight="1">
      <c r="S6359" s="108" t="e">
        <f>일위대가집계표!#REF!</f>
        <v>#REF!</v>
      </c>
    </row>
    <row r="6360" spans="19:19" ht="20.25" customHeight="1">
      <c r="S6360" s="108" t="e">
        <f>일위대가집계표!#REF!</f>
        <v>#REF!</v>
      </c>
    </row>
    <row r="6361" spans="19:19" ht="20.25" customHeight="1">
      <c r="S6361" s="108" t="e">
        <f>일위대가집계표!#REF!</f>
        <v>#REF!</v>
      </c>
    </row>
    <row r="6362" spans="19:19" ht="20.25" customHeight="1">
      <c r="S6362" s="108" t="e">
        <f>일위대가집계표!#REF!</f>
        <v>#REF!</v>
      </c>
    </row>
    <row r="6363" spans="19:19" ht="20.25" customHeight="1">
      <c r="S6363" s="108" t="e">
        <f>일위대가집계표!#REF!</f>
        <v>#REF!</v>
      </c>
    </row>
    <row r="6364" spans="19:19" ht="20.25" customHeight="1">
      <c r="S6364" s="108" t="e">
        <f>일위대가집계표!#REF!</f>
        <v>#REF!</v>
      </c>
    </row>
    <row r="6365" spans="19:19" ht="20.25" customHeight="1">
      <c r="S6365" s="108" t="e">
        <f>일위대가집계표!#REF!</f>
        <v>#REF!</v>
      </c>
    </row>
    <row r="6366" spans="19:19" ht="20.25" customHeight="1">
      <c r="S6366" s="108" t="e">
        <f>일위대가집계표!#REF!</f>
        <v>#REF!</v>
      </c>
    </row>
    <row r="6367" spans="19:19" ht="20.25" customHeight="1">
      <c r="S6367" s="108" t="e">
        <f>일위대가집계표!#REF!</f>
        <v>#REF!</v>
      </c>
    </row>
    <row r="6368" spans="19:19" ht="20.25" customHeight="1">
      <c r="S6368" s="108" t="e">
        <f>일위대가집계표!#REF!</f>
        <v>#REF!</v>
      </c>
    </row>
    <row r="6369" spans="19:19" ht="20.25" customHeight="1">
      <c r="S6369" s="108" t="e">
        <f>일위대가집계표!#REF!</f>
        <v>#REF!</v>
      </c>
    </row>
    <row r="6370" spans="19:19" ht="20.25" customHeight="1">
      <c r="S6370" s="108" t="e">
        <f>일위대가집계표!#REF!</f>
        <v>#REF!</v>
      </c>
    </row>
    <row r="6371" spans="19:19" ht="20.25" customHeight="1">
      <c r="S6371" s="108" t="e">
        <f>일위대가집계표!#REF!</f>
        <v>#REF!</v>
      </c>
    </row>
    <row r="6372" spans="19:19" ht="20.25" customHeight="1">
      <c r="S6372" s="108" t="e">
        <f>일위대가집계표!#REF!</f>
        <v>#REF!</v>
      </c>
    </row>
    <row r="6373" spans="19:19" ht="20.25" customHeight="1">
      <c r="S6373" s="108" t="e">
        <f>일위대가집계표!#REF!</f>
        <v>#REF!</v>
      </c>
    </row>
    <row r="6374" spans="19:19" ht="20.25" customHeight="1">
      <c r="S6374" s="108" t="e">
        <f>일위대가집계표!#REF!</f>
        <v>#REF!</v>
      </c>
    </row>
    <row r="6375" spans="19:19" ht="20.25" customHeight="1">
      <c r="S6375" s="108" t="e">
        <f>일위대가집계표!#REF!</f>
        <v>#REF!</v>
      </c>
    </row>
    <row r="6376" spans="19:19" ht="20.25" customHeight="1">
      <c r="S6376" s="108" t="e">
        <f>일위대가집계표!#REF!</f>
        <v>#REF!</v>
      </c>
    </row>
    <row r="6377" spans="19:19" ht="20.25" customHeight="1">
      <c r="S6377" s="108" t="e">
        <f>일위대가집계표!#REF!</f>
        <v>#REF!</v>
      </c>
    </row>
    <row r="6378" spans="19:19" ht="20.25" customHeight="1">
      <c r="S6378" s="108" t="e">
        <f>일위대가집계표!#REF!</f>
        <v>#REF!</v>
      </c>
    </row>
    <row r="6379" spans="19:19" ht="20.25" customHeight="1">
      <c r="S6379" s="108" t="e">
        <f>일위대가집계표!#REF!</f>
        <v>#REF!</v>
      </c>
    </row>
    <row r="6380" spans="19:19" ht="20.25" customHeight="1">
      <c r="S6380" s="108" t="e">
        <f>일위대가집계표!#REF!</f>
        <v>#REF!</v>
      </c>
    </row>
    <row r="6381" spans="19:19" ht="20.25" customHeight="1">
      <c r="S6381" s="108" t="e">
        <f>일위대가집계표!#REF!</f>
        <v>#REF!</v>
      </c>
    </row>
    <row r="6382" spans="19:19" ht="20.25" customHeight="1">
      <c r="S6382" s="108" t="e">
        <f>일위대가집계표!#REF!</f>
        <v>#REF!</v>
      </c>
    </row>
    <row r="6383" spans="19:19" ht="20.25" customHeight="1">
      <c r="S6383" s="108" t="e">
        <f>일위대가집계표!#REF!</f>
        <v>#REF!</v>
      </c>
    </row>
    <row r="6384" spans="19:19" ht="20.25" customHeight="1">
      <c r="S6384" s="108" t="e">
        <f>일위대가집계표!#REF!</f>
        <v>#REF!</v>
      </c>
    </row>
    <row r="6385" spans="19:19" ht="20.25" customHeight="1">
      <c r="S6385" s="108" t="e">
        <f>일위대가집계표!#REF!</f>
        <v>#REF!</v>
      </c>
    </row>
    <row r="6386" spans="19:19" ht="20.25" customHeight="1">
      <c r="S6386" s="108" t="e">
        <f>일위대가집계표!#REF!</f>
        <v>#REF!</v>
      </c>
    </row>
    <row r="6387" spans="19:19" ht="20.25" customHeight="1">
      <c r="S6387" s="108" t="e">
        <f>일위대가집계표!#REF!</f>
        <v>#REF!</v>
      </c>
    </row>
    <row r="6388" spans="19:19" ht="20.25" customHeight="1">
      <c r="S6388" s="108" t="e">
        <f>일위대가집계표!#REF!</f>
        <v>#REF!</v>
      </c>
    </row>
    <row r="6389" spans="19:19" ht="20.25" customHeight="1">
      <c r="S6389" s="108" t="e">
        <f>일위대가집계표!#REF!</f>
        <v>#REF!</v>
      </c>
    </row>
    <row r="6390" spans="19:19" ht="20.25" customHeight="1">
      <c r="S6390" s="108" t="e">
        <f>일위대가집계표!#REF!</f>
        <v>#REF!</v>
      </c>
    </row>
    <row r="6391" spans="19:19" ht="20.25" customHeight="1">
      <c r="S6391" s="108" t="e">
        <f>일위대가집계표!#REF!</f>
        <v>#REF!</v>
      </c>
    </row>
    <row r="6392" spans="19:19" ht="20.25" customHeight="1">
      <c r="S6392" s="108" t="e">
        <f>일위대가집계표!#REF!</f>
        <v>#REF!</v>
      </c>
    </row>
    <row r="6393" spans="19:19" ht="20.25" customHeight="1">
      <c r="S6393" s="108" t="e">
        <f>일위대가집계표!#REF!</f>
        <v>#REF!</v>
      </c>
    </row>
    <row r="6394" spans="19:19" ht="20.25" customHeight="1">
      <c r="S6394" s="108" t="e">
        <f>일위대가집계표!#REF!</f>
        <v>#REF!</v>
      </c>
    </row>
    <row r="6395" spans="19:19" ht="20.25" customHeight="1">
      <c r="S6395" s="108" t="e">
        <f>일위대가집계표!#REF!</f>
        <v>#REF!</v>
      </c>
    </row>
    <row r="6396" spans="19:19" ht="20.25" customHeight="1">
      <c r="S6396" s="108" t="e">
        <f>일위대가집계표!#REF!</f>
        <v>#REF!</v>
      </c>
    </row>
    <row r="6397" spans="19:19" ht="20.25" customHeight="1">
      <c r="S6397" s="108" t="e">
        <f>일위대가집계표!#REF!</f>
        <v>#REF!</v>
      </c>
    </row>
    <row r="6398" spans="19:19" ht="20.25" customHeight="1">
      <c r="S6398" s="108" t="e">
        <f>일위대가집계표!#REF!</f>
        <v>#REF!</v>
      </c>
    </row>
    <row r="6399" spans="19:19" ht="20.25" customHeight="1">
      <c r="S6399" s="108" t="e">
        <f>일위대가집계표!#REF!</f>
        <v>#REF!</v>
      </c>
    </row>
    <row r="6400" spans="19:19" ht="20.25" customHeight="1">
      <c r="S6400" s="108" t="e">
        <f>일위대가집계표!#REF!</f>
        <v>#REF!</v>
      </c>
    </row>
    <row r="6401" spans="19:19" ht="20.25" customHeight="1">
      <c r="S6401" s="108" t="e">
        <f>일위대가집계표!#REF!</f>
        <v>#REF!</v>
      </c>
    </row>
    <row r="6402" spans="19:19" ht="20.25" customHeight="1">
      <c r="S6402" s="108" t="e">
        <f>일위대가집계표!#REF!</f>
        <v>#REF!</v>
      </c>
    </row>
    <row r="6403" spans="19:19" ht="20.25" customHeight="1">
      <c r="S6403" s="108" t="e">
        <f>일위대가집계표!#REF!</f>
        <v>#REF!</v>
      </c>
    </row>
    <row r="6404" spans="19:19" ht="20.25" customHeight="1">
      <c r="S6404" s="108" t="e">
        <f>일위대가집계표!#REF!</f>
        <v>#REF!</v>
      </c>
    </row>
    <row r="6405" spans="19:19" ht="20.25" customHeight="1">
      <c r="S6405" s="108" t="e">
        <f>일위대가집계표!#REF!</f>
        <v>#REF!</v>
      </c>
    </row>
    <row r="6406" spans="19:19" ht="20.25" customHeight="1">
      <c r="S6406" s="108" t="e">
        <f>일위대가집계표!#REF!</f>
        <v>#REF!</v>
      </c>
    </row>
    <row r="6407" spans="19:19" ht="20.25" customHeight="1">
      <c r="S6407" s="108" t="e">
        <f>일위대가집계표!#REF!</f>
        <v>#REF!</v>
      </c>
    </row>
    <row r="6408" spans="19:19" ht="20.25" customHeight="1">
      <c r="S6408" s="108" t="e">
        <f>일위대가집계표!#REF!</f>
        <v>#REF!</v>
      </c>
    </row>
    <row r="6409" spans="19:19" ht="20.25" customHeight="1">
      <c r="S6409" s="108" t="e">
        <f>일위대가집계표!#REF!</f>
        <v>#REF!</v>
      </c>
    </row>
    <row r="6410" spans="19:19" ht="20.25" customHeight="1">
      <c r="S6410" s="108" t="e">
        <f>일위대가집계표!#REF!</f>
        <v>#REF!</v>
      </c>
    </row>
    <row r="6411" spans="19:19" ht="20.25" customHeight="1">
      <c r="S6411" s="108" t="e">
        <f>일위대가집계표!#REF!</f>
        <v>#REF!</v>
      </c>
    </row>
    <row r="6412" spans="19:19" ht="20.25" customHeight="1">
      <c r="S6412" s="108" t="e">
        <f>일위대가집계표!#REF!</f>
        <v>#REF!</v>
      </c>
    </row>
    <row r="6413" spans="19:19" ht="20.25" customHeight="1">
      <c r="S6413" s="108" t="e">
        <f>일위대가집계표!#REF!</f>
        <v>#REF!</v>
      </c>
    </row>
    <row r="6414" spans="19:19" ht="20.25" customHeight="1">
      <c r="S6414" s="108" t="e">
        <f>일위대가집계표!#REF!</f>
        <v>#REF!</v>
      </c>
    </row>
    <row r="6415" spans="19:19" ht="20.25" customHeight="1">
      <c r="S6415" s="108" t="e">
        <f>일위대가집계표!#REF!</f>
        <v>#REF!</v>
      </c>
    </row>
    <row r="6416" spans="19:19" ht="20.25" customHeight="1">
      <c r="S6416" s="108" t="e">
        <f>일위대가집계표!#REF!</f>
        <v>#REF!</v>
      </c>
    </row>
    <row r="6417" spans="19:19" ht="20.25" customHeight="1">
      <c r="S6417" s="108" t="e">
        <f>일위대가집계표!#REF!</f>
        <v>#REF!</v>
      </c>
    </row>
    <row r="6418" spans="19:19" ht="20.25" customHeight="1">
      <c r="S6418" s="108" t="e">
        <f>일위대가집계표!#REF!</f>
        <v>#REF!</v>
      </c>
    </row>
    <row r="6419" spans="19:19" ht="20.25" customHeight="1">
      <c r="S6419" s="108" t="e">
        <f>일위대가집계표!#REF!</f>
        <v>#REF!</v>
      </c>
    </row>
    <row r="6420" spans="19:19" ht="20.25" customHeight="1">
      <c r="S6420" s="108" t="e">
        <f>일위대가집계표!#REF!</f>
        <v>#REF!</v>
      </c>
    </row>
    <row r="6421" spans="19:19" ht="20.25" customHeight="1">
      <c r="S6421" s="108" t="e">
        <f>일위대가집계표!#REF!</f>
        <v>#REF!</v>
      </c>
    </row>
    <row r="6422" spans="19:19" ht="20.25" customHeight="1">
      <c r="S6422" s="108" t="e">
        <f>일위대가집계표!#REF!</f>
        <v>#REF!</v>
      </c>
    </row>
    <row r="6423" spans="19:19" ht="20.25" customHeight="1">
      <c r="S6423" s="108" t="e">
        <f>일위대가집계표!#REF!</f>
        <v>#REF!</v>
      </c>
    </row>
    <row r="6424" spans="19:19" ht="20.25" customHeight="1">
      <c r="S6424" s="108" t="e">
        <f>일위대가집계표!#REF!</f>
        <v>#REF!</v>
      </c>
    </row>
    <row r="6425" spans="19:19" ht="20.25" customHeight="1">
      <c r="S6425" s="108" t="e">
        <f>일위대가집계표!#REF!</f>
        <v>#REF!</v>
      </c>
    </row>
    <row r="6426" spans="19:19" ht="20.25" customHeight="1">
      <c r="S6426" s="108" t="e">
        <f>일위대가집계표!#REF!</f>
        <v>#REF!</v>
      </c>
    </row>
    <row r="6427" spans="19:19" ht="20.25" customHeight="1">
      <c r="S6427" s="108" t="e">
        <f>일위대가집계표!#REF!</f>
        <v>#REF!</v>
      </c>
    </row>
    <row r="6428" spans="19:19" ht="20.25" customHeight="1">
      <c r="S6428" s="108" t="e">
        <f>일위대가집계표!#REF!</f>
        <v>#REF!</v>
      </c>
    </row>
    <row r="6429" spans="19:19" ht="20.25" customHeight="1">
      <c r="S6429" s="108" t="e">
        <f>일위대가집계표!#REF!</f>
        <v>#REF!</v>
      </c>
    </row>
    <row r="6430" spans="19:19" ht="20.25" customHeight="1">
      <c r="S6430" s="108" t="e">
        <f>일위대가집계표!#REF!</f>
        <v>#REF!</v>
      </c>
    </row>
    <row r="6431" spans="19:19" ht="20.25" customHeight="1">
      <c r="S6431" s="108" t="e">
        <f>일위대가집계표!#REF!</f>
        <v>#REF!</v>
      </c>
    </row>
    <row r="6432" spans="19:19" ht="20.25" customHeight="1">
      <c r="S6432" s="108" t="e">
        <f>일위대가집계표!#REF!</f>
        <v>#REF!</v>
      </c>
    </row>
    <row r="6433" spans="13:19" ht="20.25" customHeight="1">
      <c r="S6433" s="108" t="e">
        <f>일위대가집계표!#REF!</f>
        <v>#REF!</v>
      </c>
    </row>
    <row r="6434" spans="13:19" ht="20.25" customHeight="1">
      <c r="S6434" s="108" t="e">
        <f>일위대가집계표!#REF!</f>
        <v>#REF!</v>
      </c>
    </row>
    <row r="6435" spans="13:19" ht="20.25" customHeight="1">
      <c r="S6435" s="108" t="e">
        <f>일위대가집계표!#REF!</f>
        <v>#REF!</v>
      </c>
    </row>
    <row r="6436" spans="13:19" ht="20.25" customHeight="1">
      <c r="S6436" s="108" t="e">
        <f>일위대가집계표!#REF!</f>
        <v>#REF!</v>
      </c>
    </row>
    <row r="6437" spans="13:19" ht="20.25" customHeight="1">
      <c r="S6437" s="108" t="e">
        <f>일위대가집계표!#REF!</f>
        <v>#REF!</v>
      </c>
    </row>
    <row r="6438" spans="13:19" ht="20.25" customHeight="1">
      <c r="S6438" s="108" t="e">
        <f>일위대가집계표!#REF!</f>
        <v>#REF!</v>
      </c>
    </row>
    <row r="6439" spans="13:19" ht="20.25" customHeight="1">
      <c r="M6439" s="107" t="e">
        <f>일위대가집계표!#REF!</f>
        <v>#REF!</v>
      </c>
      <c r="S6439" s="108" t="e">
        <f>일위대가집계표!#REF!</f>
        <v>#REF!</v>
      </c>
    </row>
    <row r="6440" spans="13:19" ht="20.25" customHeight="1">
      <c r="O6440" s="107" t="e">
        <f>일위대가집계표!#REF!</f>
        <v>#REF!</v>
      </c>
      <c r="S6440" s="108" t="e">
        <f>일위대가집계표!#REF!</f>
        <v>#REF!</v>
      </c>
    </row>
    <row r="6441" spans="13:19" ht="20.25" customHeight="1">
      <c r="S6441" s="108" t="e">
        <f>일위대가집계표!#REF!</f>
        <v>#REF!</v>
      </c>
    </row>
    <row r="6442" spans="13:19" ht="20.25" customHeight="1">
      <c r="S6442" s="108" t="e">
        <f>일위대가집계표!#REF!</f>
        <v>#REF!</v>
      </c>
    </row>
    <row r="6443" spans="13:19" ht="20.25" customHeight="1">
      <c r="S6443" s="108" t="e">
        <f>일위대가집계표!#REF!</f>
        <v>#REF!</v>
      </c>
    </row>
    <row r="6444" spans="13:19" ht="20.25" customHeight="1">
      <c r="S6444" s="108" t="e">
        <f>일위대가집계표!#REF!</f>
        <v>#REF!</v>
      </c>
    </row>
    <row r="6445" spans="13:19" ht="20.25" customHeight="1">
      <c r="S6445" s="108" t="e">
        <f>일위대가집계표!#REF!</f>
        <v>#REF!</v>
      </c>
    </row>
    <row r="6446" spans="13:19" ht="20.25" customHeight="1">
      <c r="S6446" s="108" t="e">
        <f>일위대가집계표!#REF!</f>
        <v>#REF!</v>
      </c>
    </row>
    <row r="6447" spans="13:19" ht="20.25" customHeight="1">
      <c r="S6447" s="108" t="e">
        <f>일위대가집계표!#REF!</f>
        <v>#REF!</v>
      </c>
    </row>
    <row r="6448" spans="13:19" ht="20.25" customHeight="1">
      <c r="S6448" s="108" t="e">
        <f>일위대가집계표!#REF!</f>
        <v>#REF!</v>
      </c>
    </row>
    <row r="6449" spans="19:19" ht="20.25" customHeight="1">
      <c r="S6449" s="108" t="e">
        <f>일위대가집계표!#REF!</f>
        <v>#REF!</v>
      </c>
    </row>
    <row r="6450" spans="19:19" ht="20.25" customHeight="1">
      <c r="S6450" s="108" t="e">
        <f>일위대가집계표!#REF!</f>
        <v>#REF!</v>
      </c>
    </row>
    <row r="6451" spans="19:19" ht="20.25" customHeight="1">
      <c r="S6451" s="108" t="e">
        <f>일위대가집계표!#REF!</f>
        <v>#REF!</v>
      </c>
    </row>
    <row r="6452" spans="19:19" ht="20.25" customHeight="1">
      <c r="S6452" s="108" t="e">
        <f>일위대가집계표!#REF!</f>
        <v>#REF!</v>
      </c>
    </row>
    <row r="6453" spans="19:19" ht="20.25" customHeight="1">
      <c r="S6453" s="108" t="e">
        <f>일위대가집계표!#REF!</f>
        <v>#REF!</v>
      </c>
    </row>
    <row r="6454" spans="19:19" ht="20.25" customHeight="1">
      <c r="S6454" s="108" t="e">
        <f>일위대가집계표!#REF!</f>
        <v>#REF!</v>
      </c>
    </row>
    <row r="6455" spans="19:19" ht="20.25" customHeight="1">
      <c r="S6455" s="108" t="e">
        <f>일위대가집계표!#REF!</f>
        <v>#REF!</v>
      </c>
    </row>
    <row r="6456" spans="19:19" ht="20.25" customHeight="1">
      <c r="S6456" s="108" t="e">
        <f>일위대가집계표!#REF!</f>
        <v>#REF!</v>
      </c>
    </row>
    <row r="6457" spans="19:19" ht="20.25" customHeight="1">
      <c r="S6457" s="108" t="e">
        <f>일위대가집계표!#REF!</f>
        <v>#REF!</v>
      </c>
    </row>
    <row r="6458" spans="19:19" ht="20.25" customHeight="1">
      <c r="S6458" s="108" t="e">
        <f>일위대가집계표!#REF!</f>
        <v>#REF!</v>
      </c>
    </row>
    <row r="6459" spans="19:19" ht="20.25" customHeight="1">
      <c r="S6459" s="108" t="e">
        <f>일위대가집계표!#REF!</f>
        <v>#REF!</v>
      </c>
    </row>
    <row r="6460" spans="19:19" ht="20.25" customHeight="1">
      <c r="S6460" s="108" t="e">
        <f>일위대가집계표!#REF!</f>
        <v>#REF!</v>
      </c>
    </row>
    <row r="6461" spans="19:19" ht="20.25" customHeight="1">
      <c r="S6461" s="108" t="e">
        <f>일위대가집계표!#REF!</f>
        <v>#REF!</v>
      </c>
    </row>
    <row r="6462" spans="19:19" ht="20.25" customHeight="1">
      <c r="S6462" s="108" t="e">
        <f>일위대가집계표!#REF!</f>
        <v>#REF!</v>
      </c>
    </row>
    <row r="6463" spans="19:19" ht="20.25" customHeight="1">
      <c r="S6463" s="108" t="e">
        <f>일위대가집계표!#REF!</f>
        <v>#REF!</v>
      </c>
    </row>
    <row r="6464" spans="19:19" ht="20.25" customHeight="1">
      <c r="S6464" s="108" t="e">
        <f>일위대가집계표!#REF!</f>
        <v>#REF!</v>
      </c>
    </row>
    <row r="6465" spans="19:19" ht="20.25" customHeight="1">
      <c r="S6465" s="108" t="e">
        <f>일위대가집계표!#REF!</f>
        <v>#REF!</v>
      </c>
    </row>
    <row r="6466" spans="19:19" ht="20.25" customHeight="1">
      <c r="S6466" s="108" t="e">
        <f>일위대가집계표!#REF!</f>
        <v>#REF!</v>
      </c>
    </row>
    <row r="6467" spans="19:19" ht="20.25" customHeight="1">
      <c r="S6467" s="108" t="e">
        <f>일위대가집계표!#REF!</f>
        <v>#REF!</v>
      </c>
    </row>
    <row r="6468" spans="19:19" ht="20.25" customHeight="1">
      <c r="S6468" s="108" t="e">
        <f>일위대가집계표!#REF!</f>
        <v>#REF!</v>
      </c>
    </row>
    <row r="6469" spans="19:19" ht="20.25" customHeight="1">
      <c r="S6469" s="108" t="e">
        <f>일위대가집계표!#REF!</f>
        <v>#REF!</v>
      </c>
    </row>
    <row r="6470" spans="19:19" ht="20.25" customHeight="1">
      <c r="S6470" s="108" t="e">
        <f>일위대가집계표!#REF!</f>
        <v>#REF!</v>
      </c>
    </row>
    <row r="6471" spans="19:19" ht="20.25" customHeight="1">
      <c r="S6471" s="108" t="e">
        <f>일위대가집계표!#REF!</f>
        <v>#REF!</v>
      </c>
    </row>
    <row r="6472" spans="19:19" ht="20.25" customHeight="1">
      <c r="S6472" s="108" t="e">
        <f>일위대가집계표!#REF!</f>
        <v>#REF!</v>
      </c>
    </row>
    <row r="6473" spans="19:19" ht="20.25" customHeight="1">
      <c r="S6473" s="108" t="e">
        <f>일위대가집계표!#REF!</f>
        <v>#REF!</v>
      </c>
    </row>
    <row r="6474" spans="19:19" ht="20.25" customHeight="1">
      <c r="S6474" s="108" t="e">
        <f>일위대가집계표!#REF!</f>
        <v>#REF!</v>
      </c>
    </row>
    <row r="6475" spans="19:19" ht="20.25" customHeight="1">
      <c r="S6475" s="108" t="e">
        <f>일위대가집계표!#REF!</f>
        <v>#REF!</v>
      </c>
    </row>
    <row r="6476" spans="19:19" ht="20.25" customHeight="1">
      <c r="S6476" s="108" t="e">
        <f>일위대가집계표!#REF!</f>
        <v>#REF!</v>
      </c>
    </row>
    <row r="6477" spans="19:19" ht="20.25" customHeight="1">
      <c r="S6477" s="108" t="e">
        <f>일위대가집계표!#REF!</f>
        <v>#REF!</v>
      </c>
    </row>
    <row r="6478" spans="19:19" ht="20.25" customHeight="1">
      <c r="S6478" s="108" t="e">
        <f>일위대가집계표!#REF!</f>
        <v>#REF!</v>
      </c>
    </row>
    <row r="6479" spans="19:19" ht="20.25" customHeight="1">
      <c r="S6479" s="108" t="e">
        <f>일위대가집계표!#REF!</f>
        <v>#REF!</v>
      </c>
    </row>
    <row r="6480" spans="19:19" ht="20.25" customHeight="1">
      <c r="S6480" s="108" t="e">
        <f>일위대가집계표!#REF!</f>
        <v>#REF!</v>
      </c>
    </row>
    <row r="6481" spans="19:19" ht="20.25" customHeight="1">
      <c r="S6481" s="108" t="e">
        <f>일위대가집계표!#REF!</f>
        <v>#REF!</v>
      </c>
    </row>
    <row r="6482" spans="19:19" ht="20.25" customHeight="1">
      <c r="S6482" s="108" t="e">
        <f>일위대가집계표!#REF!</f>
        <v>#REF!</v>
      </c>
    </row>
    <row r="6483" spans="19:19" ht="20.25" customHeight="1">
      <c r="S6483" s="108" t="e">
        <f>일위대가집계표!#REF!</f>
        <v>#REF!</v>
      </c>
    </row>
    <row r="6484" spans="19:19" ht="20.25" customHeight="1">
      <c r="S6484" s="108" t="e">
        <f>일위대가집계표!#REF!</f>
        <v>#REF!</v>
      </c>
    </row>
    <row r="6485" spans="19:19" ht="20.25" customHeight="1">
      <c r="S6485" s="108" t="e">
        <f>일위대가집계표!#REF!</f>
        <v>#REF!</v>
      </c>
    </row>
    <row r="6486" spans="19:19" ht="20.25" customHeight="1">
      <c r="S6486" s="108" t="e">
        <f>일위대가집계표!#REF!</f>
        <v>#REF!</v>
      </c>
    </row>
    <row r="6487" spans="19:19" ht="20.25" customHeight="1">
      <c r="S6487" s="108" t="e">
        <f>일위대가집계표!#REF!</f>
        <v>#REF!</v>
      </c>
    </row>
    <row r="6488" spans="19:19" ht="20.25" customHeight="1">
      <c r="S6488" s="108" t="e">
        <f>일위대가집계표!#REF!</f>
        <v>#REF!</v>
      </c>
    </row>
    <row r="6489" spans="19:19" ht="20.25" customHeight="1">
      <c r="S6489" s="108" t="e">
        <f>일위대가집계표!#REF!</f>
        <v>#REF!</v>
      </c>
    </row>
    <row r="6490" spans="19:19" ht="20.25" customHeight="1">
      <c r="S6490" s="108" t="e">
        <f>일위대가집계표!#REF!</f>
        <v>#REF!</v>
      </c>
    </row>
    <row r="6491" spans="19:19" ht="20.25" customHeight="1">
      <c r="S6491" s="108" t="e">
        <f>일위대가집계표!#REF!</f>
        <v>#REF!</v>
      </c>
    </row>
    <row r="6492" spans="19:19" ht="20.25" customHeight="1">
      <c r="S6492" s="108" t="e">
        <f>일위대가집계표!#REF!</f>
        <v>#REF!</v>
      </c>
    </row>
    <row r="6493" spans="19:19" ht="20.25" customHeight="1">
      <c r="S6493" s="108" t="e">
        <f>일위대가집계표!#REF!</f>
        <v>#REF!</v>
      </c>
    </row>
    <row r="6494" spans="19:19" ht="20.25" customHeight="1">
      <c r="S6494" s="108" t="e">
        <f>일위대가집계표!#REF!</f>
        <v>#REF!</v>
      </c>
    </row>
    <row r="6495" spans="19:19" ht="20.25" customHeight="1">
      <c r="S6495" s="108" t="e">
        <f>일위대가집계표!#REF!</f>
        <v>#REF!</v>
      </c>
    </row>
    <row r="6496" spans="19:19" ht="20.25" customHeight="1">
      <c r="S6496" s="108" t="e">
        <f>일위대가집계표!#REF!</f>
        <v>#REF!</v>
      </c>
    </row>
    <row r="6497" spans="19:19" ht="20.25" customHeight="1">
      <c r="S6497" s="108" t="e">
        <f>일위대가집계표!#REF!</f>
        <v>#REF!</v>
      </c>
    </row>
    <row r="6498" spans="19:19" ht="20.25" customHeight="1">
      <c r="S6498" s="108" t="e">
        <f>일위대가집계표!#REF!</f>
        <v>#REF!</v>
      </c>
    </row>
    <row r="6499" spans="19:19" ht="20.25" customHeight="1">
      <c r="S6499" s="108" t="e">
        <f>일위대가집계표!#REF!</f>
        <v>#REF!</v>
      </c>
    </row>
    <row r="6500" spans="19:19" ht="20.25" customHeight="1">
      <c r="S6500" s="108" t="e">
        <f>일위대가집계표!#REF!</f>
        <v>#REF!</v>
      </c>
    </row>
    <row r="6501" spans="19:19" ht="20.25" customHeight="1">
      <c r="S6501" s="108" t="e">
        <f>일위대가집계표!#REF!</f>
        <v>#REF!</v>
      </c>
    </row>
    <row r="6502" spans="19:19" ht="20.25" customHeight="1">
      <c r="S6502" s="108" t="e">
        <f>일위대가집계표!#REF!</f>
        <v>#REF!</v>
      </c>
    </row>
    <row r="6503" spans="19:19" ht="20.25" customHeight="1">
      <c r="S6503" s="108" t="e">
        <f>일위대가집계표!#REF!</f>
        <v>#REF!</v>
      </c>
    </row>
    <row r="6504" spans="19:19" ht="20.25" customHeight="1">
      <c r="S6504" s="108" t="e">
        <f>일위대가집계표!#REF!</f>
        <v>#REF!</v>
      </c>
    </row>
    <row r="6505" spans="19:19" ht="20.25" customHeight="1">
      <c r="S6505" s="108" t="e">
        <f>일위대가집계표!#REF!</f>
        <v>#REF!</v>
      </c>
    </row>
    <row r="6506" spans="19:19" ht="20.25" customHeight="1">
      <c r="S6506" s="108" t="e">
        <f>일위대가집계표!#REF!</f>
        <v>#REF!</v>
      </c>
    </row>
    <row r="6507" spans="19:19" ht="20.25" customHeight="1">
      <c r="S6507" s="108" t="e">
        <f>일위대가집계표!#REF!</f>
        <v>#REF!</v>
      </c>
    </row>
    <row r="6508" spans="19:19" ht="20.25" customHeight="1">
      <c r="S6508" s="108" t="e">
        <f>일위대가집계표!#REF!</f>
        <v>#REF!</v>
      </c>
    </row>
    <row r="6509" spans="19:19" ht="20.25" customHeight="1">
      <c r="S6509" s="108" t="e">
        <f>일위대가집계표!#REF!</f>
        <v>#REF!</v>
      </c>
    </row>
    <row r="6510" spans="19:19" ht="20.25" customHeight="1">
      <c r="S6510" s="108" t="e">
        <f>일위대가집계표!#REF!</f>
        <v>#REF!</v>
      </c>
    </row>
    <row r="6511" spans="19:19" ht="20.25" customHeight="1">
      <c r="S6511" s="108" t="e">
        <f>일위대가집계표!#REF!</f>
        <v>#REF!</v>
      </c>
    </row>
    <row r="6512" spans="19:19" ht="20.25" customHeight="1">
      <c r="S6512" s="108" t="e">
        <f>일위대가집계표!#REF!</f>
        <v>#REF!</v>
      </c>
    </row>
    <row r="6513" spans="19:19" ht="20.25" customHeight="1">
      <c r="S6513" s="108" t="e">
        <f>일위대가집계표!#REF!</f>
        <v>#REF!</v>
      </c>
    </row>
    <row r="6514" spans="19:19" ht="20.25" customHeight="1">
      <c r="S6514" s="108" t="e">
        <f>일위대가집계표!#REF!</f>
        <v>#REF!</v>
      </c>
    </row>
    <row r="6515" spans="19:19" ht="20.25" customHeight="1">
      <c r="S6515" s="108" t="e">
        <f>일위대가집계표!#REF!</f>
        <v>#REF!</v>
      </c>
    </row>
    <row r="6516" spans="19:19" ht="20.25" customHeight="1">
      <c r="S6516" s="108" t="e">
        <f>일위대가집계표!#REF!</f>
        <v>#REF!</v>
      </c>
    </row>
    <row r="6517" spans="19:19" ht="20.25" customHeight="1">
      <c r="S6517" s="108" t="e">
        <f>일위대가집계표!#REF!</f>
        <v>#REF!</v>
      </c>
    </row>
    <row r="6518" spans="19:19" ht="20.25" customHeight="1">
      <c r="S6518" s="108" t="e">
        <f>일위대가집계표!#REF!</f>
        <v>#REF!</v>
      </c>
    </row>
    <row r="6519" spans="19:19" ht="20.25" customHeight="1">
      <c r="S6519" s="108" t="e">
        <f>일위대가집계표!#REF!</f>
        <v>#REF!</v>
      </c>
    </row>
    <row r="6520" spans="19:19" ht="20.25" customHeight="1">
      <c r="S6520" s="108" t="e">
        <f>일위대가집계표!#REF!</f>
        <v>#REF!</v>
      </c>
    </row>
    <row r="6521" spans="19:19" ht="20.25" customHeight="1">
      <c r="S6521" s="108" t="e">
        <f>일위대가집계표!#REF!</f>
        <v>#REF!</v>
      </c>
    </row>
    <row r="6522" spans="19:19" ht="20.25" customHeight="1">
      <c r="S6522" s="108" t="e">
        <f>일위대가집계표!#REF!</f>
        <v>#REF!</v>
      </c>
    </row>
    <row r="6523" spans="19:19" ht="20.25" customHeight="1">
      <c r="S6523" s="108" t="e">
        <f>일위대가집계표!#REF!</f>
        <v>#REF!</v>
      </c>
    </row>
    <row r="6524" spans="19:19" ht="20.25" customHeight="1">
      <c r="S6524" s="108" t="e">
        <f>일위대가집계표!#REF!</f>
        <v>#REF!</v>
      </c>
    </row>
    <row r="6525" spans="19:19" ht="20.25" customHeight="1">
      <c r="S6525" s="108" t="e">
        <f>일위대가집계표!#REF!</f>
        <v>#REF!</v>
      </c>
    </row>
    <row r="6526" spans="19:19" ht="20.25" customHeight="1">
      <c r="S6526" s="108" t="e">
        <f>일위대가집계표!#REF!</f>
        <v>#REF!</v>
      </c>
    </row>
    <row r="6527" spans="19:19" ht="20.25" customHeight="1">
      <c r="S6527" s="108" t="e">
        <f>일위대가집계표!#REF!</f>
        <v>#REF!</v>
      </c>
    </row>
    <row r="6528" spans="19:19" ht="20.25" customHeight="1">
      <c r="S6528" s="108" t="e">
        <f>일위대가집계표!#REF!</f>
        <v>#REF!</v>
      </c>
    </row>
    <row r="6529" spans="19:19" ht="20.25" customHeight="1">
      <c r="S6529" s="108" t="e">
        <f>일위대가집계표!#REF!</f>
        <v>#REF!</v>
      </c>
    </row>
    <row r="6530" spans="19:19" ht="20.25" customHeight="1">
      <c r="S6530" s="108" t="e">
        <f>일위대가집계표!#REF!</f>
        <v>#REF!</v>
      </c>
    </row>
    <row r="6531" spans="19:19" ht="20.25" customHeight="1">
      <c r="S6531" s="108" t="e">
        <f>일위대가집계표!#REF!</f>
        <v>#REF!</v>
      </c>
    </row>
    <row r="6532" spans="19:19" ht="20.25" customHeight="1">
      <c r="S6532" s="108" t="e">
        <f>일위대가집계표!#REF!</f>
        <v>#REF!</v>
      </c>
    </row>
    <row r="6533" spans="19:19" ht="20.25" customHeight="1">
      <c r="S6533" s="108" t="e">
        <f>일위대가집계표!#REF!</f>
        <v>#REF!</v>
      </c>
    </row>
    <row r="6534" spans="19:19" ht="20.25" customHeight="1">
      <c r="S6534" s="108" t="e">
        <f>일위대가집계표!#REF!</f>
        <v>#REF!</v>
      </c>
    </row>
    <row r="6535" spans="19:19" ht="20.25" customHeight="1">
      <c r="S6535" s="108" t="e">
        <f>일위대가집계표!#REF!</f>
        <v>#REF!</v>
      </c>
    </row>
    <row r="6536" spans="19:19" ht="20.25" customHeight="1">
      <c r="S6536" s="108" t="e">
        <f>일위대가집계표!#REF!</f>
        <v>#REF!</v>
      </c>
    </row>
    <row r="6537" spans="19:19" ht="20.25" customHeight="1">
      <c r="S6537" s="108" t="e">
        <f>일위대가집계표!#REF!</f>
        <v>#REF!</v>
      </c>
    </row>
    <row r="6538" spans="19:19" ht="20.25" customHeight="1">
      <c r="S6538" s="108" t="e">
        <f>일위대가집계표!#REF!</f>
        <v>#REF!</v>
      </c>
    </row>
    <row r="6539" spans="19:19" ht="20.25" customHeight="1">
      <c r="S6539" s="108" t="e">
        <f>일위대가집계표!#REF!</f>
        <v>#REF!</v>
      </c>
    </row>
    <row r="6540" spans="19:19" ht="20.25" customHeight="1">
      <c r="S6540" s="108" t="e">
        <f>일위대가집계표!#REF!</f>
        <v>#REF!</v>
      </c>
    </row>
    <row r="6541" spans="19:19" ht="20.25" customHeight="1">
      <c r="S6541" s="108" t="e">
        <f>일위대가집계표!#REF!</f>
        <v>#REF!</v>
      </c>
    </row>
    <row r="6542" spans="19:19" ht="20.25" customHeight="1">
      <c r="S6542" s="108" t="e">
        <f>일위대가집계표!#REF!</f>
        <v>#REF!</v>
      </c>
    </row>
    <row r="6543" spans="19:19" ht="20.25" customHeight="1">
      <c r="S6543" s="108" t="e">
        <f>일위대가집계표!#REF!</f>
        <v>#REF!</v>
      </c>
    </row>
    <row r="6544" spans="19:19" ht="20.25" customHeight="1">
      <c r="S6544" s="108" t="e">
        <f>일위대가집계표!#REF!</f>
        <v>#REF!</v>
      </c>
    </row>
    <row r="6545" spans="19:19" ht="20.25" customHeight="1">
      <c r="S6545" s="108" t="e">
        <f>일위대가집계표!#REF!</f>
        <v>#REF!</v>
      </c>
    </row>
    <row r="6546" spans="19:19" ht="20.25" customHeight="1">
      <c r="S6546" s="108" t="e">
        <f>일위대가집계표!#REF!</f>
        <v>#REF!</v>
      </c>
    </row>
    <row r="6547" spans="19:19" ht="20.25" customHeight="1">
      <c r="S6547" s="108" t="e">
        <f>일위대가집계표!#REF!</f>
        <v>#REF!</v>
      </c>
    </row>
    <row r="6548" spans="19:19" ht="20.25" customHeight="1">
      <c r="S6548" s="108" t="e">
        <f>일위대가집계표!#REF!</f>
        <v>#REF!</v>
      </c>
    </row>
    <row r="6549" spans="19:19" ht="20.25" customHeight="1">
      <c r="S6549" s="108" t="e">
        <f>일위대가집계표!#REF!</f>
        <v>#REF!</v>
      </c>
    </row>
    <row r="6550" spans="19:19" ht="20.25" customHeight="1">
      <c r="S6550" s="108" t="e">
        <f>일위대가집계표!#REF!</f>
        <v>#REF!</v>
      </c>
    </row>
    <row r="6551" spans="19:19" ht="20.25" customHeight="1">
      <c r="S6551" s="108" t="e">
        <f>일위대가집계표!#REF!</f>
        <v>#REF!</v>
      </c>
    </row>
    <row r="6552" spans="19:19" ht="20.25" customHeight="1">
      <c r="S6552" s="108" t="e">
        <f>일위대가집계표!#REF!</f>
        <v>#REF!</v>
      </c>
    </row>
    <row r="6553" spans="19:19" ht="20.25" customHeight="1">
      <c r="S6553" s="108" t="e">
        <f>일위대가집계표!#REF!</f>
        <v>#REF!</v>
      </c>
    </row>
    <row r="6554" spans="19:19" ht="20.25" customHeight="1">
      <c r="S6554" s="108" t="e">
        <f>일위대가집계표!#REF!</f>
        <v>#REF!</v>
      </c>
    </row>
    <row r="6555" spans="19:19" ht="20.25" customHeight="1">
      <c r="S6555" s="108" t="e">
        <f>일위대가집계표!#REF!</f>
        <v>#REF!</v>
      </c>
    </row>
    <row r="6556" spans="19:19" ht="20.25" customHeight="1">
      <c r="S6556" s="108" t="e">
        <f>일위대가집계표!#REF!</f>
        <v>#REF!</v>
      </c>
    </row>
    <row r="6557" spans="19:19" ht="20.25" customHeight="1">
      <c r="S6557" s="108" t="e">
        <f>일위대가집계표!#REF!</f>
        <v>#REF!</v>
      </c>
    </row>
    <row r="6558" spans="19:19" ht="20.25" customHeight="1">
      <c r="S6558" s="108" t="e">
        <f>일위대가집계표!#REF!</f>
        <v>#REF!</v>
      </c>
    </row>
    <row r="6559" spans="19:19" ht="20.25" customHeight="1">
      <c r="S6559" s="108" t="e">
        <f>일위대가집계표!#REF!</f>
        <v>#REF!</v>
      </c>
    </row>
    <row r="6560" spans="19:19" ht="20.25" customHeight="1">
      <c r="S6560" s="108" t="e">
        <f>일위대가집계표!#REF!</f>
        <v>#REF!</v>
      </c>
    </row>
    <row r="6561" spans="19:19" ht="20.25" customHeight="1">
      <c r="S6561" s="108" t="e">
        <f>일위대가집계표!#REF!</f>
        <v>#REF!</v>
      </c>
    </row>
    <row r="6562" spans="19:19" ht="20.25" customHeight="1">
      <c r="S6562" s="108" t="e">
        <f>일위대가집계표!#REF!</f>
        <v>#REF!</v>
      </c>
    </row>
    <row r="6563" spans="19:19" ht="20.25" customHeight="1">
      <c r="S6563" s="108" t="e">
        <f>일위대가집계표!#REF!</f>
        <v>#REF!</v>
      </c>
    </row>
    <row r="6564" spans="19:19" ht="20.25" customHeight="1">
      <c r="S6564" s="108" t="e">
        <f>일위대가집계표!#REF!</f>
        <v>#REF!</v>
      </c>
    </row>
    <row r="6565" spans="19:19" ht="20.25" customHeight="1">
      <c r="S6565" s="108" t="e">
        <f>일위대가집계표!#REF!</f>
        <v>#REF!</v>
      </c>
    </row>
    <row r="6566" spans="19:19" ht="20.25" customHeight="1">
      <c r="S6566" s="108" t="e">
        <f>일위대가집계표!#REF!</f>
        <v>#REF!</v>
      </c>
    </row>
    <row r="6567" spans="19:19" ht="20.25" customHeight="1">
      <c r="S6567" s="108" t="e">
        <f>일위대가집계표!#REF!</f>
        <v>#REF!</v>
      </c>
    </row>
    <row r="6568" spans="19:19" ht="20.25" customHeight="1">
      <c r="S6568" s="108" t="e">
        <f>일위대가집계표!#REF!</f>
        <v>#REF!</v>
      </c>
    </row>
    <row r="6569" spans="19:19" ht="20.25" customHeight="1">
      <c r="S6569" s="108" t="e">
        <f>일위대가집계표!#REF!</f>
        <v>#REF!</v>
      </c>
    </row>
    <row r="6570" spans="19:19" ht="20.25" customHeight="1">
      <c r="S6570" s="108" t="e">
        <f>일위대가집계표!#REF!</f>
        <v>#REF!</v>
      </c>
    </row>
    <row r="6571" spans="19:19" ht="20.25" customHeight="1">
      <c r="S6571" s="108" t="e">
        <f>일위대가집계표!#REF!</f>
        <v>#REF!</v>
      </c>
    </row>
    <row r="6572" spans="19:19" ht="20.25" customHeight="1">
      <c r="S6572" s="108" t="e">
        <f>일위대가집계표!#REF!</f>
        <v>#REF!</v>
      </c>
    </row>
    <row r="6573" spans="19:19" ht="20.25" customHeight="1">
      <c r="S6573" s="108" t="e">
        <f>일위대가집계표!#REF!</f>
        <v>#REF!</v>
      </c>
    </row>
    <row r="6574" spans="19:19" ht="20.25" customHeight="1">
      <c r="S6574" s="108" t="e">
        <f>일위대가집계표!#REF!</f>
        <v>#REF!</v>
      </c>
    </row>
    <row r="6575" spans="19:19" ht="20.25" customHeight="1">
      <c r="S6575" s="108" t="e">
        <f>일위대가집계표!#REF!</f>
        <v>#REF!</v>
      </c>
    </row>
    <row r="6576" spans="19:19" ht="20.25" customHeight="1">
      <c r="S6576" s="108" t="e">
        <f>일위대가집계표!#REF!</f>
        <v>#REF!</v>
      </c>
    </row>
    <row r="6577" spans="19:19" ht="20.25" customHeight="1">
      <c r="S6577" s="108" t="e">
        <f>일위대가집계표!#REF!</f>
        <v>#REF!</v>
      </c>
    </row>
    <row r="6578" spans="19:19" ht="20.25" customHeight="1">
      <c r="S6578" s="108" t="e">
        <f>일위대가집계표!#REF!</f>
        <v>#REF!</v>
      </c>
    </row>
    <row r="6579" spans="19:19" ht="20.25" customHeight="1">
      <c r="S6579" s="108" t="e">
        <f>일위대가집계표!#REF!</f>
        <v>#REF!</v>
      </c>
    </row>
    <row r="6580" spans="19:19" ht="20.25" customHeight="1">
      <c r="S6580" s="108" t="e">
        <f>일위대가집계표!#REF!</f>
        <v>#REF!</v>
      </c>
    </row>
    <row r="6581" spans="19:19" ht="20.25" customHeight="1">
      <c r="S6581" s="108" t="e">
        <f>일위대가집계표!#REF!</f>
        <v>#REF!</v>
      </c>
    </row>
    <row r="6582" spans="19:19" ht="20.25" customHeight="1">
      <c r="S6582" s="108" t="e">
        <f>일위대가집계표!#REF!</f>
        <v>#REF!</v>
      </c>
    </row>
    <row r="6583" spans="19:19" ht="20.25" customHeight="1">
      <c r="S6583" s="108" t="e">
        <f>일위대가집계표!#REF!</f>
        <v>#REF!</v>
      </c>
    </row>
    <row r="6584" spans="19:19" ht="20.25" customHeight="1">
      <c r="S6584" s="108" t="e">
        <f>일위대가집계표!#REF!</f>
        <v>#REF!</v>
      </c>
    </row>
    <row r="6585" spans="19:19" ht="20.25" customHeight="1">
      <c r="S6585" s="108" t="e">
        <f>일위대가집계표!#REF!</f>
        <v>#REF!</v>
      </c>
    </row>
    <row r="6586" spans="19:19" ht="20.25" customHeight="1">
      <c r="S6586" s="108" t="e">
        <f>일위대가집계표!#REF!</f>
        <v>#REF!</v>
      </c>
    </row>
    <row r="6587" spans="19:19" ht="20.25" customHeight="1">
      <c r="S6587" s="108" t="e">
        <f>일위대가집계표!#REF!</f>
        <v>#REF!</v>
      </c>
    </row>
    <row r="6588" spans="19:19" ht="20.25" customHeight="1">
      <c r="S6588" s="108" t="e">
        <f>일위대가집계표!#REF!</f>
        <v>#REF!</v>
      </c>
    </row>
    <row r="6589" spans="19:19" ht="20.25" customHeight="1">
      <c r="S6589" s="108" t="e">
        <f>일위대가집계표!#REF!</f>
        <v>#REF!</v>
      </c>
    </row>
    <row r="6590" spans="19:19" ht="20.25" customHeight="1">
      <c r="S6590" s="108" t="e">
        <f>일위대가집계표!#REF!</f>
        <v>#REF!</v>
      </c>
    </row>
    <row r="6591" spans="19:19" ht="20.25" customHeight="1">
      <c r="S6591" s="108" t="e">
        <f>일위대가집계표!#REF!</f>
        <v>#REF!</v>
      </c>
    </row>
    <row r="6592" spans="19:19" ht="20.25" customHeight="1">
      <c r="S6592" s="108" t="e">
        <f>일위대가집계표!#REF!</f>
        <v>#REF!</v>
      </c>
    </row>
    <row r="6593" spans="19:19" ht="20.25" customHeight="1">
      <c r="S6593" s="108" t="e">
        <f>일위대가집계표!#REF!</f>
        <v>#REF!</v>
      </c>
    </row>
    <row r="6594" spans="19:19" ht="20.25" customHeight="1">
      <c r="S6594" s="108" t="e">
        <f>일위대가집계표!#REF!</f>
        <v>#REF!</v>
      </c>
    </row>
    <row r="6595" spans="19:19" ht="20.25" customHeight="1">
      <c r="S6595" s="108" t="e">
        <f>일위대가집계표!#REF!</f>
        <v>#REF!</v>
      </c>
    </row>
    <row r="6596" spans="19:19" ht="20.25" customHeight="1">
      <c r="S6596" s="108" t="e">
        <f>일위대가집계표!#REF!</f>
        <v>#REF!</v>
      </c>
    </row>
    <row r="6597" spans="19:19" ht="20.25" customHeight="1">
      <c r="S6597" s="108" t="e">
        <f>일위대가집계표!#REF!</f>
        <v>#REF!</v>
      </c>
    </row>
    <row r="6598" spans="19:19" ht="20.25" customHeight="1">
      <c r="S6598" s="108" t="e">
        <f>일위대가집계표!#REF!</f>
        <v>#REF!</v>
      </c>
    </row>
    <row r="6599" spans="19:19" ht="20.25" customHeight="1">
      <c r="S6599" s="108" t="e">
        <f>일위대가집계표!#REF!</f>
        <v>#REF!</v>
      </c>
    </row>
    <row r="6600" spans="19:19" ht="20.25" customHeight="1">
      <c r="S6600" s="108" t="e">
        <f>일위대가집계표!#REF!</f>
        <v>#REF!</v>
      </c>
    </row>
    <row r="6601" spans="19:19" ht="20.25" customHeight="1">
      <c r="S6601" s="108" t="e">
        <f>일위대가집계표!#REF!</f>
        <v>#REF!</v>
      </c>
    </row>
    <row r="6602" spans="19:19" ht="20.25" customHeight="1">
      <c r="S6602" s="108" t="e">
        <f>일위대가집계표!#REF!</f>
        <v>#REF!</v>
      </c>
    </row>
    <row r="6603" spans="19:19" ht="20.25" customHeight="1">
      <c r="S6603" s="108" t="e">
        <f>일위대가집계표!#REF!</f>
        <v>#REF!</v>
      </c>
    </row>
    <row r="6604" spans="19:19" ht="20.25" customHeight="1">
      <c r="S6604" s="108" t="e">
        <f>일위대가집계표!#REF!</f>
        <v>#REF!</v>
      </c>
    </row>
    <row r="6605" spans="19:19" ht="20.25" customHeight="1">
      <c r="S6605" s="108" t="e">
        <f>일위대가집계표!#REF!</f>
        <v>#REF!</v>
      </c>
    </row>
    <row r="6606" spans="19:19" ht="20.25" customHeight="1">
      <c r="S6606" s="108" t="e">
        <f>일위대가집계표!#REF!</f>
        <v>#REF!</v>
      </c>
    </row>
    <row r="6607" spans="19:19" ht="20.25" customHeight="1">
      <c r="S6607" s="108" t="e">
        <f>일위대가집계표!#REF!</f>
        <v>#REF!</v>
      </c>
    </row>
    <row r="6608" spans="19:19" ht="20.25" customHeight="1">
      <c r="S6608" s="108" t="e">
        <f>일위대가집계표!#REF!</f>
        <v>#REF!</v>
      </c>
    </row>
    <row r="6609" spans="19:19" ht="20.25" customHeight="1">
      <c r="S6609" s="108" t="e">
        <f>일위대가집계표!#REF!</f>
        <v>#REF!</v>
      </c>
    </row>
    <row r="6610" spans="19:19" ht="20.25" customHeight="1">
      <c r="S6610" s="108" t="e">
        <f>일위대가집계표!#REF!</f>
        <v>#REF!</v>
      </c>
    </row>
    <row r="6611" spans="19:19" ht="20.25" customHeight="1">
      <c r="S6611" s="108" t="e">
        <f>일위대가집계표!#REF!</f>
        <v>#REF!</v>
      </c>
    </row>
    <row r="6612" spans="19:19" ht="20.25" customHeight="1">
      <c r="S6612" s="108" t="e">
        <f>일위대가집계표!#REF!</f>
        <v>#REF!</v>
      </c>
    </row>
    <row r="6613" spans="19:19" ht="20.25" customHeight="1">
      <c r="S6613" s="108" t="e">
        <f>일위대가집계표!#REF!</f>
        <v>#REF!</v>
      </c>
    </row>
    <row r="6614" spans="19:19" ht="20.25" customHeight="1">
      <c r="S6614" s="108" t="e">
        <f>일위대가집계표!#REF!</f>
        <v>#REF!</v>
      </c>
    </row>
    <row r="6615" spans="19:19" ht="20.25" customHeight="1">
      <c r="S6615" s="108" t="e">
        <f>일위대가집계표!#REF!</f>
        <v>#REF!</v>
      </c>
    </row>
    <row r="6616" spans="19:19" ht="20.25" customHeight="1">
      <c r="S6616" s="108" t="e">
        <f>일위대가집계표!#REF!</f>
        <v>#REF!</v>
      </c>
    </row>
    <row r="6617" spans="19:19" ht="20.25" customHeight="1">
      <c r="S6617" s="108" t="e">
        <f>일위대가집계표!#REF!</f>
        <v>#REF!</v>
      </c>
    </row>
    <row r="6618" spans="19:19" ht="20.25" customHeight="1">
      <c r="S6618" s="108" t="e">
        <f>일위대가집계표!#REF!</f>
        <v>#REF!</v>
      </c>
    </row>
    <row r="6619" spans="19:19" ht="20.25" customHeight="1">
      <c r="S6619" s="108" t="e">
        <f>일위대가집계표!#REF!</f>
        <v>#REF!</v>
      </c>
    </row>
    <row r="6620" spans="19:19" ht="20.25" customHeight="1">
      <c r="S6620" s="108" t="e">
        <f>일위대가집계표!#REF!</f>
        <v>#REF!</v>
      </c>
    </row>
    <row r="6621" spans="19:19" ht="20.25" customHeight="1">
      <c r="S6621" s="108" t="e">
        <f>일위대가집계표!#REF!</f>
        <v>#REF!</v>
      </c>
    </row>
    <row r="6622" spans="19:19" ht="20.25" customHeight="1">
      <c r="S6622" s="108" t="e">
        <f>일위대가집계표!#REF!</f>
        <v>#REF!</v>
      </c>
    </row>
    <row r="6623" spans="19:19" ht="20.25" customHeight="1">
      <c r="S6623" s="108" t="e">
        <f>일위대가집계표!#REF!</f>
        <v>#REF!</v>
      </c>
    </row>
    <row r="6624" spans="19:19" ht="20.25" customHeight="1">
      <c r="S6624" s="108" t="e">
        <f>일위대가집계표!#REF!</f>
        <v>#REF!</v>
      </c>
    </row>
    <row r="6625" spans="19:19" ht="20.25" customHeight="1">
      <c r="S6625" s="108" t="e">
        <f>일위대가집계표!#REF!</f>
        <v>#REF!</v>
      </c>
    </row>
    <row r="6626" spans="19:19" ht="20.25" customHeight="1">
      <c r="S6626" s="108" t="e">
        <f>일위대가집계표!#REF!</f>
        <v>#REF!</v>
      </c>
    </row>
    <row r="6627" spans="19:19" ht="20.25" customHeight="1">
      <c r="S6627" s="108" t="e">
        <f>일위대가집계표!#REF!</f>
        <v>#REF!</v>
      </c>
    </row>
    <row r="6628" spans="19:19" ht="20.25" customHeight="1">
      <c r="S6628" s="108" t="e">
        <f>일위대가집계표!#REF!</f>
        <v>#REF!</v>
      </c>
    </row>
    <row r="6629" spans="19:19" ht="20.25" customHeight="1">
      <c r="S6629" s="108" t="e">
        <f>일위대가집계표!#REF!</f>
        <v>#REF!</v>
      </c>
    </row>
    <row r="6630" spans="19:19" ht="20.25" customHeight="1">
      <c r="S6630" s="108" t="e">
        <f>일위대가집계표!#REF!</f>
        <v>#REF!</v>
      </c>
    </row>
    <row r="6631" spans="19:19" ht="20.25" customHeight="1">
      <c r="S6631" s="108" t="e">
        <f>일위대가집계표!#REF!</f>
        <v>#REF!</v>
      </c>
    </row>
    <row r="6632" spans="19:19" ht="20.25" customHeight="1">
      <c r="S6632" s="108" t="e">
        <f>일위대가집계표!#REF!</f>
        <v>#REF!</v>
      </c>
    </row>
    <row r="6633" spans="19:19" ht="20.25" customHeight="1">
      <c r="S6633" s="108" t="e">
        <f>일위대가집계표!#REF!</f>
        <v>#REF!</v>
      </c>
    </row>
    <row r="6634" spans="19:19" ht="20.25" customHeight="1">
      <c r="S6634" s="108" t="e">
        <f>일위대가집계표!#REF!</f>
        <v>#REF!</v>
      </c>
    </row>
    <row r="6635" spans="19:19" ht="20.25" customHeight="1">
      <c r="S6635" s="108" t="e">
        <f>일위대가집계표!#REF!</f>
        <v>#REF!</v>
      </c>
    </row>
    <row r="6636" spans="19:19" ht="20.25" customHeight="1">
      <c r="S6636" s="108" t="e">
        <f>일위대가집계표!#REF!</f>
        <v>#REF!</v>
      </c>
    </row>
    <row r="6637" spans="19:19" ht="20.25" customHeight="1">
      <c r="S6637" s="108" t="e">
        <f>일위대가집계표!#REF!</f>
        <v>#REF!</v>
      </c>
    </row>
    <row r="6638" spans="19:19" ht="20.25" customHeight="1">
      <c r="S6638" s="108" t="e">
        <f>일위대가집계표!#REF!</f>
        <v>#REF!</v>
      </c>
    </row>
    <row r="6639" spans="19:19" ht="20.25" customHeight="1">
      <c r="S6639" s="108" t="e">
        <f>일위대가집계표!#REF!</f>
        <v>#REF!</v>
      </c>
    </row>
    <row r="6640" spans="19:19" ht="20.25" customHeight="1">
      <c r="S6640" s="108" t="e">
        <f>일위대가집계표!#REF!</f>
        <v>#REF!</v>
      </c>
    </row>
    <row r="6641" spans="19:19" ht="20.25" customHeight="1">
      <c r="S6641" s="108" t="e">
        <f>일위대가집계표!#REF!</f>
        <v>#REF!</v>
      </c>
    </row>
    <row r="6642" spans="19:19" ht="20.25" customHeight="1">
      <c r="S6642" s="108" t="e">
        <f>일위대가집계표!#REF!</f>
        <v>#REF!</v>
      </c>
    </row>
    <row r="6643" spans="19:19" ht="20.25" customHeight="1">
      <c r="S6643" s="108" t="e">
        <f>일위대가집계표!#REF!</f>
        <v>#REF!</v>
      </c>
    </row>
    <row r="6644" spans="19:19" ht="20.25" customHeight="1">
      <c r="S6644" s="108" t="e">
        <f>일위대가집계표!#REF!</f>
        <v>#REF!</v>
      </c>
    </row>
    <row r="6645" spans="19:19" ht="20.25" customHeight="1">
      <c r="S6645" s="108" t="e">
        <f>일위대가집계표!#REF!</f>
        <v>#REF!</v>
      </c>
    </row>
    <row r="6646" spans="19:19" ht="20.25" customHeight="1">
      <c r="S6646" s="108" t="e">
        <f>일위대가집계표!#REF!</f>
        <v>#REF!</v>
      </c>
    </row>
    <row r="6647" spans="19:19" ht="20.25" customHeight="1">
      <c r="S6647" s="108" t="e">
        <f>일위대가집계표!#REF!</f>
        <v>#REF!</v>
      </c>
    </row>
    <row r="6648" spans="19:19" ht="20.25" customHeight="1">
      <c r="S6648" s="108" t="e">
        <f>일위대가집계표!#REF!</f>
        <v>#REF!</v>
      </c>
    </row>
    <row r="6649" spans="19:19" ht="20.25" customHeight="1">
      <c r="S6649" s="108" t="e">
        <f>일위대가집계표!#REF!</f>
        <v>#REF!</v>
      </c>
    </row>
    <row r="6650" spans="19:19" ht="20.25" customHeight="1">
      <c r="S6650" s="108" t="e">
        <f>일위대가집계표!#REF!</f>
        <v>#REF!</v>
      </c>
    </row>
    <row r="6651" spans="19:19" ht="20.25" customHeight="1">
      <c r="S6651" s="108" t="e">
        <f>일위대가집계표!#REF!</f>
        <v>#REF!</v>
      </c>
    </row>
    <row r="6652" spans="19:19" ht="20.25" customHeight="1">
      <c r="S6652" s="108" t="e">
        <f>일위대가집계표!#REF!</f>
        <v>#REF!</v>
      </c>
    </row>
    <row r="6653" spans="19:19" ht="20.25" customHeight="1">
      <c r="S6653" s="108" t="e">
        <f>일위대가집계표!#REF!</f>
        <v>#REF!</v>
      </c>
    </row>
    <row r="6654" spans="19:19" ht="20.25" customHeight="1">
      <c r="S6654" s="108" t="e">
        <f>일위대가집계표!#REF!</f>
        <v>#REF!</v>
      </c>
    </row>
    <row r="6655" spans="19:19" ht="20.25" customHeight="1">
      <c r="S6655" s="108" t="e">
        <f>일위대가집계표!#REF!</f>
        <v>#REF!</v>
      </c>
    </row>
    <row r="6656" spans="19:19" ht="20.25" customHeight="1">
      <c r="S6656" s="108" t="e">
        <f>일위대가집계표!#REF!</f>
        <v>#REF!</v>
      </c>
    </row>
    <row r="6657" spans="19:19" ht="20.25" customHeight="1">
      <c r="S6657" s="108" t="e">
        <f>일위대가집계표!#REF!</f>
        <v>#REF!</v>
      </c>
    </row>
    <row r="6658" spans="19:19" ht="20.25" customHeight="1">
      <c r="S6658" s="108" t="e">
        <f>일위대가집계표!#REF!</f>
        <v>#REF!</v>
      </c>
    </row>
    <row r="6659" spans="19:19" ht="20.25" customHeight="1">
      <c r="S6659" s="108" t="e">
        <f>일위대가집계표!#REF!</f>
        <v>#REF!</v>
      </c>
    </row>
    <row r="6660" spans="19:19" ht="20.25" customHeight="1">
      <c r="S6660" s="108" t="e">
        <f>일위대가집계표!#REF!</f>
        <v>#REF!</v>
      </c>
    </row>
    <row r="6661" spans="19:19" ht="20.25" customHeight="1">
      <c r="S6661" s="108" t="e">
        <f>일위대가집계표!#REF!</f>
        <v>#REF!</v>
      </c>
    </row>
    <row r="6662" spans="19:19" ht="20.25" customHeight="1">
      <c r="S6662" s="108" t="e">
        <f>일위대가집계표!#REF!</f>
        <v>#REF!</v>
      </c>
    </row>
    <row r="6663" spans="19:19" ht="20.25" customHeight="1">
      <c r="S6663" s="108" t="e">
        <f>일위대가집계표!#REF!</f>
        <v>#REF!</v>
      </c>
    </row>
    <row r="6664" spans="19:19" ht="20.25" customHeight="1">
      <c r="S6664" s="108" t="e">
        <f>일위대가집계표!#REF!</f>
        <v>#REF!</v>
      </c>
    </row>
    <row r="6665" spans="19:19" ht="20.25" customHeight="1">
      <c r="S6665" s="108" t="e">
        <f>일위대가집계표!#REF!</f>
        <v>#REF!</v>
      </c>
    </row>
    <row r="6666" spans="19:19" ht="20.25" customHeight="1">
      <c r="S6666" s="108" t="e">
        <f>일위대가집계표!#REF!</f>
        <v>#REF!</v>
      </c>
    </row>
    <row r="6667" spans="19:19" ht="20.25" customHeight="1">
      <c r="S6667" s="108" t="e">
        <f>일위대가집계표!#REF!</f>
        <v>#REF!</v>
      </c>
    </row>
    <row r="6668" spans="19:19" ht="20.25" customHeight="1">
      <c r="S6668" s="108" t="e">
        <f>일위대가집계표!#REF!</f>
        <v>#REF!</v>
      </c>
    </row>
    <row r="6669" spans="19:19" ht="20.25" customHeight="1">
      <c r="S6669" s="108" t="e">
        <f>일위대가집계표!#REF!</f>
        <v>#REF!</v>
      </c>
    </row>
    <row r="6670" spans="19:19" ht="20.25" customHeight="1">
      <c r="S6670" s="108" t="e">
        <f>일위대가집계표!#REF!</f>
        <v>#REF!</v>
      </c>
    </row>
    <row r="6671" spans="19:19" ht="20.25" customHeight="1">
      <c r="S6671" s="108" t="e">
        <f>일위대가집계표!#REF!</f>
        <v>#REF!</v>
      </c>
    </row>
    <row r="6672" spans="19:19" ht="20.25" customHeight="1">
      <c r="S6672" s="108" t="e">
        <f>일위대가집계표!#REF!</f>
        <v>#REF!</v>
      </c>
    </row>
    <row r="6673" spans="19:19" ht="20.25" customHeight="1">
      <c r="S6673" s="108" t="e">
        <f>일위대가집계표!#REF!</f>
        <v>#REF!</v>
      </c>
    </row>
    <row r="6674" spans="19:19" ht="20.25" customHeight="1">
      <c r="S6674" s="108" t="e">
        <f>일위대가집계표!#REF!</f>
        <v>#REF!</v>
      </c>
    </row>
    <row r="6675" spans="19:19" ht="20.25" customHeight="1">
      <c r="S6675" s="108" t="e">
        <f>일위대가집계표!#REF!</f>
        <v>#REF!</v>
      </c>
    </row>
    <row r="6676" spans="19:19" ht="20.25" customHeight="1">
      <c r="S6676" s="108" t="e">
        <f>일위대가집계표!#REF!</f>
        <v>#REF!</v>
      </c>
    </row>
    <row r="6677" spans="19:19" ht="20.25" customHeight="1">
      <c r="S6677" s="108" t="e">
        <f>일위대가집계표!#REF!</f>
        <v>#REF!</v>
      </c>
    </row>
    <row r="6678" spans="19:19" ht="20.25" customHeight="1">
      <c r="S6678" s="108" t="e">
        <f>일위대가집계표!#REF!</f>
        <v>#REF!</v>
      </c>
    </row>
    <row r="6679" spans="19:19" ht="20.25" customHeight="1">
      <c r="S6679" s="108" t="e">
        <f>일위대가집계표!#REF!</f>
        <v>#REF!</v>
      </c>
    </row>
    <row r="6680" spans="19:19" ht="20.25" customHeight="1">
      <c r="S6680" s="108" t="e">
        <f>일위대가집계표!#REF!</f>
        <v>#REF!</v>
      </c>
    </row>
    <row r="6681" spans="19:19" ht="20.25" customHeight="1">
      <c r="S6681" s="108" t="e">
        <f>일위대가집계표!#REF!</f>
        <v>#REF!</v>
      </c>
    </row>
    <row r="6682" spans="19:19" ht="20.25" customHeight="1">
      <c r="S6682" s="108" t="e">
        <f>일위대가집계표!#REF!</f>
        <v>#REF!</v>
      </c>
    </row>
    <row r="6683" spans="19:19" ht="20.25" customHeight="1">
      <c r="S6683" s="108" t="e">
        <f>일위대가집계표!#REF!</f>
        <v>#REF!</v>
      </c>
    </row>
    <row r="6684" spans="19:19" ht="20.25" customHeight="1">
      <c r="S6684" s="108" t="e">
        <f>일위대가집계표!#REF!</f>
        <v>#REF!</v>
      </c>
    </row>
    <row r="6685" spans="19:19" ht="20.25" customHeight="1">
      <c r="S6685" s="108" t="e">
        <f>일위대가집계표!#REF!</f>
        <v>#REF!</v>
      </c>
    </row>
    <row r="6686" spans="19:19" ht="20.25" customHeight="1">
      <c r="S6686" s="108" t="e">
        <f>일위대가집계표!#REF!</f>
        <v>#REF!</v>
      </c>
    </row>
    <row r="6687" spans="19:19" ht="20.25" customHeight="1">
      <c r="S6687" s="108" t="e">
        <f>일위대가집계표!#REF!</f>
        <v>#REF!</v>
      </c>
    </row>
    <row r="6688" spans="19:19" ht="20.25" customHeight="1">
      <c r="S6688" s="108" t="e">
        <f>일위대가집계표!#REF!</f>
        <v>#REF!</v>
      </c>
    </row>
    <row r="6689" spans="19:19" ht="20.25" customHeight="1">
      <c r="S6689" s="108" t="e">
        <f>일위대가집계표!#REF!</f>
        <v>#REF!</v>
      </c>
    </row>
    <row r="6690" spans="19:19" ht="20.25" customHeight="1">
      <c r="S6690" s="108" t="e">
        <f>일위대가집계표!#REF!</f>
        <v>#REF!</v>
      </c>
    </row>
    <row r="6691" spans="19:19" ht="20.25" customHeight="1">
      <c r="S6691" s="108" t="e">
        <f>일위대가집계표!#REF!</f>
        <v>#REF!</v>
      </c>
    </row>
    <row r="6692" spans="19:19" ht="20.25" customHeight="1">
      <c r="S6692" s="108" t="e">
        <f>일위대가집계표!#REF!</f>
        <v>#REF!</v>
      </c>
    </row>
    <row r="6693" spans="19:19" ht="20.25" customHeight="1">
      <c r="S6693" s="108" t="e">
        <f>일위대가집계표!#REF!</f>
        <v>#REF!</v>
      </c>
    </row>
    <row r="6694" spans="19:19" ht="20.25" customHeight="1">
      <c r="S6694" s="108" t="e">
        <f>일위대가집계표!#REF!</f>
        <v>#REF!</v>
      </c>
    </row>
    <row r="6695" spans="19:19" ht="20.25" customHeight="1">
      <c r="S6695" s="108" t="e">
        <f>일위대가집계표!#REF!</f>
        <v>#REF!</v>
      </c>
    </row>
    <row r="6696" spans="19:19" ht="20.25" customHeight="1">
      <c r="S6696" s="108" t="e">
        <f>일위대가집계표!#REF!</f>
        <v>#REF!</v>
      </c>
    </row>
    <row r="6697" spans="19:19" ht="20.25" customHeight="1">
      <c r="S6697" s="108" t="e">
        <f>일위대가집계표!#REF!</f>
        <v>#REF!</v>
      </c>
    </row>
    <row r="6698" spans="19:19" ht="20.25" customHeight="1">
      <c r="S6698" s="108" t="e">
        <f>일위대가집계표!#REF!</f>
        <v>#REF!</v>
      </c>
    </row>
    <row r="6699" spans="19:19" ht="20.25" customHeight="1">
      <c r="S6699" s="108" t="e">
        <f>일위대가집계표!#REF!</f>
        <v>#REF!</v>
      </c>
    </row>
    <row r="6700" spans="19:19" ht="20.25" customHeight="1">
      <c r="S6700" s="108" t="e">
        <f>일위대가집계표!#REF!</f>
        <v>#REF!</v>
      </c>
    </row>
    <row r="6701" spans="19:19" ht="20.25" customHeight="1">
      <c r="S6701" s="108" t="e">
        <f>일위대가집계표!#REF!</f>
        <v>#REF!</v>
      </c>
    </row>
    <row r="6702" spans="19:19" ht="20.25" customHeight="1">
      <c r="S6702" s="108" t="e">
        <f>일위대가집계표!#REF!</f>
        <v>#REF!</v>
      </c>
    </row>
    <row r="6703" spans="19:19" ht="20.25" customHeight="1">
      <c r="S6703" s="108" t="e">
        <f>일위대가집계표!#REF!</f>
        <v>#REF!</v>
      </c>
    </row>
    <row r="6704" spans="19:19" ht="20.25" customHeight="1">
      <c r="S6704" s="108" t="e">
        <f>일위대가집계표!#REF!</f>
        <v>#REF!</v>
      </c>
    </row>
    <row r="6705" spans="19:19" ht="20.25" customHeight="1">
      <c r="S6705" s="108" t="e">
        <f>일위대가집계표!#REF!</f>
        <v>#REF!</v>
      </c>
    </row>
    <row r="6706" spans="19:19" ht="20.25" customHeight="1">
      <c r="S6706" s="108" t="e">
        <f>일위대가집계표!#REF!</f>
        <v>#REF!</v>
      </c>
    </row>
    <row r="6707" spans="19:19" ht="20.25" customHeight="1">
      <c r="S6707" s="108" t="e">
        <f>일위대가집계표!#REF!</f>
        <v>#REF!</v>
      </c>
    </row>
    <row r="6708" spans="19:19" ht="20.25" customHeight="1">
      <c r="S6708" s="108" t="e">
        <f>일위대가집계표!#REF!</f>
        <v>#REF!</v>
      </c>
    </row>
    <row r="6709" spans="19:19" ht="20.25" customHeight="1">
      <c r="S6709" s="108" t="e">
        <f>일위대가집계표!#REF!</f>
        <v>#REF!</v>
      </c>
    </row>
    <row r="6710" spans="19:19" ht="20.25" customHeight="1">
      <c r="S6710" s="108" t="e">
        <f>일위대가집계표!#REF!</f>
        <v>#REF!</v>
      </c>
    </row>
    <row r="6711" spans="19:19" ht="20.25" customHeight="1">
      <c r="S6711" s="108" t="e">
        <f>일위대가집계표!#REF!</f>
        <v>#REF!</v>
      </c>
    </row>
    <row r="6712" spans="19:19" ht="20.25" customHeight="1">
      <c r="S6712" s="108" t="e">
        <f>일위대가집계표!#REF!</f>
        <v>#REF!</v>
      </c>
    </row>
    <row r="6713" spans="19:19" ht="20.25" customHeight="1">
      <c r="S6713" s="108" t="e">
        <f>일위대가집계표!#REF!</f>
        <v>#REF!</v>
      </c>
    </row>
    <row r="6714" spans="19:19" ht="20.25" customHeight="1">
      <c r="S6714" s="108" t="e">
        <f>일위대가집계표!#REF!</f>
        <v>#REF!</v>
      </c>
    </row>
    <row r="6715" spans="19:19" ht="20.25" customHeight="1">
      <c r="S6715" s="108" t="e">
        <f>일위대가집계표!#REF!</f>
        <v>#REF!</v>
      </c>
    </row>
    <row r="6716" spans="19:19" ht="20.25" customHeight="1">
      <c r="S6716" s="108" t="e">
        <f>일위대가집계표!#REF!</f>
        <v>#REF!</v>
      </c>
    </row>
    <row r="6717" spans="19:19" ht="20.25" customHeight="1">
      <c r="S6717" s="108" t="e">
        <f>일위대가집계표!#REF!</f>
        <v>#REF!</v>
      </c>
    </row>
    <row r="6718" spans="19:19" ht="20.25" customHeight="1">
      <c r="S6718" s="108" t="e">
        <f>일위대가집계표!#REF!</f>
        <v>#REF!</v>
      </c>
    </row>
    <row r="6719" spans="19:19" ht="20.25" customHeight="1">
      <c r="S6719" s="108" t="e">
        <f>일위대가집계표!#REF!</f>
        <v>#REF!</v>
      </c>
    </row>
    <row r="6720" spans="19:19" ht="20.25" customHeight="1">
      <c r="S6720" s="108" t="e">
        <f>일위대가집계표!#REF!</f>
        <v>#REF!</v>
      </c>
    </row>
    <row r="6721" spans="19:19" ht="20.25" customHeight="1">
      <c r="S6721" s="108" t="e">
        <f>일위대가집계표!#REF!</f>
        <v>#REF!</v>
      </c>
    </row>
    <row r="6722" spans="19:19" ht="20.25" customHeight="1">
      <c r="S6722" s="108" t="e">
        <f>일위대가집계표!#REF!</f>
        <v>#REF!</v>
      </c>
    </row>
    <row r="6723" spans="19:19" ht="20.25" customHeight="1">
      <c r="S6723" s="108" t="e">
        <f>일위대가집계표!#REF!</f>
        <v>#REF!</v>
      </c>
    </row>
    <row r="6724" spans="19:19" ht="20.25" customHeight="1">
      <c r="S6724" s="108" t="e">
        <f>일위대가집계표!#REF!</f>
        <v>#REF!</v>
      </c>
    </row>
    <row r="6725" spans="19:19" ht="20.25" customHeight="1">
      <c r="S6725" s="108" t="e">
        <f>일위대가집계표!#REF!</f>
        <v>#REF!</v>
      </c>
    </row>
    <row r="6726" spans="19:19" ht="20.25" customHeight="1">
      <c r="S6726" s="108" t="e">
        <f>일위대가집계표!#REF!</f>
        <v>#REF!</v>
      </c>
    </row>
    <row r="6727" spans="19:19" ht="20.25" customHeight="1">
      <c r="S6727" s="108" t="e">
        <f>일위대가집계표!#REF!</f>
        <v>#REF!</v>
      </c>
    </row>
    <row r="6728" spans="19:19" ht="20.25" customHeight="1">
      <c r="S6728" s="108" t="e">
        <f>일위대가집계표!#REF!</f>
        <v>#REF!</v>
      </c>
    </row>
    <row r="6729" spans="19:19" ht="20.25" customHeight="1">
      <c r="S6729" s="108" t="e">
        <f>일위대가집계표!#REF!</f>
        <v>#REF!</v>
      </c>
    </row>
    <row r="6730" spans="19:19" ht="20.25" customHeight="1">
      <c r="S6730" s="108" t="e">
        <f>일위대가집계표!#REF!</f>
        <v>#REF!</v>
      </c>
    </row>
    <row r="6731" spans="19:19" ht="20.25" customHeight="1">
      <c r="S6731" s="108" t="e">
        <f>일위대가집계표!#REF!</f>
        <v>#REF!</v>
      </c>
    </row>
    <row r="6732" spans="19:19" ht="20.25" customHeight="1">
      <c r="S6732" s="108" t="e">
        <f>일위대가집계표!#REF!</f>
        <v>#REF!</v>
      </c>
    </row>
    <row r="6733" spans="19:19" ht="20.25" customHeight="1">
      <c r="S6733" s="108" t="e">
        <f>일위대가집계표!#REF!</f>
        <v>#REF!</v>
      </c>
    </row>
    <row r="6734" spans="19:19" ht="20.25" customHeight="1">
      <c r="S6734" s="108" t="e">
        <f>일위대가집계표!#REF!</f>
        <v>#REF!</v>
      </c>
    </row>
    <row r="6735" spans="19:19" ht="20.25" customHeight="1">
      <c r="S6735" s="108" t="e">
        <f>일위대가집계표!#REF!</f>
        <v>#REF!</v>
      </c>
    </row>
    <row r="6736" spans="19:19" ht="20.25" customHeight="1">
      <c r="S6736" s="108" t="e">
        <f>일위대가집계표!#REF!</f>
        <v>#REF!</v>
      </c>
    </row>
    <row r="6737" spans="19:19" ht="20.25" customHeight="1">
      <c r="S6737" s="108" t="e">
        <f>일위대가집계표!#REF!</f>
        <v>#REF!</v>
      </c>
    </row>
    <row r="6738" spans="19:19" ht="20.25" customHeight="1">
      <c r="S6738" s="108" t="e">
        <f>일위대가집계표!#REF!</f>
        <v>#REF!</v>
      </c>
    </row>
    <row r="6739" spans="19:19" ht="20.25" customHeight="1">
      <c r="S6739" s="108" t="e">
        <f>일위대가집계표!#REF!</f>
        <v>#REF!</v>
      </c>
    </row>
    <row r="6740" spans="19:19" ht="20.25" customHeight="1">
      <c r="S6740" s="108" t="e">
        <f>일위대가집계표!#REF!</f>
        <v>#REF!</v>
      </c>
    </row>
    <row r="6741" spans="19:19" ht="20.25" customHeight="1">
      <c r="S6741" s="108" t="e">
        <f>일위대가집계표!#REF!</f>
        <v>#REF!</v>
      </c>
    </row>
    <row r="6742" spans="19:19" ht="20.25" customHeight="1">
      <c r="S6742" s="108" t="e">
        <f>일위대가집계표!#REF!</f>
        <v>#REF!</v>
      </c>
    </row>
    <row r="6743" spans="19:19" ht="20.25" customHeight="1">
      <c r="S6743" s="108" t="e">
        <f>일위대가집계표!#REF!</f>
        <v>#REF!</v>
      </c>
    </row>
    <row r="6744" spans="19:19" ht="20.25" customHeight="1">
      <c r="S6744" s="108" t="e">
        <f>일위대가집계표!#REF!</f>
        <v>#REF!</v>
      </c>
    </row>
    <row r="6745" spans="19:19" ht="20.25" customHeight="1">
      <c r="S6745" s="108" t="e">
        <f>일위대가집계표!#REF!</f>
        <v>#REF!</v>
      </c>
    </row>
    <row r="6746" spans="19:19" ht="20.25" customHeight="1">
      <c r="S6746" s="108" t="e">
        <f>일위대가집계표!#REF!</f>
        <v>#REF!</v>
      </c>
    </row>
    <row r="6747" spans="19:19" ht="20.25" customHeight="1">
      <c r="S6747" s="108" t="e">
        <f>일위대가집계표!#REF!</f>
        <v>#REF!</v>
      </c>
    </row>
    <row r="6748" spans="19:19" ht="20.25" customHeight="1">
      <c r="S6748" s="108" t="e">
        <f>일위대가집계표!#REF!</f>
        <v>#REF!</v>
      </c>
    </row>
    <row r="6749" spans="19:19" ht="20.25" customHeight="1">
      <c r="S6749" s="108" t="e">
        <f>일위대가집계표!#REF!</f>
        <v>#REF!</v>
      </c>
    </row>
    <row r="6750" spans="19:19" ht="20.25" customHeight="1">
      <c r="S6750" s="108" t="e">
        <f>일위대가집계표!#REF!</f>
        <v>#REF!</v>
      </c>
    </row>
    <row r="6751" spans="19:19" ht="20.25" customHeight="1">
      <c r="S6751" s="108" t="e">
        <f>일위대가집계표!#REF!</f>
        <v>#REF!</v>
      </c>
    </row>
    <row r="6752" spans="19:19" ht="20.25" customHeight="1">
      <c r="S6752" s="108" t="e">
        <f>일위대가집계표!#REF!</f>
        <v>#REF!</v>
      </c>
    </row>
    <row r="6753" spans="19:19" ht="20.25" customHeight="1">
      <c r="S6753" s="108" t="e">
        <f>일위대가집계표!#REF!</f>
        <v>#REF!</v>
      </c>
    </row>
    <row r="6754" spans="19:19" ht="20.25" customHeight="1">
      <c r="S6754" s="108" t="e">
        <f>일위대가집계표!#REF!</f>
        <v>#REF!</v>
      </c>
    </row>
    <row r="6755" spans="19:19" ht="20.25" customHeight="1">
      <c r="S6755" s="108" t="e">
        <f>일위대가집계표!#REF!</f>
        <v>#REF!</v>
      </c>
    </row>
    <row r="6756" spans="19:19" ht="20.25" customHeight="1">
      <c r="S6756" s="108" t="e">
        <f>일위대가집계표!#REF!</f>
        <v>#REF!</v>
      </c>
    </row>
    <row r="6757" spans="19:19" ht="20.25" customHeight="1">
      <c r="S6757" s="108" t="e">
        <f>일위대가집계표!#REF!</f>
        <v>#REF!</v>
      </c>
    </row>
    <row r="6758" spans="19:19" ht="20.25" customHeight="1">
      <c r="S6758" s="108" t="e">
        <f>일위대가집계표!#REF!</f>
        <v>#REF!</v>
      </c>
    </row>
    <row r="6759" spans="19:19" ht="20.25" customHeight="1">
      <c r="S6759" s="108" t="e">
        <f>일위대가집계표!#REF!</f>
        <v>#REF!</v>
      </c>
    </row>
    <row r="6760" spans="19:19" ht="20.25" customHeight="1">
      <c r="S6760" s="108" t="e">
        <f>일위대가집계표!#REF!</f>
        <v>#REF!</v>
      </c>
    </row>
    <row r="6761" spans="19:19" ht="20.25" customHeight="1">
      <c r="S6761" s="108" t="e">
        <f>일위대가집계표!#REF!</f>
        <v>#REF!</v>
      </c>
    </row>
    <row r="6762" spans="19:19" ht="20.25" customHeight="1">
      <c r="S6762" s="108" t="e">
        <f>일위대가집계표!#REF!</f>
        <v>#REF!</v>
      </c>
    </row>
    <row r="6763" spans="19:19" ht="20.25" customHeight="1">
      <c r="S6763" s="108" t="e">
        <f>일위대가집계표!#REF!</f>
        <v>#REF!</v>
      </c>
    </row>
    <row r="6764" spans="19:19" ht="20.25" customHeight="1">
      <c r="S6764" s="108" t="e">
        <f>일위대가집계표!#REF!</f>
        <v>#REF!</v>
      </c>
    </row>
    <row r="6765" spans="19:19" ht="20.25" customHeight="1">
      <c r="S6765" s="108" t="e">
        <f>일위대가집계표!#REF!</f>
        <v>#REF!</v>
      </c>
    </row>
    <row r="6766" spans="19:19" ht="20.25" customHeight="1">
      <c r="S6766" s="108" t="e">
        <f>일위대가집계표!#REF!</f>
        <v>#REF!</v>
      </c>
    </row>
    <row r="6767" spans="19:19" ht="20.25" customHeight="1">
      <c r="S6767" s="108" t="e">
        <f>일위대가집계표!#REF!</f>
        <v>#REF!</v>
      </c>
    </row>
    <row r="6768" spans="19:19" ht="20.25" customHeight="1">
      <c r="S6768" s="108" t="e">
        <f>일위대가집계표!#REF!</f>
        <v>#REF!</v>
      </c>
    </row>
    <row r="6769" spans="19:19" ht="20.25" customHeight="1">
      <c r="S6769" s="108" t="e">
        <f>일위대가집계표!#REF!</f>
        <v>#REF!</v>
      </c>
    </row>
    <row r="6770" spans="19:19" ht="20.25" customHeight="1">
      <c r="S6770" s="108" t="e">
        <f>일위대가집계표!#REF!</f>
        <v>#REF!</v>
      </c>
    </row>
    <row r="6771" spans="19:19" ht="20.25" customHeight="1">
      <c r="S6771" s="108" t="e">
        <f>일위대가집계표!#REF!</f>
        <v>#REF!</v>
      </c>
    </row>
    <row r="6772" spans="19:19" ht="20.25" customHeight="1">
      <c r="S6772" s="108" t="e">
        <f>일위대가집계표!#REF!</f>
        <v>#REF!</v>
      </c>
    </row>
    <row r="6773" spans="19:19" ht="20.25" customHeight="1">
      <c r="S6773" s="108" t="e">
        <f>일위대가집계표!#REF!</f>
        <v>#REF!</v>
      </c>
    </row>
    <row r="6774" spans="19:19" ht="20.25" customHeight="1">
      <c r="S6774" s="108" t="e">
        <f>일위대가집계표!#REF!</f>
        <v>#REF!</v>
      </c>
    </row>
    <row r="6775" spans="19:19" ht="20.25" customHeight="1">
      <c r="S6775" s="108" t="e">
        <f>일위대가집계표!#REF!</f>
        <v>#REF!</v>
      </c>
    </row>
    <row r="6776" spans="19:19" ht="20.25" customHeight="1">
      <c r="S6776" s="108" t="e">
        <f>일위대가집계표!#REF!</f>
        <v>#REF!</v>
      </c>
    </row>
    <row r="6777" spans="19:19" ht="20.25" customHeight="1">
      <c r="S6777" s="108" t="e">
        <f>일위대가집계표!#REF!</f>
        <v>#REF!</v>
      </c>
    </row>
    <row r="6778" spans="19:19" ht="20.25" customHeight="1">
      <c r="S6778" s="108" t="e">
        <f>일위대가집계표!#REF!</f>
        <v>#REF!</v>
      </c>
    </row>
    <row r="6779" spans="19:19" ht="20.25" customHeight="1">
      <c r="S6779" s="108" t="e">
        <f>일위대가집계표!#REF!</f>
        <v>#REF!</v>
      </c>
    </row>
    <row r="6780" spans="19:19" ht="20.25" customHeight="1">
      <c r="S6780" s="108" t="e">
        <f>일위대가집계표!#REF!</f>
        <v>#REF!</v>
      </c>
    </row>
    <row r="6781" spans="19:19" ht="20.25" customHeight="1">
      <c r="S6781" s="108" t="e">
        <f>일위대가집계표!#REF!</f>
        <v>#REF!</v>
      </c>
    </row>
    <row r="6782" spans="19:19" ht="20.25" customHeight="1">
      <c r="S6782" s="108" t="e">
        <f>일위대가집계표!#REF!</f>
        <v>#REF!</v>
      </c>
    </row>
    <row r="6783" spans="19:19" ht="20.25" customHeight="1">
      <c r="S6783" s="108" t="e">
        <f>일위대가집계표!#REF!</f>
        <v>#REF!</v>
      </c>
    </row>
    <row r="6784" spans="19:19" ht="20.25" customHeight="1">
      <c r="S6784" s="108" t="e">
        <f>일위대가집계표!#REF!</f>
        <v>#REF!</v>
      </c>
    </row>
    <row r="6785" spans="19:19" ht="20.25" customHeight="1">
      <c r="S6785" s="108" t="e">
        <f>일위대가집계표!#REF!</f>
        <v>#REF!</v>
      </c>
    </row>
    <row r="6786" spans="19:19" ht="20.25" customHeight="1">
      <c r="S6786" s="108" t="e">
        <f>일위대가집계표!#REF!</f>
        <v>#REF!</v>
      </c>
    </row>
    <row r="6787" spans="19:19" ht="20.25" customHeight="1">
      <c r="S6787" s="108" t="e">
        <f>일위대가집계표!#REF!</f>
        <v>#REF!</v>
      </c>
    </row>
    <row r="6788" spans="19:19" ht="20.25" customHeight="1">
      <c r="S6788" s="108" t="e">
        <f>일위대가집계표!#REF!</f>
        <v>#REF!</v>
      </c>
    </row>
    <row r="6789" spans="19:19" ht="20.25" customHeight="1">
      <c r="S6789" s="108" t="e">
        <f>일위대가집계표!#REF!</f>
        <v>#REF!</v>
      </c>
    </row>
    <row r="6790" spans="19:19" ht="20.25" customHeight="1">
      <c r="S6790" s="108" t="e">
        <f>일위대가집계표!#REF!</f>
        <v>#REF!</v>
      </c>
    </row>
    <row r="6791" spans="19:19" ht="20.25" customHeight="1">
      <c r="S6791" s="108" t="e">
        <f>일위대가집계표!#REF!</f>
        <v>#REF!</v>
      </c>
    </row>
    <row r="6792" spans="19:19" ht="20.25" customHeight="1">
      <c r="S6792" s="108" t="e">
        <f>일위대가집계표!#REF!</f>
        <v>#REF!</v>
      </c>
    </row>
    <row r="6793" spans="19:19" ht="20.25" customHeight="1">
      <c r="S6793" s="108" t="e">
        <f>일위대가집계표!#REF!</f>
        <v>#REF!</v>
      </c>
    </row>
    <row r="6794" spans="19:19" ht="20.25" customHeight="1">
      <c r="S6794" s="108" t="e">
        <f>일위대가집계표!#REF!</f>
        <v>#REF!</v>
      </c>
    </row>
    <row r="6795" spans="19:19" ht="20.25" customHeight="1">
      <c r="S6795" s="108" t="e">
        <f>일위대가집계표!#REF!</f>
        <v>#REF!</v>
      </c>
    </row>
    <row r="6796" spans="19:19" ht="20.25" customHeight="1">
      <c r="S6796" s="108" t="e">
        <f>일위대가집계표!#REF!</f>
        <v>#REF!</v>
      </c>
    </row>
    <row r="6797" spans="19:19" ht="20.25" customHeight="1">
      <c r="S6797" s="108" t="e">
        <f>일위대가집계표!#REF!</f>
        <v>#REF!</v>
      </c>
    </row>
    <row r="6798" spans="19:19" ht="20.25" customHeight="1">
      <c r="S6798" s="108" t="e">
        <f>일위대가집계표!#REF!</f>
        <v>#REF!</v>
      </c>
    </row>
    <row r="6799" spans="19:19" ht="20.25" customHeight="1">
      <c r="S6799" s="108" t="e">
        <f>일위대가집계표!#REF!</f>
        <v>#REF!</v>
      </c>
    </row>
    <row r="6800" spans="19:19" ht="20.25" customHeight="1">
      <c r="S6800" s="108" t="e">
        <f>일위대가집계표!#REF!</f>
        <v>#REF!</v>
      </c>
    </row>
    <row r="6801" spans="13:19" ht="20.25" customHeight="1">
      <c r="S6801" s="108" t="e">
        <f>일위대가집계표!#REF!</f>
        <v>#REF!</v>
      </c>
    </row>
    <row r="6802" spans="13:19" ht="20.25" customHeight="1">
      <c r="S6802" s="108" t="e">
        <f>일위대가집계표!#REF!</f>
        <v>#REF!</v>
      </c>
    </row>
    <row r="6803" spans="13:19" ht="20.25" customHeight="1">
      <c r="M6803" s="107" t="e">
        <f>일위대가집계표!#REF!</f>
        <v>#REF!</v>
      </c>
      <c r="S6803" s="108" t="e">
        <f>일위대가집계표!#REF!</f>
        <v>#REF!</v>
      </c>
    </row>
    <row r="6804" spans="13:19" ht="20.25" customHeight="1">
      <c r="O6804" s="107" t="e">
        <f>일위대가집계표!#REF!</f>
        <v>#REF!</v>
      </c>
      <c r="S6804" s="108" t="e">
        <f>일위대가집계표!#REF!</f>
        <v>#REF!</v>
      </c>
    </row>
    <row r="6805" spans="13:19" ht="20.25" customHeight="1">
      <c r="S6805" s="108" t="e">
        <f>일위대가집계표!#REF!</f>
        <v>#REF!</v>
      </c>
    </row>
    <row r="6806" spans="13:19" ht="20.25" customHeight="1">
      <c r="S6806" s="108" t="e">
        <f>일위대가집계표!#REF!</f>
        <v>#REF!</v>
      </c>
    </row>
    <row r="6807" spans="13:19" ht="20.25" customHeight="1">
      <c r="S6807" s="108" t="e">
        <f>일위대가집계표!#REF!</f>
        <v>#REF!</v>
      </c>
    </row>
    <row r="6808" spans="13:19" ht="20.25" customHeight="1">
      <c r="S6808" s="108" t="e">
        <f>일위대가집계표!#REF!</f>
        <v>#REF!</v>
      </c>
    </row>
    <row r="6809" spans="13:19" ht="20.25" customHeight="1">
      <c r="S6809" s="108" t="e">
        <f>일위대가집계표!#REF!</f>
        <v>#REF!</v>
      </c>
    </row>
    <row r="6810" spans="13:19" ht="20.25" customHeight="1">
      <c r="S6810" s="108" t="e">
        <f>일위대가집계표!#REF!</f>
        <v>#REF!</v>
      </c>
    </row>
    <row r="6811" spans="13:19" ht="20.25" customHeight="1">
      <c r="S6811" s="108" t="e">
        <f>일위대가집계표!#REF!</f>
        <v>#REF!</v>
      </c>
    </row>
    <row r="6812" spans="13:19" ht="20.25" customHeight="1">
      <c r="S6812" s="108" t="e">
        <f>일위대가집계표!#REF!</f>
        <v>#REF!</v>
      </c>
    </row>
    <row r="6813" spans="13:19" ht="20.25" customHeight="1">
      <c r="S6813" s="108" t="e">
        <f>일위대가집계표!#REF!</f>
        <v>#REF!</v>
      </c>
    </row>
    <row r="6814" spans="13:19" ht="20.25" customHeight="1">
      <c r="S6814" s="108" t="e">
        <f>일위대가집계표!#REF!</f>
        <v>#REF!</v>
      </c>
    </row>
    <row r="6815" spans="13:19" ht="20.25" customHeight="1">
      <c r="S6815" s="108" t="e">
        <f>일위대가집계표!#REF!</f>
        <v>#REF!</v>
      </c>
    </row>
    <row r="6816" spans="13:19" ht="20.25" customHeight="1">
      <c r="S6816" s="108" t="e">
        <f>일위대가집계표!#REF!</f>
        <v>#REF!</v>
      </c>
    </row>
    <row r="6817" spans="19:19" ht="20.25" customHeight="1">
      <c r="S6817" s="108" t="e">
        <f>일위대가집계표!#REF!</f>
        <v>#REF!</v>
      </c>
    </row>
    <row r="6818" spans="19:19" ht="20.25" customHeight="1">
      <c r="S6818" s="108" t="e">
        <f>일위대가집계표!#REF!</f>
        <v>#REF!</v>
      </c>
    </row>
    <row r="6819" spans="19:19" ht="20.25" customHeight="1">
      <c r="S6819" s="108" t="e">
        <f>일위대가집계표!#REF!</f>
        <v>#REF!</v>
      </c>
    </row>
    <row r="6820" spans="19:19" ht="20.25" customHeight="1">
      <c r="S6820" s="108" t="e">
        <f>일위대가집계표!#REF!</f>
        <v>#REF!</v>
      </c>
    </row>
    <row r="6821" spans="19:19" ht="20.25" customHeight="1">
      <c r="S6821" s="108" t="e">
        <f>일위대가집계표!#REF!</f>
        <v>#REF!</v>
      </c>
    </row>
    <row r="6822" spans="19:19" ht="20.25" customHeight="1">
      <c r="S6822" s="108" t="e">
        <f>일위대가집계표!#REF!</f>
        <v>#REF!</v>
      </c>
    </row>
    <row r="6823" spans="19:19" ht="20.25" customHeight="1">
      <c r="S6823" s="108" t="e">
        <f>일위대가집계표!#REF!</f>
        <v>#REF!</v>
      </c>
    </row>
    <row r="6824" spans="19:19" ht="20.25" customHeight="1">
      <c r="S6824" s="108" t="e">
        <f>일위대가집계표!#REF!</f>
        <v>#REF!</v>
      </c>
    </row>
    <row r="6825" spans="19:19" ht="20.25" customHeight="1">
      <c r="S6825" s="108" t="e">
        <f>일위대가집계표!#REF!</f>
        <v>#REF!</v>
      </c>
    </row>
    <row r="6826" spans="19:19" ht="20.25" customHeight="1">
      <c r="S6826" s="108" t="e">
        <f>일위대가집계표!#REF!</f>
        <v>#REF!</v>
      </c>
    </row>
    <row r="6827" spans="19:19" ht="20.25" customHeight="1">
      <c r="S6827" s="108" t="e">
        <f>일위대가집계표!#REF!</f>
        <v>#REF!</v>
      </c>
    </row>
    <row r="6828" spans="19:19" ht="20.25" customHeight="1">
      <c r="S6828" s="108" t="e">
        <f>일위대가집계표!#REF!</f>
        <v>#REF!</v>
      </c>
    </row>
    <row r="6829" spans="19:19" ht="20.25" customHeight="1">
      <c r="S6829" s="108" t="e">
        <f>일위대가집계표!#REF!</f>
        <v>#REF!</v>
      </c>
    </row>
    <row r="6830" spans="19:19" ht="20.25" customHeight="1">
      <c r="S6830" s="108" t="e">
        <f>일위대가집계표!#REF!</f>
        <v>#REF!</v>
      </c>
    </row>
    <row r="6831" spans="19:19" ht="20.25" customHeight="1">
      <c r="S6831" s="108" t="e">
        <f>일위대가집계표!#REF!</f>
        <v>#REF!</v>
      </c>
    </row>
    <row r="6832" spans="19:19" ht="20.25" customHeight="1">
      <c r="S6832" s="108" t="e">
        <f>일위대가집계표!#REF!</f>
        <v>#REF!</v>
      </c>
    </row>
    <row r="6833" spans="19:19" ht="20.25" customHeight="1">
      <c r="S6833" s="108" t="e">
        <f>일위대가집계표!#REF!</f>
        <v>#REF!</v>
      </c>
    </row>
    <row r="6834" spans="19:19" ht="20.25" customHeight="1">
      <c r="S6834" s="108" t="e">
        <f>일위대가집계표!#REF!</f>
        <v>#REF!</v>
      </c>
    </row>
    <row r="6835" spans="19:19" ht="20.25" customHeight="1">
      <c r="S6835" s="108" t="e">
        <f>일위대가집계표!#REF!</f>
        <v>#REF!</v>
      </c>
    </row>
    <row r="6836" spans="19:19" ht="20.25" customHeight="1">
      <c r="S6836" s="108" t="e">
        <f>일위대가집계표!#REF!</f>
        <v>#REF!</v>
      </c>
    </row>
    <row r="6837" spans="19:19" ht="20.25" customHeight="1">
      <c r="S6837" s="108" t="e">
        <f>일위대가집계표!#REF!</f>
        <v>#REF!</v>
      </c>
    </row>
    <row r="6838" spans="19:19" ht="20.25" customHeight="1">
      <c r="S6838" s="108" t="e">
        <f>일위대가집계표!#REF!</f>
        <v>#REF!</v>
      </c>
    </row>
    <row r="6839" spans="19:19" ht="20.25" customHeight="1">
      <c r="S6839" s="108" t="e">
        <f>일위대가집계표!#REF!</f>
        <v>#REF!</v>
      </c>
    </row>
    <row r="6840" spans="19:19" ht="20.25" customHeight="1">
      <c r="S6840" s="108" t="e">
        <f>일위대가집계표!#REF!</f>
        <v>#REF!</v>
      </c>
    </row>
    <row r="6841" spans="19:19" ht="20.25" customHeight="1">
      <c r="S6841" s="108" t="e">
        <f>일위대가집계표!#REF!</f>
        <v>#REF!</v>
      </c>
    </row>
    <row r="6842" spans="19:19" ht="20.25" customHeight="1">
      <c r="S6842" s="108" t="e">
        <f>일위대가집계표!#REF!</f>
        <v>#REF!</v>
      </c>
    </row>
    <row r="6843" spans="19:19" ht="20.25" customHeight="1">
      <c r="S6843" s="108" t="e">
        <f>일위대가집계표!#REF!</f>
        <v>#REF!</v>
      </c>
    </row>
    <row r="6844" spans="19:19" ht="20.25" customHeight="1">
      <c r="S6844" s="108" t="e">
        <f>일위대가집계표!#REF!</f>
        <v>#REF!</v>
      </c>
    </row>
    <row r="6845" spans="19:19" ht="20.25" customHeight="1">
      <c r="S6845" s="108" t="e">
        <f>일위대가집계표!#REF!</f>
        <v>#REF!</v>
      </c>
    </row>
    <row r="6846" spans="19:19" ht="20.25" customHeight="1">
      <c r="S6846" s="108" t="e">
        <f>일위대가집계표!#REF!</f>
        <v>#REF!</v>
      </c>
    </row>
    <row r="6847" spans="19:19" ht="20.25" customHeight="1">
      <c r="S6847" s="108" t="e">
        <f>일위대가집계표!#REF!</f>
        <v>#REF!</v>
      </c>
    </row>
    <row r="6848" spans="19:19" ht="20.25" customHeight="1">
      <c r="S6848" s="108" t="e">
        <f>일위대가집계표!#REF!</f>
        <v>#REF!</v>
      </c>
    </row>
    <row r="6849" spans="19:19" ht="20.25" customHeight="1">
      <c r="S6849" s="108" t="e">
        <f>일위대가집계표!#REF!</f>
        <v>#REF!</v>
      </c>
    </row>
    <row r="6850" spans="19:19" ht="20.25" customHeight="1">
      <c r="S6850" s="108" t="e">
        <f>일위대가집계표!#REF!</f>
        <v>#REF!</v>
      </c>
    </row>
    <row r="6851" spans="19:19" ht="20.25" customHeight="1">
      <c r="S6851" s="108" t="e">
        <f>일위대가집계표!#REF!</f>
        <v>#REF!</v>
      </c>
    </row>
    <row r="6852" spans="19:19" ht="20.25" customHeight="1">
      <c r="S6852" s="108" t="e">
        <f>일위대가집계표!#REF!</f>
        <v>#REF!</v>
      </c>
    </row>
    <row r="6853" spans="19:19" ht="20.25" customHeight="1">
      <c r="S6853" s="108" t="e">
        <f>일위대가집계표!#REF!</f>
        <v>#REF!</v>
      </c>
    </row>
    <row r="6854" spans="19:19" ht="20.25" customHeight="1">
      <c r="S6854" s="108" t="e">
        <f>일위대가집계표!#REF!</f>
        <v>#REF!</v>
      </c>
    </row>
    <row r="6855" spans="19:19" ht="20.25" customHeight="1">
      <c r="S6855" s="108" t="e">
        <f>일위대가집계표!#REF!</f>
        <v>#REF!</v>
      </c>
    </row>
    <row r="6856" spans="19:19" ht="20.25" customHeight="1">
      <c r="S6856" s="108" t="e">
        <f>일위대가집계표!#REF!</f>
        <v>#REF!</v>
      </c>
    </row>
    <row r="6857" spans="19:19" ht="20.25" customHeight="1">
      <c r="S6857" s="108" t="e">
        <f>일위대가집계표!#REF!</f>
        <v>#REF!</v>
      </c>
    </row>
    <row r="6858" spans="19:19" ht="20.25" customHeight="1">
      <c r="S6858" s="108" t="e">
        <f>일위대가집계표!#REF!</f>
        <v>#REF!</v>
      </c>
    </row>
    <row r="6859" spans="19:19" ht="20.25" customHeight="1">
      <c r="S6859" s="108" t="e">
        <f>일위대가집계표!#REF!</f>
        <v>#REF!</v>
      </c>
    </row>
    <row r="6860" spans="19:19" ht="20.25" customHeight="1">
      <c r="S6860" s="108" t="e">
        <f>일위대가집계표!#REF!</f>
        <v>#REF!</v>
      </c>
    </row>
    <row r="6861" spans="19:19" ht="20.25" customHeight="1">
      <c r="S6861" s="108" t="e">
        <f>일위대가집계표!#REF!</f>
        <v>#REF!</v>
      </c>
    </row>
    <row r="6862" spans="19:19" ht="20.25" customHeight="1">
      <c r="S6862" s="108" t="e">
        <f>일위대가집계표!#REF!</f>
        <v>#REF!</v>
      </c>
    </row>
    <row r="6863" spans="19:19" ht="20.25" customHeight="1">
      <c r="S6863" s="108" t="e">
        <f>일위대가집계표!#REF!</f>
        <v>#REF!</v>
      </c>
    </row>
    <row r="6864" spans="19:19" ht="20.25" customHeight="1">
      <c r="S6864" s="108" t="e">
        <f>일위대가집계표!#REF!</f>
        <v>#REF!</v>
      </c>
    </row>
    <row r="6865" spans="19:19" ht="20.25" customHeight="1">
      <c r="S6865" s="108" t="e">
        <f>일위대가집계표!#REF!</f>
        <v>#REF!</v>
      </c>
    </row>
    <row r="6866" spans="19:19" ht="20.25" customHeight="1">
      <c r="S6866" s="108" t="e">
        <f>일위대가집계표!#REF!</f>
        <v>#REF!</v>
      </c>
    </row>
    <row r="6867" spans="19:19" ht="20.25" customHeight="1">
      <c r="S6867" s="108" t="e">
        <f>일위대가집계표!#REF!</f>
        <v>#REF!</v>
      </c>
    </row>
    <row r="6868" spans="19:19" ht="20.25" customHeight="1">
      <c r="S6868" s="108" t="e">
        <f>일위대가집계표!#REF!</f>
        <v>#REF!</v>
      </c>
    </row>
    <row r="6869" spans="19:19" ht="20.25" customHeight="1">
      <c r="S6869" s="108" t="e">
        <f>일위대가집계표!#REF!</f>
        <v>#REF!</v>
      </c>
    </row>
    <row r="6870" spans="19:19" ht="20.25" customHeight="1">
      <c r="S6870" s="108" t="e">
        <f>일위대가집계표!#REF!</f>
        <v>#REF!</v>
      </c>
    </row>
    <row r="6871" spans="19:19" ht="20.25" customHeight="1">
      <c r="S6871" s="108" t="e">
        <f>일위대가집계표!#REF!</f>
        <v>#REF!</v>
      </c>
    </row>
    <row r="6872" spans="19:19" ht="20.25" customHeight="1">
      <c r="S6872" s="108" t="e">
        <f>일위대가집계표!#REF!</f>
        <v>#REF!</v>
      </c>
    </row>
    <row r="6873" spans="19:19" ht="20.25" customHeight="1">
      <c r="S6873" s="108" t="e">
        <f>일위대가집계표!#REF!</f>
        <v>#REF!</v>
      </c>
    </row>
    <row r="6874" spans="19:19" ht="20.25" customHeight="1">
      <c r="S6874" s="108" t="e">
        <f>일위대가집계표!#REF!</f>
        <v>#REF!</v>
      </c>
    </row>
    <row r="6875" spans="19:19" ht="20.25" customHeight="1">
      <c r="S6875" s="108" t="e">
        <f>일위대가집계표!#REF!</f>
        <v>#REF!</v>
      </c>
    </row>
    <row r="6876" spans="19:19" ht="20.25" customHeight="1">
      <c r="S6876" s="108" t="e">
        <f>일위대가집계표!#REF!</f>
        <v>#REF!</v>
      </c>
    </row>
    <row r="6877" spans="19:19" ht="20.25" customHeight="1">
      <c r="S6877" s="108" t="e">
        <f>일위대가집계표!#REF!</f>
        <v>#REF!</v>
      </c>
    </row>
    <row r="6878" spans="19:19" ht="20.25" customHeight="1">
      <c r="S6878" s="108" t="e">
        <f>일위대가집계표!#REF!</f>
        <v>#REF!</v>
      </c>
    </row>
    <row r="6879" spans="19:19" ht="20.25" customHeight="1">
      <c r="S6879" s="108" t="e">
        <f>일위대가집계표!#REF!</f>
        <v>#REF!</v>
      </c>
    </row>
    <row r="6880" spans="19:19" ht="20.25" customHeight="1">
      <c r="S6880" s="108" t="e">
        <f>일위대가집계표!#REF!</f>
        <v>#REF!</v>
      </c>
    </row>
    <row r="6881" spans="19:19" ht="20.25" customHeight="1">
      <c r="S6881" s="108" t="e">
        <f>일위대가집계표!#REF!</f>
        <v>#REF!</v>
      </c>
    </row>
    <row r="6882" spans="19:19" ht="20.25" customHeight="1">
      <c r="S6882" s="108" t="e">
        <f>일위대가집계표!#REF!</f>
        <v>#REF!</v>
      </c>
    </row>
    <row r="6883" spans="19:19" ht="20.25" customHeight="1">
      <c r="S6883" s="108" t="e">
        <f>일위대가집계표!#REF!</f>
        <v>#REF!</v>
      </c>
    </row>
    <row r="6884" spans="19:19" ht="20.25" customHeight="1">
      <c r="S6884" s="108" t="e">
        <f>일위대가집계표!#REF!</f>
        <v>#REF!</v>
      </c>
    </row>
    <row r="6885" spans="19:19" ht="20.25" customHeight="1">
      <c r="S6885" s="108" t="e">
        <f>일위대가집계표!#REF!</f>
        <v>#REF!</v>
      </c>
    </row>
    <row r="6886" spans="19:19" ht="20.25" customHeight="1">
      <c r="S6886" s="108" t="e">
        <f>일위대가집계표!#REF!</f>
        <v>#REF!</v>
      </c>
    </row>
    <row r="6887" spans="19:19" ht="20.25" customHeight="1">
      <c r="S6887" s="108" t="e">
        <f>일위대가집계표!#REF!</f>
        <v>#REF!</v>
      </c>
    </row>
    <row r="6888" spans="19:19" ht="20.25" customHeight="1">
      <c r="S6888" s="108" t="e">
        <f>일위대가집계표!#REF!</f>
        <v>#REF!</v>
      </c>
    </row>
    <row r="6889" spans="19:19" ht="20.25" customHeight="1">
      <c r="S6889" s="108" t="e">
        <f>일위대가집계표!#REF!</f>
        <v>#REF!</v>
      </c>
    </row>
    <row r="6890" spans="19:19" ht="20.25" customHeight="1">
      <c r="S6890" s="108" t="e">
        <f>일위대가집계표!#REF!</f>
        <v>#REF!</v>
      </c>
    </row>
    <row r="6891" spans="19:19" ht="20.25" customHeight="1">
      <c r="S6891" s="108" t="e">
        <f>일위대가집계표!#REF!</f>
        <v>#REF!</v>
      </c>
    </row>
    <row r="6892" spans="19:19" ht="20.25" customHeight="1">
      <c r="S6892" s="108" t="e">
        <f>일위대가집계표!#REF!</f>
        <v>#REF!</v>
      </c>
    </row>
    <row r="6893" spans="19:19" ht="20.25" customHeight="1">
      <c r="S6893" s="108" t="e">
        <f>일위대가집계표!#REF!</f>
        <v>#REF!</v>
      </c>
    </row>
    <row r="6894" spans="19:19" ht="20.25" customHeight="1">
      <c r="S6894" s="108" t="e">
        <f>일위대가집계표!#REF!</f>
        <v>#REF!</v>
      </c>
    </row>
    <row r="6895" spans="19:19" ht="20.25" customHeight="1">
      <c r="S6895" s="108" t="e">
        <f>일위대가집계표!#REF!</f>
        <v>#REF!</v>
      </c>
    </row>
    <row r="6896" spans="19:19" ht="20.25" customHeight="1">
      <c r="S6896" s="108" t="e">
        <f>일위대가집계표!#REF!</f>
        <v>#REF!</v>
      </c>
    </row>
    <row r="6897" spans="19:19" ht="20.25" customHeight="1">
      <c r="S6897" s="108" t="e">
        <f>일위대가집계표!#REF!</f>
        <v>#REF!</v>
      </c>
    </row>
    <row r="6898" spans="19:19" ht="20.25" customHeight="1">
      <c r="S6898" s="108" t="e">
        <f>일위대가집계표!#REF!</f>
        <v>#REF!</v>
      </c>
    </row>
    <row r="6899" spans="19:19" ht="20.25" customHeight="1">
      <c r="S6899" s="108" t="e">
        <f>일위대가집계표!#REF!</f>
        <v>#REF!</v>
      </c>
    </row>
    <row r="6900" spans="19:19" ht="20.25" customHeight="1">
      <c r="S6900" s="108" t="e">
        <f>일위대가집계표!#REF!</f>
        <v>#REF!</v>
      </c>
    </row>
    <row r="6901" spans="19:19" ht="20.25" customHeight="1">
      <c r="S6901" s="108" t="e">
        <f>일위대가집계표!#REF!</f>
        <v>#REF!</v>
      </c>
    </row>
    <row r="6902" spans="19:19" ht="20.25" customHeight="1">
      <c r="S6902" s="108" t="e">
        <f>일위대가집계표!#REF!</f>
        <v>#REF!</v>
      </c>
    </row>
    <row r="6903" spans="19:19" ht="20.25" customHeight="1">
      <c r="S6903" s="108" t="e">
        <f>일위대가집계표!#REF!</f>
        <v>#REF!</v>
      </c>
    </row>
    <row r="6904" spans="19:19" ht="20.25" customHeight="1">
      <c r="S6904" s="108" t="e">
        <f>일위대가집계표!#REF!</f>
        <v>#REF!</v>
      </c>
    </row>
    <row r="6905" spans="19:19" ht="20.25" customHeight="1">
      <c r="S6905" s="108" t="e">
        <f>일위대가집계표!#REF!</f>
        <v>#REF!</v>
      </c>
    </row>
    <row r="6906" spans="19:19" ht="20.25" customHeight="1">
      <c r="S6906" s="108" t="e">
        <f>일위대가집계표!#REF!</f>
        <v>#REF!</v>
      </c>
    </row>
    <row r="6907" spans="19:19" ht="20.25" customHeight="1">
      <c r="S6907" s="108" t="e">
        <f>일위대가집계표!#REF!</f>
        <v>#REF!</v>
      </c>
    </row>
    <row r="6908" spans="19:19" ht="20.25" customHeight="1">
      <c r="S6908" s="108" t="e">
        <f>일위대가집계표!#REF!</f>
        <v>#REF!</v>
      </c>
    </row>
    <row r="6909" spans="19:19" ht="20.25" customHeight="1">
      <c r="S6909" s="108" t="e">
        <f>일위대가집계표!#REF!</f>
        <v>#REF!</v>
      </c>
    </row>
    <row r="6910" spans="19:19" ht="20.25" customHeight="1">
      <c r="S6910" s="108" t="e">
        <f>일위대가집계표!#REF!</f>
        <v>#REF!</v>
      </c>
    </row>
    <row r="6911" spans="19:19" ht="20.25" customHeight="1">
      <c r="S6911" s="108" t="e">
        <f>일위대가집계표!#REF!</f>
        <v>#REF!</v>
      </c>
    </row>
    <row r="6912" spans="19:19" ht="20.25" customHeight="1">
      <c r="S6912" s="108" t="e">
        <f>일위대가집계표!#REF!</f>
        <v>#REF!</v>
      </c>
    </row>
    <row r="6913" spans="19:19" ht="20.25" customHeight="1">
      <c r="S6913" s="108" t="e">
        <f>일위대가집계표!#REF!</f>
        <v>#REF!</v>
      </c>
    </row>
    <row r="6914" spans="19:19" ht="20.25" customHeight="1">
      <c r="S6914" s="108" t="e">
        <f>일위대가집계표!#REF!</f>
        <v>#REF!</v>
      </c>
    </row>
    <row r="6915" spans="19:19" ht="20.25" customHeight="1">
      <c r="S6915" s="108" t="e">
        <f>일위대가집계표!#REF!</f>
        <v>#REF!</v>
      </c>
    </row>
    <row r="6916" spans="19:19" ht="20.25" customHeight="1">
      <c r="S6916" s="108" t="e">
        <f>일위대가집계표!#REF!</f>
        <v>#REF!</v>
      </c>
    </row>
    <row r="6917" spans="19:19" ht="20.25" customHeight="1">
      <c r="S6917" s="108" t="e">
        <f>일위대가집계표!#REF!</f>
        <v>#REF!</v>
      </c>
    </row>
    <row r="6918" spans="19:19" ht="20.25" customHeight="1">
      <c r="S6918" s="108" t="e">
        <f>일위대가집계표!#REF!</f>
        <v>#REF!</v>
      </c>
    </row>
    <row r="6919" spans="19:19" ht="20.25" customHeight="1">
      <c r="S6919" s="108" t="e">
        <f>일위대가집계표!#REF!</f>
        <v>#REF!</v>
      </c>
    </row>
    <row r="6920" spans="19:19" ht="20.25" customHeight="1">
      <c r="S6920" s="108" t="e">
        <f>일위대가집계표!#REF!</f>
        <v>#REF!</v>
      </c>
    </row>
    <row r="6921" spans="19:19" ht="20.25" customHeight="1">
      <c r="S6921" s="108" t="e">
        <f>일위대가집계표!#REF!</f>
        <v>#REF!</v>
      </c>
    </row>
    <row r="6922" spans="19:19" ht="20.25" customHeight="1">
      <c r="S6922" s="108" t="e">
        <f>일위대가집계표!#REF!</f>
        <v>#REF!</v>
      </c>
    </row>
    <row r="6923" spans="19:19" ht="20.25" customHeight="1">
      <c r="S6923" s="108" t="e">
        <f>일위대가집계표!#REF!</f>
        <v>#REF!</v>
      </c>
    </row>
    <row r="6924" spans="19:19" ht="20.25" customHeight="1">
      <c r="S6924" s="108" t="e">
        <f>일위대가집계표!#REF!</f>
        <v>#REF!</v>
      </c>
    </row>
    <row r="6925" spans="19:19" ht="20.25" customHeight="1">
      <c r="S6925" s="108" t="e">
        <f>일위대가집계표!#REF!</f>
        <v>#REF!</v>
      </c>
    </row>
    <row r="6926" spans="19:19" ht="20.25" customHeight="1">
      <c r="S6926" s="108" t="e">
        <f>일위대가집계표!#REF!</f>
        <v>#REF!</v>
      </c>
    </row>
    <row r="6927" spans="19:19" ht="20.25" customHeight="1">
      <c r="S6927" s="108" t="e">
        <f>일위대가집계표!#REF!</f>
        <v>#REF!</v>
      </c>
    </row>
    <row r="6928" spans="19:19" ht="20.25" customHeight="1">
      <c r="S6928" s="108" t="e">
        <f>일위대가집계표!#REF!</f>
        <v>#REF!</v>
      </c>
    </row>
    <row r="6929" spans="19:19" ht="20.25" customHeight="1">
      <c r="S6929" s="108" t="e">
        <f>일위대가집계표!#REF!</f>
        <v>#REF!</v>
      </c>
    </row>
    <row r="6930" spans="19:19" ht="20.25" customHeight="1">
      <c r="S6930" s="108" t="e">
        <f>일위대가집계표!#REF!</f>
        <v>#REF!</v>
      </c>
    </row>
    <row r="6931" spans="19:19" ht="20.25" customHeight="1">
      <c r="S6931" s="108" t="e">
        <f>일위대가집계표!#REF!</f>
        <v>#REF!</v>
      </c>
    </row>
    <row r="6932" spans="19:19" ht="20.25" customHeight="1">
      <c r="S6932" s="108" t="e">
        <f>일위대가집계표!#REF!</f>
        <v>#REF!</v>
      </c>
    </row>
    <row r="6933" spans="19:19" ht="20.25" customHeight="1">
      <c r="S6933" s="108" t="e">
        <f>일위대가집계표!#REF!</f>
        <v>#REF!</v>
      </c>
    </row>
    <row r="6934" spans="19:19" ht="20.25" customHeight="1">
      <c r="S6934" s="108" t="e">
        <f>일위대가집계표!#REF!</f>
        <v>#REF!</v>
      </c>
    </row>
    <row r="6935" spans="19:19" ht="20.25" customHeight="1">
      <c r="S6935" s="108" t="e">
        <f>일위대가집계표!#REF!</f>
        <v>#REF!</v>
      </c>
    </row>
    <row r="6936" spans="19:19" ht="20.25" customHeight="1">
      <c r="S6936" s="108" t="e">
        <f>일위대가집계표!#REF!</f>
        <v>#REF!</v>
      </c>
    </row>
    <row r="6937" spans="19:19" ht="20.25" customHeight="1">
      <c r="S6937" s="108" t="e">
        <f>일위대가집계표!#REF!</f>
        <v>#REF!</v>
      </c>
    </row>
    <row r="6938" spans="19:19" ht="20.25" customHeight="1">
      <c r="S6938" s="108" t="e">
        <f>일위대가집계표!#REF!</f>
        <v>#REF!</v>
      </c>
    </row>
    <row r="6939" spans="19:19" ht="20.25" customHeight="1">
      <c r="S6939" s="108" t="e">
        <f>일위대가집계표!#REF!</f>
        <v>#REF!</v>
      </c>
    </row>
    <row r="6940" spans="19:19" ht="20.25" customHeight="1">
      <c r="S6940" s="108" t="e">
        <f>일위대가집계표!#REF!</f>
        <v>#REF!</v>
      </c>
    </row>
    <row r="6941" spans="19:19" ht="20.25" customHeight="1">
      <c r="S6941" s="108" t="e">
        <f>일위대가집계표!#REF!</f>
        <v>#REF!</v>
      </c>
    </row>
    <row r="6942" spans="19:19" ht="20.25" customHeight="1">
      <c r="S6942" s="108" t="e">
        <f>일위대가집계표!#REF!</f>
        <v>#REF!</v>
      </c>
    </row>
    <row r="6943" spans="19:19" ht="20.25" customHeight="1">
      <c r="S6943" s="108" t="e">
        <f>일위대가집계표!#REF!</f>
        <v>#REF!</v>
      </c>
    </row>
    <row r="6944" spans="19:19" ht="20.25" customHeight="1">
      <c r="S6944" s="108" t="e">
        <f>일위대가집계표!#REF!</f>
        <v>#REF!</v>
      </c>
    </row>
    <row r="6945" spans="19:19" ht="20.25" customHeight="1">
      <c r="S6945" s="108" t="e">
        <f>일위대가집계표!#REF!</f>
        <v>#REF!</v>
      </c>
    </row>
    <row r="6946" spans="19:19" ht="20.25" customHeight="1">
      <c r="S6946" s="108" t="e">
        <f>일위대가집계표!#REF!</f>
        <v>#REF!</v>
      </c>
    </row>
    <row r="6947" spans="19:19" ht="20.25" customHeight="1">
      <c r="S6947" s="108" t="e">
        <f>일위대가집계표!#REF!</f>
        <v>#REF!</v>
      </c>
    </row>
    <row r="6948" spans="19:19" ht="20.25" customHeight="1">
      <c r="S6948" s="108" t="e">
        <f>일위대가집계표!#REF!</f>
        <v>#REF!</v>
      </c>
    </row>
    <row r="6949" spans="19:19" ht="20.25" customHeight="1">
      <c r="S6949" s="108" t="e">
        <f>일위대가집계표!#REF!</f>
        <v>#REF!</v>
      </c>
    </row>
    <row r="6950" spans="19:19" ht="20.25" customHeight="1">
      <c r="S6950" s="108" t="e">
        <f>일위대가집계표!#REF!</f>
        <v>#REF!</v>
      </c>
    </row>
    <row r="6951" spans="19:19" ht="20.25" customHeight="1">
      <c r="S6951" s="108" t="e">
        <f>일위대가집계표!#REF!</f>
        <v>#REF!</v>
      </c>
    </row>
    <row r="6952" spans="19:19" ht="20.25" customHeight="1">
      <c r="S6952" s="108" t="e">
        <f>일위대가집계표!#REF!</f>
        <v>#REF!</v>
      </c>
    </row>
    <row r="6953" spans="19:19" ht="20.25" customHeight="1">
      <c r="S6953" s="108" t="e">
        <f>일위대가집계표!#REF!</f>
        <v>#REF!</v>
      </c>
    </row>
    <row r="6954" spans="19:19" ht="20.25" customHeight="1">
      <c r="S6954" s="108" t="e">
        <f>일위대가집계표!#REF!</f>
        <v>#REF!</v>
      </c>
    </row>
    <row r="6955" spans="19:19" ht="20.25" customHeight="1">
      <c r="S6955" s="108" t="e">
        <f>일위대가집계표!#REF!</f>
        <v>#REF!</v>
      </c>
    </row>
    <row r="6956" spans="19:19" ht="20.25" customHeight="1">
      <c r="S6956" s="108" t="e">
        <f>일위대가집계표!#REF!</f>
        <v>#REF!</v>
      </c>
    </row>
    <row r="6957" spans="19:19" ht="20.25" customHeight="1">
      <c r="S6957" s="108" t="e">
        <f>일위대가집계표!#REF!</f>
        <v>#REF!</v>
      </c>
    </row>
    <row r="6958" spans="19:19" ht="20.25" customHeight="1">
      <c r="S6958" s="108" t="e">
        <f>일위대가집계표!#REF!</f>
        <v>#REF!</v>
      </c>
    </row>
    <row r="6959" spans="19:19" ht="20.25" customHeight="1">
      <c r="S6959" s="108" t="e">
        <f>일위대가집계표!#REF!</f>
        <v>#REF!</v>
      </c>
    </row>
    <row r="6960" spans="19:19" ht="20.25" customHeight="1">
      <c r="S6960" s="108" t="e">
        <f>일위대가집계표!#REF!</f>
        <v>#REF!</v>
      </c>
    </row>
    <row r="6961" spans="19:19" ht="20.25" customHeight="1">
      <c r="S6961" s="108" t="e">
        <f>일위대가집계표!#REF!</f>
        <v>#REF!</v>
      </c>
    </row>
    <row r="6962" spans="19:19" ht="20.25" customHeight="1">
      <c r="S6962" s="108" t="e">
        <f>일위대가집계표!#REF!</f>
        <v>#REF!</v>
      </c>
    </row>
    <row r="6963" spans="19:19" ht="20.25" customHeight="1">
      <c r="S6963" s="108" t="e">
        <f>일위대가집계표!#REF!</f>
        <v>#REF!</v>
      </c>
    </row>
    <row r="6964" spans="19:19" ht="20.25" customHeight="1">
      <c r="S6964" s="108" t="e">
        <f>일위대가집계표!#REF!</f>
        <v>#REF!</v>
      </c>
    </row>
    <row r="6965" spans="19:19" ht="20.25" customHeight="1">
      <c r="S6965" s="108" t="e">
        <f>일위대가집계표!#REF!</f>
        <v>#REF!</v>
      </c>
    </row>
    <row r="6966" spans="19:19" ht="20.25" customHeight="1">
      <c r="S6966" s="108" t="e">
        <f>일위대가집계표!#REF!</f>
        <v>#REF!</v>
      </c>
    </row>
    <row r="6967" spans="19:19" ht="20.25" customHeight="1">
      <c r="S6967" s="108" t="e">
        <f>일위대가집계표!#REF!</f>
        <v>#REF!</v>
      </c>
    </row>
    <row r="6968" spans="19:19" ht="20.25" customHeight="1">
      <c r="S6968" s="108" t="e">
        <f>일위대가집계표!#REF!</f>
        <v>#REF!</v>
      </c>
    </row>
    <row r="6969" spans="19:19" ht="20.25" customHeight="1">
      <c r="S6969" s="108" t="e">
        <f>일위대가집계표!#REF!</f>
        <v>#REF!</v>
      </c>
    </row>
    <row r="6970" spans="19:19" ht="20.25" customHeight="1">
      <c r="S6970" s="108" t="e">
        <f>일위대가집계표!#REF!</f>
        <v>#REF!</v>
      </c>
    </row>
    <row r="6971" spans="19:19" ht="20.25" customHeight="1">
      <c r="S6971" s="108" t="e">
        <f>일위대가집계표!#REF!</f>
        <v>#REF!</v>
      </c>
    </row>
    <row r="6972" spans="19:19" ht="20.25" customHeight="1">
      <c r="S6972" s="108" t="e">
        <f>일위대가집계표!#REF!</f>
        <v>#REF!</v>
      </c>
    </row>
    <row r="6973" spans="19:19" ht="20.25" customHeight="1">
      <c r="S6973" s="108" t="e">
        <f>일위대가집계표!#REF!</f>
        <v>#REF!</v>
      </c>
    </row>
    <row r="6974" spans="19:19" ht="20.25" customHeight="1">
      <c r="S6974" s="108" t="e">
        <f>일위대가집계표!#REF!</f>
        <v>#REF!</v>
      </c>
    </row>
    <row r="6975" spans="19:19" ht="20.25" customHeight="1">
      <c r="S6975" s="108" t="e">
        <f>일위대가집계표!#REF!</f>
        <v>#REF!</v>
      </c>
    </row>
    <row r="6976" spans="19:19" ht="20.25" customHeight="1">
      <c r="S6976" s="108" t="e">
        <f>일위대가집계표!#REF!</f>
        <v>#REF!</v>
      </c>
    </row>
    <row r="6977" spans="19:19" ht="20.25" customHeight="1">
      <c r="S6977" s="108" t="e">
        <f>일위대가집계표!#REF!</f>
        <v>#REF!</v>
      </c>
    </row>
    <row r="6978" spans="19:19" ht="20.25" customHeight="1">
      <c r="S6978" s="108" t="e">
        <f>일위대가집계표!#REF!</f>
        <v>#REF!</v>
      </c>
    </row>
    <row r="6979" spans="19:19" ht="20.25" customHeight="1">
      <c r="S6979" s="108" t="e">
        <f>일위대가집계표!#REF!</f>
        <v>#REF!</v>
      </c>
    </row>
    <row r="6980" spans="19:19" ht="20.25" customHeight="1">
      <c r="S6980" s="108" t="e">
        <f>일위대가집계표!#REF!</f>
        <v>#REF!</v>
      </c>
    </row>
    <row r="6981" spans="19:19" ht="20.25" customHeight="1">
      <c r="S6981" s="108" t="e">
        <f>일위대가집계표!#REF!</f>
        <v>#REF!</v>
      </c>
    </row>
    <row r="6982" spans="19:19" ht="20.25" customHeight="1">
      <c r="S6982" s="108" t="e">
        <f>일위대가집계표!#REF!</f>
        <v>#REF!</v>
      </c>
    </row>
    <row r="6983" spans="19:19" ht="20.25" customHeight="1">
      <c r="S6983" s="108" t="e">
        <f>일위대가집계표!#REF!</f>
        <v>#REF!</v>
      </c>
    </row>
    <row r="6984" spans="19:19" ht="20.25" customHeight="1">
      <c r="S6984" s="108" t="e">
        <f>일위대가집계표!#REF!</f>
        <v>#REF!</v>
      </c>
    </row>
    <row r="6985" spans="19:19" ht="20.25" customHeight="1">
      <c r="S6985" s="108" t="e">
        <f>일위대가집계표!#REF!</f>
        <v>#REF!</v>
      </c>
    </row>
    <row r="6986" spans="19:19" ht="20.25" customHeight="1">
      <c r="S6986" s="108" t="e">
        <f>일위대가집계표!#REF!</f>
        <v>#REF!</v>
      </c>
    </row>
    <row r="6987" spans="19:19" ht="20.25" customHeight="1">
      <c r="S6987" s="108" t="e">
        <f>일위대가집계표!#REF!</f>
        <v>#REF!</v>
      </c>
    </row>
    <row r="6988" spans="19:19" ht="20.25" customHeight="1">
      <c r="S6988" s="108" t="e">
        <f>일위대가집계표!#REF!</f>
        <v>#REF!</v>
      </c>
    </row>
    <row r="6989" spans="19:19" ht="20.25" customHeight="1">
      <c r="S6989" s="108" t="e">
        <f>일위대가집계표!#REF!</f>
        <v>#REF!</v>
      </c>
    </row>
    <row r="6990" spans="19:19" ht="20.25" customHeight="1">
      <c r="S6990" s="108" t="e">
        <f>일위대가집계표!#REF!</f>
        <v>#REF!</v>
      </c>
    </row>
    <row r="6991" spans="19:19" ht="20.25" customHeight="1">
      <c r="S6991" s="108" t="e">
        <f>일위대가집계표!#REF!</f>
        <v>#REF!</v>
      </c>
    </row>
    <row r="6992" spans="19:19" ht="20.25" customHeight="1">
      <c r="S6992" s="108" t="e">
        <f>일위대가집계표!#REF!</f>
        <v>#REF!</v>
      </c>
    </row>
    <row r="6993" spans="19:19" ht="20.25" customHeight="1">
      <c r="S6993" s="108" t="e">
        <f>일위대가집계표!#REF!</f>
        <v>#REF!</v>
      </c>
    </row>
    <row r="6994" spans="19:19" ht="20.25" customHeight="1">
      <c r="S6994" s="108" t="e">
        <f>일위대가집계표!#REF!</f>
        <v>#REF!</v>
      </c>
    </row>
    <row r="6995" spans="19:19" ht="20.25" customHeight="1">
      <c r="S6995" s="108" t="e">
        <f>일위대가집계표!#REF!</f>
        <v>#REF!</v>
      </c>
    </row>
    <row r="6996" spans="19:19" ht="20.25" customHeight="1">
      <c r="S6996" s="108" t="e">
        <f>일위대가집계표!#REF!</f>
        <v>#REF!</v>
      </c>
    </row>
    <row r="6997" spans="19:19" ht="20.25" customHeight="1">
      <c r="S6997" s="108" t="e">
        <f>일위대가집계표!#REF!</f>
        <v>#REF!</v>
      </c>
    </row>
    <row r="6998" spans="19:19" ht="20.25" customHeight="1">
      <c r="S6998" s="108" t="e">
        <f>일위대가집계표!#REF!</f>
        <v>#REF!</v>
      </c>
    </row>
    <row r="6999" spans="19:19" ht="20.25" customHeight="1">
      <c r="S6999" s="108" t="e">
        <f>일위대가집계표!#REF!</f>
        <v>#REF!</v>
      </c>
    </row>
    <row r="7000" spans="19:19" ht="20.25" customHeight="1">
      <c r="S7000" s="108" t="e">
        <f>일위대가집계표!#REF!</f>
        <v>#REF!</v>
      </c>
    </row>
    <row r="7001" spans="19:19" ht="20.25" customHeight="1">
      <c r="S7001" s="108" t="e">
        <f>일위대가집계표!#REF!</f>
        <v>#REF!</v>
      </c>
    </row>
    <row r="7002" spans="19:19" ht="20.25" customHeight="1">
      <c r="S7002" s="108" t="e">
        <f>일위대가집계표!#REF!</f>
        <v>#REF!</v>
      </c>
    </row>
    <row r="7003" spans="19:19" ht="20.25" customHeight="1">
      <c r="S7003" s="108" t="e">
        <f>일위대가집계표!#REF!</f>
        <v>#REF!</v>
      </c>
    </row>
    <row r="7004" spans="19:19" ht="20.25" customHeight="1">
      <c r="S7004" s="108" t="e">
        <f>일위대가집계표!#REF!</f>
        <v>#REF!</v>
      </c>
    </row>
    <row r="7005" spans="19:19" ht="20.25" customHeight="1">
      <c r="S7005" s="108" t="e">
        <f>일위대가집계표!#REF!</f>
        <v>#REF!</v>
      </c>
    </row>
    <row r="7006" spans="19:19" ht="20.25" customHeight="1">
      <c r="S7006" s="108" t="e">
        <f>일위대가집계표!#REF!</f>
        <v>#REF!</v>
      </c>
    </row>
    <row r="7007" spans="19:19" ht="20.25" customHeight="1">
      <c r="S7007" s="108" t="e">
        <f>일위대가집계표!#REF!</f>
        <v>#REF!</v>
      </c>
    </row>
    <row r="7008" spans="19:19" ht="20.25" customHeight="1">
      <c r="S7008" s="108" t="e">
        <f>일위대가집계표!#REF!</f>
        <v>#REF!</v>
      </c>
    </row>
    <row r="7009" spans="19:19" ht="20.25" customHeight="1">
      <c r="S7009" s="108" t="e">
        <f>일위대가집계표!#REF!</f>
        <v>#REF!</v>
      </c>
    </row>
    <row r="7010" spans="19:19" ht="20.25" customHeight="1">
      <c r="S7010" s="108" t="e">
        <f>일위대가집계표!#REF!</f>
        <v>#REF!</v>
      </c>
    </row>
    <row r="7011" spans="19:19" ht="20.25" customHeight="1">
      <c r="S7011" s="108" t="e">
        <f>일위대가집계표!#REF!</f>
        <v>#REF!</v>
      </c>
    </row>
    <row r="7012" spans="19:19" ht="20.25" customHeight="1">
      <c r="S7012" s="108" t="e">
        <f>일위대가집계표!#REF!</f>
        <v>#REF!</v>
      </c>
    </row>
    <row r="7013" spans="19:19" ht="20.25" customHeight="1">
      <c r="S7013" s="108" t="e">
        <f>일위대가집계표!#REF!</f>
        <v>#REF!</v>
      </c>
    </row>
    <row r="7014" spans="19:19" ht="20.25" customHeight="1">
      <c r="S7014" s="108" t="e">
        <f>일위대가집계표!#REF!</f>
        <v>#REF!</v>
      </c>
    </row>
    <row r="7015" spans="19:19" ht="20.25" customHeight="1">
      <c r="S7015" s="108" t="e">
        <f>일위대가집계표!#REF!</f>
        <v>#REF!</v>
      </c>
    </row>
    <row r="7016" spans="19:19" ht="20.25" customHeight="1">
      <c r="S7016" s="108" t="e">
        <f>일위대가집계표!#REF!</f>
        <v>#REF!</v>
      </c>
    </row>
    <row r="7017" spans="19:19" ht="20.25" customHeight="1">
      <c r="S7017" s="108" t="e">
        <f>일위대가집계표!#REF!</f>
        <v>#REF!</v>
      </c>
    </row>
    <row r="7018" spans="19:19" ht="20.25" customHeight="1">
      <c r="S7018" s="108" t="e">
        <f>일위대가집계표!#REF!</f>
        <v>#REF!</v>
      </c>
    </row>
    <row r="7019" spans="19:19" ht="20.25" customHeight="1">
      <c r="S7019" s="108" t="e">
        <f>일위대가집계표!#REF!</f>
        <v>#REF!</v>
      </c>
    </row>
    <row r="7020" spans="19:19" ht="20.25" customHeight="1">
      <c r="S7020" s="108" t="e">
        <f>일위대가집계표!#REF!</f>
        <v>#REF!</v>
      </c>
    </row>
    <row r="7021" spans="19:19" ht="20.25" customHeight="1">
      <c r="S7021" s="108" t="e">
        <f>일위대가집계표!#REF!</f>
        <v>#REF!</v>
      </c>
    </row>
    <row r="7022" spans="19:19" ht="20.25" customHeight="1">
      <c r="S7022" s="108" t="e">
        <f>일위대가집계표!#REF!</f>
        <v>#REF!</v>
      </c>
    </row>
    <row r="7023" spans="19:19" ht="20.25" customHeight="1">
      <c r="S7023" s="108" t="e">
        <f>일위대가집계표!#REF!</f>
        <v>#REF!</v>
      </c>
    </row>
    <row r="7024" spans="19:19" ht="20.25" customHeight="1">
      <c r="S7024" s="108" t="e">
        <f>일위대가집계표!#REF!</f>
        <v>#REF!</v>
      </c>
    </row>
    <row r="7025" spans="19:19" ht="20.25" customHeight="1">
      <c r="S7025" s="108" t="e">
        <f>일위대가집계표!#REF!</f>
        <v>#REF!</v>
      </c>
    </row>
    <row r="7026" spans="19:19" ht="20.25" customHeight="1">
      <c r="S7026" s="108" t="e">
        <f>일위대가집계표!#REF!</f>
        <v>#REF!</v>
      </c>
    </row>
    <row r="7027" spans="19:19" ht="20.25" customHeight="1">
      <c r="S7027" s="108" t="e">
        <f>일위대가집계표!#REF!</f>
        <v>#REF!</v>
      </c>
    </row>
    <row r="7028" spans="19:19" ht="20.25" customHeight="1">
      <c r="S7028" s="108" t="e">
        <f>일위대가집계표!#REF!</f>
        <v>#REF!</v>
      </c>
    </row>
    <row r="7029" spans="19:19" ht="20.25" customHeight="1">
      <c r="S7029" s="108" t="e">
        <f>일위대가집계표!#REF!</f>
        <v>#REF!</v>
      </c>
    </row>
    <row r="7030" spans="19:19" ht="20.25" customHeight="1">
      <c r="S7030" s="108" t="e">
        <f>일위대가집계표!#REF!</f>
        <v>#REF!</v>
      </c>
    </row>
    <row r="7031" spans="19:19" ht="20.25" customHeight="1">
      <c r="S7031" s="108" t="e">
        <f>일위대가집계표!#REF!</f>
        <v>#REF!</v>
      </c>
    </row>
    <row r="7032" spans="19:19" ht="20.25" customHeight="1">
      <c r="S7032" s="108" t="e">
        <f>일위대가집계표!#REF!</f>
        <v>#REF!</v>
      </c>
    </row>
    <row r="7033" spans="19:19" ht="20.25" customHeight="1">
      <c r="S7033" s="108" t="e">
        <f>일위대가집계표!#REF!</f>
        <v>#REF!</v>
      </c>
    </row>
    <row r="7034" spans="19:19" ht="20.25" customHeight="1">
      <c r="S7034" s="108" t="e">
        <f>일위대가집계표!#REF!</f>
        <v>#REF!</v>
      </c>
    </row>
    <row r="7035" spans="19:19" ht="20.25" customHeight="1">
      <c r="S7035" s="108" t="e">
        <f>일위대가집계표!#REF!</f>
        <v>#REF!</v>
      </c>
    </row>
    <row r="7036" spans="19:19" ht="20.25" customHeight="1">
      <c r="S7036" s="108" t="e">
        <f>일위대가집계표!#REF!</f>
        <v>#REF!</v>
      </c>
    </row>
    <row r="7037" spans="19:19" ht="20.25" customHeight="1">
      <c r="S7037" s="108" t="e">
        <f>일위대가집계표!#REF!</f>
        <v>#REF!</v>
      </c>
    </row>
    <row r="7038" spans="19:19" ht="20.25" customHeight="1">
      <c r="S7038" s="108" t="e">
        <f>일위대가집계표!#REF!</f>
        <v>#REF!</v>
      </c>
    </row>
    <row r="7039" spans="19:19" ht="20.25" customHeight="1">
      <c r="S7039" s="108" t="e">
        <f>일위대가집계표!#REF!</f>
        <v>#REF!</v>
      </c>
    </row>
    <row r="7040" spans="19:19" ht="20.25" customHeight="1">
      <c r="S7040" s="108" t="e">
        <f>일위대가집계표!#REF!</f>
        <v>#REF!</v>
      </c>
    </row>
    <row r="7041" spans="19:19" ht="20.25" customHeight="1">
      <c r="S7041" s="108" t="e">
        <f>일위대가집계표!#REF!</f>
        <v>#REF!</v>
      </c>
    </row>
    <row r="7042" spans="19:19" ht="20.25" customHeight="1">
      <c r="S7042" s="108" t="e">
        <f>일위대가집계표!#REF!</f>
        <v>#REF!</v>
      </c>
    </row>
    <row r="7043" spans="19:19" ht="20.25" customHeight="1">
      <c r="S7043" s="108" t="e">
        <f>일위대가집계표!#REF!</f>
        <v>#REF!</v>
      </c>
    </row>
    <row r="7044" spans="19:19" ht="20.25" customHeight="1">
      <c r="S7044" s="108" t="e">
        <f>일위대가집계표!#REF!</f>
        <v>#REF!</v>
      </c>
    </row>
    <row r="7045" spans="19:19" ht="20.25" customHeight="1">
      <c r="S7045" s="108" t="e">
        <f>일위대가집계표!#REF!</f>
        <v>#REF!</v>
      </c>
    </row>
    <row r="7046" spans="19:19" ht="20.25" customHeight="1">
      <c r="S7046" s="108" t="e">
        <f>일위대가집계표!#REF!</f>
        <v>#REF!</v>
      </c>
    </row>
    <row r="7047" spans="19:19" ht="20.25" customHeight="1">
      <c r="S7047" s="108" t="e">
        <f>일위대가집계표!#REF!</f>
        <v>#REF!</v>
      </c>
    </row>
    <row r="7048" spans="19:19" ht="20.25" customHeight="1">
      <c r="S7048" s="108" t="e">
        <f>일위대가집계표!#REF!</f>
        <v>#REF!</v>
      </c>
    </row>
    <row r="7049" spans="19:19" ht="20.25" customHeight="1">
      <c r="S7049" s="108" t="e">
        <f>일위대가집계표!#REF!</f>
        <v>#REF!</v>
      </c>
    </row>
    <row r="7050" spans="19:19" ht="20.25" customHeight="1">
      <c r="S7050" s="108" t="e">
        <f>일위대가집계표!#REF!</f>
        <v>#REF!</v>
      </c>
    </row>
    <row r="7051" spans="19:19" ht="20.25" customHeight="1">
      <c r="S7051" s="108" t="e">
        <f>일위대가집계표!#REF!</f>
        <v>#REF!</v>
      </c>
    </row>
    <row r="7052" spans="19:19" ht="20.25" customHeight="1">
      <c r="S7052" s="108" t="e">
        <f>일위대가집계표!#REF!</f>
        <v>#REF!</v>
      </c>
    </row>
    <row r="7053" spans="19:19" ht="20.25" customHeight="1">
      <c r="S7053" s="108" t="e">
        <f>일위대가집계표!#REF!</f>
        <v>#REF!</v>
      </c>
    </row>
    <row r="7054" spans="19:19" ht="20.25" customHeight="1">
      <c r="S7054" s="108" t="e">
        <f>일위대가집계표!#REF!</f>
        <v>#REF!</v>
      </c>
    </row>
    <row r="7055" spans="19:19" ht="20.25" customHeight="1">
      <c r="S7055" s="108" t="e">
        <f>일위대가집계표!#REF!</f>
        <v>#REF!</v>
      </c>
    </row>
    <row r="7056" spans="19:19" ht="20.25" customHeight="1">
      <c r="S7056" s="108" t="e">
        <f>일위대가집계표!#REF!</f>
        <v>#REF!</v>
      </c>
    </row>
    <row r="7057" spans="19:19" ht="20.25" customHeight="1">
      <c r="S7057" s="108" t="e">
        <f>일위대가집계표!#REF!</f>
        <v>#REF!</v>
      </c>
    </row>
    <row r="7058" spans="19:19" ht="20.25" customHeight="1">
      <c r="S7058" s="108" t="e">
        <f>일위대가집계표!#REF!</f>
        <v>#REF!</v>
      </c>
    </row>
    <row r="7059" spans="19:19" ht="20.25" customHeight="1">
      <c r="S7059" s="108" t="e">
        <f>일위대가집계표!#REF!</f>
        <v>#REF!</v>
      </c>
    </row>
    <row r="7060" spans="19:19" ht="20.25" customHeight="1">
      <c r="S7060" s="108" t="e">
        <f>일위대가집계표!#REF!</f>
        <v>#REF!</v>
      </c>
    </row>
    <row r="7061" spans="19:19" ht="20.25" customHeight="1">
      <c r="S7061" s="108" t="e">
        <f>일위대가집계표!#REF!</f>
        <v>#REF!</v>
      </c>
    </row>
    <row r="7062" spans="19:19" ht="20.25" customHeight="1">
      <c r="S7062" s="108" t="e">
        <f>일위대가집계표!#REF!</f>
        <v>#REF!</v>
      </c>
    </row>
    <row r="7063" spans="19:19" ht="20.25" customHeight="1">
      <c r="S7063" s="108" t="e">
        <f>일위대가집계표!#REF!</f>
        <v>#REF!</v>
      </c>
    </row>
    <row r="7064" spans="19:19" ht="20.25" customHeight="1">
      <c r="S7064" s="108" t="e">
        <f>일위대가집계표!#REF!</f>
        <v>#REF!</v>
      </c>
    </row>
    <row r="7065" spans="19:19" ht="20.25" customHeight="1">
      <c r="S7065" s="108" t="e">
        <f>일위대가집계표!#REF!</f>
        <v>#REF!</v>
      </c>
    </row>
    <row r="7066" spans="19:19" ht="20.25" customHeight="1">
      <c r="S7066" s="108" t="e">
        <f>일위대가집계표!#REF!</f>
        <v>#REF!</v>
      </c>
    </row>
    <row r="7067" spans="19:19" ht="20.25" customHeight="1">
      <c r="S7067" s="108" t="e">
        <f>일위대가집계표!#REF!</f>
        <v>#REF!</v>
      </c>
    </row>
    <row r="7068" spans="19:19" ht="20.25" customHeight="1">
      <c r="S7068" s="108" t="e">
        <f>일위대가집계표!#REF!</f>
        <v>#REF!</v>
      </c>
    </row>
    <row r="7069" spans="19:19" ht="20.25" customHeight="1">
      <c r="S7069" s="108" t="e">
        <f>일위대가집계표!#REF!</f>
        <v>#REF!</v>
      </c>
    </row>
    <row r="7070" spans="19:19" ht="20.25" customHeight="1">
      <c r="S7070" s="108" t="e">
        <f>일위대가집계표!#REF!</f>
        <v>#REF!</v>
      </c>
    </row>
    <row r="7071" spans="19:19" ht="20.25" customHeight="1">
      <c r="S7071" s="108" t="e">
        <f>일위대가집계표!#REF!</f>
        <v>#REF!</v>
      </c>
    </row>
    <row r="7072" spans="19:19" ht="20.25" customHeight="1">
      <c r="S7072" s="108" t="e">
        <f>일위대가집계표!#REF!</f>
        <v>#REF!</v>
      </c>
    </row>
    <row r="7073" spans="19:19" ht="20.25" customHeight="1">
      <c r="S7073" s="108" t="e">
        <f>일위대가집계표!#REF!</f>
        <v>#REF!</v>
      </c>
    </row>
    <row r="7074" spans="19:19" ht="20.25" customHeight="1">
      <c r="S7074" s="108" t="e">
        <f>일위대가집계표!#REF!</f>
        <v>#REF!</v>
      </c>
    </row>
    <row r="7075" spans="19:19" ht="20.25" customHeight="1">
      <c r="S7075" s="108" t="e">
        <f>일위대가집계표!#REF!</f>
        <v>#REF!</v>
      </c>
    </row>
    <row r="7076" spans="19:19" ht="20.25" customHeight="1">
      <c r="S7076" s="108" t="e">
        <f>일위대가집계표!#REF!</f>
        <v>#REF!</v>
      </c>
    </row>
    <row r="7077" spans="19:19" ht="20.25" customHeight="1">
      <c r="S7077" s="108" t="e">
        <f>일위대가집계표!#REF!</f>
        <v>#REF!</v>
      </c>
    </row>
    <row r="7078" spans="19:19" ht="20.25" customHeight="1">
      <c r="S7078" s="108" t="e">
        <f>일위대가집계표!#REF!</f>
        <v>#REF!</v>
      </c>
    </row>
    <row r="7079" spans="19:19" ht="20.25" customHeight="1">
      <c r="S7079" s="108" t="e">
        <f>일위대가집계표!#REF!</f>
        <v>#REF!</v>
      </c>
    </row>
    <row r="7080" spans="19:19" ht="20.25" customHeight="1">
      <c r="S7080" s="108" t="e">
        <f>일위대가집계표!#REF!</f>
        <v>#REF!</v>
      </c>
    </row>
    <row r="7081" spans="19:19" ht="20.25" customHeight="1">
      <c r="S7081" s="108" t="e">
        <f>일위대가집계표!#REF!</f>
        <v>#REF!</v>
      </c>
    </row>
    <row r="7082" spans="19:19" ht="20.25" customHeight="1">
      <c r="S7082" s="108" t="e">
        <f>일위대가집계표!#REF!</f>
        <v>#REF!</v>
      </c>
    </row>
    <row r="7083" spans="19:19" ht="20.25" customHeight="1">
      <c r="S7083" s="108" t="e">
        <f>일위대가집계표!#REF!</f>
        <v>#REF!</v>
      </c>
    </row>
    <row r="7084" spans="19:19" ht="20.25" customHeight="1">
      <c r="S7084" s="108" t="e">
        <f>일위대가집계표!#REF!</f>
        <v>#REF!</v>
      </c>
    </row>
    <row r="7085" spans="19:19" ht="20.25" customHeight="1">
      <c r="S7085" s="108" t="e">
        <f>일위대가집계표!#REF!</f>
        <v>#REF!</v>
      </c>
    </row>
    <row r="7086" spans="19:19" ht="20.25" customHeight="1">
      <c r="S7086" s="108" t="e">
        <f>일위대가집계표!#REF!</f>
        <v>#REF!</v>
      </c>
    </row>
    <row r="7087" spans="19:19" ht="20.25" customHeight="1">
      <c r="S7087" s="108" t="e">
        <f>일위대가집계표!#REF!</f>
        <v>#REF!</v>
      </c>
    </row>
    <row r="7088" spans="19:19" ht="20.25" customHeight="1">
      <c r="S7088" s="108" t="e">
        <f>일위대가집계표!#REF!</f>
        <v>#REF!</v>
      </c>
    </row>
    <row r="7089" spans="19:19" ht="20.25" customHeight="1">
      <c r="S7089" s="108" t="e">
        <f>일위대가집계표!#REF!</f>
        <v>#REF!</v>
      </c>
    </row>
    <row r="7090" spans="19:19" ht="20.25" customHeight="1">
      <c r="S7090" s="108" t="e">
        <f>일위대가집계표!#REF!</f>
        <v>#REF!</v>
      </c>
    </row>
    <row r="7091" spans="19:19" ht="20.25" customHeight="1">
      <c r="S7091" s="108" t="e">
        <f>일위대가집계표!#REF!</f>
        <v>#REF!</v>
      </c>
    </row>
    <row r="7092" spans="19:19" ht="20.25" customHeight="1">
      <c r="S7092" s="108" t="e">
        <f>일위대가집계표!#REF!</f>
        <v>#REF!</v>
      </c>
    </row>
    <row r="7093" spans="19:19" ht="20.25" customHeight="1">
      <c r="S7093" s="108" t="e">
        <f>일위대가집계표!#REF!</f>
        <v>#REF!</v>
      </c>
    </row>
    <row r="7094" spans="19:19" ht="20.25" customHeight="1">
      <c r="S7094" s="108" t="e">
        <f>일위대가집계표!#REF!</f>
        <v>#REF!</v>
      </c>
    </row>
    <row r="7095" spans="19:19" ht="20.25" customHeight="1">
      <c r="S7095" s="108" t="e">
        <f>일위대가집계표!#REF!</f>
        <v>#REF!</v>
      </c>
    </row>
    <row r="7096" spans="19:19" ht="20.25" customHeight="1">
      <c r="S7096" s="108" t="e">
        <f>일위대가집계표!#REF!</f>
        <v>#REF!</v>
      </c>
    </row>
    <row r="7097" spans="19:19" ht="20.25" customHeight="1">
      <c r="S7097" s="108" t="e">
        <f>일위대가집계표!#REF!</f>
        <v>#REF!</v>
      </c>
    </row>
    <row r="7098" spans="19:19" ht="20.25" customHeight="1">
      <c r="S7098" s="108" t="e">
        <f>일위대가집계표!#REF!</f>
        <v>#REF!</v>
      </c>
    </row>
    <row r="7099" spans="19:19" ht="20.25" customHeight="1">
      <c r="S7099" s="108" t="e">
        <f>일위대가집계표!#REF!</f>
        <v>#REF!</v>
      </c>
    </row>
    <row r="7100" spans="19:19" ht="20.25" customHeight="1">
      <c r="S7100" s="108" t="e">
        <f>일위대가집계표!#REF!</f>
        <v>#REF!</v>
      </c>
    </row>
    <row r="7101" spans="19:19" ht="20.25" customHeight="1">
      <c r="S7101" s="108" t="e">
        <f>일위대가집계표!#REF!</f>
        <v>#REF!</v>
      </c>
    </row>
    <row r="7102" spans="19:19" ht="20.25" customHeight="1">
      <c r="S7102" s="108" t="e">
        <f>일위대가집계표!#REF!</f>
        <v>#REF!</v>
      </c>
    </row>
    <row r="7103" spans="19:19" ht="20.25" customHeight="1">
      <c r="S7103" s="108" t="e">
        <f>일위대가집계표!#REF!</f>
        <v>#REF!</v>
      </c>
    </row>
    <row r="7104" spans="19:19" ht="20.25" customHeight="1">
      <c r="S7104" s="108" t="e">
        <f>일위대가집계표!#REF!</f>
        <v>#REF!</v>
      </c>
    </row>
    <row r="7105" spans="19:19" ht="20.25" customHeight="1">
      <c r="S7105" s="108" t="e">
        <f>일위대가집계표!#REF!</f>
        <v>#REF!</v>
      </c>
    </row>
    <row r="7106" spans="19:19" ht="20.25" customHeight="1">
      <c r="S7106" s="108" t="e">
        <f>일위대가집계표!#REF!</f>
        <v>#REF!</v>
      </c>
    </row>
    <row r="7107" spans="19:19" ht="20.25" customHeight="1">
      <c r="S7107" s="108" t="e">
        <f>일위대가집계표!#REF!</f>
        <v>#REF!</v>
      </c>
    </row>
    <row r="7108" spans="19:19" ht="20.25" customHeight="1">
      <c r="S7108" s="108" t="e">
        <f>일위대가집계표!#REF!</f>
        <v>#REF!</v>
      </c>
    </row>
    <row r="7109" spans="19:19" ht="20.25" customHeight="1">
      <c r="S7109" s="108" t="e">
        <f>일위대가집계표!#REF!</f>
        <v>#REF!</v>
      </c>
    </row>
    <row r="7110" spans="19:19" ht="20.25" customHeight="1">
      <c r="S7110" s="108" t="e">
        <f>일위대가집계표!#REF!</f>
        <v>#REF!</v>
      </c>
    </row>
    <row r="7111" spans="19:19" ht="20.25" customHeight="1">
      <c r="S7111" s="108" t="e">
        <f>일위대가집계표!#REF!</f>
        <v>#REF!</v>
      </c>
    </row>
    <row r="7112" spans="19:19" ht="20.25" customHeight="1">
      <c r="S7112" s="108" t="e">
        <f>일위대가집계표!#REF!</f>
        <v>#REF!</v>
      </c>
    </row>
    <row r="7113" spans="19:19" ht="20.25" customHeight="1">
      <c r="S7113" s="108" t="e">
        <f>일위대가집계표!#REF!</f>
        <v>#REF!</v>
      </c>
    </row>
    <row r="7114" spans="19:19" ht="20.25" customHeight="1">
      <c r="S7114" s="108" t="e">
        <f>일위대가집계표!#REF!</f>
        <v>#REF!</v>
      </c>
    </row>
    <row r="7115" spans="19:19" ht="20.25" customHeight="1">
      <c r="S7115" s="108" t="e">
        <f>일위대가집계표!#REF!</f>
        <v>#REF!</v>
      </c>
    </row>
    <row r="7116" spans="19:19" ht="20.25" customHeight="1">
      <c r="S7116" s="108" t="e">
        <f>일위대가집계표!#REF!</f>
        <v>#REF!</v>
      </c>
    </row>
    <row r="7117" spans="19:19" ht="20.25" customHeight="1">
      <c r="S7117" s="108" t="e">
        <f>일위대가집계표!#REF!</f>
        <v>#REF!</v>
      </c>
    </row>
    <row r="7118" spans="19:19" ht="20.25" customHeight="1">
      <c r="S7118" s="108" t="e">
        <f>일위대가집계표!#REF!</f>
        <v>#REF!</v>
      </c>
    </row>
    <row r="7119" spans="19:19" ht="20.25" customHeight="1">
      <c r="S7119" s="108" t="e">
        <f>일위대가집계표!#REF!</f>
        <v>#REF!</v>
      </c>
    </row>
    <row r="7120" spans="19:19" ht="20.25" customHeight="1">
      <c r="S7120" s="108" t="e">
        <f>일위대가집계표!#REF!</f>
        <v>#REF!</v>
      </c>
    </row>
    <row r="7121" spans="19:19" ht="20.25" customHeight="1">
      <c r="S7121" s="108" t="e">
        <f>일위대가집계표!#REF!</f>
        <v>#REF!</v>
      </c>
    </row>
    <row r="7122" spans="19:19" ht="20.25" customHeight="1">
      <c r="S7122" s="108" t="e">
        <f>일위대가집계표!#REF!</f>
        <v>#REF!</v>
      </c>
    </row>
    <row r="7123" spans="19:19" ht="20.25" customHeight="1">
      <c r="S7123" s="108" t="e">
        <f>일위대가집계표!#REF!</f>
        <v>#REF!</v>
      </c>
    </row>
    <row r="7124" spans="19:19" ht="20.25" customHeight="1">
      <c r="S7124" s="108" t="e">
        <f>일위대가집계표!#REF!</f>
        <v>#REF!</v>
      </c>
    </row>
    <row r="7125" spans="19:19" ht="20.25" customHeight="1">
      <c r="S7125" s="108" t="e">
        <f>일위대가집계표!#REF!</f>
        <v>#REF!</v>
      </c>
    </row>
    <row r="7126" spans="19:19" ht="20.25" customHeight="1">
      <c r="S7126" s="108" t="e">
        <f>일위대가집계표!#REF!</f>
        <v>#REF!</v>
      </c>
    </row>
    <row r="7127" spans="19:19" ht="20.25" customHeight="1">
      <c r="S7127" s="108" t="e">
        <f>일위대가집계표!#REF!</f>
        <v>#REF!</v>
      </c>
    </row>
    <row r="7128" spans="19:19" ht="20.25" customHeight="1">
      <c r="S7128" s="108" t="e">
        <f>일위대가집계표!#REF!</f>
        <v>#REF!</v>
      </c>
    </row>
    <row r="7129" spans="19:19" ht="20.25" customHeight="1">
      <c r="S7129" s="108" t="e">
        <f>일위대가집계표!#REF!</f>
        <v>#REF!</v>
      </c>
    </row>
    <row r="7130" spans="19:19" ht="20.25" customHeight="1">
      <c r="S7130" s="108" t="e">
        <f>일위대가집계표!#REF!</f>
        <v>#REF!</v>
      </c>
    </row>
    <row r="7131" spans="19:19" ht="20.25" customHeight="1">
      <c r="S7131" s="108" t="e">
        <f>일위대가집계표!#REF!</f>
        <v>#REF!</v>
      </c>
    </row>
    <row r="7132" spans="19:19" ht="20.25" customHeight="1">
      <c r="S7132" s="108" t="e">
        <f>일위대가집계표!#REF!</f>
        <v>#REF!</v>
      </c>
    </row>
    <row r="7133" spans="19:19" ht="20.25" customHeight="1">
      <c r="S7133" s="108" t="e">
        <f>일위대가집계표!#REF!</f>
        <v>#REF!</v>
      </c>
    </row>
    <row r="7134" spans="19:19" ht="20.25" customHeight="1">
      <c r="S7134" s="108" t="e">
        <f>일위대가집계표!#REF!</f>
        <v>#REF!</v>
      </c>
    </row>
    <row r="7135" spans="19:19" ht="20.25" customHeight="1">
      <c r="S7135" s="108" t="e">
        <f>일위대가집계표!#REF!</f>
        <v>#REF!</v>
      </c>
    </row>
    <row r="7136" spans="19:19" ht="20.25" customHeight="1">
      <c r="S7136" s="108" t="e">
        <f>일위대가집계표!#REF!</f>
        <v>#REF!</v>
      </c>
    </row>
    <row r="7137" spans="19:19" ht="20.25" customHeight="1">
      <c r="S7137" s="108" t="e">
        <f>일위대가집계표!#REF!</f>
        <v>#REF!</v>
      </c>
    </row>
    <row r="7138" spans="19:19" ht="20.25" customHeight="1">
      <c r="S7138" s="108" t="e">
        <f>일위대가집계표!#REF!</f>
        <v>#REF!</v>
      </c>
    </row>
    <row r="7139" spans="19:19" ht="20.25" customHeight="1">
      <c r="S7139" s="108" t="e">
        <f>일위대가집계표!#REF!</f>
        <v>#REF!</v>
      </c>
    </row>
    <row r="7140" spans="19:19" ht="20.25" customHeight="1">
      <c r="S7140" s="108" t="e">
        <f>일위대가집계표!#REF!</f>
        <v>#REF!</v>
      </c>
    </row>
    <row r="7141" spans="19:19" ht="20.25" customHeight="1">
      <c r="S7141" s="108" t="e">
        <f>일위대가집계표!#REF!</f>
        <v>#REF!</v>
      </c>
    </row>
    <row r="7142" spans="19:19" ht="20.25" customHeight="1">
      <c r="S7142" s="108" t="e">
        <f>일위대가집계표!#REF!</f>
        <v>#REF!</v>
      </c>
    </row>
    <row r="7143" spans="19:19" ht="20.25" customHeight="1">
      <c r="S7143" s="108" t="e">
        <f>일위대가집계표!#REF!</f>
        <v>#REF!</v>
      </c>
    </row>
    <row r="7144" spans="19:19" ht="20.25" customHeight="1">
      <c r="S7144" s="108" t="e">
        <f>일위대가집계표!#REF!</f>
        <v>#REF!</v>
      </c>
    </row>
    <row r="7145" spans="19:19" ht="20.25" customHeight="1">
      <c r="S7145" s="108" t="e">
        <f>일위대가집계표!#REF!</f>
        <v>#REF!</v>
      </c>
    </row>
    <row r="7146" spans="19:19" ht="20.25" customHeight="1">
      <c r="S7146" s="108" t="e">
        <f>일위대가집계표!#REF!</f>
        <v>#REF!</v>
      </c>
    </row>
    <row r="7147" spans="19:19" ht="20.25" customHeight="1">
      <c r="S7147" s="108" t="e">
        <f>일위대가집계표!#REF!</f>
        <v>#REF!</v>
      </c>
    </row>
    <row r="7148" spans="19:19" ht="20.25" customHeight="1">
      <c r="S7148" s="108" t="e">
        <f>일위대가집계표!#REF!</f>
        <v>#REF!</v>
      </c>
    </row>
    <row r="7149" spans="19:19" ht="20.25" customHeight="1">
      <c r="S7149" s="108" t="e">
        <f>일위대가집계표!#REF!</f>
        <v>#REF!</v>
      </c>
    </row>
    <row r="7150" spans="19:19" ht="20.25" customHeight="1">
      <c r="S7150" s="108" t="e">
        <f>일위대가집계표!#REF!</f>
        <v>#REF!</v>
      </c>
    </row>
    <row r="7151" spans="19:19" ht="20.25" customHeight="1">
      <c r="S7151" s="108" t="e">
        <f>일위대가집계표!#REF!</f>
        <v>#REF!</v>
      </c>
    </row>
    <row r="7152" spans="19:19" ht="20.25" customHeight="1">
      <c r="S7152" s="108" t="e">
        <f>일위대가집계표!#REF!</f>
        <v>#REF!</v>
      </c>
    </row>
    <row r="7153" spans="13:19" ht="20.25" customHeight="1">
      <c r="S7153" s="108" t="e">
        <f>일위대가집계표!#REF!</f>
        <v>#REF!</v>
      </c>
    </row>
    <row r="7154" spans="13:19" ht="20.25" customHeight="1">
      <c r="S7154" s="108" t="e">
        <f>일위대가집계표!#REF!</f>
        <v>#REF!</v>
      </c>
    </row>
    <row r="7155" spans="13:19" ht="20.25" customHeight="1">
      <c r="S7155" s="108" t="e">
        <f>일위대가집계표!#REF!</f>
        <v>#REF!</v>
      </c>
    </row>
    <row r="7156" spans="13:19" ht="20.25" customHeight="1">
      <c r="S7156" s="108" t="e">
        <f>일위대가집계표!#REF!</f>
        <v>#REF!</v>
      </c>
    </row>
    <row r="7157" spans="13:19" ht="20.25" customHeight="1">
      <c r="S7157" s="108" t="e">
        <f>일위대가집계표!#REF!</f>
        <v>#REF!</v>
      </c>
    </row>
    <row r="7158" spans="13:19" ht="20.25" customHeight="1">
      <c r="S7158" s="108" t="e">
        <f>일위대가집계표!#REF!</f>
        <v>#REF!</v>
      </c>
    </row>
    <row r="7159" spans="13:19" ht="20.25" customHeight="1">
      <c r="S7159" s="108" t="e">
        <f>일위대가집계표!#REF!</f>
        <v>#REF!</v>
      </c>
    </row>
    <row r="7160" spans="13:19" ht="20.25" customHeight="1">
      <c r="S7160" s="108" t="e">
        <f>일위대가집계표!#REF!</f>
        <v>#REF!</v>
      </c>
    </row>
    <row r="7161" spans="13:19" ht="20.25" customHeight="1">
      <c r="S7161" s="108" t="e">
        <f>일위대가집계표!#REF!</f>
        <v>#REF!</v>
      </c>
    </row>
    <row r="7162" spans="13:19" ht="20.25" customHeight="1">
      <c r="S7162" s="108" t="e">
        <f>일위대가집계표!#REF!</f>
        <v>#REF!</v>
      </c>
    </row>
    <row r="7163" spans="13:19" ht="20.25" customHeight="1">
      <c r="S7163" s="108" t="e">
        <f>일위대가집계표!#REF!</f>
        <v>#REF!</v>
      </c>
    </row>
    <row r="7164" spans="13:19" ht="20.25" customHeight="1">
      <c r="S7164" s="108" t="e">
        <f>일위대가집계표!#REF!</f>
        <v>#REF!</v>
      </c>
    </row>
    <row r="7165" spans="13:19" ht="20.25" customHeight="1">
      <c r="S7165" s="108" t="e">
        <f>일위대가집계표!#REF!</f>
        <v>#REF!</v>
      </c>
    </row>
    <row r="7166" spans="13:19" ht="20.25" customHeight="1">
      <c r="S7166" s="108" t="e">
        <f>일위대가집계표!#REF!</f>
        <v>#REF!</v>
      </c>
    </row>
    <row r="7167" spans="13:19" ht="20.25" customHeight="1">
      <c r="M7167" s="107" t="e">
        <f>일위대가집계표!#REF!</f>
        <v>#REF!</v>
      </c>
      <c r="S7167" s="108" t="e">
        <f>일위대가집계표!#REF!</f>
        <v>#REF!</v>
      </c>
    </row>
    <row r="7168" spans="13:19" ht="20.25" customHeight="1">
      <c r="O7168" s="107" t="e">
        <f>일위대가집계표!#REF!</f>
        <v>#REF!</v>
      </c>
      <c r="S7168" s="108" t="e">
        <f>일위대가집계표!#REF!</f>
        <v>#REF!</v>
      </c>
    </row>
  </sheetData>
  <sortState ref="C104:F136">
    <sortCondition ref="C104:C136"/>
  </sortState>
  <mergeCells count="2">
    <mergeCell ref="B1:M1"/>
    <mergeCell ref="B2:M2"/>
  </mergeCells>
  <phoneticPr fontId="15" type="noConversion"/>
  <printOptions gridLines="1"/>
  <pageMargins left="0.47244094488188981" right="0.19685039370078741" top="0.55118110236220474" bottom="0.43307086614173229" header="0.39370078740157483" footer="0.15748031496062992"/>
  <pageSetup paperSize="9" scale="75" orientation="landscape" r:id="rId1"/>
  <headerFooter>
    <oddFooter>&amp;C&amp;Pof&amp;N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0"/>
  <sheetViews>
    <sheetView view="pageBreakPreview" topLeftCell="C523" zoomScale="74" zoomScaleNormal="80" zoomScaleSheetLayoutView="74" workbookViewId="0">
      <selection activeCell="Z542" sqref="Z542"/>
    </sheetView>
  </sheetViews>
  <sheetFormatPr defaultRowHeight="20.25" customHeight="1"/>
  <cols>
    <col min="1" max="1" width="4.88671875" style="146" hidden="1" customWidth="1"/>
    <col min="2" max="2" width="9" style="146" hidden="1" customWidth="1"/>
    <col min="3" max="3" width="23.109375" style="146" customWidth="1"/>
    <col min="4" max="4" width="19.21875" style="147" customWidth="1"/>
    <col min="5" max="5" width="9" style="148" customWidth="1"/>
    <col min="6" max="6" width="5.6640625" style="149" customWidth="1"/>
    <col min="7" max="7" width="8.6640625" style="146" customWidth="1"/>
    <col min="8" max="8" width="9.77734375" style="146" bestFit="1" customWidth="1"/>
    <col min="9" max="9" width="9.77734375" style="146" customWidth="1"/>
    <col min="10" max="10" width="9.77734375" style="146" bestFit="1" customWidth="1"/>
    <col min="11" max="11" width="8.88671875" style="146" customWidth="1"/>
    <col min="12" max="12" width="9.77734375" style="146" customWidth="1"/>
    <col min="13" max="13" width="11.6640625" style="146" customWidth="1"/>
    <col min="14" max="14" width="3.6640625" style="146" customWidth="1"/>
    <col min="15" max="49" width="7.21875" style="146"/>
    <col min="50" max="51" width="0" style="146" hidden="1" customWidth="1"/>
    <col min="52" max="52" width="17.88671875" style="146" customWidth="1"/>
    <col min="53" max="53" width="12.88671875" style="146" customWidth="1"/>
    <col min="54" max="54" width="5.6640625" style="146" customWidth="1"/>
    <col min="55" max="55" width="4.5546875" style="146" customWidth="1"/>
    <col min="56" max="60" width="8" style="146" customWidth="1"/>
    <col min="61" max="61" width="9.77734375" style="146" customWidth="1"/>
    <col min="62" max="62" width="8.88671875" style="146" customWidth="1"/>
    <col min="63" max="63" width="3.6640625" style="146" customWidth="1"/>
    <col min="64" max="64" width="25.6640625" style="146" customWidth="1"/>
    <col min="65" max="305" width="7.21875" style="146"/>
    <col min="306" max="307" width="0" style="146" hidden="1" customWidth="1"/>
    <col min="308" max="308" width="17.88671875" style="146" customWidth="1"/>
    <col min="309" max="309" width="12.88671875" style="146" customWidth="1"/>
    <col min="310" max="310" width="5.6640625" style="146" customWidth="1"/>
    <col min="311" max="311" width="4.5546875" style="146" customWidth="1"/>
    <col min="312" max="316" width="8" style="146" customWidth="1"/>
    <col min="317" max="317" width="9.77734375" style="146" customWidth="1"/>
    <col min="318" max="318" width="8.88671875" style="146" customWidth="1"/>
    <col min="319" max="319" width="3.6640625" style="146" customWidth="1"/>
    <col min="320" max="320" width="25.6640625" style="146" customWidth="1"/>
    <col min="321" max="561" width="7.21875" style="146"/>
    <col min="562" max="563" width="0" style="146" hidden="1" customWidth="1"/>
    <col min="564" max="564" width="17.88671875" style="146" customWidth="1"/>
    <col min="565" max="565" width="12.88671875" style="146" customWidth="1"/>
    <col min="566" max="566" width="5.6640625" style="146" customWidth="1"/>
    <col min="567" max="567" width="4.5546875" style="146" customWidth="1"/>
    <col min="568" max="572" width="8" style="146" customWidth="1"/>
    <col min="573" max="573" width="9.77734375" style="146" customWidth="1"/>
    <col min="574" max="574" width="8.88671875" style="146" customWidth="1"/>
    <col min="575" max="575" width="3.6640625" style="146" customWidth="1"/>
    <col min="576" max="576" width="25.6640625" style="146" customWidth="1"/>
    <col min="577" max="817" width="7.21875" style="146"/>
    <col min="818" max="819" width="0" style="146" hidden="1" customWidth="1"/>
    <col min="820" max="820" width="17.88671875" style="146" customWidth="1"/>
    <col min="821" max="821" width="12.88671875" style="146" customWidth="1"/>
    <col min="822" max="822" width="5.6640625" style="146" customWidth="1"/>
    <col min="823" max="823" width="4.5546875" style="146" customWidth="1"/>
    <col min="824" max="828" width="8" style="146" customWidth="1"/>
    <col min="829" max="829" width="9.77734375" style="146" customWidth="1"/>
    <col min="830" max="830" width="8.88671875" style="146" customWidth="1"/>
    <col min="831" max="831" width="3.6640625" style="146" customWidth="1"/>
    <col min="832" max="832" width="25.6640625" style="146" customWidth="1"/>
    <col min="833" max="1073" width="8.88671875" style="146"/>
    <col min="1074" max="1075" width="0" style="146" hidden="1" customWidth="1"/>
    <col min="1076" max="1076" width="17.88671875" style="146" customWidth="1"/>
    <col min="1077" max="1077" width="12.88671875" style="146" customWidth="1"/>
    <col min="1078" max="1078" width="5.6640625" style="146" customWidth="1"/>
    <col min="1079" max="1079" width="4.5546875" style="146" customWidth="1"/>
    <col min="1080" max="1084" width="8" style="146" customWidth="1"/>
    <col min="1085" max="1085" width="9.77734375" style="146" customWidth="1"/>
    <col min="1086" max="1086" width="8.88671875" style="146" customWidth="1"/>
    <col min="1087" max="1087" width="3.6640625" style="146" customWidth="1"/>
    <col min="1088" max="1088" width="25.6640625" style="146" customWidth="1"/>
    <col min="1089" max="1329" width="7.21875" style="146"/>
    <col min="1330" max="1331" width="0" style="146" hidden="1" customWidth="1"/>
    <col min="1332" max="1332" width="17.88671875" style="146" customWidth="1"/>
    <col min="1333" max="1333" width="12.88671875" style="146" customWidth="1"/>
    <col min="1334" max="1334" width="5.6640625" style="146" customWidth="1"/>
    <col min="1335" max="1335" width="4.5546875" style="146" customWidth="1"/>
    <col min="1336" max="1340" width="8" style="146" customWidth="1"/>
    <col min="1341" max="1341" width="9.77734375" style="146" customWidth="1"/>
    <col min="1342" max="1342" width="8.88671875" style="146" customWidth="1"/>
    <col min="1343" max="1343" width="3.6640625" style="146" customWidth="1"/>
    <col min="1344" max="1344" width="25.6640625" style="146" customWidth="1"/>
    <col min="1345" max="1585" width="7.21875" style="146"/>
    <col min="1586" max="1587" width="0" style="146" hidden="1" customWidth="1"/>
    <col min="1588" max="1588" width="17.88671875" style="146" customWidth="1"/>
    <col min="1589" max="1589" width="12.88671875" style="146" customWidth="1"/>
    <col min="1590" max="1590" width="5.6640625" style="146" customWidth="1"/>
    <col min="1591" max="1591" width="4.5546875" style="146" customWidth="1"/>
    <col min="1592" max="1596" width="8" style="146" customWidth="1"/>
    <col min="1597" max="1597" width="9.77734375" style="146" customWidth="1"/>
    <col min="1598" max="1598" width="8.88671875" style="146" customWidth="1"/>
    <col min="1599" max="1599" width="3.6640625" style="146" customWidth="1"/>
    <col min="1600" max="1600" width="25.6640625" style="146" customWidth="1"/>
    <col min="1601" max="1841" width="7.21875" style="146"/>
    <col min="1842" max="1843" width="0" style="146" hidden="1" customWidth="1"/>
    <col min="1844" max="1844" width="17.88671875" style="146" customWidth="1"/>
    <col min="1845" max="1845" width="12.88671875" style="146" customWidth="1"/>
    <col min="1846" max="1846" width="5.6640625" style="146" customWidth="1"/>
    <col min="1847" max="1847" width="4.5546875" style="146" customWidth="1"/>
    <col min="1848" max="1852" width="8" style="146" customWidth="1"/>
    <col min="1853" max="1853" width="9.77734375" style="146" customWidth="1"/>
    <col min="1854" max="1854" width="8.88671875" style="146" customWidth="1"/>
    <col min="1855" max="1855" width="3.6640625" style="146" customWidth="1"/>
    <col min="1856" max="1856" width="25.6640625" style="146" customWidth="1"/>
    <col min="1857" max="2097" width="8.88671875" style="146"/>
    <col min="2098" max="2099" width="0" style="146" hidden="1" customWidth="1"/>
    <col min="2100" max="2100" width="17.88671875" style="146" customWidth="1"/>
    <col min="2101" max="2101" width="12.88671875" style="146" customWidth="1"/>
    <col min="2102" max="2102" width="5.6640625" style="146" customWidth="1"/>
    <col min="2103" max="2103" width="4.5546875" style="146" customWidth="1"/>
    <col min="2104" max="2108" width="8" style="146" customWidth="1"/>
    <col min="2109" max="2109" width="9.77734375" style="146" customWidth="1"/>
    <col min="2110" max="2110" width="8.88671875" style="146" customWidth="1"/>
    <col min="2111" max="2111" width="3.6640625" style="146" customWidth="1"/>
    <col min="2112" max="2112" width="25.6640625" style="146" customWidth="1"/>
    <col min="2113" max="2353" width="7.21875" style="146"/>
    <col min="2354" max="2355" width="0" style="146" hidden="1" customWidth="1"/>
    <col min="2356" max="2356" width="17.88671875" style="146" customWidth="1"/>
    <col min="2357" max="2357" width="12.88671875" style="146" customWidth="1"/>
    <col min="2358" max="2358" width="5.6640625" style="146" customWidth="1"/>
    <col min="2359" max="2359" width="4.5546875" style="146" customWidth="1"/>
    <col min="2360" max="2364" width="8" style="146" customWidth="1"/>
    <col min="2365" max="2365" width="9.77734375" style="146" customWidth="1"/>
    <col min="2366" max="2366" width="8.88671875" style="146" customWidth="1"/>
    <col min="2367" max="2367" width="3.6640625" style="146" customWidth="1"/>
    <col min="2368" max="2368" width="25.6640625" style="146" customWidth="1"/>
    <col min="2369" max="2609" width="7.21875" style="146"/>
    <col min="2610" max="2611" width="0" style="146" hidden="1" customWidth="1"/>
    <col min="2612" max="2612" width="17.88671875" style="146" customWidth="1"/>
    <col min="2613" max="2613" width="12.88671875" style="146" customWidth="1"/>
    <col min="2614" max="2614" width="5.6640625" style="146" customWidth="1"/>
    <col min="2615" max="2615" width="4.5546875" style="146" customWidth="1"/>
    <col min="2616" max="2620" width="8" style="146" customWidth="1"/>
    <col min="2621" max="2621" width="9.77734375" style="146" customWidth="1"/>
    <col min="2622" max="2622" width="8.88671875" style="146" customWidth="1"/>
    <col min="2623" max="2623" width="3.6640625" style="146" customWidth="1"/>
    <col min="2624" max="2624" width="25.6640625" style="146" customWidth="1"/>
    <col min="2625" max="2865" width="7.21875" style="146"/>
    <col min="2866" max="2867" width="0" style="146" hidden="1" customWidth="1"/>
    <col min="2868" max="2868" width="17.88671875" style="146" customWidth="1"/>
    <col min="2869" max="2869" width="12.88671875" style="146" customWidth="1"/>
    <col min="2870" max="2870" width="5.6640625" style="146" customWidth="1"/>
    <col min="2871" max="2871" width="4.5546875" style="146" customWidth="1"/>
    <col min="2872" max="2876" width="8" style="146" customWidth="1"/>
    <col min="2877" max="2877" width="9.77734375" style="146" customWidth="1"/>
    <col min="2878" max="2878" width="8.88671875" style="146" customWidth="1"/>
    <col min="2879" max="2879" width="3.6640625" style="146" customWidth="1"/>
    <col min="2880" max="2880" width="25.6640625" style="146" customWidth="1"/>
    <col min="2881" max="3121" width="8.88671875" style="146"/>
    <col min="3122" max="3123" width="0" style="146" hidden="1" customWidth="1"/>
    <col min="3124" max="3124" width="17.88671875" style="146" customWidth="1"/>
    <col min="3125" max="3125" width="12.88671875" style="146" customWidth="1"/>
    <col min="3126" max="3126" width="5.6640625" style="146" customWidth="1"/>
    <col min="3127" max="3127" width="4.5546875" style="146" customWidth="1"/>
    <col min="3128" max="3132" width="8" style="146" customWidth="1"/>
    <col min="3133" max="3133" width="9.77734375" style="146" customWidth="1"/>
    <col min="3134" max="3134" width="8.88671875" style="146" customWidth="1"/>
    <col min="3135" max="3135" width="3.6640625" style="146" customWidth="1"/>
    <col min="3136" max="3136" width="25.6640625" style="146" customWidth="1"/>
    <col min="3137" max="3377" width="7.21875" style="146"/>
    <col min="3378" max="3379" width="0" style="146" hidden="1" customWidth="1"/>
    <col min="3380" max="3380" width="17.88671875" style="146" customWidth="1"/>
    <col min="3381" max="3381" width="12.88671875" style="146" customWidth="1"/>
    <col min="3382" max="3382" width="5.6640625" style="146" customWidth="1"/>
    <col min="3383" max="3383" width="4.5546875" style="146" customWidth="1"/>
    <col min="3384" max="3388" width="8" style="146" customWidth="1"/>
    <col min="3389" max="3389" width="9.77734375" style="146" customWidth="1"/>
    <col min="3390" max="3390" width="8.88671875" style="146" customWidth="1"/>
    <col min="3391" max="3391" width="3.6640625" style="146" customWidth="1"/>
    <col min="3392" max="3392" width="25.6640625" style="146" customWidth="1"/>
    <col min="3393" max="3633" width="7.21875" style="146"/>
    <col min="3634" max="3635" width="0" style="146" hidden="1" customWidth="1"/>
    <col min="3636" max="3636" width="17.88671875" style="146" customWidth="1"/>
    <col min="3637" max="3637" width="12.88671875" style="146" customWidth="1"/>
    <col min="3638" max="3638" width="5.6640625" style="146" customWidth="1"/>
    <col min="3639" max="3639" width="4.5546875" style="146" customWidth="1"/>
    <col min="3640" max="3644" width="8" style="146" customWidth="1"/>
    <col min="3645" max="3645" width="9.77734375" style="146" customWidth="1"/>
    <col min="3646" max="3646" width="8.88671875" style="146" customWidth="1"/>
    <col min="3647" max="3647" width="3.6640625" style="146" customWidth="1"/>
    <col min="3648" max="3648" width="25.6640625" style="146" customWidth="1"/>
    <col min="3649" max="3889" width="7.21875" style="146"/>
    <col min="3890" max="3891" width="0" style="146" hidden="1" customWidth="1"/>
    <col min="3892" max="3892" width="17.88671875" style="146" customWidth="1"/>
    <col min="3893" max="3893" width="12.88671875" style="146" customWidth="1"/>
    <col min="3894" max="3894" width="5.6640625" style="146" customWidth="1"/>
    <col min="3895" max="3895" width="4.5546875" style="146" customWidth="1"/>
    <col min="3896" max="3900" width="8" style="146" customWidth="1"/>
    <col min="3901" max="3901" width="9.77734375" style="146" customWidth="1"/>
    <col min="3902" max="3902" width="8.88671875" style="146" customWidth="1"/>
    <col min="3903" max="3903" width="3.6640625" style="146" customWidth="1"/>
    <col min="3904" max="3904" width="25.6640625" style="146" customWidth="1"/>
    <col min="3905" max="4145" width="8.88671875" style="146"/>
    <col min="4146" max="4147" width="0" style="146" hidden="1" customWidth="1"/>
    <col min="4148" max="4148" width="17.88671875" style="146" customWidth="1"/>
    <col min="4149" max="4149" width="12.88671875" style="146" customWidth="1"/>
    <col min="4150" max="4150" width="5.6640625" style="146" customWidth="1"/>
    <col min="4151" max="4151" width="4.5546875" style="146" customWidth="1"/>
    <col min="4152" max="4156" width="8" style="146" customWidth="1"/>
    <col min="4157" max="4157" width="9.77734375" style="146" customWidth="1"/>
    <col min="4158" max="4158" width="8.88671875" style="146" customWidth="1"/>
    <col min="4159" max="4159" width="3.6640625" style="146" customWidth="1"/>
    <col min="4160" max="4160" width="25.6640625" style="146" customWidth="1"/>
    <col min="4161" max="4401" width="7.21875" style="146"/>
    <col min="4402" max="4403" width="0" style="146" hidden="1" customWidth="1"/>
    <col min="4404" max="4404" width="17.88671875" style="146" customWidth="1"/>
    <col min="4405" max="4405" width="12.88671875" style="146" customWidth="1"/>
    <col min="4406" max="4406" width="5.6640625" style="146" customWidth="1"/>
    <col min="4407" max="4407" width="4.5546875" style="146" customWidth="1"/>
    <col min="4408" max="4412" width="8" style="146" customWidth="1"/>
    <col min="4413" max="4413" width="9.77734375" style="146" customWidth="1"/>
    <col min="4414" max="4414" width="8.88671875" style="146" customWidth="1"/>
    <col min="4415" max="4415" width="3.6640625" style="146" customWidth="1"/>
    <col min="4416" max="4416" width="25.6640625" style="146" customWidth="1"/>
    <col min="4417" max="4657" width="7.21875" style="146"/>
    <col min="4658" max="4659" width="0" style="146" hidden="1" customWidth="1"/>
    <col min="4660" max="4660" width="17.88671875" style="146" customWidth="1"/>
    <col min="4661" max="4661" width="12.88671875" style="146" customWidth="1"/>
    <col min="4662" max="4662" width="5.6640625" style="146" customWidth="1"/>
    <col min="4663" max="4663" width="4.5546875" style="146" customWidth="1"/>
    <col min="4664" max="4668" width="8" style="146" customWidth="1"/>
    <col min="4669" max="4669" width="9.77734375" style="146" customWidth="1"/>
    <col min="4670" max="4670" width="8.88671875" style="146" customWidth="1"/>
    <col min="4671" max="4671" width="3.6640625" style="146" customWidth="1"/>
    <col min="4672" max="4672" width="25.6640625" style="146" customWidth="1"/>
    <col min="4673" max="4913" width="7.21875" style="146"/>
    <col min="4914" max="4915" width="0" style="146" hidden="1" customWidth="1"/>
    <col min="4916" max="4916" width="17.88671875" style="146" customWidth="1"/>
    <col min="4917" max="4917" width="12.88671875" style="146" customWidth="1"/>
    <col min="4918" max="4918" width="5.6640625" style="146" customWidth="1"/>
    <col min="4919" max="4919" width="4.5546875" style="146" customWidth="1"/>
    <col min="4920" max="4924" width="8" style="146" customWidth="1"/>
    <col min="4925" max="4925" width="9.77734375" style="146" customWidth="1"/>
    <col min="4926" max="4926" width="8.88671875" style="146" customWidth="1"/>
    <col min="4927" max="4927" width="3.6640625" style="146" customWidth="1"/>
    <col min="4928" max="4928" width="25.6640625" style="146" customWidth="1"/>
    <col min="4929" max="5169" width="8.88671875" style="146"/>
    <col min="5170" max="5171" width="0" style="146" hidden="1" customWidth="1"/>
    <col min="5172" max="5172" width="17.88671875" style="146" customWidth="1"/>
    <col min="5173" max="5173" width="12.88671875" style="146" customWidth="1"/>
    <col min="5174" max="5174" width="5.6640625" style="146" customWidth="1"/>
    <col min="5175" max="5175" width="4.5546875" style="146" customWidth="1"/>
    <col min="5176" max="5180" width="8" style="146" customWidth="1"/>
    <col min="5181" max="5181" width="9.77734375" style="146" customWidth="1"/>
    <col min="5182" max="5182" width="8.88671875" style="146" customWidth="1"/>
    <col min="5183" max="5183" width="3.6640625" style="146" customWidth="1"/>
    <col min="5184" max="5184" width="25.6640625" style="146" customWidth="1"/>
    <col min="5185" max="5425" width="7.21875" style="146"/>
    <col min="5426" max="5427" width="0" style="146" hidden="1" customWidth="1"/>
    <col min="5428" max="5428" width="17.88671875" style="146" customWidth="1"/>
    <col min="5429" max="5429" width="12.88671875" style="146" customWidth="1"/>
    <col min="5430" max="5430" width="5.6640625" style="146" customWidth="1"/>
    <col min="5431" max="5431" width="4.5546875" style="146" customWidth="1"/>
    <col min="5432" max="5436" width="8" style="146" customWidth="1"/>
    <col min="5437" max="5437" width="9.77734375" style="146" customWidth="1"/>
    <col min="5438" max="5438" width="8.88671875" style="146" customWidth="1"/>
    <col min="5439" max="5439" width="3.6640625" style="146" customWidth="1"/>
    <col min="5440" max="5440" width="25.6640625" style="146" customWidth="1"/>
    <col min="5441" max="5681" width="7.21875" style="146"/>
    <col min="5682" max="5683" width="0" style="146" hidden="1" customWidth="1"/>
    <col min="5684" max="5684" width="17.88671875" style="146" customWidth="1"/>
    <col min="5685" max="5685" width="12.88671875" style="146" customWidth="1"/>
    <col min="5686" max="5686" width="5.6640625" style="146" customWidth="1"/>
    <col min="5687" max="5687" width="4.5546875" style="146" customWidth="1"/>
    <col min="5688" max="5692" width="8" style="146" customWidth="1"/>
    <col min="5693" max="5693" width="9.77734375" style="146" customWidth="1"/>
    <col min="5694" max="5694" width="8.88671875" style="146" customWidth="1"/>
    <col min="5695" max="5695" width="3.6640625" style="146" customWidth="1"/>
    <col min="5696" max="5696" width="25.6640625" style="146" customWidth="1"/>
    <col min="5697" max="5937" width="7.21875" style="146"/>
    <col min="5938" max="5939" width="0" style="146" hidden="1" customWidth="1"/>
    <col min="5940" max="5940" width="17.88671875" style="146" customWidth="1"/>
    <col min="5941" max="5941" width="12.88671875" style="146" customWidth="1"/>
    <col min="5942" max="5942" width="5.6640625" style="146" customWidth="1"/>
    <col min="5943" max="5943" width="4.5546875" style="146" customWidth="1"/>
    <col min="5944" max="5948" width="8" style="146" customWidth="1"/>
    <col min="5949" max="5949" width="9.77734375" style="146" customWidth="1"/>
    <col min="5950" max="5950" width="8.88671875" style="146" customWidth="1"/>
    <col min="5951" max="5951" width="3.6640625" style="146" customWidth="1"/>
    <col min="5952" max="5952" width="25.6640625" style="146" customWidth="1"/>
    <col min="5953" max="6193" width="8.88671875" style="146"/>
    <col min="6194" max="6195" width="0" style="146" hidden="1" customWidth="1"/>
    <col min="6196" max="6196" width="17.88671875" style="146" customWidth="1"/>
    <col min="6197" max="6197" width="12.88671875" style="146" customWidth="1"/>
    <col min="6198" max="6198" width="5.6640625" style="146" customWidth="1"/>
    <col min="6199" max="6199" width="4.5546875" style="146" customWidth="1"/>
    <col min="6200" max="6204" width="8" style="146" customWidth="1"/>
    <col min="6205" max="6205" width="9.77734375" style="146" customWidth="1"/>
    <col min="6206" max="6206" width="8.88671875" style="146" customWidth="1"/>
    <col min="6207" max="6207" width="3.6640625" style="146" customWidth="1"/>
    <col min="6208" max="6208" width="25.6640625" style="146" customWidth="1"/>
    <col min="6209" max="6449" width="7.21875" style="146"/>
    <col min="6450" max="6451" width="0" style="146" hidden="1" customWidth="1"/>
    <col min="6452" max="6452" width="17.88671875" style="146" customWidth="1"/>
    <col min="6453" max="6453" width="12.88671875" style="146" customWidth="1"/>
    <col min="6454" max="6454" width="5.6640625" style="146" customWidth="1"/>
    <col min="6455" max="6455" width="4.5546875" style="146" customWidth="1"/>
    <col min="6456" max="6460" width="8" style="146" customWidth="1"/>
    <col min="6461" max="6461" width="9.77734375" style="146" customWidth="1"/>
    <col min="6462" max="6462" width="8.88671875" style="146" customWidth="1"/>
    <col min="6463" max="6463" width="3.6640625" style="146" customWidth="1"/>
    <col min="6464" max="6464" width="25.6640625" style="146" customWidth="1"/>
    <col min="6465" max="6705" width="7.21875" style="146"/>
    <col min="6706" max="6707" width="0" style="146" hidden="1" customWidth="1"/>
    <col min="6708" max="6708" width="17.88671875" style="146" customWidth="1"/>
    <col min="6709" max="6709" width="12.88671875" style="146" customWidth="1"/>
    <col min="6710" max="6710" width="5.6640625" style="146" customWidth="1"/>
    <col min="6711" max="6711" width="4.5546875" style="146" customWidth="1"/>
    <col min="6712" max="6716" width="8" style="146" customWidth="1"/>
    <col min="6717" max="6717" width="9.77734375" style="146" customWidth="1"/>
    <col min="6718" max="6718" width="8.88671875" style="146" customWidth="1"/>
    <col min="6719" max="6719" width="3.6640625" style="146" customWidth="1"/>
    <col min="6720" max="6720" width="25.6640625" style="146" customWidth="1"/>
    <col min="6721" max="6961" width="7.21875" style="146"/>
    <col min="6962" max="6963" width="0" style="146" hidden="1" customWidth="1"/>
    <col min="6964" max="6964" width="17.88671875" style="146" customWidth="1"/>
    <col min="6965" max="6965" width="12.88671875" style="146" customWidth="1"/>
    <col min="6966" max="6966" width="5.6640625" style="146" customWidth="1"/>
    <col min="6967" max="6967" width="4.5546875" style="146" customWidth="1"/>
    <col min="6968" max="6972" width="8" style="146" customWidth="1"/>
    <col min="6973" max="6973" width="9.77734375" style="146" customWidth="1"/>
    <col min="6974" max="6974" width="8.88671875" style="146" customWidth="1"/>
    <col min="6975" max="6975" width="3.6640625" style="146" customWidth="1"/>
    <col min="6976" max="6976" width="25.6640625" style="146" customWidth="1"/>
    <col min="6977" max="7217" width="8.88671875" style="146"/>
    <col min="7218" max="7219" width="0" style="146" hidden="1" customWidth="1"/>
    <col min="7220" max="7220" width="17.88671875" style="146" customWidth="1"/>
    <col min="7221" max="7221" width="12.88671875" style="146" customWidth="1"/>
    <col min="7222" max="7222" width="5.6640625" style="146" customWidth="1"/>
    <col min="7223" max="7223" width="4.5546875" style="146" customWidth="1"/>
    <col min="7224" max="7228" width="8" style="146" customWidth="1"/>
    <col min="7229" max="7229" width="9.77734375" style="146" customWidth="1"/>
    <col min="7230" max="7230" width="8.88671875" style="146" customWidth="1"/>
    <col min="7231" max="7231" width="3.6640625" style="146" customWidth="1"/>
    <col min="7232" max="7232" width="25.6640625" style="146" customWidth="1"/>
    <col min="7233" max="7473" width="7.21875" style="146"/>
    <col min="7474" max="7475" width="0" style="146" hidden="1" customWidth="1"/>
    <col min="7476" max="7476" width="17.88671875" style="146" customWidth="1"/>
    <col min="7477" max="7477" width="12.88671875" style="146" customWidth="1"/>
    <col min="7478" max="7478" width="5.6640625" style="146" customWidth="1"/>
    <col min="7479" max="7479" width="4.5546875" style="146" customWidth="1"/>
    <col min="7480" max="7484" width="8" style="146" customWidth="1"/>
    <col min="7485" max="7485" width="9.77734375" style="146" customWidth="1"/>
    <col min="7486" max="7486" width="8.88671875" style="146" customWidth="1"/>
    <col min="7487" max="7487" width="3.6640625" style="146" customWidth="1"/>
    <col min="7488" max="7488" width="25.6640625" style="146" customWidth="1"/>
    <col min="7489" max="7729" width="7.21875" style="146"/>
    <col min="7730" max="7731" width="0" style="146" hidden="1" customWidth="1"/>
    <col min="7732" max="7732" width="17.88671875" style="146" customWidth="1"/>
    <col min="7733" max="7733" width="12.88671875" style="146" customWidth="1"/>
    <col min="7734" max="7734" width="5.6640625" style="146" customWidth="1"/>
    <col min="7735" max="7735" width="4.5546875" style="146" customWidth="1"/>
    <col min="7736" max="7740" width="8" style="146" customWidth="1"/>
    <col min="7741" max="7741" width="9.77734375" style="146" customWidth="1"/>
    <col min="7742" max="7742" width="8.88671875" style="146" customWidth="1"/>
    <col min="7743" max="7743" width="3.6640625" style="146" customWidth="1"/>
    <col min="7744" max="7744" width="25.6640625" style="146" customWidth="1"/>
    <col min="7745" max="7985" width="7.21875" style="146"/>
    <col min="7986" max="7987" width="0" style="146" hidden="1" customWidth="1"/>
    <col min="7988" max="7988" width="17.88671875" style="146" customWidth="1"/>
    <col min="7989" max="7989" width="12.88671875" style="146" customWidth="1"/>
    <col min="7990" max="7990" width="5.6640625" style="146" customWidth="1"/>
    <col min="7991" max="7991" width="4.5546875" style="146" customWidth="1"/>
    <col min="7992" max="7996" width="8" style="146" customWidth="1"/>
    <col min="7997" max="7997" width="9.77734375" style="146" customWidth="1"/>
    <col min="7998" max="7998" width="8.88671875" style="146" customWidth="1"/>
    <col min="7999" max="7999" width="3.6640625" style="146" customWidth="1"/>
    <col min="8000" max="8000" width="25.6640625" style="146" customWidth="1"/>
    <col min="8001" max="8241" width="8.88671875" style="146"/>
    <col min="8242" max="8243" width="0" style="146" hidden="1" customWidth="1"/>
    <col min="8244" max="8244" width="17.88671875" style="146" customWidth="1"/>
    <col min="8245" max="8245" width="12.88671875" style="146" customWidth="1"/>
    <col min="8246" max="8246" width="5.6640625" style="146" customWidth="1"/>
    <col min="8247" max="8247" width="4.5546875" style="146" customWidth="1"/>
    <col min="8248" max="8252" width="8" style="146" customWidth="1"/>
    <col min="8253" max="8253" width="9.77734375" style="146" customWidth="1"/>
    <col min="8254" max="8254" width="8.88671875" style="146" customWidth="1"/>
    <col min="8255" max="8255" width="3.6640625" style="146" customWidth="1"/>
    <col min="8256" max="8256" width="25.6640625" style="146" customWidth="1"/>
    <col min="8257" max="8497" width="7.21875" style="146"/>
    <col min="8498" max="8499" width="0" style="146" hidden="1" customWidth="1"/>
    <col min="8500" max="8500" width="17.88671875" style="146" customWidth="1"/>
    <col min="8501" max="8501" width="12.88671875" style="146" customWidth="1"/>
    <col min="8502" max="8502" width="5.6640625" style="146" customWidth="1"/>
    <col min="8503" max="8503" width="4.5546875" style="146" customWidth="1"/>
    <col min="8504" max="8508" width="8" style="146" customWidth="1"/>
    <col min="8509" max="8509" width="9.77734375" style="146" customWidth="1"/>
    <col min="8510" max="8510" width="8.88671875" style="146" customWidth="1"/>
    <col min="8511" max="8511" width="3.6640625" style="146" customWidth="1"/>
    <col min="8512" max="8512" width="25.6640625" style="146" customWidth="1"/>
    <col min="8513" max="8753" width="7.21875" style="146"/>
    <col min="8754" max="8755" width="0" style="146" hidden="1" customWidth="1"/>
    <col min="8756" max="8756" width="17.88671875" style="146" customWidth="1"/>
    <col min="8757" max="8757" width="12.88671875" style="146" customWidth="1"/>
    <col min="8758" max="8758" width="5.6640625" style="146" customWidth="1"/>
    <col min="8759" max="8759" width="4.5546875" style="146" customWidth="1"/>
    <col min="8760" max="8764" width="8" style="146" customWidth="1"/>
    <col min="8765" max="8765" width="9.77734375" style="146" customWidth="1"/>
    <col min="8766" max="8766" width="8.88671875" style="146" customWidth="1"/>
    <col min="8767" max="8767" width="3.6640625" style="146" customWidth="1"/>
    <col min="8768" max="8768" width="25.6640625" style="146" customWidth="1"/>
    <col min="8769" max="9009" width="7.21875" style="146"/>
    <col min="9010" max="9011" width="0" style="146" hidden="1" customWidth="1"/>
    <col min="9012" max="9012" width="17.88671875" style="146" customWidth="1"/>
    <col min="9013" max="9013" width="12.88671875" style="146" customWidth="1"/>
    <col min="9014" max="9014" width="5.6640625" style="146" customWidth="1"/>
    <col min="9015" max="9015" width="4.5546875" style="146" customWidth="1"/>
    <col min="9016" max="9020" width="8" style="146" customWidth="1"/>
    <col min="9021" max="9021" width="9.77734375" style="146" customWidth="1"/>
    <col min="9022" max="9022" width="8.88671875" style="146" customWidth="1"/>
    <col min="9023" max="9023" width="3.6640625" style="146" customWidth="1"/>
    <col min="9024" max="9024" width="25.6640625" style="146" customWidth="1"/>
    <col min="9025" max="9265" width="8.88671875" style="146"/>
    <col min="9266" max="9267" width="0" style="146" hidden="1" customWidth="1"/>
    <col min="9268" max="9268" width="17.88671875" style="146" customWidth="1"/>
    <col min="9269" max="9269" width="12.88671875" style="146" customWidth="1"/>
    <col min="9270" max="9270" width="5.6640625" style="146" customWidth="1"/>
    <col min="9271" max="9271" width="4.5546875" style="146" customWidth="1"/>
    <col min="9272" max="9276" width="8" style="146" customWidth="1"/>
    <col min="9277" max="9277" width="9.77734375" style="146" customWidth="1"/>
    <col min="9278" max="9278" width="8.88671875" style="146" customWidth="1"/>
    <col min="9279" max="9279" width="3.6640625" style="146" customWidth="1"/>
    <col min="9280" max="9280" width="25.6640625" style="146" customWidth="1"/>
    <col min="9281" max="9521" width="7.21875" style="146"/>
    <col min="9522" max="9523" width="0" style="146" hidden="1" customWidth="1"/>
    <col min="9524" max="9524" width="17.88671875" style="146" customWidth="1"/>
    <col min="9525" max="9525" width="12.88671875" style="146" customWidth="1"/>
    <col min="9526" max="9526" width="5.6640625" style="146" customWidth="1"/>
    <col min="9527" max="9527" width="4.5546875" style="146" customWidth="1"/>
    <col min="9528" max="9532" width="8" style="146" customWidth="1"/>
    <col min="9533" max="9533" width="9.77734375" style="146" customWidth="1"/>
    <col min="9534" max="9534" width="8.88671875" style="146" customWidth="1"/>
    <col min="9535" max="9535" width="3.6640625" style="146" customWidth="1"/>
    <col min="9536" max="9536" width="25.6640625" style="146" customWidth="1"/>
    <col min="9537" max="9777" width="7.21875" style="146"/>
    <col min="9778" max="9779" width="0" style="146" hidden="1" customWidth="1"/>
    <col min="9780" max="9780" width="17.88671875" style="146" customWidth="1"/>
    <col min="9781" max="9781" width="12.88671875" style="146" customWidth="1"/>
    <col min="9782" max="9782" width="5.6640625" style="146" customWidth="1"/>
    <col min="9783" max="9783" width="4.5546875" style="146" customWidth="1"/>
    <col min="9784" max="9788" width="8" style="146" customWidth="1"/>
    <col min="9789" max="9789" width="9.77734375" style="146" customWidth="1"/>
    <col min="9790" max="9790" width="8.88671875" style="146" customWidth="1"/>
    <col min="9791" max="9791" width="3.6640625" style="146" customWidth="1"/>
    <col min="9792" max="9792" width="25.6640625" style="146" customWidth="1"/>
    <col min="9793" max="10033" width="7.21875" style="146"/>
    <col min="10034" max="10035" width="0" style="146" hidden="1" customWidth="1"/>
    <col min="10036" max="10036" width="17.88671875" style="146" customWidth="1"/>
    <col min="10037" max="10037" width="12.88671875" style="146" customWidth="1"/>
    <col min="10038" max="10038" width="5.6640625" style="146" customWidth="1"/>
    <col min="10039" max="10039" width="4.5546875" style="146" customWidth="1"/>
    <col min="10040" max="10044" width="8" style="146" customWidth="1"/>
    <col min="10045" max="10045" width="9.77734375" style="146" customWidth="1"/>
    <col min="10046" max="10046" width="8.88671875" style="146" customWidth="1"/>
    <col min="10047" max="10047" width="3.6640625" style="146" customWidth="1"/>
    <col min="10048" max="10048" width="25.6640625" style="146" customWidth="1"/>
    <col min="10049" max="10289" width="8.88671875" style="146"/>
    <col min="10290" max="10291" width="0" style="146" hidden="1" customWidth="1"/>
    <col min="10292" max="10292" width="17.88671875" style="146" customWidth="1"/>
    <col min="10293" max="10293" width="12.88671875" style="146" customWidth="1"/>
    <col min="10294" max="10294" width="5.6640625" style="146" customWidth="1"/>
    <col min="10295" max="10295" width="4.5546875" style="146" customWidth="1"/>
    <col min="10296" max="10300" width="8" style="146" customWidth="1"/>
    <col min="10301" max="10301" width="9.77734375" style="146" customWidth="1"/>
    <col min="10302" max="10302" width="8.88671875" style="146" customWidth="1"/>
    <col min="10303" max="10303" width="3.6640625" style="146" customWidth="1"/>
    <col min="10304" max="10304" width="25.6640625" style="146" customWidth="1"/>
    <col min="10305" max="10545" width="7.21875" style="146"/>
    <col min="10546" max="10547" width="0" style="146" hidden="1" customWidth="1"/>
    <col min="10548" max="10548" width="17.88671875" style="146" customWidth="1"/>
    <col min="10549" max="10549" width="12.88671875" style="146" customWidth="1"/>
    <col min="10550" max="10550" width="5.6640625" style="146" customWidth="1"/>
    <col min="10551" max="10551" width="4.5546875" style="146" customWidth="1"/>
    <col min="10552" max="10556" width="8" style="146" customWidth="1"/>
    <col min="10557" max="10557" width="9.77734375" style="146" customWidth="1"/>
    <col min="10558" max="10558" width="8.88671875" style="146" customWidth="1"/>
    <col min="10559" max="10559" width="3.6640625" style="146" customWidth="1"/>
    <col min="10560" max="10560" width="25.6640625" style="146" customWidth="1"/>
    <col min="10561" max="16384" width="8.88671875" style="146"/>
  </cols>
  <sheetData>
    <row r="1" spans="2:13" s="112" customFormat="1" ht="20.100000000000001" customHeight="1">
      <c r="C1" s="349" t="s">
        <v>82</v>
      </c>
      <c r="D1" s="350"/>
      <c r="E1" s="351"/>
      <c r="F1" s="352"/>
      <c r="G1" s="353"/>
      <c r="H1" s="353"/>
      <c r="I1" s="353"/>
      <c r="J1" s="353"/>
      <c r="K1" s="353"/>
      <c r="L1" s="353"/>
      <c r="M1" s="354"/>
    </row>
    <row r="2" spans="2:13" s="112" customFormat="1" ht="20.100000000000001" customHeight="1">
      <c r="C2" s="113" t="s">
        <v>83</v>
      </c>
      <c r="D2" s="114">
        <v>1</v>
      </c>
      <c r="E2" s="115"/>
      <c r="F2" s="116"/>
      <c r="G2" s="117"/>
      <c r="H2" s="117"/>
      <c r="I2" s="117"/>
      <c r="J2" s="117"/>
      <c r="K2" s="117"/>
      <c r="L2" s="117"/>
      <c r="M2" s="118"/>
    </row>
    <row r="3" spans="2:13" s="112" customFormat="1" ht="20.100000000000001" customHeight="1">
      <c r="C3" s="119" t="s">
        <v>84</v>
      </c>
      <c r="D3" s="120" t="s">
        <v>262</v>
      </c>
      <c r="E3" s="121"/>
      <c r="F3" s="116"/>
      <c r="G3" s="117"/>
      <c r="H3" s="117"/>
      <c r="I3" s="117"/>
      <c r="J3" s="117"/>
      <c r="K3" s="117" t="s">
        <v>265</v>
      </c>
      <c r="L3" s="117"/>
      <c r="M3" s="118"/>
    </row>
    <row r="4" spans="2:13" s="112" customFormat="1" ht="20.100000000000001" customHeight="1">
      <c r="C4" s="119" t="s">
        <v>85</v>
      </c>
      <c r="D4" s="120" t="s">
        <v>261</v>
      </c>
      <c r="E4" s="115"/>
      <c r="F4" s="116"/>
      <c r="G4" s="117"/>
      <c r="H4" s="122" t="s">
        <v>77</v>
      </c>
      <c r="I4" s="117"/>
      <c r="J4" s="122" t="s">
        <v>78</v>
      </c>
      <c r="K4" s="117"/>
      <c r="L4" s="122" t="s">
        <v>87</v>
      </c>
      <c r="M4" s="118" t="s">
        <v>88</v>
      </c>
    </row>
    <row r="5" spans="2:13" s="112" customFormat="1" ht="20.100000000000001" customHeight="1">
      <c r="C5" s="355"/>
      <c r="D5" s="356"/>
      <c r="E5" s="357"/>
      <c r="F5" s="358"/>
      <c r="G5" s="359"/>
      <c r="H5" s="360">
        <f>H10</f>
        <v>0</v>
      </c>
      <c r="I5" s="360"/>
      <c r="J5" s="360">
        <f>J10</f>
        <v>878</v>
      </c>
      <c r="K5" s="360"/>
      <c r="L5" s="360">
        <f>L10</f>
        <v>0</v>
      </c>
      <c r="M5" s="361">
        <f>J5+H5+L5</f>
        <v>878</v>
      </c>
    </row>
    <row r="6" spans="2:13" s="123" customFormat="1" ht="20.100000000000001" customHeight="1">
      <c r="B6" s="123">
        <v>0</v>
      </c>
      <c r="C6" s="403" t="s">
        <v>89</v>
      </c>
      <c r="D6" s="404" t="s">
        <v>90</v>
      </c>
      <c r="E6" s="405" t="s">
        <v>1</v>
      </c>
      <c r="F6" s="400" t="s">
        <v>0</v>
      </c>
      <c r="G6" s="406" t="s">
        <v>91</v>
      </c>
      <c r="H6" s="407"/>
      <c r="I6" s="406" t="s">
        <v>92</v>
      </c>
      <c r="J6" s="407"/>
      <c r="K6" s="406" t="s">
        <v>93</v>
      </c>
      <c r="L6" s="407"/>
      <c r="M6" s="400" t="s">
        <v>2</v>
      </c>
    </row>
    <row r="7" spans="2:13" s="123" customFormat="1" ht="20.100000000000001" customHeight="1">
      <c r="B7" s="123">
        <v>0</v>
      </c>
      <c r="C7" s="403"/>
      <c r="D7" s="404"/>
      <c r="E7" s="405"/>
      <c r="F7" s="400"/>
      <c r="G7" s="178" t="s">
        <v>94</v>
      </c>
      <c r="H7" s="178" t="s">
        <v>95</v>
      </c>
      <c r="I7" s="178" t="s">
        <v>94</v>
      </c>
      <c r="J7" s="178" t="s">
        <v>95</v>
      </c>
      <c r="K7" s="178" t="s">
        <v>94</v>
      </c>
      <c r="L7" s="178" t="s">
        <v>95</v>
      </c>
      <c r="M7" s="400"/>
    </row>
    <row r="8" spans="2:13" s="130" customFormat="1" ht="20.100000000000001" customHeight="1">
      <c r="C8" s="125" t="s">
        <v>263</v>
      </c>
      <c r="D8" s="126"/>
      <c r="E8" s="127">
        <v>5.0000000000000001E-3</v>
      </c>
      <c r="F8" s="128" t="s">
        <v>264</v>
      </c>
      <c r="G8" s="129"/>
      <c r="H8" s="129">
        <f>INT(E8*G8)</f>
        <v>0</v>
      </c>
      <c r="I8" s="129">
        <f>단가조사표!$Y$9</f>
        <v>175760</v>
      </c>
      <c r="J8" s="129">
        <f>INT(E8*I8)</f>
        <v>878</v>
      </c>
      <c r="K8" s="129"/>
      <c r="L8" s="129">
        <f>INT(E8*K8)</f>
        <v>0</v>
      </c>
      <c r="M8" s="128" t="str">
        <f>단가조사표!$C$9</f>
        <v>조사-003</v>
      </c>
    </row>
    <row r="9" spans="2:13" s="130" customFormat="1" ht="20.100000000000001" customHeight="1">
      <c r="C9" s="125"/>
      <c r="D9" s="126"/>
      <c r="E9" s="127"/>
      <c r="F9" s="128"/>
      <c r="G9" s="129"/>
      <c r="H9" s="129"/>
      <c r="I9" s="129"/>
      <c r="J9" s="129"/>
      <c r="K9" s="129"/>
      <c r="L9" s="129"/>
      <c r="M9" s="129"/>
    </row>
    <row r="10" spans="2:13" s="136" customFormat="1" ht="20.100000000000001" customHeight="1">
      <c r="C10" s="131" t="s">
        <v>96</v>
      </c>
      <c r="D10" s="132"/>
      <c r="E10" s="133"/>
      <c r="F10" s="134"/>
      <c r="G10" s="135"/>
      <c r="H10" s="135">
        <f>SUM(H8:H9)</f>
        <v>0</v>
      </c>
      <c r="I10" s="135"/>
      <c r="J10" s="135">
        <f>SUM(J8:J9)</f>
        <v>878</v>
      </c>
      <c r="K10" s="135"/>
      <c r="L10" s="135">
        <f>SUM(L8:L9)</f>
        <v>0</v>
      </c>
      <c r="M10" s="135"/>
    </row>
    <row r="11" spans="2:13" s="130" customFormat="1" ht="20.100000000000001" customHeight="1">
      <c r="C11" s="125"/>
      <c r="D11" s="126"/>
      <c r="E11" s="127"/>
      <c r="F11" s="128"/>
      <c r="G11" s="129"/>
      <c r="H11" s="129"/>
      <c r="I11" s="129"/>
      <c r="J11" s="129"/>
      <c r="K11" s="129"/>
      <c r="L11" s="129"/>
      <c r="M11" s="129"/>
    </row>
    <row r="12" spans="2:13" s="112" customFormat="1" ht="20.100000000000001" customHeight="1">
      <c r="C12" s="349" t="s">
        <v>82</v>
      </c>
      <c r="D12" s="350"/>
      <c r="E12" s="351"/>
      <c r="F12" s="352"/>
      <c r="G12" s="353"/>
      <c r="H12" s="353"/>
      <c r="I12" s="353"/>
      <c r="J12" s="353"/>
      <c r="K12" s="353"/>
      <c r="L12" s="353"/>
      <c r="M12" s="354"/>
    </row>
    <row r="13" spans="2:13" s="112" customFormat="1" ht="20.100000000000001" customHeight="1">
      <c r="C13" s="113" t="s">
        <v>83</v>
      </c>
      <c r="D13" s="114">
        <f>D2+1</f>
        <v>2</v>
      </c>
      <c r="E13" s="115"/>
      <c r="F13" s="116"/>
      <c r="G13" s="117"/>
      <c r="H13" s="117"/>
      <c r="I13" s="117"/>
      <c r="J13" s="117"/>
      <c r="K13" s="117"/>
      <c r="L13" s="117"/>
      <c r="M13" s="118"/>
    </row>
    <row r="14" spans="2:13" s="112" customFormat="1" ht="20.100000000000001" customHeight="1">
      <c r="C14" s="119" t="s">
        <v>84</v>
      </c>
      <c r="D14" s="120" t="s">
        <v>314</v>
      </c>
      <c r="E14" s="121" t="s">
        <v>313</v>
      </c>
      <c r="F14" s="116"/>
      <c r="G14" s="117"/>
      <c r="H14" s="117"/>
      <c r="I14" s="117"/>
      <c r="J14" s="117"/>
      <c r="K14" s="117" t="s">
        <v>269</v>
      </c>
      <c r="L14" s="117"/>
      <c r="M14" s="118"/>
    </row>
    <row r="15" spans="2:13" s="112" customFormat="1" ht="20.100000000000001" customHeight="1">
      <c r="C15" s="119" t="s">
        <v>85</v>
      </c>
      <c r="D15" s="120" t="s">
        <v>261</v>
      </c>
      <c r="E15" s="115"/>
      <c r="F15" s="116"/>
      <c r="G15" s="117"/>
      <c r="H15" s="122" t="s">
        <v>77</v>
      </c>
      <c r="I15" s="117"/>
      <c r="J15" s="122" t="s">
        <v>78</v>
      </c>
      <c r="K15" s="117"/>
      <c r="L15" s="122" t="s">
        <v>87</v>
      </c>
      <c r="M15" s="118" t="s">
        <v>88</v>
      </c>
    </row>
    <row r="16" spans="2:13" s="112" customFormat="1" ht="20.100000000000001" customHeight="1">
      <c r="C16" s="119"/>
      <c r="D16" s="120"/>
      <c r="E16" s="115"/>
      <c r="F16" s="116"/>
      <c r="G16" s="117"/>
      <c r="H16" s="122">
        <f>H24</f>
        <v>564</v>
      </c>
      <c r="I16" s="122"/>
      <c r="J16" s="122">
        <f>J24</f>
        <v>1098</v>
      </c>
      <c r="K16" s="122"/>
      <c r="L16" s="122">
        <f>L24</f>
        <v>0</v>
      </c>
      <c r="M16" s="118">
        <f>J16+H16+L16</f>
        <v>1662</v>
      </c>
    </row>
    <row r="17" spans="2:13" s="123" customFormat="1" ht="20.100000000000001" customHeight="1">
      <c r="B17" s="123">
        <v>0</v>
      </c>
      <c r="C17" s="403" t="s">
        <v>89</v>
      </c>
      <c r="D17" s="404" t="s">
        <v>90</v>
      </c>
      <c r="E17" s="405" t="s">
        <v>1</v>
      </c>
      <c r="F17" s="400" t="s">
        <v>0</v>
      </c>
      <c r="G17" s="406" t="s">
        <v>91</v>
      </c>
      <c r="H17" s="407"/>
      <c r="I17" s="406" t="s">
        <v>92</v>
      </c>
      <c r="J17" s="407"/>
      <c r="K17" s="406" t="s">
        <v>93</v>
      </c>
      <c r="L17" s="407"/>
      <c r="M17" s="400" t="s">
        <v>2</v>
      </c>
    </row>
    <row r="18" spans="2:13" s="123" customFormat="1" ht="20.100000000000001" customHeight="1">
      <c r="B18" s="123">
        <v>0</v>
      </c>
      <c r="C18" s="403"/>
      <c r="D18" s="404"/>
      <c r="E18" s="405"/>
      <c r="F18" s="400"/>
      <c r="G18" s="178" t="s">
        <v>94</v>
      </c>
      <c r="H18" s="178" t="s">
        <v>95</v>
      </c>
      <c r="I18" s="178" t="s">
        <v>94</v>
      </c>
      <c r="J18" s="178" t="s">
        <v>95</v>
      </c>
      <c r="K18" s="178" t="s">
        <v>94</v>
      </c>
      <c r="L18" s="178" t="s">
        <v>95</v>
      </c>
      <c r="M18" s="400"/>
    </row>
    <row r="19" spans="2:13" s="130" customFormat="1" ht="20.100000000000001" customHeight="1">
      <c r="C19" s="125" t="s">
        <v>271</v>
      </c>
      <c r="D19" s="126"/>
      <c r="E19" s="127">
        <v>1.2</v>
      </c>
      <c r="F19" s="128" t="s">
        <v>273</v>
      </c>
      <c r="G19" s="129">
        <f>단가조사표!$Y$22</f>
        <v>430</v>
      </c>
      <c r="H19" s="129">
        <f>INT(E19*G19)</f>
        <v>516</v>
      </c>
      <c r="I19" s="129"/>
      <c r="J19" s="129">
        <f>INT(E19*I19)</f>
        <v>0</v>
      </c>
      <c r="K19" s="129"/>
      <c r="L19" s="129">
        <f>INT(E19*K19)</f>
        <v>0</v>
      </c>
      <c r="M19" s="128" t="str">
        <f>단가조사표!$C$22</f>
        <v>조사-015</v>
      </c>
    </row>
    <row r="20" spans="2:13" s="130" customFormat="1" ht="20.100000000000001" customHeight="1">
      <c r="C20" s="125" t="s">
        <v>272</v>
      </c>
      <c r="D20" s="126"/>
      <c r="E20" s="127">
        <v>0.06</v>
      </c>
      <c r="F20" s="128" t="s">
        <v>274</v>
      </c>
      <c r="G20" s="129">
        <f>단가조사표!$Y$23</f>
        <v>800</v>
      </c>
      <c r="H20" s="129">
        <f>INT(E20*G20)</f>
        <v>48</v>
      </c>
      <c r="I20" s="129"/>
      <c r="J20" s="129">
        <f>INT(E20*I20)</f>
        <v>0</v>
      </c>
      <c r="K20" s="129"/>
      <c r="L20" s="129">
        <f>INT(E20*K20)</f>
        <v>0</v>
      </c>
      <c r="M20" s="144" t="str">
        <f>단가조사표!$C$23</f>
        <v>조사-016</v>
      </c>
    </row>
    <row r="21" spans="2:13" s="130" customFormat="1" ht="20.100000000000001" customHeight="1">
      <c r="C21" s="125" t="s">
        <v>268</v>
      </c>
      <c r="D21" s="126"/>
      <c r="E21" s="127">
        <v>0.01</v>
      </c>
      <c r="F21" s="128" t="s">
        <v>264</v>
      </c>
      <c r="G21" s="129"/>
      <c r="H21" s="129">
        <f t="shared" ref="H21" si="0">INT(E21*G21)</f>
        <v>0</v>
      </c>
      <c r="I21" s="129">
        <f>단가조사표!$Y$7</f>
        <v>109819</v>
      </c>
      <c r="J21" s="129">
        <f t="shared" ref="J21" si="1">INT(E21*I21)</f>
        <v>1098</v>
      </c>
      <c r="K21" s="129"/>
      <c r="L21" s="129">
        <f t="shared" ref="L21" si="2">INT(E21*K21)</f>
        <v>0</v>
      </c>
      <c r="M21" s="128" t="str">
        <f>단가조사표!$C$7</f>
        <v>조사-001</v>
      </c>
    </row>
    <row r="22" spans="2:13" s="130" customFormat="1" ht="20.100000000000001" customHeight="1">
      <c r="C22" s="125"/>
      <c r="D22" s="126"/>
      <c r="E22" s="127"/>
      <c r="F22" s="128"/>
      <c r="G22" s="129"/>
      <c r="H22" s="129"/>
      <c r="I22" s="129"/>
      <c r="J22" s="129"/>
      <c r="K22" s="129"/>
      <c r="L22" s="129"/>
      <c r="M22" s="129"/>
    </row>
    <row r="23" spans="2:13" s="130" customFormat="1" ht="20.100000000000001" customHeight="1">
      <c r="C23" s="125"/>
      <c r="D23" s="126"/>
      <c r="E23" s="127"/>
      <c r="F23" s="128"/>
      <c r="G23" s="129"/>
      <c r="H23" s="129"/>
      <c r="I23" s="129"/>
      <c r="J23" s="129"/>
      <c r="K23" s="129"/>
      <c r="L23" s="129"/>
      <c r="M23" s="129"/>
    </row>
    <row r="24" spans="2:13" s="136" customFormat="1" ht="20.100000000000001" customHeight="1">
      <c r="C24" s="131" t="s">
        <v>96</v>
      </c>
      <c r="D24" s="132"/>
      <c r="E24" s="133"/>
      <c r="F24" s="134"/>
      <c r="G24" s="135"/>
      <c r="H24" s="135">
        <f>SUM(H19:H23)</f>
        <v>564</v>
      </c>
      <c r="I24" s="135"/>
      <c r="J24" s="135">
        <f>SUM(J19:J23)</f>
        <v>1098</v>
      </c>
      <c r="K24" s="135"/>
      <c r="L24" s="135">
        <f>SUM(L19:L23)</f>
        <v>0</v>
      </c>
      <c r="M24" s="135"/>
    </row>
    <row r="25" spans="2:13" s="130" customFormat="1" ht="20.100000000000001" customHeight="1">
      <c r="C25" s="125"/>
      <c r="D25" s="126"/>
      <c r="E25" s="127"/>
      <c r="F25" s="128"/>
      <c r="G25" s="129"/>
      <c r="H25" s="129"/>
      <c r="I25" s="129"/>
      <c r="J25" s="129"/>
      <c r="K25" s="129"/>
      <c r="L25" s="129"/>
      <c r="M25" s="129"/>
    </row>
    <row r="26" spans="2:13" s="112" customFormat="1" ht="20.100000000000001" customHeight="1">
      <c r="C26" s="349" t="s">
        <v>82</v>
      </c>
      <c r="D26" s="350"/>
      <c r="E26" s="351"/>
      <c r="F26" s="352"/>
      <c r="G26" s="353"/>
      <c r="H26" s="353"/>
      <c r="I26" s="353"/>
      <c r="J26" s="353"/>
      <c r="K26" s="353"/>
      <c r="L26" s="353"/>
      <c r="M26" s="354"/>
    </row>
    <row r="27" spans="2:13" s="112" customFormat="1" ht="20.100000000000001" customHeight="1">
      <c r="C27" s="113" t="s">
        <v>83</v>
      </c>
      <c r="D27" s="114">
        <f>D13+1</f>
        <v>3</v>
      </c>
      <c r="E27" s="115"/>
      <c r="F27" s="116"/>
      <c r="G27" s="117"/>
      <c r="H27" s="117"/>
      <c r="I27" s="117"/>
      <c r="J27" s="117"/>
      <c r="K27" s="117"/>
      <c r="L27" s="117"/>
      <c r="M27" s="118"/>
    </row>
    <row r="28" spans="2:13" s="112" customFormat="1" ht="20.100000000000001" customHeight="1">
      <c r="C28" s="119" t="s">
        <v>84</v>
      </c>
      <c r="D28" s="120" t="s">
        <v>266</v>
      </c>
      <c r="E28" s="121" t="s">
        <v>315</v>
      </c>
      <c r="F28" s="116"/>
      <c r="G28" s="117"/>
      <c r="H28" s="117"/>
      <c r="I28" s="117"/>
      <c r="J28" s="117"/>
      <c r="K28" s="117" t="s">
        <v>267</v>
      </c>
      <c r="L28" s="117"/>
      <c r="M28" s="118"/>
    </row>
    <row r="29" spans="2:13" s="112" customFormat="1" ht="20.100000000000001" customHeight="1">
      <c r="C29" s="119" t="s">
        <v>85</v>
      </c>
      <c r="D29" s="120" t="s">
        <v>86</v>
      </c>
      <c r="E29" s="115"/>
      <c r="F29" s="116"/>
      <c r="G29" s="117"/>
      <c r="H29" s="122" t="s">
        <v>77</v>
      </c>
      <c r="I29" s="117"/>
      <c r="J29" s="122" t="s">
        <v>78</v>
      </c>
      <c r="K29" s="117"/>
      <c r="L29" s="122" t="s">
        <v>87</v>
      </c>
      <c r="M29" s="118" t="s">
        <v>88</v>
      </c>
    </row>
    <row r="30" spans="2:13" s="112" customFormat="1" ht="20.100000000000001" customHeight="1">
      <c r="C30" s="119"/>
      <c r="D30" s="120"/>
      <c r="E30" s="115"/>
      <c r="F30" s="116"/>
      <c r="G30" s="117"/>
      <c r="H30" s="122">
        <f>H49</f>
        <v>0</v>
      </c>
      <c r="I30" s="122"/>
      <c r="J30" s="122">
        <f>J49</f>
        <v>10981</v>
      </c>
      <c r="K30" s="122"/>
      <c r="L30" s="122">
        <f>L49</f>
        <v>0</v>
      </c>
      <c r="M30" s="118">
        <f>J30+H30+L30</f>
        <v>10981</v>
      </c>
    </row>
    <row r="31" spans="2:13" s="123" customFormat="1" ht="20.100000000000001" customHeight="1">
      <c r="B31" s="123">
        <v>0</v>
      </c>
      <c r="C31" s="403" t="s">
        <v>89</v>
      </c>
      <c r="D31" s="404" t="s">
        <v>90</v>
      </c>
      <c r="E31" s="405" t="s">
        <v>1</v>
      </c>
      <c r="F31" s="400" t="s">
        <v>0</v>
      </c>
      <c r="G31" s="406" t="s">
        <v>91</v>
      </c>
      <c r="H31" s="407"/>
      <c r="I31" s="406" t="s">
        <v>92</v>
      </c>
      <c r="J31" s="407"/>
      <c r="K31" s="406" t="s">
        <v>93</v>
      </c>
      <c r="L31" s="407"/>
      <c r="M31" s="400" t="s">
        <v>2</v>
      </c>
    </row>
    <row r="32" spans="2:13" s="123" customFormat="1" ht="20.100000000000001" customHeight="1">
      <c r="B32" s="123">
        <v>0</v>
      </c>
      <c r="C32" s="403"/>
      <c r="D32" s="404"/>
      <c r="E32" s="405"/>
      <c r="F32" s="400"/>
      <c r="G32" s="194" t="s">
        <v>94</v>
      </c>
      <c r="H32" s="194" t="s">
        <v>95</v>
      </c>
      <c r="I32" s="194" t="s">
        <v>94</v>
      </c>
      <c r="J32" s="194" t="s">
        <v>95</v>
      </c>
      <c r="K32" s="194" t="s">
        <v>94</v>
      </c>
      <c r="L32" s="194" t="s">
        <v>95</v>
      </c>
      <c r="M32" s="400"/>
    </row>
    <row r="33" spans="3:13" s="130" customFormat="1" ht="20.100000000000001" customHeight="1">
      <c r="C33" s="125" t="s">
        <v>123</v>
      </c>
      <c r="D33" s="126"/>
      <c r="E33" s="127">
        <v>0.1</v>
      </c>
      <c r="F33" s="128" t="s">
        <v>122</v>
      </c>
      <c r="G33" s="129"/>
      <c r="H33" s="129">
        <f t="shared" ref="H33" si="3">INT(E33*G33)</f>
        <v>0</v>
      </c>
      <c r="I33" s="129">
        <f>단가조사표!$Y$7</f>
        <v>109819</v>
      </c>
      <c r="J33" s="129">
        <f t="shared" ref="J33" si="4">INT(E33*I33)</f>
        <v>10981</v>
      </c>
      <c r="K33" s="129"/>
      <c r="L33" s="129">
        <f t="shared" ref="L33" si="5">INT(E33*K33)</f>
        <v>0</v>
      </c>
      <c r="M33" s="128" t="str">
        <f>단가조사표!$C$7</f>
        <v>조사-001</v>
      </c>
    </row>
    <row r="34" spans="3:13" s="130" customFormat="1" ht="20.100000000000001" customHeight="1">
      <c r="C34" s="125"/>
      <c r="D34" s="126"/>
      <c r="E34" s="127"/>
      <c r="F34" s="128"/>
      <c r="G34" s="129"/>
      <c r="H34" s="129"/>
      <c r="I34" s="129"/>
      <c r="J34" s="129"/>
      <c r="K34" s="129"/>
      <c r="L34" s="129"/>
      <c r="M34" s="129"/>
    </row>
    <row r="35" spans="3:13" s="130" customFormat="1" ht="20.100000000000001" customHeight="1">
      <c r="C35" s="125"/>
      <c r="D35" s="126"/>
      <c r="E35" s="127"/>
      <c r="F35" s="128"/>
      <c r="G35" s="129"/>
      <c r="H35" s="129"/>
      <c r="I35" s="129"/>
      <c r="J35" s="129"/>
      <c r="K35" s="129"/>
      <c r="L35" s="129"/>
      <c r="M35" s="129"/>
    </row>
    <row r="36" spans="3:13" s="130" customFormat="1" ht="20.100000000000001" customHeight="1">
      <c r="C36" s="125"/>
      <c r="D36" s="126"/>
      <c r="E36" s="127"/>
      <c r="F36" s="128"/>
      <c r="G36" s="129"/>
      <c r="H36" s="129"/>
      <c r="I36" s="129"/>
      <c r="J36" s="129"/>
      <c r="K36" s="129"/>
      <c r="L36" s="129"/>
      <c r="M36" s="144"/>
    </row>
    <row r="37" spans="3:13" s="130" customFormat="1" ht="20.100000000000001" customHeight="1">
      <c r="C37" s="125"/>
      <c r="D37" s="126"/>
      <c r="E37" s="127"/>
      <c r="F37" s="128"/>
      <c r="G37" s="129"/>
      <c r="H37" s="129"/>
      <c r="I37" s="129"/>
      <c r="J37" s="129"/>
      <c r="K37" s="129"/>
      <c r="L37" s="129"/>
      <c r="M37" s="129"/>
    </row>
    <row r="38" spans="3:13" s="130" customFormat="1" ht="20.100000000000001" customHeight="1">
      <c r="C38" s="125"/>
      <c r="D38" s="126"/>
      <c r="E38" s="127"/>
      <c r="F38" s="128"/>
      <c r="G38" s="129"/>
      <c r="H38" s="129"/>
      <c r="I38" s="129"/>
      <c r="J38" s="129"/>
      <c r="K38" s="129"/>
      <c r="L38" s="129"/>
      <c r="M38" s="129"/>
    </row>
    <row r="39" spans="3:13" s="130" customFormat="1" ht="20.100000000000001" customHeight="1">
      <c r="C39" s="125"/>
      <c r="D39" s="126"/>
      <c r="E39" s="127"/>
      <c r="F39" s="128"/>
      <c r="G39" s="129"/>
      <c r="H39" s="129"/>
      <c r="I39" s="129"/>
      <c r="J39" s="129"/>
      <c r="K39" s="129"/>
      <c r="L39" s="129"/>
      <c r="M39" s="129"/>
    </row>
    <row r="40" spans="3:13" s="130" customFormat="1" ht="20.100000000000001" customHeight="1">
      <c r="C40" s="125"/>
      <c r="D40" s="126"/>
      <c r="E40" s="127"/>
      <c r="F40" s="128"/>
      <c r="G40" s="129"/>
      <c r="H40" s="129"/>
      <c r="I40" s="129"/>
      <c r="J40" s="129"/>
      <c r="K40" s="129"/>
      <c r="L40" s="129"/>
      <c r="M40" s="129"/>
    </row>
    <row r="41" spans="3:13" s="130" customFormat="1" ht="20.100000000000001" customHeight="1">
      <c r="C41" s="125"/>
      <c r="D41" s="126"/>
      <c r="E41" s="127"/>
      <c r="F41" s="128"/>
      <c r="G41" s="129"/>
      <c r="H41" s="129"/>
      <c r="I41" s="129"/>
      <c r="J41" s="129"/>
      <c r="K41" s="129"/>
      <c r="L41" s="129"/>
      <c r="M41" s="144"/>
    </row>
    <row r="42" spans="3:13" s="130" customFormat="1" ht="20.100000000000001" customHeight="1">
      <c r="C42" s="125"/>
      <c r="D42" s="126"/>
      <c r="E42" s="127"/>
      <c r="F42" s="128"/>
      <c r="G42" s="129"/>
      <c r="H42" s="129"/>
      <c r="I42" s="129"/>
      <c r="J42" s="129"/>
      <c r="K42" s="129"/>
      <c r="L42" s="129"/>
      <c r="M42" s="129"/>
    </row>
    <row r="43" spans="3:13" s="130" customFormat="1" ht="20.100000000000001" customHeight="1">
      <c r="C43" s="125"/>
      <c r="D43" s="126"/>
      <c r="E43" s="127"/>
      <c r="F43" s="128"/>
      <c r="G43" s="129"/>
      <c r="H43" s="129"/>
      <c r="I43" s="129"/>
      <c r="J43" s="129"/>
      <c r="K43" s="129"/>
      <c r="L43" s="129"/>
      <c r="M43" s="129"/>
    </row>
    <row r="44" spans="3:13" s="130" customFormat="1" ht="20.100000000000001" customHeight="1">
      <c r="C44" s="125"/>
      <c r="D44" s="126"/>
      <c r="E44" s="127"/>
      <c r="F44" s="128"/>
      <c r="G44" s="129"/>
      <c r="H44" s="129"/>
      <c r="I44" s="129"/>
      <c r="J44" s="129"/>
      <c r="K44" s="129"/>
      <c r="L44" s="129"/>
      <c r="M44" s="129"/>
    </row>
    <row r="45" spans="3:13" s="130" customFormat="1" ht="20.100000000000001" customHeight="1">
      <c r="C45" s="125"/>
      <c r="D45" s="126"/>
      <c r="E45" s="127"/>
      <c r="F45" s="128"/>
      <c r="G45" s="129"/>
      <c r="H45" s="129"/>
      <c r="I45" s="129"/>
      <c r="J45" s="129"/>
      <c r="K45" s="129"/>
      <c r="L45" s="129"/>
      <c r="M45" s="129"/>
    </row>
    <row r="46" spans="3:13" s="130" customFormat="1" ht="20.100000000000001" customHeight="1">
      <c r="C46" s="125"/>
      <c r="D46" s="126"/>
      <c r="E46" s="127"/>
      <c r="F46" s="128"/>
      <c r="G46" s="129"/>
      <c r="H46" s="129"/>
      <c r="I46" s="129"/>
      <c r="J46" s="129"/>
      <c r="K46" s="129"/>
      <c r="L46" s="129"/>
      <c r="M46" s="144"/>
    </row>
    <row r="47" spans="3:13" s="130" customFormat="1" ht="20.100000000000001" customHeight="1">
      <c r="C47" s="125"/>
      <c r="D47" s="126"/>
      <c r="E47" s="127"/>
      <c r="F47" s="128"/>
      <c r="G47" s="129"/>
      <c r="H47" s="129"/>
      <c r="I47" s="129"/>
      <c r="J47" s="129"/>
      <c r="K47" s="129"/>
      <c r="L47" s="129"/>
      <c r="M47" s="129"/>
    </row>
    <row r="48" spans="3:13" s="130" customFormat="1" ht="20.100000000000001" customHeight="1">
      <c r="C48" s="125"/>
      <c r="D48" s="126"/>
      <c r="E48" s="127"/>
      <c r="F48" s="128"/>
      <c r="G48" s="129"/>
      <c r="H48" s="129"/>
      <c r="I48" s="129"/>
      <c r="J48" s="129"/>
      <c r="K48" s="129"/>
      <c r="L48" s="129"/>
      <c r="M48" s="129"/>
    </row>
    <row r="49" spans="3:13" s="136" customFormat="1" ht="20.100000000000001" customHeight="1">
      <c r="C49" s="131" t="s">
        <v>96</v>
      </c>
      <c r="D49" s="132"/>
      <c r="E49" s="133"/>
      <c r="F49" s="134"/>
      <c r="G49" s="135"/>
      <c r="H49" s="135">
        <f>SUM(H33:H48)</f>
        <v>0</v>
      </c>
      <c r="I49" s="135"/>
      <c r="J49" s="135">
        <f>SUM(J33:J48)</f>
        <v>10981</v>
      </c>
      <c r="K49" s="135"/>
      <c r="L49" s="135">
        <f>SUM(L33:L48)</f>
        <v>0</v>
      </c>
      <c r="M49" s="135"/>
    </row>
    <row r="50" spans="3:13" s="130" customFormat="1" ht="20.100000000000001" customHeight="1">
      <c r="C50" s="125"/>
      <c r="D50" s="126"/>
      <c r="E50" s="127"/>
      <c r="F50" s="128"/>
      <c r="G50" s="129"/>
      <c r="H50" s="129"/>
      <c r="I50" s="129"/>
      <c r="J50" s="129"/>
      <c r="K50" s="129"/>
      <c r="L50" s="129"/>
      <c r="M50" s="129"/>
    </row>
    <row r="51" spans="3:13" s="112" customFormat="1" ht="20.100000000000001" customHeight="1">
      <c r="C51" s="349" t="s">
        <v>99</v>
      </c>
      <c r="D51" s="350"/>
      <c r="E51" s="351"/>
      <c r="F51" s="352"/>
      <c r="G51" s="353"/>
      <c r="H51" s="353"/>
      <c r="I51" s="353"/>
      <c r="J51" s="353"/>
      <c r="K51" s="353"/>
      <c r="L51" s="353"/>
      <c r="M51" s="354"/>
    </row>
    <row r="52" spans="3:13" s="112" customFormat="1" ht="20.100000000000001" customHeight="1">
      <c r="C52" s="113" t="s">
        <v>100</v>
      </c>
      <c r="D52" s="114">
        <f>D27+1</f>
        <v>4</v>
      </c>
      <c r="E52" s="115"/>
      <c r="F52" s="116"/>
      <c r="G52" s="117"/>
      <c r="H52" s="117"/>
      <c r="I52" s="117"/>
      <c r="J52" s="117"/>
      <c r="K52" s="117"/>
      <c r="L52" s="117"/>
      <c r="M52" s="118"/>
    </row>
    <row r="53" spans="3:13" s="112" customFormat="1" ht="20.100000000000001" customHeight="1">
      <c r="C53" s="119" t="s">
        <v>101</v>
      </c>
      <c r="D53" s="120" t="s">
        <v>102</v>
      </c>
      <c r="E53" s="121"/>
      <c r="F53" s="116"/>
      <c r="G53" s="117"/>
      <c r="H53" s="117"/>
      <c r="I53" s="117"/>
      <c r="J53" s="117"/>
      <c r="K53" s="117" t="s">
        <v>441</v>
      </c>
      <c r="L53" s="117"/>
      <c r="M53" s="118"/>
    </row>
    <row r="54" spans="3:13" s="112" customFormat="1" ht="20.100000000000001" customHeight="1">
      <c r="C54" s="119" t="s">
        <v>103</v>
      </c>
      <c r="D54" s="120" t="s">
        <v>104</v>
      </c>
      <c r="E54" s="115"/>
      <c r="F54" s="116"/>
      <c r="G54" s="117"/>
      <c r="H54" s="122" t="s">
        <v>105</v>
      </c>
      <c r="I54" s="117"/>
      <c r="J54" s="122" t="s">
        <v>106</v>
      </c>
      <c r="K54" s="117"/>
      <c r="L54" s="122" t="s">
        <v>87</v>
      </c>
      <c r="M54" s="118" t="s">
        <v>88</v>
      </c>
    </row>
    <row r="55" spans="3:13" s="112" customFormat="1" ht="20.100000000000001" customHeight="1">
      <c r="C55" s="119"/>
      <c r="D55" s="120"/>
      <c r="E55" s="115"/>
      <c r="F55" s="116"/>
      <c r="G55" s="117"/>
      <c r="H55" s="122">
        <v>0</v>
      </c>
      <c r="I55" s="122"/>
      <c r="J55" s="122">
        <v>0</v>
      </c>
      <c r="K55" s="122"/>
      <c r="L55" s="122">
        <v>0</v>
      </c>
      <c r="M55" s="118">
        <f>J55+H55+L55</f>
        <v>0</v>
      </c>
    </row>
    <row r="56" spans="3:13" s="123" customFormat="1" ht="20.100000000000001" customHeight="1">
      <c r="C56" s="403" t="s">
        <v>107</v>
      </c>
      <c r="D56" s="404" t="s">
        <v>90</v>
      </c>
      <c r="E56" s="405" t="s">
        <v>1</v>
      </c>
      <c r="F56" s="400" t="s">
        <v>0</v>
      </c>
      <c r="G56" s="406" t="s">
        <v>108</v>
      </c>
      <c r="H56" s="407"/>
      <c r="I56" s="406" t="s">
        <v>92</v>
      </c>
      <c r="J56" s="407"/>
      <c r="K56" s="406" t="s">
        <v>93</v>
      </c>
      <c r="L56" s="407"/>
      <c r="M56" s="400" t="s">
        <v>2</v>
      </c>
    </row>
    <row r="57" spans="3:13" s="123" customFormat="1" ht="20.100000000000001" customHeight="1">
      <c r="C57" s="403"/>
      <c r="D57" s="404"/>
      <c r="E57" s="405"/>
      <c r="F57" s="400"/>
      <c r="G57" s="124" t="s">
        <v>94</v>
      </c>
      <c r="H57" s="124" t="s">
        <v>95</v>
      </c>
      <c r="I57" s="124" t="s">
        <v>94</v>
      </c>
      <c r="J57" s="124" t="s">
        <v>95</v>
      </c>
      <c r="K57" s="124" t="s">
        <v>94</v>
      </c>
      <c r="L57" s="124" t="s">
        <v>95</v>
      </c>
      <c r="M57" s="400"/>
    </row>
    <row r="58" spans="3:13" s="130" customFormat="1" ht="20.100000000000001" customHeight="1">
      <c r="C58" s="125" t="s">
        <v>109</v>
      </c>
      <c r="D58" s="126" t="s">
        <v>110</v>
      </c>
      <c r="E58" s="127">
        <f>18.48/1000</f>
        <v>1.848E-2</v>
      </c>
      <c r="F58" s="128" t="s">
        <v>111</v>
      </c>
      <c r="G58" s="129">
        <f>단가조사표!$Y$20</f>
        <v>2280</v>
      </c>
      <c r="H58" s="129">
        <f t="shared" ref="H58:H67" si="6">INT(E58*G58)</f>
        <v>42</v>
      </c>
      <c r="I58" s="129"/>
      <c r="J58" s="129">
        <f t="shared" ref="J58:J67" si="7">INT(E58*I58)</f>
        <v>0</v>
      </c>
      <c r="K58" s="129"/>
      <c r="L58" s="129">
        <f t="shared" ref="L58:L67" si="8">INT(E58*K58)</f>
        <v>0</v>
      </c>
      <c r="M58" s="128" t="str">
        <f>단가조사표!$C$20</f>
        <v>조사-013</v>
      </c>
    </row>
    <row r="59" spans="3:13" s="130" customFormat="1" ht="20.100000000000001" customHeight="1">
      <c r="C59" s="125" t="s">
        <v>112</v>
      </c>
      <c r="D59" s="126"/>
      <c r="E59" s="127">
        <f>6300/1000</f>
        <v>6.3</v>
      </c>
      <c r="F59" s="128" t="s">
        <v>113</v>
      </c>
      <c r="G59" s="129">
        <f>단가조사표!$Y$18</f>
        <v>2.7083333333333335</v>
      </c>
      <c r="H59" s="129">
        <f t="shared" si="6"/>
        <v>17</v>
      </c>
      <c r="I59" s="129"/>
      <c r="J59" s="129">
        <f t="shared" si="7"/>
        <v>0</v>
      </c>
      <c r="K59" s="129"/>
      <c r="L59" s="129">
        <f t="shared" si="8"/>
        <v>0</v>
      </c>
      <c r="M59" s="128" t="str">
        <f>단가조사표!$C$18</f>
        <v>조사-011</v>
      </c>
    </row>
    <row r="60" spans="3:13" s="130" customFormat="1" ht="20.100000000000001" customHeight="1">
      <c r="C60" s="125" t="s">
        <v>114</v>
      </c>
      <c r="D60" s="126"/>
      <c r="E60" s="127">
        <f>2.8/1000</f>
        <v>2.8E-3</v>
      </c>
      <c r="F60" s="128" t="s">
        <v>115</v>
      </c>
      <c r="G60" s="129">
        <f>단가조사표!$Y$19</f>
        <v>13000</v>
      </c>
      <c r="H60" s="129">
        <f t="shared" si="6"/>
        <v>36</v>
      </c>
      <c r="I60" s="129"/>
      <c r="J60" s="129">
        <f t="shared" si="7"/>
        <v>0</v>
      </c>
      <c r="K60" s="129"/>
      <c r="L60" s="129">
        <f t="shared" si="8"/>
        <v>0</v>
      </c>
      <c r="M60" s="128" t="str">
        <f>단가조사표!$C$19</f>
        <v>조사-012</v>
      </c>
    </row>
    <row r="61" spans="3:13" s="130" customFormat="1" ht="20.100000000000001" customHeight="1">
      <c r="C61" s="125" t="s">
        <v>116</v>
      </c>
      <c r="D61" s="126" t="s">
        <v>117</v>
      </c>
      <c r="E61" s="127">
        <f>20.83/1000</f>
        <v>2.0829999999999998E-2</v>
      </c>
      <c r="F61" s="128" t="s">
        <v>118</v>
      </c>
      <c r="G61" s="129"/>
      <c r="H61" s="129">
        <f t="shared" si="6"/>
        <v>0</v>
      </c>
      <c r="I61" s="129"/>
      <c r="J61" s="129">
        <f t="shared" si="7"/>
        <v>0</v>
      </c>
      <c r="K61" s="129">
        <v>124</v>
      </c>
      <c r="L61" s="129">
        <f t="shared" si="8"/>
        <v>2</v>
      </c>
      <c r="M61" s="128" t="s">
        <v>327</v>
      </c>
    </row>
    <row r="62" spans="3:13" s="130" customFormat="1" ht="20.100000000000001" customHeight="1">
      <c r="C62" s="125" t="s">
        <v>119</v>
      </c>
      <c r="D62" s="126"/>
      <c r="E62" s="127">
        <f>126/1000</f>
        <v>0.126</v>
      </c>
      <c r="F62" s="128" t="s">
        <v>120</v>
      </c>
      <c r="G62" s="129"/>
      <c r="H62" s="129">
        <f t="shared" si="6"/>
        <v>0</v>
      </c>
      <c r="I62" s="129"/>
      <c r="J62" s="129">
        <f t="shared" si="7"/>
        <v>0</v>
      </c>
      <c r="K62" s="129">
        <v>92.3</v>
      </c>
      <c r="L62" s="129">
        <f t="shared" si="8"/>
        <v>11</v>
      </c>
      <c r="M62" s="128" t="s">
        <v>328</v>
      </c>
    </row>
    <row r="63" spans="3:13" s="130" customFormat="1" ht="20.100000000000001" customHeight="1">
      <c r="C63" s="125" t="s">
        <v>121</v>
      </c>
      <c r="D63" s="126"/>
      <c r="E63" s="127">
        <f>27.65/1000</f>
        <v>2.7649999999999997E-2</v>
      </c>
      <c r="F63" s="128" t="s">
        <v>122</v>
      </c>
      <c r="G63" s="129"/>
      <c r="H63" s="129">
        <f t="shared" si="6"/>
        <v>0</v>
      </c>
      <c r="I63" s="129">
        <f>단가조사표!$Y$11</f>
        <v>170500</v>
      </c>
      <c r="J63" s="129">
        <f t="shared" si="7"/>
        <v>4714</v>
      </c>
      <c r="K63" s="129"/>
      <c r="L63" s="129">
        <f t="shared" si="8"/>
        <v>0</v>
      </c>
      <c r="M63" s="128" t="str">
        <f>단가조사표!$C$11</f>
        <v>조사-005</v>
      </c>
    </row>
    <row r="64" spans="3:13" s="130" customFormat="1" ht="20.100000000000001" customHeight="1">
      <c r="C64" s="125" t="s">
        <v>123</v>
      </c>
      <c r="D64" s="126"/>
      <c r="E64" s="127">
        <f>0.66/1000</f>
        <v>6.6E-4</v>
      </c>
      <c r="F64" s="128" t="s">
        <v>124</v>
      </c>
      <c r="G64" s="129"/>
      <c r="H64" s="129">
        <f t="shared" si="6"/>
        <v>0</v>
      </c>
      <c r="I64" s="129">
        <f>단가조사표!$Y$7</f>
        <v>109819</v>
      </c>
      <c r="J64" s="129">
        <f t="shared" si="7"/>
        <v>72</v>
      </c>
      <c r="K64" s="129"/>
      <c r="L64" s="129">
        <f t="shared" si="8"/>
        <v>0</v>
      </c>
      <c r="M64" s="128" t="str">
        <f>단가조사표!$C$7</f>
        <v>조사-001</v>
      </c>
    </row>
    <row r="65" spans="3:13" s="130" customFormat="1" ht="20.100000000000001" customHeight="1">
      <c r="C65" s="125" t="s">
        <v>125</v>
      </c>
      <c r="D65" s="126"/>
      <c r="E65" s="127">
        <f>2.6/1000</f>
        <v>2.5999999999999999E-3</v>
      </c>
      <c r="F65" s="128" t="s">
        <v>126</v>
      </c>
      <c r="G65" s="129"/>
      <c r="H65" s="129">
        <f t="shared" si="6"/>
        <v>0</v>
      </c>
      <c r="I65" s="129">
        <f>단가조사표!$Y$10</f>
        <v>169201</v>
      </c>
      <c r="J65" s="129">
        <f t="shared" si="7"/>
        <v>439</v>
      </c>
      <c r="K65" s="129"/>
      <c r="L65" s="129">
        <f t="shared" si="8"/>
        <v>0</v>
      </c>
      <c r="M65" s="128" t="str">
        <f>단가조사표!$C$10</f>
        <v>조사-004</v>
      </c>
    </row>
    <row r="66" spans="3:13" s="130" customFormat="1" ht="20.100000000000001" customHeight="1">
      <c r="C66" s="125" t="s">
        <v>127</v>
      </c>
      <c r="D66" s="126"/>
      <c r="E66" s="127">
        <f>0.74/1000</f>
        <v>7.3999999999999999E-4</v>
      </c>
      <c r="F66" s="128" t="s">
        <v>128</v>
      </c>
      <c r="G66" s="129"/>
      <c r="H66" s="129">
        <f t="shared" si="6"/>
        <v>0</v>
      </c>
      <c r="I66" s="129">
        <f>단가조사표!$Y$8</f>
        <v>133417</v>
      </c>
      <c r="J66" s="129">
        <f t="shared" si="7"/>
        <v>98</v>
      </c>
      <c r="K66" s="129"/>
      <c r="L66" s="129">
        <f t="shared" si="8"/>
        <v>0</v>
      </c>
      <c r="M66" s="128" t="str">
        <f>단가조사표!$C$8</f>
        <v>조사-002</v>
      </c>
    </row>
    <row r="67" spans="3:13" s="130" customFormat="1" ht="20.100000000000001" customHeight="1">
      <c r="C67" s="125" t="s">
        <v>129</v>
      </c>
      <c r="D67" s="126" t="s">
        <v>130</v>
      </c>
      <c r="E67" s="127">
        <v>1</v>
      </c>
      <c r="F67" s="128" t="s">
        <v>131</v>
      </c>
      <c r="G67" s="143"/>
      <c r="H67" s="129">
        <f t="shared" si="6"/>
        <v>0</v>
      </c>
      <c r="I67" s="129"/>
      <c r="J67" s="129">
        <f t="shared" si="7"/>
        <v>0</v>
      </c>
      <c r="K67" s="143">
        <f>SUM(J63:J66)*3%</f>
        <v>159.69</v>
      </c>
      <c r="L67" s="129">
        <f t="shared" si="8"/>
        <v>159</v>
      </c>
      <c r="M67" s="128"/>
    </row>
    <row r="68" spans="3:13" s="130" customFormat="1" ht="20.100000000000001" customHeight="1">
      <c r="C68" s="125"/>
      <c r="D68" s="126"/>
      <c r="E68" s="127"/>
      <c r="F68" s="128"/>
      <c r="G68" s="129"/>
      <c r="H68" s="129"/>
      <c r="I68" s="129"/>
      <c r="J68" s="129"/>
      <c r="K68" s="129"/>
      <c r="L68" s="129"/>
      <c r="M68" s="129"/>
    </row>
    <row r="69" spans="3:13" s="130" customFormat="1" ht="20.100000000000001" customHeight="1">
      <c r="C69" s="125"/>
      <c r="D69" s="126"/>
      <c r="E69" s="127"/>
      <c r="F69" s="128"/>
      <c r="G69" s="143"/>
      <c r="H69" s="129"/>
      <c r="I69" s="129"/>
      <c r="J69" s="129"/>
      <c r="K69" s="143"/>
      <c r="L69" s="129"/>
      <c r="M69" s="128"/>
    </row>
    <row r="70" spans="3:13" s="136" customFormat="1" ht="20.100000000000001" customHeight="1">
      <c r="C70" s="131" t="s">
        <v>132</v>
      </c>
      <c r="D70" s="132" t="s">
        <v>133</v>
      </c>
      <c r="E70" s="133"/>
      <c r="F70" s="134"/>
      <c r="G70" s="135"/>
      <c r="H70" s="135">
        <f>SUM(H58:H69)</f>
        <v>95</v>
      </c>
      <c r="I70" s="135"/>
      <c r="J70" s="135">
        <f>SUM(J58:J69)</f>
        <v>5323</v>
      </c>
      <c r="K70" s="135"/>
      <c r="L70" s="135">
        <f>SUM(L54:L69)</f>
        <v>172</v>
      </c>
      <c r="M70" s="135"/>
    </row>
    <row r="71" spans="3:13" s="130" customFormat="1" ht="20.100000000000001" customHeight="1">
      <c r="C71" s="125"/>
      <c r="D71" s="126"/>
      <c r="E71" s="127"/>
      <c r="F71" s="128"/>
      <c r="G71" s="129"/>
      <c r="H71" s="129"/>
      <c r="I71" s="129"/>
      <c r="J71" s="129"/>
      <c r="K71" s="129"/>
      <c r="L71" s="129"/>
      <c r="M71" s="129"/>
    </row>
    <row r="72" spans="3:13" s="136" customFormat="1" ht="20.100000000000001" customHeight="1">
      <c r="C72" s="131"/>
      <c r="D72" s="132" t="s">
        <v>134</v>
      </c>
      <c r="E72" s="133"/>
      <c r="F72" s="134"/>
      <c r="G72" s="135"/>
      <c r="H72" s="135">
        <f>H70*1.2</f>
        <v>114</v>
      </c>
      <c r="I72" s="135"/>
      <c r="J72" s="135">
        <f>J70*1.2</f>
        <v>6387.5999999999995</v>
      </c>
      <c r="K72" s="135"/>
      <c r="L72" s="135">
        <f>L70*1.2</f>
        <v>206.4</v>
      </c>
      <c r="M72" s="135"/>
    </row>
    <row r="73" spans="3:13" s="130" customFormat="1" ht="20.100000000000001" customHeight="1">
      <c r="C73" s="125"/>
      <c r="D73" s="126"/>
      <c r="E73" s="127"/>
      <c r="F73" s="128"/>
      <c r="G73" s="129"/>
      <c r="H73" s="129"/>
      <c r="I73" s="129"/>
      <c r="J73" s="129"/>
      <c r="K73" s="129"/>
      <c r="L73" s="129"/>
      <c r="M73" s="129"/>
    </row>
    <row r="74" spans="3:13" s="136" customFormat="1" ht="20.100000000000001" customHeight="1">
      <c r="C74" s="131"/>
      <c r="D74" s="132" t="s">
        <v>135</v>
      </c>
      <c r="E74" s="133"/>
      <c r="F74" s="134"/>
      <c r="G74" s="135"/>
      <c r="H74" s="135">
        <f>H70*1.4</f>
        <v>133</v>
      </c>
      <c r="I74" s="135"/>
      <c r="J74" s="135">
        <f>J70*1.4</f>
        <v>7452.2</v>
      </c>
      <c r="K74" s="135"/>
      <c r="L74" s="135">
        <f>L70*1.4</f>
        <v>240.79999999999998</v>
      </c>
      <c r="M74" s="135"/>
    </row>
    <row r="75" spans="3:13" s="130" customFormat="1" ht="20.100000000000001" customHeight="1">
      <c r="C75" s="125"/>
      <c r="D75" s="126"/>
      <c r="E75" s="127"/>
      <c r="F75" s="128"/>
      <c r="G75" s="129"/>
      <c r="H75" s="129"/>
      <c r="I75" s="129"/>
      <c r="J75" s="129"/>
      <c r="K75" s="129"/>
      <c r="L75" s="129"/>
      <c r="M75" s="129"/>
    </row>
    <row r="76" spans="3:13" s="112" customFormat="1" ht="20.100000000000001" customHeight="1">
      <c r="C76" s="349" t="s">
        <v>141</v>
      </c>
      <c r="D76" s="350"/>
      <c r="E76" s="351"/>
      <c r="F76" s="352"/>
      <c r="G76" s="353"/>
      <c r="H76" s="353"/>
      <c r="I76" s="353"/>
      <c r="J76" s="353"/>
      <c r="K76" s="353"/>
      <c r="L76" s="353"/>
      <c r="M76" s="354"/>
    </row>
    <row r="77" spans="3:13" s="112" customFormat="1" ht="20.100000000000001" customHeight="1">
      <c r="C77" s="113" t="s">
        <v>142</v>
      </c>
      <c r="D77" s="114">
        <f>D52+1</f>
        <v>5</v>
      </c>
      <c r="E77" s="115"/>
      <c r="F77" s="116"/>
      <c r="G77" s="117"/>
      <c r="H77" s="117"/>
      <c r="I77" s="117"/>
      <c r="J77" s="117"/>
      <c r="K77" s="117"/>
      <c r="L77" s="117"/>
      <c r="M77" s="118"/>
    </row>
    <row r="78" spans="3:13" s="112" customFormat="1" ht="20.100000000000001" customHeight="1">
      <c r="C78" s="119" t="s">
        <v>143</v>
      </c>
      <c r="D78" s="120" t="s">
        <v>674</v>
      </c>
      <c r="E78" s="121" t="s">
        <v>676</v>
      </c>
      <c r="F78" s="116"/>
      <c r="G78" s="239"/>
      <c r="H78" s="117"/>
      <c r="I78" s="117"/>
      <c r="J78" s="117"/>
      <c r="K78" s="117" t="s">
        <v>441</v>
      </c>
      <c r="L78" s="117"/>
      <c r="M78" s="118"/>
    </row>
    <row r="79" spans="3:13" s="112" customFormat="1" ht="20.100000000000001" customHeight="1">
      <c r="C79" s="119" t="s">
        <v>144</v>
      </c>
      <c r="D79" s="120" t="s">
        <v>677</v>
      </c>
      <c r="E79" s="115"/>
      <c r="F79" s="116"/>
      <c r="G79" s="117"/>
      <c r="H79" s="122" t="s">
        <v>145</v>
      </c>
      <c r="I79" s="117"/>
      <c r="J79" s="122" t="s">
        <v>146</v>
      </c>
      <c r="K79" s="117"/>
      <c r="L79" s="122" t="s">
        <v>87</v>
      </c>
      <c r="M79" s="118" t="s">
        <v>88</v>
      </c>
    </row>
    <row r="80" spans="3:13" s="112" customFormat="1" ht="20.100000000000001" customHeight="1">
      <c r="C80" s="119"/>
      <c r="D80" s="120"/>
      <c r="E80" s="115"/>
      <c r="F80" s="116"/>
      <c r="G80" s="117"/>
      <c r="H80" s="122">
        <f>H87</f>
        <v>4972</v>
      </c>
      <c r="I80" s="122"/>
      <c r="J80" s="122">
        <f>J87</f>
        <v>8650</v>
      </c>
      <c r="K80" s="122"/>
      <c r="L80" s="122">
        <f>L87</f>
        <v>279</v>
      </c>
      <c r="M80" s="118">
        <f>J80+H80+L80</f>
        <v>13901</v>
      </c>
    </row>
    <row r="81" spans="2:13" s="123" customFormat="1" ht="20.100000000000001" customHeight="1">
      <c r="B81" s="123">
        <v>0</v>
      </c>
      <c r="C81" s="403" t="s">
        <v>147</v>
      </c>
      <c r="D81" s="404" t="s">
        <v>90</v>
      </c>
      <c r="E81" s="405" t="s">
        <v>1</v>
      </c>
      <c r="F81" s="400" t="s">
        <v>0</v>
      </c>
      <c r="G81" s="406" t="s">
        <v>148</v>
      </c>
      <c r="H81" s="407"/>
      <c r="I81" s="406" t="s">
        <v>92</v>
      </c>
      <c r="J81" s="407"/>
      <c r="K81" s="406" t="s">
        <v>93</v>
      </c>
      <c r="L81" s="407"/>
      <c r="M81" s="400" t="s">
        <v>2</v>
      </c>
    </row>
    <row r="82" spans="2:13" s="123" customFormat="1" ht="20.100000000000001" customHeight="1">
      <c r="B82" s="123">
        <v>0</v>
      </c>
      <c r="C82" s="403"/>
      <c r="D82" s="404"/>
      <c r="E82" s="405"/>
      <c r="F82" s="400"/>
      <c r="G82" s="124" t="s">
        <v>94</v>
      </c>
      <c r="H82" s="124" t="s">
        <v>95</v>
      </c>
      <c r="I82" s="124" t="s">
        <v>94</v>
      </c>
      <c r="J82" s="124" t="s">
        <v>95</v>
      </c>
      <c r="K82" s="124" t="s">
        <v>94</v>
      </c>
      <c r="L82" s="124" t="s">
        <v>95</v>
      </c>
      <c r="M82" s="400"/>
    </row>
    <row r="83" spans="2:13" s="130" customFormat="1" ht="20.100000000000001" customHeight="1">
      <c r="C83" s="125" t="s">
        <v>136</v>
      </c>
      <c r="D83" s="126" t="s">
        <v>137</v>
      </c>
      <c r="E83" s="127">
        <f>(0.03*4)*13.54305*1.1</f>
        <v>1.7876826000000001</v>
      </c>
      <c r="F83" s="128" t="s">
        <v>139</v>
      </c>
      <c r="G83" s="129">
        <f>단가조사표!$Y$28</f>
        <v>2695.2501050861711</v>
      </c>
      <c r="H83" s="129">
        <f>INT(E83*G83)</f>
        <v>4818</v>
      </c>
      <c r="I83" s="129"/>
      <c r="J83" s="129">
        <f>INT(E83*I83)</f>
        <v>0</v>
      </c>
      <c r="K83" s="129"/>
      <c r="L83" s="129">
        <f>INT(E83*K83)</f>
        <v>0</v>
      </c>
      <c r="M83" s="128" t="str">
        <f>단가조사표!$C$28</f>
        <v>조사-021</v>
      </c>
    </row>
    <row r="84" spans="2:13" s="130" customFormat="1" ht="20.100000000000001" customHeight="1">
      <c r="C84" s="125" t="s">
        <v>138</v>
      </c>
      <c r="D84" s="126" t="s">
        <v>153</v>
      </c>
      <c r="E84" s="127">
        <f>E83/1.1</f>
        <v>1.6251659999999999</v>
      </c>
      <c r="F84" s="128" t="s">
        <v>139</v>
      </c>
      <c r="G84" s="129">
        <f>$H$70</f>
        <v>95</v>
      </c>
      <c r="H84" s="129">
        <f>INT(E84*G84)</f>
        <v>154</v>
      </c>
      <c r="I84" s="129">
        <f>$J$70</f>
        <v>5323</v>
      </c>
      <c r="J84" s="129">
        <f>INT(E84*I84)</f>
        <v>8650</v>
      </c>
      <c r="K84" s="129">
        <f>$L$70</f>
        <v>172</v>
      </c>
      <c r="L84" s="129">
        <f>INT(E84*K84)</f>
        <v>279</v>
      </c>
      <c r="M84" s="144">
        <f>$D$52</f>
        <v>4</v>
      </c>
    </row>
    <row r="85" spans="2:13" s="130" customFormat="1" ht="20.100000000000001" customHeight="1">
      <c r="C85" s="125"/>
      <c r="D85" s="126"/>
      <c r="E85" s="127"/>
      <c r="F85" s="128"/>
      <c r="G85" s="129"/>
      <c r="H85" s="129"/>
      <c r="I85" s="129"/>
      <c r="J85" s="129"/>
      <c r="K85" s="129"/>
      <c r="L85" s="129"/>
      <c r="M85" s="129"/>
    </row>
    <row r="86" spans="2:13" s="130" customFormat="1" ht="20.100000000000001" customHeight="1">
      <c r="C86" s="125"/>
      <c r="D86" s="126"/>
      <c r="E86" s="127"/>
      <c r="F86" s="128"/>
      <c r="G86" s="129"/>
      <c r="H86" s="129"/>
      <c r="I86" s="129"/>
      <c r="J86" s="129"/>
      <c r="K86" s="129"/>
      <c r="L86" s="129"/>
      <c r="M86" s="129"/>
    </row>
    <row r="87" spans="2:13" s="136" customFormat="1" ht="20.100000000000001" customHeight="1">
      <c r="C87" s="131" t="s">
        <v>149</v>
      </c>
      <c r="D87" s="132"/>
      <c r="E87" s="133"/>
      <c r="F87" s="134"/>
      <c r="G87" s="135"/>
      <c r="H87" s="135">
        <f>SUM(H83:H86)</f>
        <v>4972</v>
      </c>
      <c r="I87" s="135"/>
      <c r="J87" s="135">
        <f>SUM(J83:J86)</f>
        <v>8650</v>
      </c>
      <c r="K87" s="135"/>
      <c r="L87" s="135">
        <f>SUM(L83:L86)</f>
        <v>279</v>
      </c>
      <c r="M87" s="135"/>
    </row>
    <row r="88" spans="2:13" s="130" customFormat="1" ht="20.100000000000001" customHeight="1">
      <c r="C88" s="125"/>
      <c r="D88" s="126"/>
      <c r="E88" s="127"/>
      <c r="F88" s="128"/>
      <c r="G88" s="129"/>
      <c r="H88" s="129"/>
      <c r="I88" s="129"/>
      <c r="J88" s="129"/>
      <c r="K88" s="129"/>
      <c r="L88" s="129"/>
      <c r="M88" s="129"/>
    </row>
    <row r="89" spans="2:13" s="112" customFormat="1" ht="20.100000000000001" customHeight="1">
      <c r="C89" s="349" t="s">
        <v>150</v>
      </c>
      <c r="D89" s="350"/>
      <c r="E89" s="351"/>
      <c r="F89" s="352"/>
      <c r="G89" s="353"/>
      <c r="H89" s="353"/>
      <c r="I89" s="353"/>
      <c r="J89" s="353"/>
      <c r="K89" s="353"/>
      <c r="L89" s="353"/>
      <c r="M89" s="354"/>
    </row>
    <row r="90" spans="2:13" s="112" customFormat="1" ht="20.100000000000001" customHeight="1">
      <c r="C90" s="113" t="s">
        <v>151</v>
      </c>
      <c r="D90" s="114">
        <f>D77+1</f>
        <v>6</v>
      </c>
      <c r="E90" s="115"/>
      <c r="F90" s="116"/>
      <c r="G90" s="117"/>
      <c r="H90" s="117"/>
      <c r="I90" s="117"/>
      <c r="J90" s="117"/>
      <c r="K90" s="117"/>
      <c r="L90" s="117"/>
      <c r="M90" s="118"/>
    </row>
    <row r="91" spans="2:13" s="112" customFormat="1" ht="20.100000000000001" customHeight="1">
      <c r="C91" s="119" t="s">
        <v>84</v>
      </c>
      <c r="D91" s="120" t="s">
        <v>532</v>
      </c>
      <c r="E91" s="121" t="s">
        <v>534</v>
      </c>
      <c r="F91" s="116"/>
      <c r="G91" s="239"/>
      <c r="H91" s="117"/>
      <c r="I91" s="117"/>
      <c r="J91" s="117"/>
      <c r="K91" s="117" t="s">
        <v>441</v>
      </c>
      <c r="L91" s="117"/>
      <c r="M91" s="118"/>
    </row>
    <row r="92" spans="2:13" s="112" customFormat="1" ht="20.100000000000001" customHeight="1">
      <c r="C92" s="119" t="s">
        <v>85</v>
      </c>
      <c r="D92" s="120" t="s">
        <v>140</v>
      </c>
      <c r="E92" s="115"/>
      <c r="F92" s="116"/>
      <c r="G92" s="117"/>
      <c r="H92" s="122" t="s">
        <v>105</v>
      </c>
      <c r="I92" s="117"/>
      <c r="J92" s="122" t="s">
        <v>106</v>
      </c>
      <c r="K92" s="117"/>
      <c r="L92" s="122" t="s">
        <v>87</v>
      </c>
      <c r="M92" s="118" t="s">
        <v>88</v>
      </c>
    </row>
    <row r="93" spans="2:13" s="112" customFormat="1" ht="20.100000000000001" customHeight="1">
      <c r="C93" s="119"/>
      <c r="D93" s="120"/>
      <c r="E93" s="115"/>
      <c r="F93" s="116"/>
      <c r="G93" s="117"/>
      <c r="H93" s="122">
        <f>H99</f>
        <v>6198</v>
      </c>
      <c r="I93" s="122"/>
      <c r="J93" s="122">
        <f>J99</f>
        <v>29884</v>
      </c>
      <c r="K93" s="122"/>
      <c r="L93" s="122">
        <f>L99</f>
        <v>965</v>
      </c>
      <c r="M93" s="118">
        <f>J93+H93+L93</f>
        <v>37047</v>
      </c>
    </row>
    <row r="94" spans="2:13" s="123" customFormat="1" ht="20.100000000000001" customHeight="1">
      <c r="B94" s="123">
        <v>0</v>
      </c>
      <c r="C94" s="403" t="s">
        <v>89</v>
      </c>
      <c r="D94" s="404" t="s">
        <v>90</v>
      </c>
      <c r="E94" s="405" t="s">
        <v>1</v>
      </c>
      <c r="F94" s="400" t="s">
        <v>0</v>
      </c>
      <c r="G94" s="406" t="s">
        <v>91</v>
      </c>
      <c r="H94" s="407"/>
      <c r="I94" s="406" t="s">
        <v>92</v>
      </c>
      <c r="J94" s="407"/>
      <c r="K94" s="406" t="s">
        <v>93</v>
      </c>
      <c r="L94" s="407"/>
      <c r="M94" s="400" t="s">
        <v>2</v>
      </c>
    </row>
    <row r="95" spans="2:13" s="123" customFormat="1" ht="20.100000000000001" customHeight="1">
      <c r="B95" s="123">
        <v>0</v>
      </c>
      <c r="C95" s="403"/>
      <c r="D95" s="404"/>
      <c r="E95" s="405"/>
      <c r="F95" s="400"/>
      <c r="G95" s="184" t="s">
        <v>94</v>
      </c>
      <c r="H95" s="184" t="s">
        <v>95</v>
      </c>
      <c r="I95" s="184" t="s">
        <v>94</v>
      </c>
      <c r="J95" s="184" t="s">
        <v>95</v>
      </c>
      <c r="K95" s="184" t="s">
        <v>94</v>
      </c>
      <c r="L95" s="184" t="s">
        <v>95</v>
      </c>
      <c r="M95" s="400"/>
    </row>
    <row r="96" spans="2:13" s="130" customFormat="1" ht="20.100000000000001" customHeight="1">
      <c r="C96" s="125" t="s">
        <v>154</v>
      </c>
      <c r="D96" s="126" t="s">
        <v>155</v>
      </c>
      <c r="E96" s="127">
        <f>(0.15*2+0.05+0.02+0.05+0.02)*1.1</f>
        <v>0.48400000000000004</v>
      </c>
      <c r="F96" s="128" t="s">
        <v>68</v>
      </c>
      <c r="G96" s="129">
        <f>단가조사표!$Y$27</f>
        <v>11706</v>
      </c>
      <c r="H96" s="129">
        <f>INT(E96*G96)</f>
        <v>5665</v>
      </c>
      <c r="I96" s="129"/>
      <c r="J96" s="129">
        <f>INT(E96*I96)</f>
        <v>0</v>
      </c>
      <c r="K96" s="129"/>
      <c r="L96" s="129">
        <f>INT(E96*K96)</f>
        <v>0</v>
      </c>
      <c r="M96" s="128" t="str">
        <f>단가조사표!$C$27</f>
        <v>조사-020</v>
      </c>
    </row>
    <row r="97" spans="2:13" s="130" customFormat="1" ht="20.100000000000001" customHeight="1">
      <c r="C97" s="125" t="s">
        <v>138</v>
      </c>
      <c r="D97" s="126" t="s">
        <v>153</v>
      </c>
      <c r="E97" s="127">
        <f>12.75942*E96/1.1</f>
        <v>5.6141448</v>
      </c>
      <c r="F97" s="128" t="s">
        <v>139</v>
      </c>
      <c r="G97" s="129">
        <f>$H$70</f>
        <v>95</v>
      </c>
      <c r="H97" s="129">
        <f>INT(E97*G97)</f>
        <v>533</v>
      </c>
      <c r="I97" s="129">
        <f>$J$70</f>
        <v>5323</v>
      </c>
      <c r="J97" s="129">
        <f>INT(E97*I97)</f>
        <v>29884</v>
      </c>
      <c r="K97" s="129">
        <f>$L$70</f>
        <v>172</v>
      </c>
      <c r="L97" s="129">
        <f>INT(E97*K97)</f>
        <v>965</v>
      </c>
      <c r="M97" s="144">
        <f>$D$52</f>
        <v>4</v>
      </c>
    </row>
    <row r="98" spans="2:13" s="130" customFormat="1" ht="20.100000000000001" customHeight="1">
      <c r="C98" s="125"/>
      <c r="D98" s="126"/>
      <c r="E98" s="127"/>
      <c r="F98" s="128"/>
      <c r="G98" s="129"/>
      <c r="H98" s="129"/>
      <c r="I98" s="129"/>
      <c r="J98" s="129"/>
      <c r="K98" s="129"/>
      <c r="L98" s="129"/>
      <c r="M98" s="144"/>
    </row>
    <row r="99" spans="2:13" s="136" customFormat="1" ht="20.100000000000001" customHeight="1">
      <c r="C99" s="131" t="s">
        <v>96</v>
      </c>
      <c r="D99" s="132"/>
      <c r="E99" s="133"/>
      <c r="F99" s="134"/>
      <c r="G99" s="135"/>
      <c r="H99" s="135">
        <f>SUM(H96:H98)</f>
        <v>6198</v>
      </c>
      <c r="I99" s="135"/>
      <c r="J99" s="135">
        <f>SUM(J96:J98)</f>
        <v>29884</v>
      </c>
      <c r="K99" s="135"/>
      <c r="L99" s="135">
        <f>SUM(L96:L98)</f>
        <v>965</v>
      </c>
      <c r="M99" s="135"/>
    </row>
    <row r="100" spans="2:13" s="130" customFormat="1" ht="20.100000000000001" customHeight="1">
      <c r="C100" s="125"/>
      <c r="D100" s="126"/>
      <c r="E100" s="127"/>
      <c r="F100" s="128"/>
      <c r="G100" s="129"/>
      <c r="H100" s="129"/>
      <c r="I100" s="129"/>
      <c r="J100" s="129"/>
      <c r="K100" s="129"/>
      <c r="L100" s="129"/>
      <c r="M100" s="129"/>
    </row>
    <row r="101" spans="2:13" s="112" customFormat="1" ht="20.100000000000001" customHeight="1">
      <c r="C101" s="137" t="s">
        <v>82</v>
      </c>
      <c r="D101" s="138"/>
      <c r="E101" s="139"/>
      <c r="F101" s="140"/>
      <c r="G101" s="141"/>
      <c r="H101" s="141"/>
      <c r="I101" s="141"/>
      <c r="J101" s="141"/>
      <c r="K101" s="141"/>
      <c r="L101" s="141"/>
      <c r="M101" s="142"/>
    </row>
    <row r="102" spans="2:13" s="112" customFormat="1" ht="20.100000000000001" customHeight="1">
      <c r="C102" s="113" t="s">
        <v>83</v>
      </c>
      <c r="D102" s="114">
        <f>D90+1</f>
        <v>7</v>
      </c>
      <c r="E102" s="115"/>
      <c r="F102" s="116"/>
      <c r="G102" s="117"/>
      <c r="H102" s="117"/>
      <c r="I102" s="117"/>
      <c r="J102" s="117"/>
      <c r="K102" s="117"/>
      <c r="L102" s="117"/>
      <c r="M102" s="118"/>
    </row>
    <row r="103" spans="2:13" s="112" customFormat="1" ht="20.100000000000001" customHeight="1">
      <c r="C103" s="119" t="s">
        <v>84</v>
      </c>
      <c r="D103" s="120" t="s">
        <v>329</v>
      </c>
      <c r="E103" s="121" t="s">
        <v>160</v>
      </c>
      <c r="F103" s="116"/>
      <c r="G103" s="117"/>
      <c r="H103" s="117"/>
      <c r="I103" s="117"/>
      <c r="J103" s="117"/>
      <c r="K103" s="117" t="s">
        <v>442</v>
      </c>
      <c r="L103" s="117"/>
      <c r="M103" s="118"/>
    </row>
    <row r="104" spans="2:13" s="112" customFormat="1" ht="20.100000000000001" customHeight="1">
      <c r="C104" s="119" t="s">
        <v>85</v>
      </c>
      <c r="D104" s="120" t="s">
        <v>86</v>
      </c>
      <c r="E104" s="115"/>
      <c r="F104" s="116"/>
      <c r="G104" s="117"/>
      <c r="H104" s="122" t="s">
        <v>77</v>
      </c>
      <c r="I104" s="117"/>
      <c r="J104" s="122" t="s">
        <v>78</v>
      </c>
      <c r="K104" s="117"/>
      <c r="L104" s="122" t="s">
        <v>87</v>
      </c>
      <c r="M104" s="118" t="s">
        <v>88</v>
      </c>
    </row>
    <row r="105" spans="2:13" s="112" customFormat="1" ht="20.100000000000001" customHeight="1">
      <c r="C105" s="119"/>
      <c r="D105" s="120"/>
      <c r="E105" s="115"/>
      <c r="F105" s="116"/>
      <c r="G105" s="117"/>
      <c r="H105" s="122">
        <f>H124</f>
        <v>1503</v>
      </c>
      <c r="I105" s="122"/>
      <c r="J105" s="122">
        <f>J124</f>
        <v>10591</v>
      </c>
      <c r="K105" s="122"/>
      <c r="L105" s="122">
        <f>L124</f>
        <v>0</v>
      </c>
      <c r="M105" s="118">
        <f>J105+H105+L105</f>
        <v>12094</v>
      </c>
    </row>
    <row r="106" spans="2:13" s="123" customFormat="1" ht="20.100000000000001" customHeight="1">
      <c r="B106" s="123">
        <v>0</v>
      </c>
      <c r="C106" s="403" t="s">
        <v>89</v>
      </c>
      <c r="D106" s="404" t="s">
        <v>90</v>
      </c>
      <c r="E106" s="405" t="s">
        <v>1</v>
      </c>
      <c r="F106" s="400" t="s">
        <v>0</v>
      </c>
      <c r="G106" s="406" t="s">
        <v>91</v>
      </c>
      <c r="H106" s="407"/>
      <c r="I106" s="406" t="s">
        <v>92</v>
      </c>
      <c r="J106" s="407"/>
      <c r="K106" s="406" t="s">
        <v>93</v>
      </c>
      <c r="L106" s="407"/>
      <c r="M106" s="400" t="s">
        <v>2</v>
      </c>
    </row>
    <row r="107" spans="2:13" s="123" customFormat="1" ht="20.100000000000001" customHeight="1">
      <c r="B107" s="123">
        <v>0</v>
      </c>
      <c r="C107" s="403"/>
      <c r="D107" s="404"/>
      <c r="E107" s="405"/>
      <c r="F107" s="400"/>
      <c r="G107" s="195" t="s">
        <v>94</v>
      </c>
      <c r="H107" s="195" t="s">
        <v>95</v>
      </c>
      <c r="I107" s="195" t="s">
        <v>94</v>
      </c>
      <c r="J107" s="195" t="s">
        <v>95</v>
      </c>
      <c r="K107" s="195" t="s">
        <v>94</v>
      </c>
      <c r="L107" s="195" t="s">
        <v>95</v>
      </c>
      <c r="M107" s="400"/>
    </row>
    <row r="108" spans="2:13" s="130" customFormat="1" ht="20.100000000000001" customHeight="1">
      <c r="C108" s="125" t="s">
        <v>329</v>
      </c>
      <c r="D108" s="126" t="s">
        <v>330</v>
      </c>
      <c r="E108" s="127">
        <f>0.246*1.02</f>
        <v>0.25091999999999998</v>
      </c>
      <c r="F108" s="128" t="s">
        <v>113</v>
      </c>
      <c r="G108" s="129">
        <f>단가조사표!$Y$32</f>
        <v>5794.4444444444443</v>
      </c>
      <c r="H108" s="129">
        <f t="shared" ref="H108" si="9">INT(E108*G108)</f>
        <v>1453</v>
      </c>
      <c r="I108" s="129"/>
      <c r="J108" s="129">
        <f t="shared" ref="J108" si="10">INT(E108*I108)</f>
        <v>0</v>
      </c>
      <c r="K108" s="129"/>
      <c r="L108" s="129">
        <f t="shared" ref="L108" si="11">INT(E108*K108)</f>
        <v>0</v>
      </c>
      <c r="M108" s="128" t="str">
        <f>단가조사표!$C$32</f>
        <v>조사-025</v>
      </c>
    </row>
    <row r="109" spans="2:13" s="130" customFormat="1" ht="20.100000000000001" customHeight="1">
      <c r="C109" s="125" t="s">
        <v>337</v>
      </c>
      <c r="D109" s="126"/>
      <c r="E109" s="127">
        <v>1.2E-2</v>
      </c>
      <c r="F109" s="128" t="s">
        <v>113</v>
      </c>
      <c r="G109" s="129">
        <f>단가조사표!$Y$31</f>
        <v>2711.1111111111113</v>
      </c>
      <c r="H109" s="129">
        <f t="shared" ref="H109" si="12">INT(E109*G109)</f>
        <v>32</v>
      </c>
      <c r="I109" s="129"/>
      <c r="J109" s="129">
        <f t="shared" ref="J109" si="13">INT(E109*I109)</f>
        <v>0</v>
      </c>
      <c r="K109" s="129"/>
      <c r="L109" s="129">
        <f t="shared" ref="L109" si="14">INT(E109*K109)</f>
        <v>0</v>
      </c>
      <c r="M109" s="128" t="str">
        <f>단가조사표!$C$31</f>
        <v>조사-024</v>
      </c>
    </row>
    <row r="110" spans="2:13" s="130" customFormat="1" ht="20.100000000000001" customHeight="1">
      <c r="C110" s="125" t="s">
        <v>161</v>
      </c>
      <c r="D110" s="126"/>
      <c r="E110" s="127">
        <f>0.02</f>
        <v>0.02</v>
      </c>
      <c r="F110" s="128" t="s">
        <v>122</v>
      </c>
      <c r="G110" s="129"/>
      <c r="H110" s="129">
        <f t="shared" ref="H110:H112" si="15">INT(E110%*G110)</f>
        <v>0</v>
      </c>
      <c r="I110" s="129">
        <f>단가조사표!$Y$12</f>
        <v>153890</v>
      </c>
      <c r="J110" s="129">
        <f>INT(E110*I110)</f>
        <v>3077</v>
      </c>
      <c r="K110" s="129"/>
      <c r="L110" s="129">
        <f>INT(E110*K110)</f>
        <v>0</v>
      </c>
      <c r="M110" s="128" t="str">
        <f>단가조사표!$C$12</f>
        <v>조사-006</v>
      </c>
    </row>
    <row r="111" spans="2:13" s="130" customFormat="1" ht="19.5" customHeight="1">
      <c r="C111" s="125" t="s">
        <v>97</v>
      </c>
      <c r="D111" s="126"/>
      <c r="E111" s="127">
        <f>0.004</f>
        <v>4.0000000000000001E-3</v>
      </c>
      <c r="F111" s="128" t="s">
        <v>98</v>
      </c>
      <c r="G111" s="129"/>
      <c r="H111" s="129">
        <f t="shared" si="15"/>
        <v>0</v>
      </c>
      <c r="I111" s="129">
        <f>단가조사표!$Y$7</f>
        <v>109819</v>
      </c>
      <c r="J111" s="129">
        <f t="shared" ref="J111:J112" si="16">INT(E111*I111)</f>
        <v>439</v>
      </c>
      <c r="K111" s="129"/>
      <c r="L111" s="129">
        <f t="shared" ref="L111:L112" si="17">INT(E111*K111)</f>
        <v>0</v>
      </c>
      <c r="M111" s="128" t="str">
        <f>단가조사표!$C$7</f>
        <v>조사-001</v>
      </c>
    </row>
    <row r="112" spans="2:13" s="130" customFormat="1" ht="20.100000000000001" customHeight="1">
      <c r="C112" s="125" t="s">
        <v>404</v>
      </c>
      <c r="D112" s="126"/>
      <c r="E112" s="127">
        <v>1</v>
      </c>
      <c r="F112" s="128" t="s">
        <v>405</v>
      </c>
      <c r="G112" s="129">
        <f>$H$130</f>
        <v>1848</v>
      </c>
      <c r="H112" s="129">
        <f t="shared" si="15"/>
        <v>18</v>
      </c>
      <c r="I112" s="129">
        <f>$J$130</f>
        <v>7075</v>
      </c>
      <c r="J112" s="129">
        <f t="shared" si="16"/>
        <v>7075</v>
      </c>
      <c r="K112" s="129">
        <f>$L$130</f>
        <v>0</v>
      </c>
      <c r="L112" s="129">
        <f t="shared" si="17"/>
        <v>0</v>
      </c>
      <c r="M112" s="128" t="s">
        <v>406</v>
      </c>
    </row>
    <row r="113" spans="3:13" s="130" customFormat="1" ht="20.100000000000001" customHeight="1">
      <c r="C113" s="125"/>
      <c r="D113" s="126"/>
      <c r="E113" s="127"/>
      <c r="F113" s="128"/>
      <c r="G113" s="129"/>
      <c r="H113" s="129"/>
      <c r="I113" s="129"/>
      <c r="J113" s="129"/>
      <c r="K113" s="129"/>
      <c r="L113" s="129"/>
      <c r="M113" s="129"/>
    </row>
    <row r="114" spans="3:13" s="130" customFormat="1" ht="20.100000000000001" customHeight="1">
      <c r="C114" s="125"/>
      <c r="D114" s="126"/>
      <c r="E114" s="127"/>
      <c r="F114" s="128"/>
      <c r="G114" s="129"/>
      <c r="H114" s="129"/>
      <c r="I114" s="129"/>
      <c r="J114" s="129"/>
      <c r="K114" s="129"/>
      <c r="L114" s="129"/>
      <c r="M114" s="129"/>
    </row>
    <row r="115" spans="3:13" s="130" customFormat="1" ht="20.100000000000001" customHeight="1">
      <c r="C115" s="125"/>
      <c r="D115" s="126"/>
      <c r="E115" s="127"/>
      <c r="F115" s="128"/>
      <c r="G115" s="129"/>
      <c r="H115" s="129"/>
      <c r="I115" s="129"/>
      <c r="J115" s="129"/>
      <c r="K115" s="129"/>
      <c r="L115" s="129"/>
      <c r="M115" s="144"/>
    </row>
    <row r="116" spans="3:13" s="130" customFormat="1" ht="20.100000000000001" customHeight="1">
      <c r="C116" s="125"/>
      <c r="D116" s="126"/>
      <c r="E116" s="127"/>
      <c r="F116" s="128"/>
      <c r="G116" s="129"/>
      <c r="H116" s="129"/>
      <c r="I116" s="129"/>
      <c r="J116" s="129"/>
      <c r="K116" s="129"/>
      <c r="L116" s="129"/>
      <c r="M116" s="129"/>
    </row>
    <row r="117" spans="3:13" s="130" customFormat="1" ht="20.100000000000001" customHeight="1">
      <c r="C117" s="125"/>
      <c r="D117" s="126"/>
      <c r="E117" s="127"/>
      <c r="F117" s="128"/>
      <c r="G117" s="129"/>
      <c r="H117" s="129"/>
      <c r="I117" s="129"/>
      <c r="J117" s="129"/>
      <c r="K117" s="129"/>
      <c r="L117" s="129"/>
      <c r="M117" s="129"/>
    </row>
    <row r="118" spans="3:13" s="130" customFormat="1" ht="20.100000000000001" customHeight="1">
      <c r="C118" s="125"/>
      <c r="D118" s="126"/>
      <c r="E118" s="127"/>
      <c r="F118" s="128"/>
      <c r="G118" s="129"/>
      <c r="H118" s="129"/>
      <c r="I118" s="129"/>
      <c r="J118" s="129"/>
      <c r="K118" s="129"/>
      <c r="L118" s="129"/>
      <c r="M118" s="129"/>
    </row>
    <row r="119" spans="3:13" s="130" customFormat="1" ht="20.100000000000001" customHeight="1">
      <c r="C119" s="125"/>
      <c r="D119" s="126"/>
      <c r="E119" s="127"/>
      <c r="F119" s="128"/>
      <c r="G119" s="129"/>
      <c r="H119" s="129"/>
      <c r="I119" s="129"/>
      <c r="J119" s="129"/>
      <c r="K119" s="129"/>
      <c r="L119" s="129"/>
      <c r="M119" s="129"/>
    </row>
    <row r="120" spans="3:13" s="130" customFormat="1" ht="20.100000000000001" customHeight="1">
      <c r="C120" s="125"/>
      <c r="D120" s="126"/>
      <c r="E120" s="127"/>
      <c r="F120" s="128"/>
      <c r="G120" s="129"/>
      <c r="H120" s="129"/>
      <c r="I120" s="129"/>
      <c r="J120" s="129"/>
      <c r="K120" s="129"/>
      <c r="L120" s="129"/>
      <c r="M120" s="129"/>
    </row>
    <row r="121" spans="3:13" s="130" customFormat="1" ht="20.100000000000001" customHeight="1">
      <c r="C121" s="125"/>
      <c r="D121" s="126"/>
      <c r="E121" s="127"/>
      <c r="F121" s="128"/>
      <c r="G121" s="129"/>
      <c r="H121" s="129"/>
      <c r="I121" s="129"/>
      <c r="J121" s="129"/>
      <c r="K121" s="129"/>
      <c r="L121" s="129"/>
      <c r="M121" s="129"/>
    </row>
    <row r="122" spans="3:13" s="130" customFormat="1" ht="20.100000000000001" customHeight="1">
      <c r="C122" s="125"/>
      <c r="D122" s="126"/>
      <c r="E122" s="127"/>
      <c r="F122" s="128"/>
      <c r="G122" s="129"/>
      <c r="H122" s="129"/>
      <c r="I122" s="129"/>
      <c r="J122" s="129"/>
      <c r="K122" s="129"/>
      <c r="L122" s="129"/>
      <c r="M122" s="129"/>
    </row>
    <row r="123" spans="3:13" s="130" customFormat="1" ht="20.100000000000001" customHeight="1">
      <c r="C123" s="125"/>
      <c r="D123" s="126"/>
      <c r="E123" s="127"/>
      <c r="F123" s="128"/>
      <c r="G123" s="129"/>
      <c r="H123" s="129"/>
      <c r="I123" s="129"/>
      <c r="J123" s="129"/>
      <c r="K123" s="129"/>
      <c r="L123" s="129"/>
      <c r="M123" s="129"/>
    </row>
    <row r="124" spans="3:13" s="136" customFormat="1" ht="20.100000000000001" customHeight="1">
      <c r="C124" s="131" t="s">
        <v>96</v>
      </c>
      <c r="D124" s="132"/>
      <c r="E124" s="133"/>
      <c r="F124" s="134"/>
      <c r="G124" s="135"/>
      <c r="H124" s="135">
        <f>SUM(H108:H123)</f>
        <v>1503</v>
      </c>
      <c r="I124" s="135"/>
      <c r="J124" s="135">
        <f>SUM(J108:J123)</f>
        <v>10591</v>
      </c>
      <c r="K124" s="135"/>
      <c r="L124" s="135">
        <f>SUM(L108:L123)</f>
        <v>0</v>
      </c>
      <c r="M124" s="135"/>
    </row>
    <row r="125" spans="3:13" s="130" customFormat="1" ht="20.100000000000001" customHeight="1">
      <c r="C125" s="125"/>
      <c r="D125" s="126"/>
      <c r="E125" s="127"/>
      <c r="F125" s="128"/>
      <c r="G125" s="129"/>
      <c r="H125" s="129"/>
      <c r="I125" s="129"/>
      <c r="J125" s="129"/>
      <c r="K125" s="129"/>
      <c r="L125" s="129"/>
      <c r="M125" s="129"/>
    </row>
    <row r="126" spans="3:13" s="112" customFormat="1" ht="20.100000000000001" customHeight="1">
      <c r="C126" s="137" t="s">
        <v>162</v>
      </c>
      <c r="D126" s="138"/>
      <c r="E126" s="139"/>
      <c r="F126" s="140"/>
      <c r="G126" s="141"/>
      <c r="H126" s="141"/>
      <c r="I126" s="141"/>
      <c r="J126" s="141"/>
      <c r="K126" s="141"/>
      <c r="L126" s="141"/>
      <c r="M126" s="142"/>
    </row>
    <row r="127" spans="3:13" s="112" customFormat="1" ht="20.100000000000001" customHeight="1">
      <c r="C127" s="113" t="s">
        <v>163</v>
      </c>
      <c r="D127" s="114">
        <f>D102+1</f>
        <v>8</v>
      </c>
      <c r="E127" s="115"/>
      <c r="F127" s="116"/>
      <c r="G127" s="117"/>
      <c r="H127" s="117"/>
      <c r="I127" s="117"/>
      <c r="J127" s="117"/>
      <c r="K127" s="117"/>
      <c r="L127" s="117"/>
      <c r="M127" s="118"/>
    </row>
    <row r="128" spans="3:13" s="112" customFormat="1" ht="20.100000000000001" customHeight="1">
      <c r="C128" s="119" t="s">
        <v>164</v>
      </c>
      <c r="D128" s="120" t="s">
        <v>165</v>
      </c>
      <c r="E128" s="121"/>
      <c r="F128" s="116"/>
      <c r="G128" s="117"/>
      <c r="H128" s="117"/>
      <c r="I128" s="117"/>
      <c r="J128" s="117"/>
      <c r="K128" s="117" t="s">
        <v>447</v>
      </c>
      <c r="L128" s="117"/>
      <c r="M128" s="118"/>
    </row>
    <row r="129" spans="2:13" s="112" customFormat="1" ht="20.100000000000001" customHeight="1">
      <c r="C129" s="119" t="s">
        <v>166</v>
      </c>
      <c r="D129" s="120" t="s">
        <v>167</v>
      </c>
      <c r="E129" s="115"/>
      <c r="F129" s="116"/>
      <c r="G129" s="117"/>
      <c r="H129" s="122" t="s">
        <v>168</v>
      </c>
      <c r="I129" s="117"/>
      <c r="J129" s="122" t="s">
        <v>169</v>
      </c>
      <c r="K129" s="117"/>
      <c r="L129" s="122" t="s">
        <v>87</v>
      </c>
      <c r="M129" s="118" t="s">
        <v>88</v>
      </c>
    </row>
    <row r="130" spans="2:13" s="112" customFormat="1" ht="20.100000000000001" customHeight="1">
      <c r="C130" s="119"/>
      <c r="D130" s="120"/>
      <c r="E130" s="115"/>
      <c r="F130" s="116"/>
      <c r="G130" s="117"/>
      <c r="H130" s="122">
        <f>H149</f>
        <v>1848</v>
      </c>
      <c r="I130" s="122"/>
      <c r="J130" s="122">
        <f>J149</f>
        <v>7075</v>
      </c>
      <c r="K130" s="122"/>
      <c r="L130" s="122">
        <f>L149</f>
        <v>0</v>
      </c>
      <c r="M130" s="118">
        <f>J130+H130+L130</f>
        <v>8923</v>
      </c>
    </row>
    <row r="131" spans="2:13" s="123" customFormat="1" ht="20.100000000000001" customHeight="1">
      <c r="B131" s="123">
        <v>0</v>
      </c>
      <c r="C131" s="403" t="s">
        <v>170</v>
      </c>
      <c r="D131" s="404" t="s">
        <v>90</v>
      </c>
      <c r="E131" s="405" t="s">
        <v>1</v>
      </c>
      <c r="F131" s="400" t="s">
        <v>0</v>
      </c>
      <c r="G131" s="406" t="s">
        <v>171</v>
      </c>
      <c r="H131" s="407"/>
      <c r="I131" s="406" t="s">
        <v>92</v>
      </c>
      <c r="J131" s="407"/>
      <c r="K131" s="406" t="s">
        <v>93</v>
      </c>
      <c r="L131" s="407"/>
      <c r="M131" s="400" t="s">
        <v>2</v>
      </c>
    </row>
    <row r="132" spans="2:13" s="123" customFormat="1" ht="20.100000000000001" customHeight="1">
      <c r="B132" s="123">
        <v>0</v>
      </c>
      <c r="C132" s="403"/>
      <c r="D132" s="404"/>
      <c r="E132" s="405"/>
      <c r="F132" s="400"/>
      <c r="G132" s="124" t="s">
        <v>94</v>
      </c>
      <c r="H132" s="124" t="s">
        <v>95</v>
      </c>
      <c r="I132" s="124" t="s">
        <v>94</v>
      </c>
      <c r="J132" s="124" t="s">
        <v>95</v>
      </c>
      <c r="K132" s="124" t="s">
        <v>94</v>
      </c>
      <c r="L132" s="124" t="s">
        <v>95</v>
      </c>
      <c r="M132" s="400"/>
    </row>
    <row r="133" spans="2:13" s="130" customFormat="1" ht="20.100000000000001" customHeight="1">
      <c r="C133" s="129" t="s">
        <v>426</v>
      </c>
      <c r="D133" s="129" t="s">
        <v>427</v>
      </c>
      <c r="E133" s="317">
        <v>1.52</v>
      </c>
      <c r="F133" s="364" t="s">
        <v>444</v>
      </c>
      <c r="G133" s="365">
        <v>73</v>
      </c>
      <c r="H133" s="365">
        <f t="shared" ref="H133:H134" si="18">INT(E133*G133)</f>
        <v>110</v>
      </c>
      <c r="I133" s="365">
        <v>0</v>
      </c>
      <c r="J133" s="129">
        <f t="shared" ref="J133:J134" si="19">INT(E133*I133)</f>
        <v>0</v>
      </c>
      <c r="K133" s="129"/>
      <c r="L133" s="129">
        <f t="shared" ref="L133:L134" si="20">INT(E133*K133)</f>
        <v>0</v>
      </c>
      <c r="M133" s="128"/>
    </row>
    <row r="134" spans="2:13" s="130" customFormat="1" ht="20.100000000000001" customHeight="1">
      <c r="C134" s="129" t="s">
        <v>428</v>
      </c>
      <c r="D134" s="129" t="s">
        <v>360</v>
      </c>
      <c r="E134" s="317">
        <v>0.32500000000000001</v>
      </c>
      <c r="F134" s="364" t="s">
        <v>445</v>
      </c>
      <c r="G134" s="365">
        <v>1150</v>
      </c>
      <c r="H134" s="365">
        <f t="shared" si="18"/>
        <v>373</v>
      </c>
      <c r="I134" s="365">
        <v>0</v>
      </c>
      <c r="J134" s="129">
        <f t="shared" si="19"/>
        <v>0</v>
      </c>
      <c r="K134" s="129"/>
      <c r="L134" s="129">
        <f t="shared" si="20"/>
        <v>0</v>
      </c>
      <c r="M134" s="128"/>
    </row>
    <row r="135" spans="2:13" s="130" customFormat="1" ht="20.100000000000001" customHeight="1">
      <c r="C135" s="129" t="s">
        <v>420</v>
      </c>
      <c r="D135" s="129" t="s">
        <v>421</v>
      </c>
      <c r="E135" s="317">
        <v>0.66700000000000004</v>
      </c>
      <c r="F135" s="364" t="s">
        <v>445</v>
      </c>
      <c r="G135" s="365">
        <v>1993.54</v>
      </c>
      <c r="H135" s="365">
        <f t="shared" ref="H135:H136" si="21">INT(E135*G135)</f>
        <v>1329</v>
      </c>
      <c r="I135" s="365">
        <v>0</v>
      </c>
      <c r="J135" s="129">
        <f t="shared" ref="J135:J138" si="22">INT(E135*I135)</f>
        <v>0</v>
      </c>
      <c r="K135" s="129"/>
      <c r="L135" s="129">
        <f t="shared" ref="L135:L137" si="23">INT(E135*K135)</f>
        <v>0</v>
      </c>
      <c r="M135" s="128"/>
    </row>
    <row r="136" spans="2:13" s="130" customFormat="1" ht="20.100000000000001" customHeight="1">
      <c r="C136" s="129" t="s">
        <v>181</v>
      </c>
      <c r="D136" s="129" t="s">
        <v>422</v>
      </c>
      <c r="E136" s="317">
        <v>0.18</v>
      </c>
      <c r="F136" s="364" t="s">
        <v>446</v>
      </c>
      <c r="G136" s="365">
        <v>200</v>
      </c>
      <c r="H136" s="365">
        <f t="shared" si="21"/>
        <v>36</v>
      </c>
      <c r="I136" s="365">
        <v>0</v>
      </c>
      <c r="J136" s="129">
        <f t="shared" si="22"/>
        <v>0</v>
      </c>
      <c r="K136" s="129"/>
      <c r="L136" s="129">
        <f t="shared" si="23"/>
        <v>0</v>
      </c>
      <c r="M136" s="128"/>
    </row>
    <row r="137" spans="2:13" s="130" customFormat="1" ht="20.100000000000001" customHeight="1">
      <c r="C137" s="129" t="s">
        <v>423</v>
      </c>
      <c r="D137" s="129" t="s">
        <v>183</v>
      </c>
      <c r="E137" s="317">
        <v>4.4999999999999998E-2</v>
      </c>
      <c r="F137" s="364" t="s">
        <v>443</v>
      </c>
      <c r="G137" s="365">
        <v>0</v>
      </c>
      <c r="H137" s="365"/>
      <c r="I137" s="365">
        <v>122128</v>
      </c>
      <c r="J137" s="129">
        <f t="shared" si="22"/>
        <v>5495</v>
      </c>
      <c r="K137" s="145"/>
      <c r="L137" s="129">
        <f t="shared" si="23"/>
        <v>0</v>
      </c>
      <c r="M137" s="128"/>
    </row>
    <row r="138" spans="2:13" s="130" customFormat="1" ht="20.100000000000001" customHeight="1">
      <c r="C138" s="129" t="s">
        <v>423</v>
      </c>
      <c r="D138" s="129" t="s">
        <v>424</v>
      </c>
      <c r="E138" s="317">
        <v>1.7999999999999999E-2</v>
      </c>
      <c r="F138" s="364" t="s">
        <v>443</v>
      </c>
      <c r="G138" s="365">
        <v>0</v>
      </c>
      <c r="H138" s="365"/>
      <c r="I138" s="365">
        <v>87805</v>
      </c>
      <c r="J138" s="129">
        <f t="shared" si="22"/>
        <v>1580</v>
      </c>
      <c r="K138" s="129"/>
      <c r="L138" s="318"/>
      <c r="M138" s="129"/>
    </row>
    <row r="139" spans="2:13" s="130" customFormat="1" ht="20.100000000000001" customHeight="1">
      <c r="C139" s="129"/>
      <c r="D139" s="129"/>
      <c r="E139" s="317"/>
      <c r="F139" s="364"/>
      <c r="G139" s="365"/>
      <c r="H139" s="365"/>
      <c r="I139" s="365"/>
      <c r="J139" s="129"/>
      <c r="K139" s="129"/>
      <c r="L139" s="129"/>
      <c r="M139" s="128"/>
    </row>
    <row r="140" spans="2:13" s="130" customFormat="1" ht="20.100000000000001" customHeight="1">
      <c r="C140" s="125"/>
      <c r="D140" s="126"/>
      <c r="E140" s="127"/>
      <c r="F140" s="128"/>
      <c r="G140" s="129"/>
      <c r="H140" s="129"/>
      <c r="I140" s="129"/>
      <c r="J140" s="129"/>
      <c r="K140" s="129"/>
      <c r="L140" s="129"/>
      <c r="M140" s="129"/>
    </row>
    <row r="141" spans="2:13" s="130" customFormat="1" ht="20.100000000000001" customHeight="1">
      <c r="C141" s="125"/>
      <c r="D141" s="126"/>
      <c r="E141" s="127"/>
      <c r="F141" s="128"/>
      <c r="G141" s="129"/>
      <c r="H141" s="129"/>
      <c r="I141" s="129"/>
      <c r="J141" s="129"/>
      <c r="K141" s="129"/>
      <c r="L141" s="129"/>
      <c r="M141" s="129"/>
    </row>
    <row r="142" spans="2:13" s="130" customFormat="1" ht="20.100000000000001" customHeight="1">
      <c r="C142" s="125"/>
      <c r="D142" s="126"/>
      <c r="E142" s="127"/>
      <c r="F142" s="128"/>
      <c r="G142" s="129"/>
      <c r="H142" s="129"/>
      <c r="I142" s="129"/>
      <c r="J142" s="129"/>
      <c r="K142" s="129"/>
      <c r="L142" s="129"/>
      <c r="M142" s="129"/>
    </row>
    <row r="143" spans="2:13" s="130" customFormat="1" ht="20.100000000000001" customHeight="1">
      <c r="C143" s="125"/>
      <c r="D143" s="126"/>
      <c r="E143" s="127"/>
      <c r="F143" s="128"/>
      <c r="G143" s="129"/>
      <c r="H143" s="129"/>
      <c r="I143" s="129"/>
      <c r="J143" s="129"/>
      <c r="K143" s="129"/>
      <c r="L143" s="129"/>
      <c r="M143" s="129"/>
    </row>
    <row r="144" spans="2:13" s="130" customFormat="1" ht="20.100000000000001" customHeight="1">
      <c r="C144" s="125"/>
      <c r="D144" s="126"/>
      <c r="E144" s="127"/>
      <c r="F144" s="128"/>
      <c r="G144" s="129"/>
      <c r="H144" s="129"/>
      <c r="I144" s="129"/>
      <c r="J144" s="129"/>
      <c r="K144" s="129"/>
      <c r="L144" s="129"/>
      <c r="M144" s="129"/>
    </row>
    <row r="145" spans="2:13" s="130" customFormat="1" ht="20.100000000000001" customHeight="1">
      <c r="C145" s="125"/>
      <c r="D145" s="126"/>
      <c r="E145" s="127"/>
      <c r="F145" s="128"/>
      <c r="G145" s="129"/>
      <c r="H145" s="129"/>
      <c r="I145" s="129"/>
      <c r="J145" s="129"/>
      <c r="K145" s="129"/>
      <c r="L145" s="129"/>
      <c r="M145" s="129"/>
    </row>
    <row r="146" spans="2:13" s="130" customFormat="1" ht="20.100000000000001" customHeight="1">
      <c r="C146" s="125"/>
      <c r="D146" s="126"/>
      <c r="E146" s="127"/>
      <c r="F146" s="128"/>
      <c r="G146" s="129"/>
      <c r="H146" s="129"/>
      <c r="I146" s="129"/>
      <c r="J146" s="129"/>
      <c r="K146" s="129"/>
      <c r="L146" s="129"/>
      <c r="M146" s="129"/>
    </row>
    <row r="147" spans="2:13" s="130" customFormat="1" ht="20.100000000000001" customHeight="1">
      <c r="C147" s="125"/>
      <c r="D147" s="126"/>
      <c r="E147" s="127"/>
      <c r="F147" s="128"/>
      <c r="G147" s="129"/>
      <c r="H147" s="129"/>
      <c r="I147" s="129"/>
      <c r="J147" s="129"/>
      <c r="K147" s="129"/>
      <c r="L147" s="129"/>
      <c r="M147" s="129"/>
    </row>
    <row r="148" spans="2:13" s="130" customFormat="1" ht="20.100000000000001" customHeight="1">
      <c r="C148" s="125"/>
      <c r="D148" s="126"/>
      <c r="E148" s="127"/>
      <c r="F148" s="128"/>
      <c r="G148" s="129"/>
      <c r="H148" s="129"/>
      <c r="I148" s="129"/>
      <c r="J148" s="129"/>
      <c r="K148" s="129"/>
      <c r="L148" s="129"/>
      <c r="M148" s="129"/>
    </row>
    <row r="149" spans="2:13" s="136" customFormat="1" ht="20.100000000000001" customHeight="1">
      <c r="C149" s="131" t="s">
        <v>172</v>
      </c>
      <c r="D149" s="132"/>
      <c r="E149" s="133"/>
      <c r="F149" s="134"/>
      <c r="G149" s="135"/>
      <c r="H149" s="135">
        <f>SUM(H133:H148)</f>
        <v>1848</v>
      </c>
      <c r="I149" s="135"/>
      <c r="J149" s="135">
        <f>SUM(J133:J148)</f>
        <v>7075</v>
      </c>
      <c r="K149" s="135"/>
      <c r="L149" s="135">
        <f>SUM(L133:L148)</f>
        <v>0</v>
      </c>
      <c r="M149" s="135"/>
    </row>
    <row r="150" spans="2:13" s="130" customFormat="1" ht="20.100000000000001" customHeight="1">
      <c r="C150" s="125"/>
      <c r="D150" s="126"/>
      <c r="E150" s="127"/>
      <c r="F150" s="128"/>
      <c r="G150" s="129"/>
      <c r="H150" s="129"/>
      <c r="I150" s="129"/>
      <c r="J150" s="129"/>
      <c r="K150" s="129"/>
      <c r="L150" s="129"/>
      <c r="M150" s="129"/>
    </row>
    <row r="151" spans="2:13" s="112" customFormat="1" ht="20.100000000000001" customHeight="1">
      <c r="C151" s="137" t="s">
        <v>173</v>
      </c>
      <c r="D151" s="138"/>
      <c r="E151" s="139"/>
      <c r="F151" s="140"/>
      <c r="G151" s="141"/>
      <c r="H151" s="141"/>
      <c r="I151" s="141"/>
      <c r="J151" s="141"/>
      <c r="K151" s="141"/>
      <c r="L151" s="141"/>
      <c r="M151" s="142"/>
    </row>
    <row r="152" spans="2:13" s="112" customFormat="1" ht="20.100000000000001" customHeight="1">
      <c r="C152" s="113" t="s">
        <v>174</v>
      </c>
      <c r="D152" s="114">
        <f>D127+1</f>
        <v>9</v>
      </c>
      <c r="E152" s="115"/>
      <c r="F152" s="116"/>
      <c r="G152" s="117"/>
      <c r="H152" s="117"/>
      <c r="I152" s="117"/>
      <c r="J152" s="117"/>
      <c r="K152" s="117"/>
      <c r="L152" s="117"/>
      <c r="M152" s="118"/>
    </row>
    <row r="153" spans="2:13" s="112" customFormat="1" ht="20.100000000000001" customHeight="1">
      <c r="C153" s="119" t="s">
        <v>175</v>
      </c>
      <c r="D153" s="120" t="s">
        <v>326</v>
      </c>
      <c r="E153" s="121"/>
      <c r="F153" s="116"/>
      <c r="G153" s="117"/>
      <c r="H153" s="117"/>
      <c r="I153" s="117"/>
      <c r="J153" s="117"/>
      <c r="K153" s="117" t="s">
        <v>331</v>
      </c>
      <c r="L153" s="117"/>
      <c r="M153" s="118"/>
    </row>
    <row r="154" spans="2:13" s="112" customFormat="1" ht="20.100000000000001" customHeight="1">
      <c r="C154" s="119" t="s">
        <v>176</v>
      </c>
      <c r="D154" s="120" t="s">
        <v>68</v>
      </c>
      <c r="E154" s="115"/>
      <c r="F154" s="116"/>
      <c r="G154" s="117"/>
      <c r="H154" s="122" t="s">
        <v>177</v>
      </c>
      <c r="I154" s="117"/>
      <c r="J154" s="122" t="s">
        <v>92</v>
      </c>
      <c r="K154" s="117"/>
      <c r="L154" s="122" t="s">
        <v>87</v>
      </c>
      <c r="M154" s="118" t="s">
        <v>88</v>
      </c>
    </row>
    <row r="155" spans="2:13" s="112" customFormat="1" ht="20.100000000000001" customHeight="1">
      <c r="C155" s="119"/>
      <c r="D155" s="120"/>
      <c r="E155" s="115"/>
      <c r="F155" s="116"/>
      <c r="G155" s="117"/>
      <c r="H155" s="122">
        <f>H174</f>
        <v>5999</v>
      </c>
      <c r="I155" s="122"/>
      <c r="J155" s="122">
        <f>J174</f>
        <v>1116</v>
      </c>
      <c r="K155" s="122"/>
      <c r="L155" s="122">
        <f>L174</f>
        <v>0</v>
      </c>
      <c r="M155" s="118">
        <f>J155+H155+L155</f>
        <v>7115</v>
      </c>
    </row>
    <row r="156" spans="2:13" s="123" customFormat="1" ht="20.100000000000001" customHeight="1">
      <c r="B156" s="123">
        <v>0</v>
      </c>
      <c r="C156" s="410" t="s">
        <v>178</v>
      </c>
      <c r="D156" s="412" t="s">
        <v>90</v>
      </c>
      <c r="E156" s="408" t="s">
        <v>1</v>
      </c>
      <c r="F156" s="401" t="s">
        <v>0</v>
      </c>
      <c r="G156" s="406" t="s">
        <v>179</v>
      </c>
      <c r="H156" s="407"/>
      <c r="I156" s="406" t="s">
        <v>92</v>
      </c>
      <c r="J156" s="407"/>
      <c r="K156" s="406" t="s">
        <v>93</v>
      </c>
      <c r="L156" s="407"/>
      <c r="M156" s="401" t="s">
        <v>2</v>
      </c>
    </row>
    <row r="157" spans="2:13" s="123" customFormat="1" ht="20.100000000000001" customHeight="1">
      <c r="B157" s="123">
        <v>0</v>
      </c>
      <c r="C157" s="411"/>
      <c r="D157" s="413"/>
      <c r="E157" s="409"/>
      <c r="F157" s="402"/>
      <c r="G157" s="124" t="s">
        <v>94</v>
      </c>
      <c r="H157" s="124" t="s">
        <v>95</v>
      </c>
      <c r="I157" s="124" t="s">
        <v>94</v>
      </c>
      <c r="J157" s="124" t="s">
        <v>95</v>
      </c>
      <c r="K157" s="124" t="s">
        <v>94</v>
      </c>
      <c r="L157" s="124" t="s">
        <v>95</v>
      </c>
      <c r="M157" s="402"/>
    </row>
    <row r="158" spans="2:13" s="130" customFormat="1" ht="20.100000000000001" customHeight="1">
      <c r="C158" s="161" t="s">
        <v>338</v>
      </c>
      <c r="D158" s="126"/>
      <c r="E158" s="127">
        <f>2.56</f>
        <v>2.56</v>
      </c>
      <c r="F158" s="128" t="s">
        <v>180</v>
      </c>
      <c r="G158" s="129">
        <f>단가조사표!$Y$37</f>
        <v>2316.6666666666665</v>
      </c>
      <c r="H158" s="129">
        <f>INT(E158*G158)</f>
        <v>5930</v>
      </c>
      <c r="I158" s="129"/>
      <c r="J158" s="129">
        <f>INT(E158*I158)</f>
        <v>0</v>
      </c>
      <c r="K158" s="129"/>
      <c r="L158" s="129">
        <f>INT(E158*K158)</f>
        <v>0</v>
      </c>
      <c r="M158" s="128" t="str">
        <f>단가조사표!$C$37</f>
        <v>조사-030</v>
      </c>
    </row>
    <row r="159" spans="2:13" s="130" customFormat="1" ht="20.100000000000001" customHeight="1">
      <c r="C159" s="125" t="s">
        <v>183</v>
      </c>
      <c r="D159" s="126"/>
      <c r="E159" s="127">
        <f>(0.027/10)*2</f>
        <v>5.4000000000000003E-3</v>
      </c>
      <c r="F159" s="128" t="s">
        <v>184</v>
      </c>
      <c r="G159" s="129"/>
      <c r="H159" s="129">
        <f>INT(E159*G159)</f>
        <v>0</v>
      </c>
      <c r="I159" s="129">
        <f>단가조사표!$Y$12</f>
        <v>153890</v>
      </c>
      <c r="J159" s="129">
        <f>INT(E159*I159)</f>
        <v>831</v>
      </c>
      <c r="K159" s="129"/>
      <c r="L159" s="129">
        <f>INT(E159*K159)</f>
        <v>0</v>
      </c>
      <c r="M159" s="128" t="str">
        <f>단가조사표!$C$12</f>
        <v>조사-006</v>
      </c>
    </row>
    <row r="160" spans="2:13" s="130" customFormat="1" ht="20.100000000000001" customHeight="1">
      <c r="C160" s="125" t="s">
        <v>97</v>
      </c>
      <c r="D160" s="126"/>
      <c r="E160" s="127">
        <f>(0.013/10)*2</f>
        <v>2.5999999999999999E-3</v>
      </c>
      <c r="F160" s="128" t="s">
        <v>98</v>
      </c>
      <c r="G160" s="129"/>
      <c r="H160" s="129">
        <f t="shared" ref="H160" si="24">INT(E160*G160)</f>
        <v>0</v>
      </c>
      <c r="I160" s="129">
        <f>단가조사표!$Y$7</f>
        <v>109819</v>
      </c>
      <c r="J160" s="129">
        <f t="shared" ref="J160" si="25">INT(E160*I160)</f>
        <v>285</v>
      </c>
      <c r="K160" s="129"/>
      <c r="L160" s="129">
        <f t="shared" ref="L160" si="26">INT(E160*K160)</f>
        <v>0</v>
      </c>
      <c r="M160" s="128" t="str">
        <f>단가조사표!$C$7</f>
        <v>조사-001</v>
      </c>
    </row>
    <row r="161" spans="3:13" s="130" customFormat="1" ht="20.100000000000001" customHeight="1">
      <c r="C161" s="125" t="s">
        <v>185</v>
      </c>
      <c r="D161" s="126" t="s">
        <v>186</v>
      </c>
      <c r="E161" s="127">
        <f>0.05</f>
        <v>0.05</v>
      </c>
      <c r="F161" s="128" t="s">
        <v>187</v>
      </c>
      <c r="G161" s="129">
        <f>일위대가집계표!$G$13</f>
        <v>1398</v>
      </c>
      <c r="H161" s="129">
        <f>INT(E161*G161)</f>
        <v>69</v>
      </c>
      <c r="I161" s="129"/>
      <c r="J161" s="129">
        <f>INT(E161*I161)</f>
        <v>0</v>
      </c>
      <c r="K161" s="129"/>
      <c r="L161" s="129">
        <f>INT(E161*K161)</f>
        <v>0</v>
      </c>
      <c r="M161" s="144">
        <f>일위대가집계표!$B$13</f>
        <v>10</v>
      </c>
    </row>
    <row r="162" spans="3:13" s="130" customFormat="1" ht="20.100000000000001" customHeight="1">
      <c r="C162" s="125"/>
      <c r="D162" s="126"/>
      <c r="E162" s="127"/>
      <c r="F162" s="128"/>
      <c r="G162" s="143"/>
      <c r="H162" s="129"/>
      <c r="I162" s="129"/>
      <c r="J162" s="129"/>
      <c r="K162" s="145"/>
      <c r="L162" s="129"/>
      <c r="M162" s="128"/>
    </row>
    <row r="163" spans="3:13" s="130" customFormat="1" ht="20.100000000000001" customHeight="1">
      <c r="C163" s="125"/>
      <c r="D163" s="126"/>
      <c r="E163" s="127"/>
      <c r="F163" s="128"/>
      <c r="G163" s="129"/>
      <c r="H163" s="129"/>
      <c r="I163" s="129"/>
      <c r="J163" s="129"/>
      <c r="K163" s="129"/>
      <c r="L163" s="129"/>
      <c r="M163" s="129"/>
    </row>
    <row r="164" spans="3:13" s="130" customFormat="1" ht="20.100000000000001" customHeight="1">
      <c r="C164" s="125"/>
      <c r="D164" s="126"/>
      <c r="E164" s="127"/>
      <c r="F164" s="128"/>
      <c r="G164" s="129"/>
      <c r="H164" s="129"/>
      <c r="I164" s="129"/>
      <c r="J164" s="129"/>
      <c r="K164" s="129"/>
      <c r="L164" s="129"/>
      <c r="M164" s="129"/>
    </row>
    <row r="165" spans="3:13" s="130" customFormat="1" ht="20.100000000000001" customHeight="1">
      <c r="C165" s="125"/>
      <c r="D165" s="126"/>
      <c r="E165" s="127"/>
      <c r="F165" s="128"/>
      <c r="G165" s="129"/>
      <c r="H165" s="129"/>
      <c r="I165" s="129"/>
      <c r="J165" s="129"/>
      <c r="K165" s="129"/>
      <c r="L165" s="129"/>
      <c r="M165" s="129"/>
    </row>
    <row r="166" spans="3:13" s="130" customFormat="1" ht="20.100000000000001" customHeight="1">
      <c r="C166" s="125"/>
      <c r="D166" s="126"/>
      <c r="E166" s="127"/>
      <c r="F166" s="128"/>
      <c r="G166" s="129"/>
      <c r="H166" s="129"/>
      <c r="I166" s="129"/>
      <c r="J166" s="129"/>
      <c r="K166" s="129"/>
      <c r="L166" s="129"/>
      <c r="M166" s="129"/>
    </row>
    <row r="167" spans="3:13" s="130" customFormat="1" ht="20.100000000000001" customHeight="1">
      <c r="C167" s="125"/>
      <c r="D167" s="126"/>
      <c r="E167" s="127"/>
      <c r="F167" s="128"/>
      <c r="G167" s="129"/>
      <c r="H167" s="129"/>
      <c r="I167" s="129"/>
      <c r="J167" s="129"/>
      <c r="K167" s="129"/>
      <c r="L167" s="129"/>
      <c r="M167" s="129"/>
    </row>
    <row r="168" spans="3:13" s="130" customFormat="1" ht="20.100000000000001" customHeight="1">
      <c r="C168" s="125"/>
      <c r="D168" s="126"/>
      <c r="E168" s="127"/>
      <c r="F168" s="128"/>
      <c r="G168" s="129"/>
      <c r="H168" s="129"/>
      <c r="I168" s="129"/>
      <c r="J168" s="129"/>
      <c r="K168" s="129"/>
      <c r="L168" s="129"/>
      <c r="M168" s="129"/>
    </row>
    <row r="169" spans="3:13" s="130" customFormat="1" ht="20.100000000000001" customHeight="1">
      <c r="C169" s="125"/>
      <c r="D169" s="126"/>
      <c r="E169" s="127"/>
      <c r="F169" s="128"/>
      <c r="G169" s="129"/>
      <c r="H169" s="129"/>
      <c r="I169" s="129"/>
      <c r="J169" s="129"/>
      <c r="K169" s="129"/>
      <c r="L169" s="129"/>
      <c r="M169" s="129"/>
    </row>
    <row r="170" spans="3:13" s="130" customFormat="1" ht="20.100000000000001" customHeight="1">
      <c r="C170" s="125"/>
      <c r="D170" s="126"/>
      <c r="E170" s="127"/>
      <c r="F170" s="128"/>
      <c r="G170" s="129"/>
      <c r="H170" s="129"/>
      <c r="I170" s="129"/>
      <c r="J170" s="129"/>
      <c r="K170" s="129"/>
      <c r="L170" s="129"/>
      <c r="M170" s="129"/>
    </row>
    <row r="171" spans="3:13" s="130" customFormat="1" ht="20.100000000000001" customHeight="1">
      <c r="C171" s="125"/>
      <c r="D171" s="126"/>
      <c r="E171" s="127"/>
      <c r="F171" s="128"/>
      <c r="G171" s="129"/>
      <c r="H171" s="129"/>
      <c r="I171" s="129"/>
      <c r="J171" s="129"/>
      <c r="K171" s="129"/>
      <c r="L171" s="129"/>
      <c r="M171" s="129"/>
    </row>
    <row r="172" spans="3:13" s="130" customFormat="1" ht="20.100000000000001" customHeight="1">
      <c r="C172" s="125"/>
      <c r="D172" s="126"/>
      <c r="E172" s="127"/>
      <c r="F172" s="128"/>
      <c r="G172" s="129"/>
      <c r="H172" s="129"/>
      <c r="I172" s="129"/>
      <c r="J172" s="129"/>
      <c r="K172" s="129"/>
      <c r="L172" s="129"/>
      <c r="M172" s="129"/>
    </row>
    <row r="173" spans="3:13" s="130" customFormat="1" ht="20.100000000000001" customHeight="1">
      <c r="C173" s="125"/>
      <c r="D173" s="126"/>
      <c r="E173" s="127"/>
      <c r="F173" s="128"/>
      <c r="G173" s="129"/>
      <c r="H173" s="129"/>
      <c r="I173" s="129"/>
      <c r="J173" s="129"/>
      <c r="K173" s="129"/>
      <c r="L173" s="129"/>
      <c r="M173" s="129"/>
    </row>
    <row r="174" spans="3:13" s="136" customFormat="1" ht="20.100000000000001" customHeight="1">
      <c r="C174" s="131" t="s">
        <v>188</v>
      </c>
      <c r="D174" s="132"/>
      <c r="E174" s="133"/>
      <c r="F174" s="134"/>
      <c r="G174" s="135"/>
      <c r="H174" s="135">
        <f>SUM(H158:H173)</f>
        <v>5999</v>
      </c>
      <c r="I174" s="135"/>
      <c r="J174" s="135">
        <f>SUM(J158:J173)</f>
        <v>1116</v>
      </c>
      <c r="K174" s="135"/>
      <c r="L174" s="135">
        <f>SUM(L158:L173)</f>
        <v>0</v>
      </c>
      <c r="M174" s="135"/>
    </row>
    <row r="175" spans="3:13" s="130" customFormat="1" ht="20.100000000000001" customHeight="1">
      <c r="C175" s="125"/>
      <c r="D175" s="126"/>
      <c r="E175" s="127"/>
      <c r="F175" s="128"/>
      <c r="G175" s="129"/>
      <c r="H175" s="129"/>
      <c r="I175" s="129"/>
      <c r="J175" s="129"/>
      <c r="K175" s="129"/>
      <c r="L175" s="129"/>
      <c r="M175" s="129"/>
    </row>
    <row r="176" spans="3:13" s="112" customFormat="1" ht="20.100000000000001" customHeight="1">
      <c r="C176" s="137" t="s">
        <v>82</v>
      </c>
      <c r="D176" s="138"/>
      <c r="E176" s="139"/>
      <c r="F176" s="140"/>
      <c r="G176" s="141"/>
      <c r="H176" s="141"/>
      <c r="I176" s="141"/>
      <c r="J176" s="141"/>
      <c r="K176" s="141"/>
      <c r="L176" s="141"/>
      <c r="M176" s="142"/>
    </row>
    <row r="177" spans="2:13" s="112" customFormat="1" ht="20.100000000000001" customHeight="1">
      <c r="C177" s="113" t="s">
        <v>83</v>
      </c>
      <c r="D177" s="114">
        <f>D152+1</f>
        <v>10</v>
      </c>
      <c r="E177" s="115"/>
      <c r="F177" s="116"/>
      <c r="G177" s="117"/>
      <c r="H177" s="117"/>
      <c r="I177" s="117"/>
      <c r="J177" s="117"/>
      <c r="K177" s="117"/>
      <c r="L177" s="117"/>
      <c r="M177" s="118"/>
    </row>
    <row r="178" spans="2:13" s="112" customFormat="1" ht="20.100000000000001" customHeight="1">
      <c r="C178" s="119" t="s">
        <v>84</v>
      </c>
      <c r="D178" s="120" t="s">
        <v>189</v>
      </c>
      <c r="E178" s="121"/>
      <c r="F178" s="116"/>
      <c r="G178" s="117"/>
      <c r="H178" s="117"/>
      <c r="I178" s="117"/>
      <c r="J178" s="117"/>
      <c r="K178" s="117"/>
      <c r="L178" s="117"/>
      <c r="M178" s="118"/>
    </row>
    <row r="179" spans="2:13" s="112" customFormat="1" ht="20.100000000000001" customHeight="1">
      <c r="C179" s="119" t="s">
        <v>85</v>
      </c>
      <c r="D179" s="120" t="s">
        <v>190</v>
      </c>
      <c r="E179" s="115"/>
      <c r="F179" s="116"/>
      <c r="G179" s="117"/>
      <c r="H179" s="122" t="s">
        <v>177</v>
      </c>
      <c r="I179" s="117"/>
      <c r="J179" s="122" t="s">
        <v>92</v>
      </c>
      <c r="K179" s="117"/>
      <c r="L179" s="122" t="s">
        <v>87</v>
      </c>
      <c r="M179" s="118" t="s">
        <v>88</v>
      </c>
    </row>
    <row r="180" spans="2:13" s="112" customFormat="1" ht="20.100000000000001" customHeight="1">
      <c r="C180" s="119"/>
      <c r="D180" s="120"/>
      <c r="E180" s="115"/>
      <c r="F180" s="116"/>
      <c r="G180" s="117"/>
      <c r="H180" s="122">
        <f>H199</f>
        <v>1398</v>
      </c>
      <c r="I180" s="122"/>
      <c r="J180" s="122">
        <f>J199</f>
        <v>0</v>
      </c>
      <c r="K180" s="122"/>
      <c r="L180" s="122">
        <f>L199</f>
        <v>0</v>
      </c>
      <c r="M180" s="118">
        <f>J180+H180+L180</f>
        <v>1398</v>
      </c>
    </row>
    <row r="181" spans="2:13" s="123" customFormat="1" ht="20.100000000000001" customHeight="1">
      <c r="B181" s="123">
        <v>0</v>
      </c>
      <c r="C181" s="403" t="s">
        <v>89</v>
      </c>
      <c r="D181" s="404" t="s">
        <v>90</v>
      </c>
      <c r="E181" s="405" t="s">
        <v>1</v>
      </c>
      <c r="F181" s="400" t="s">
        <v>0</v>
      </c>
      <c r="G181" s="406" t="s">
        <v>91</v>
      </c>
      <c r="H181" s="407"/>
      <c r="I181" s="406" t="s">
        <v>92</v>
      </c>
      <c r="J181" s="407"/>
      <c r="K181" s="406" t="s">
        <v>93</v>
      </c>
      <c r="L181" s="407"/>
      <c r="M181" s="400" t="s">
        <v>2</v>
      </c>
    </row>
    <row r="182" spans="2:13" s="123" customFormat="1" ht="20.100000000000001" customHeight="1">
      <c r="B182" s="123">
        <v>0</v>
      </c>
      <c r="C182" s="403"/>
      <c r="D182" s="404"/>
      <c r="E182" s="405"/>
      <c r="F182" s="400"/>
      <c r="G182" s="195" t="s">
        <v>94</v>
      </c>
      <c r="H182" s="195" t="s">
        <v>95</v>
      </c>
      <c r="I182" s="195" t="s">
        <v>94</v>
      </c>
      <c r="J182" s="195" t="s">
        <v>95</v>
      </c>
      <c r="K182" s="195" t="s">
        <v>94</v>
      </c>
      <c r="L182" s="195" t="s">
        <v>95</v>
      </c>
      <c r="M182" s="400"/>
    </row>
    <row r="183" spans="2:13" s="130" customFormat="1" ht="20.100000000000001" customHeight="1">
      <c r="C183" s="125" t="s">
        <v>191</v>
      </c>
      <c r="D183" s="126"/>
      <c r="E183" s="127">
        <v>0.72</v>
      </c>
      <c r="F183" s="128" t="s">
        <v>180</v>
      </c>
      <c r="G183" s="129">
        <f>단가조사표!$Y$21</f>
        <v>1618.85</v>
      </c>
      <c r="H183" s="129">
        <f>INT(E183*G183)</f>
        <v>1165</v>
      </c>
      <c r="I183" s="129"/>
      <c r="J183" s="129">
        <f>INT(E183*I183)</f>
        <v>0</v>
      </c>
      <c r="K183" s="129"/>
      <c r="L183" s="129">
        <f>INT(E183*K183)</f>
        <v>0</v>
      </c>
      <c r="M183" s="128" t="str">
        <f>단가조사표!$C$21</f>
        <v>조사-014</v>
      </c>
    </row>
    <row r="184" spans="2:13" s="130" customFormat="1" ht="20.100000000000001" customHeight="1">
      <c r="C184" s="125" t="s">
        <v>192</v>
      </c>
      <c r="D184" s="126" t="s">
        <v>193</v>
      </c>
      <c r="E184" s="127">
        <v>1</v>
      </c>
      <c r="F184" s="128" t="s">
        <v>194</v>
      </c>
      <c r="G184" s="129">
        <f>H183*20%</f>
        <v>233</v>
      </c>
      <c r="H184" s="129">
        <f>INT(E184*G184)</f>
        <v>233</v>
      </c>
      <c r="I184" s="129"/>
      <c r="J184" s="129">
        <f>INT(E184*I184)</f>
        <v>0</v>
      </c>
      <c r="K184" s="129"/>
      <c r="L184" s="129">
        <f>INT(E184*K184)</f>
        <v>0</v>
      </c>
      <c r="M184" s="128"/>
    </row>
    <row r="185" spans="2:13" s="130" customFormat="1" ht="20.100000000000001" customHeight="1">
      <c r="C185" s="125"/>
      <c r="D185" s="126"/>
      <c r="E185" s="127"/>
      <c r="F185" s="128"/>
      <c r="G185" s="129"/>
      <c r="H185" s="129"/>
      <c r="I185" s="129"/>
      <c r="J185" s="129"/>
      <c r="K185" s="129"/>
      <c r="L185" s="129"/>
      <c r="M185" s="129"/>
    </row>
    <row r="186" spans="2:13" s="130" customFormat="1" ht="20.100000000000001" customHeight="1">
      <c r="C186" s="125"/>
      <c r="D186" s="126"/>
      <c r="E186" s="127"/>
      <c r="F186" s="128"/>
      <c r="G186" s="129"/>
      <c r="H186" s="129"/>
      <c r="I186" s="129"/>
      <c r="J186" s="129"/>
      <c r="K186" s="129"/>
      <c r="L186" s="129"/>
      <c r="M186" s="129"/>
    </row>
    <row r="187" spans="2:13" s="130" customFormat="1" ht="20.100000000000001" customHeight="1">
      <c r="C187" s="125"/>
      <c r="D187" s="126"/>
      <c r="E187" s="127"/>
      <c r="F187" s="128"/>
      <c r="G187" s="129"/>
      <c r="H187" s="129"/>
      <c r="I187" s="129"/>
      <c r="J187" s="129"/>
      <c r="K187" s="129"/>
      <c r="L187" s="129"/>
      <c r="M187" s="129"/>
    </row>
    <row r="188" spans="2:13" s="130" customFormat="1" ht="20.100000000000001" customHeight="1">
      <c r="C188" s="125"/>
      <c r="D188" s="126"/>
      <c r="E188" s="127"/>
      <c r="F188" s="128"/>
      <c r="G188" s="129"/>
      <c r="H188" s="129"/>
      <c r="I188" s="129"/>
      <c r="J188" s="129"/>
      <c r="K188" s="129"/>
      <c r="L188" s="129"/>
      <c r="M188" s="129"/>
    </row>
    <row r="189" spans="2:13" s="130" customFormat="1" ht="20.100000000000001" customHeight="1">
      <c r="C189" s="125"/>
      <c r="D189" s="126"/>
      <c r="E189" s="127"/>
      <c r="F189" s="128"/>
      <c r="G189" s="129"/>
      <c r="H189" s="129"/>
      <c r="I189" s="129"/>
      <c r="J189" s="129"/>
      <c r="K189" s="129"/>
      <c r="L189" s="129"/>
      <c r="M189" s="129"/>
    </row>
    <row r="190" spans="2:13" s="130" customFormat="1" ht="20.100000000000001" customHeight="1">
      <c r="C190" s="125"/>
      <c r="D190" s="126"/>
      <c r="E190" s="127"/>
      <c r="F190" s="128"/>
      <c r="G190" s="129"/>
      <c r="H190" s="129"/>
      <c r="I190" s="129"/>
      <c r="J190" s="129"/>
      <c r="K190" s="129"/>
      <c r="L190" s="129"/>
      <c r="M190" s="129"/>
    </row>
    <row r="191" spans="2:13" s="130" customFormat="1" ht="20.100000000000001" customHeight="1">
      <c r="C191" s="125"/>
      <c r="D191" s="126"/>
      <c r="E191" s="127"/>
      <c r="F191" s="128"/>
      <c r="G191" s="129"/>
      <c r="H191" s="129"/>
      <c r="I191" s="129"/>
      <c r="J191" s="129"/>
      <c r="K191" s="129"/>
      <c r="L191" s="129"/>
      <c r="M191" s="129"/>
    </row>
    <row r="192" spans="2:13" s="130" customFormat="1" ht="20.100000000000001" customHeight="1">
      <c r="C192" s="125"/>
      <c r="D192" s="126"/>
      <c r="E192" s="127"/>
      <c r="F192" s="128"/>
      <c r="G192" s="129"/>
      <c r="H192" s="129"/>
      <c r="I192" s="129"/>
      <c r="J192" s="129"/>
      <c r="K192" s="129"/>
      <c r="L192" s="129"/>
      <c r="M192" s="129"/>
    </row>
    <row r="193" spans="2:13" s="130" customFormat="1" ht="20.100000000000001" customHeight="1">
      <c r="C193" s="125"/>
      <c r="D193" s="126"/>
      <c r="E193" s="127"/>
      <c r="F193" s="128"/>
      <c r="G193" s="129"/>
      <c r="H193" s="129"/>
      <c r="I193" s="129"/>
      <c r="J193" s="129"/>
      <c r="K193" s="129"/>
      <c r="L193" s="129"/>
      <c r="M193" s="129"/>
    </row>
    <row r="194" spans="2:13" s="130" customFormat="1" ht="20.100000000000001" customHeight="1">
      <c r="C194" s="125"/>
      <c r="D194" s="126"/>
      <c r="E194" s="127"/>
      <c r="F194" s="128"/>
      <c r="G194" s="129"/>
      <c r="H194" s="129"/>
      <c r="I194" s="129"/>
      <c r="J194" s="129"/>
      <c r="K194" s="129"/>
      <c r="L194" s="129"/>
      <c r="M194" s="129"/>
    </row>
    <row r="195" spans="2:13" s="130" customFormat="1" ht="20.100000000000001" customHeight="1">
      <c r="C195" s="125"/>
      <c r="D195" s="126"/>
      <c r="E195" s="127"/>
      <c r="F195" s="128"/>
      <c r="G195" s="129"/>
      <c r="H195" s="129"/>
      <c r="I195" s="129"/>
      <c r="J195" s="129"/>
      <c r="K195" s="129"/>
      <c r="L195" s="129"/>
      <c r="M195" s="129"/>
    </row>
    <row r="196" spans="2:13" s="130" customFormat="1" ht="20.100000000000001" customHeight="1">
      <c r="C196" s="125"/>
      <c r="D196" s="126"/>
      <c r="E196" s="127"/>
      <c r="F196" s="128"/>
      <c r="G196" s="129"/>
      <c r="H196" s="129"/>
      <c r="I196" s="129"/>
      <c r="J196" s="129"/>
      <c r="K196" s="129"/>
      <c r="L196" s="129"/>
      <c r="M196" s="129"/>
    </row>
    <row r="197" spans="2:13" s="130" customFormat="1" ht="20.100000000000001" customHeight="1">
      <c r="C197" s="125"/>
      <c r="D197" s="126"/>
      <c r="E197" s="127"/>
      <c r="F197" s="128"/>
      <c r="G197" s="129"/>
      <c r="H197" s="129"/>
      <c r="I197" s="129"/>
      <c r="J197" s="129"/>
      <c r="K197" s="129"/>
      <c r="L197" s="129"/>
      <c r="M197" s="129"/>
    </row>
    <row r="198" spans="2:13" s="130" customFormat="1" ht="20.100000000000001" customHeight="1">
      <c r="C198" s="125"/>
      <c r="D198" s="126"/>
      <c r="E198" s="127"/>
      <c r="F198" s="128"/>
      <c r="G198" s="129"/>
      <c r="H198" s="129"/>
      <c r="I198" s="129"/>
      <c r="J198" s="129"/>
      <c r="K198" s="129"/>
      <c r="L198" s="129"/>
      <c r="M198" s="128"/>
    </row>
    <row r="199" spans="2:13" s="136" customFormat="1" ht="20.100000000000001" customHeight="1">
      <c r="C199" s="131" t="s">
        <v>96</v>
      </c>
      <c r="D199" s="132"/>
      <c r="E199" s="133"/>
      <c r="F199" s="134"/>
      <c r="G199" s="135"/>
      <c r="H199" s="135">
        <f>SUM(H183:H198)</f>
        <v>1398</v>
      </c>
      <c r="I199" s="135"/>
      <c r="J199" s="135">
        <f>SUM(J183:J198)</f>
        <v>0</v>
      </c>
      <c r="K199" s="135"/>
      <c r="L199" s="135">
        <f>SUM(L183:L198)</f>
        <v>0</v>
      </c>
      <c r="M199" s="135"/>
    </row>
    <row r="200" spans="2:13" s="130" customFormat="1" ht="20.100000000000001" customHeight="1">
      <c r="C200" s="125"/>
      <c r="D200" s="126"/>
      <c r="E200" s="127"/>
      <c r="F200" s="128"/>
      <c r="G200" s="129"/>
      <c r="H200" s="129"/>
      <c r="I200" s="129"/>
      <c r="J200" s="129"/>
      <c r="K200" s="129"/>
      <c r="L200" s="129"/>
      <c r="M200" s="129"/>
    </row>
    <row r="201" spans="2:13" s="112" customFormat="1" ht="20.100000000000001" customHeight="1">
      <c r="C201" s="137" t="s">
        <v>82</v>
      </c>
      <c r="D201" s="138"/>
      <c r="E201" s="139"/>
      <c r="F201" s="140"/>
      <c r="G201" s="141"/>
      <c r="H201" s="141"/>
      <c r="I201" s="141"/>
      <c r="J201" s="141"/>
      <c r="K201" s="141"/>
      <c r="L201" s="141"/>
      <c r="M201" s="142"/>
    </row>
    <row r="202" spans="2:13" s="112" customFormat="1" ht="20.100000000000001" customHeight="1">
      <c r="C202" s="113" t="s">
        <v>83</v>
      </c>
      <c r="D202" s="114">
        <f>D177+1</f>
        <v>11</v>
      </c>
      <c r="E202" s="115"/>
      <c r="F202" s="116"/>
      <c r="G202" s="117"/>
      <c r="H202" s="117"/>
      <c r="I202" s="117"/>
      <c r="J202" s="117"/>
      <c r="K202" s="117"/>
      <c r="L202" s="117"/>
      <c r="M202" s="118"/>
    </row>
    <row r="203" spans="2:13" s="112" customFormat="1" ht="20.100000000000001" customHeight="1">
      <c r="C203" s="119" t="s">
        <v>84</v>
      </c>
      <c r="D203" s="120" t="s">
        <v>568</v>
      </c>
      <c r="E203" s="121" t="s">
        <v>570</v>
      </c>
      <c r="F203" s="116"/>
      <c r="G203" s="117"/>
      <c r="H203" s="117"/>
      <c r="I203" s="117"/>
      <c r="J203" s="117"/>
      <c r="K203" s="117" t="s">
        <v>436</v>
      </c>
      <c r="L203" s="117"/>
      <c r="M203" s="118"/>
    </row>
    <row r="204" spans="2:13" s="112" customFormat="1" ht="20.100000000000001" customHeight="1">
      <c r="C204" s="119" t="s">
        <v>85</v>
      </c>
      <c r="D204" s="120" t="s">
        <v>86</v>
      </c>
      <c r="E204" s="115"/>
      <c r="F204" s="116"/>
      <c r="G204" s="117"/>
      <c r="H204" s="122" t="s">
        <v>77</v>
      </c>
      <c r="I204" s="117"/>
      <c r="J204" s="122" t="s">
        <v>78</v>
      </c>
      <c r="K204" s="117"/>
      <c r="L204" s="122" t="s">
        <v>87</v>
      </c>
      <c r="M204" s="118" t="s">
        <v>88</v>
      </c>
    </row>
    <row r="205" spans="2:13" s="112" customFormat="1" ht="20.100000000000001" customHeight="1">
      <c r="C205" s="119"/>
      <c r="D205" s="120"/>
      <c r="E205" s="115"/>
      <c r="F205" s="116"/>
      <c r="G205" s="117"/>
      <c r="H205" s="122">
        <f>H224</f>
        <v>19303</v>
      </c>
      <c r="I205" s="122"/>
      <c r="J205" s="122">
        <f>J224</f>
        <v>22408</v>
      </c>
      <c r="K205" s="122"/>
      <c r="L205" s="122">
        <f>L224</f>
        <v>0</v>
      </c>
      <c r="M205" s="118">
        <f>J205+H205+L205</f>
        <v>41711</v>
      </c>
    </row>
    <row r="206" spans="2:13" s="123" customFormat="1" ht="20.100000000000001" customHeight="1">
      <c r="B206" s="123">
        <v>0</v>
      </c>
      <c r="C206" s="410" t="s">
        <v>89</v>
      </c>
      <c r="D206" s="412" t="s">
        <v>90</v>
      </c>
      <c r="E206" s="408" t="s">
        <v>1</v>
      </c>
      <c r="F206" s="401" t="s">
        <v>0</v>
      </c>
      <c r="G206" s="406" t="s">
        <v>91</v>
      </c>
      <c r="H206" s="407"/>
      <c r="I206" s="406" t="s">
        <v>92</v>
      </c>
      <c r="J206" s="407"/>
      <c r="K206" s="406" t="s">
        <v>93</v>
      </c>
      <c r="L206" s="407"/>
      <c r="M206" s="401" t="s">
        <v>2</v>
      </c>
    </row>
    <row r="207" spans="2:13" s="123" customFormat="1" ht="20.100000000000001" customHeight="1">
      <c r="B207" s="123">
        <v>0</v>
      </c>
      <c r="C207" s="411"/>
      <c r="D207" s="413"/>
      <c r="E207" s="409"/>
      <c r="F207" s="402"/>
      <c r="G207" s="180" t="s">
        <v>94</v>
      </c>
      <c r="H207" s="180" t="s">
        <v>95</v>
      </c>
      <c r="I207" s="180" t="s">
        <v>94</v>
      </c>
      <c r="J207" s="180" t="s">
        <v>95</v>
      </c>
      <c r="K207" s="180" t="s">
        <v>94</v>
      </c>
      <c r="L207" s="180" t="s">
        <v>95</v>
      </c>
      <c r="M207" s="402"/>
    </row>
    <row r="208" spans="2:13" s="130" customFormat="1" ht="20.100000000000001" customHeight="1">
      <c r="C208" s="125" t="s">
        <v>430</v>
      </c>
      <c r="D208" s="126" t="s">
        <v>572</v>
      </c>
      <c r="E208" s="127">
        <v>2.1</v>
      </c>
      <c r="F208" s="128" t="s">
        <v>68</v>
      </c>
      <c r="G208" s="129">
        <f>단가조사표!$Y$38</f>
        <v>8566</v>
      </c>
      <c r="H208" s="129">
        <f>INT(E208*G208)</f>
        <v>17988</v>
      </c>
      <c r="I208" s="129"/>
      <c r="J208" s="129">
        <f>INT(E208*I208)</f>
        <v>0</v>
      </c>
      <c r="K208" s="129"/>
      <c r="L208" s="129">
        <f>INT(E208*K208)</f>
        <v>0</v>
      </c>
      <c r="M208" s="128" t="str">
        <f>단가조사표!$C$38</f>
        <v>조사-031</v>
      </c>
    </row>
    <row r="209" spans="3:13" s="130" customFormat="1" ht="20.100000000000001" customHeight="1">
      <c r="C209" s="125" t="s">
        <v>198</v>
      </c>
      <c r="D209" s="127"/>
      <c r="E209" s="127">
        <v>0.54</v>
      </c>
      <c r="F209" s="128" t="s">
        <v>139</v>
      </c>
      <c r="G209" s="129">
        <f>단가조사표!$Y$25</f>
        <v>2437</v>
      </c>
      <c r="H209" s="129">
        <f>INT(E209*G209)</f>
        <v>1315</v>
      </c>
      <c r="I209" s="129"/>
      <c r="J209" s="129">
        <f>INT(E209*I209)</f>
        <v>0</v>
      </c>
      <c r="K209" s="129"/>
      <c r="L209" s="129">
        <f>INT(E209*K209)</f>
        <v>0</v>
      </c>
      <c r="M209" s="128" t="str">
        <f>단가조사표!$C$25</f>
        <v>조사-018</v>
      </c>
    </row>
    <row r="210" spans="3:13" s="130" customFormat="1" ht="20.100000000000001" customHeight="1">
      <c r="C210" s="125" t="s">
        <v>195</v>
      </c>
      <c r="D210" s="126"/>
      <c r="E210" s="127">
        <v>0.12</v>
      </c>
      <c r="F210" s="128" t="s">
        <v>184</v>
      </c>
      <c r="G210" s="129"/>
      <c r="H210" s="129">
        <f>INT(E210*G210)</f>
        <v>0</v>
      </c>
      <c r="I210" s="129">
        <f>단가조사표!$Y$9</f>
        <v>175760</v>
      </c>
      <c r="J210" s="129">
        <f>INT(E210*I210)</f>
        <v>21091</v>
      </c>
      <c r="K210" s="129"/>
      <c r="L210" s="129">
        <f>INT(E210*K210)</f>
        <v>0</v>
      </c>
      <c r="M210" s="128" t="str">
        <f>단가조사표!$C$9</f>
        <v>조사-003</v>
      </c>
    </row>
    <row r="211" spans="3:13" s="130" customFormat="1" ht="20.100000000000001" customHeight="1">
      <c r="C211" s="125" t="s">
        <v>123</v>
      </c>
      <c r="D211" s="126"/>
      <c r="E211" s="127">
        <v>1.2E-2</v>
      </c>
      <c r="F211" s="128" t="s">
        <v>184</v>
      </c>
      <c r="G211" s="129"/>
      <c r="H211" s="129">
        <f>INT(E211*G211)</f>
        <v>0</v>
      </c>
      <c r="I211" s="129">
        <f>단가조사표!$Y$7</f>
        <v>109819</v>
      </c>
      <c r="J211" s="129">
        <f>INT(E211*I211)</f>
        <v>1317</v>
      </c>
      <c r="K211" s="129"/>
      <c r="L211" s="129">
        <f>INT(E211*K211)</f>
        <v>0</v>
      </c>
      <c r="M211" s="128" t="str">
        <f>단가조사표!$C$7</f>
        <v>조사-001</v>
      </c>
    </row>
    <row r="212" spans="3:13" s="130" customFormat="1" ht="20.100000000000001" customHeight="1">
      <c r="C212" s="125"/>
      <c r="D212" s="126"/>
      <c r="E212" s="127"/>
      <c r="F212" s="128"/>
      <c r="G212" s="143"/>
      <c r="H212" s="129"/>
      <c r="I212" s="129"/>
      <c r="J212" s="129"/>
      <c r="K212" s="145"/>
      <c r="L212" s="129"/>
      <c r="M212" s="128"/>
    </row>
    <row r="213" spans="3:13" s="130" customFormat="1" ht="20.100000000000001" customHeight="1">
      <c r="C213" s="125"/>
      <c r="D213" s="126"/>
      <c r="E213" s="127"/>
      <c r="F213" s="128"/>
      <c r="G213" s="129"/>
      <c r="H213" s="129"/>
      <c r="I213" s="129"/>
      <c r="J213" s="129"/>
      <c r="K213" s="129"/>
      <c r="L213" s="129"/>
      <c r="M213" s="129"/>
    </row>
    <row r="214" spans="3:13" s="130" customFormat="1" ht="20.100000000000001" customHeight="1">
      <c r="C214" s="125"/>
      <c r="D214" s="126"/>
      <c r="E214" s="127"/>
      <c r="F214" s="128"/>
      <c r="G214" s="129"/>
      <c r="H214" s="129"/>
      <c r="I214" s="129"/>
      <c r="J214" s="129"/>
      <c r="K214" s="129"/>
      <c r="L214" s="129"/>
      <c r="M214" s="129"/>
    </row>
    <row r="215" spans="3:13" s="130" customFormat="1" ht="20.100000000000001" customHeight="1">
      <c r="C215" s="125"/>
      <c r="D215" s="126"/>
      <c r="E215" s="127"/>
      <c r="F215" s="128"/>
      <c r="G215" s="129"/>
      <c r="H215" s="129"/>
      <c r="I215" s="129"/>
      <c r="J215" s="129"/>
      <c r="K215" s="129"/>
      <c r="L215" s="129"/>
      <c r="M215" s="129"/>
    </row>
    <row r="216" spans="3:13" s="130" customFormat="1" ht="20.100000000000001" customHeight="1">
      <c r="C216" s="125"/>
      <c r="D216" s="126"/>
      <c r="E216" s="127"/>
      <c r="F216" s="128"/>
      <c r="G216" s="129"/>
      <c r="H216" s="129"/>
      <c r="I216" s="129"/>
      <c r="J216" s="129"/>
      <c r="K216" s="129"/>
      <c r="L216" s="129"/>
      <c r="M216" s="129"/>
    </row>
    <row r="217" spans="3:13" s="130" customFormat="1" ht="20.100000000000001" customHeight="1">
      <c r="C217" s="125"/>
      <c r="D217" s="126"/>
      <c r="E217" s="127"/>
      <c r="F217" s="128"/>
      <c r="G217" s="129"/>
      <c r="H217" s="129"/>
      <c r="I217" s="129"/>
      <c r="J217" s="129"/>
      <c r="K217" s="129"/>
      <c r="L217" s="129"/>
      <c r="M217" s="129"/>
    </row>
    <row r="218" spans="3:13" s="130" customFormat="1" ht="20.100000000000001" customHeight="1">
      <c r="C218" s="125"/>
      <c r="D218" s="126"/>
      <c r="E218" s="127"/>
      <c r="F218" s="128"/>
      <c r="G218" s="129"/>
      <c r="H218" s="129"/>
      <c r="I218" s="129"/>
      <c r="J218" s="129"/>
      <c r="K218" s="129"/>
      <c r="L218" s="129"/>
      <c r="M218" s="129"/>
    </row>
    <row r="219" spans="3:13" s="130" customFormat="1" ht="20.100000000000001" customHeight="1">
      <c r="C219" s="125"/>
      <c r="D219" s="126"/>
      <c r="E219" s="127"/>
      <c r="F219" s="128"/>
      <c r="G219" s="129"/>
      <c r="H219" s="129"/>
      <c r="I219" s="129"/>
      <c r="J219" s="129"/>
      <c r="K219" s="129"/>
      <c r="L219" s="129"/>
      <c r="M219" s="129"/>
    </row>
    <row r="220" spans="3:13" s="130" customFormat="1" ht="20.100000000000001" customHeight="1">
      <c r="C220" s="125"/>
      <c r="D220" s="126"/>
      <c r="E220" s="127"/>
      <c r="F220" s="128"/>
      <c r="G220" s="143"/>
      <c r="H220" s="129"/>
      <c r="I220" s="129"/>
      <c r="J220" s="129"/>
      <c r="K220" s="145"/>
      <c r="L220" s="129"/>
      <c r="M220" s="128"/>
    </row>
    <row r="221" spans="3:13" s="130" customFormat="1" ht="20.100000000000001" customHeight="1">
      <c r="C221" s="125"/>
      <c r="D221" s="126"/>
      <c r="E221" s="127"/>
      <c r="F221" s="128"/>
      <c r="G221" s="143"/>
      <c r="H221" s="129"/>
      <c r="I221" s="129"/>
      <c r="J221" s="129"/>
      <c r="K221" s="145"/>
      <c r="L221" s="129"/>
      <c r="M221" s="128"/>
    </row>
    <row r="222" spans="3:13" s="130" customFormat="1" ht="20.100000000000001" customHeight="1">
      <c r="C222" s="125"/>
      <c r="D222" s="126"/>
      <c r="E222" s="127"/>
      <c r="F222" s="128"/>
      <c r="G222" s="129"/>
      <c r="H222" s="129"/>
      <c r="I222" s="129"/>
      <c r="J222" s="129"/>
      <c r="K222" s="129"/>
      <c r="L222" s="129"/>
      <c r="M222" s="129"/>
    </row>
    <row r="223" spans="3:13" s="130" customFormat="1" ht="20.100000000000001" customHeight="1">
      <c r="C223" s="125"/>
      <c r="D223" s="126"/>
      <c r="E223" s="127"/>
      <c r="F223" s="128"/>
      <c r="G223" s="129"/>
      <c r="H223" s="129"/>
      <c r="I223" s="129"/>
      <c r="J223" s="129"/>
      <c r="K223" s="129"/>
      <c r="L223" s="129"/>
      <c r="M223" s="129"/>
    </row>
    <row r="224" spans="3:13" s="136" customFormat="1" ht="20.100000000000001" customHeight="1">
      <c r="C224" s="131" t="s">
        <v>96</v>
      </c>
      <c r="D224" s="132"/>
      <c r="E224" s="133"/>
      <c r="F224" s="134"/>
      <c r="G224" s="135"/>
      <c r="H224" s="135">
        <f>SUM(H208:H223)</f>
        <v>19303</v>
      </c>
      <c r="I224" s="135"/>
      <c r="J224" s="135">
        <f>SUM(J208:J223)</f>
        <v>22408</v>
      </c>
      <c r="K224" s="135"/>
      <c r="L224" s="135">
        <f>SUM(L208:L223)</f>
        <v>0</v>
      </c>
      <c r="M224" s="135"/>
    </row>
    <row r="225" spans="2:13" s="130" customFormat="1" ht="20.100000000000001" customHeight="1">
      <c r="C225" s="125"/>
      <c r="D225" s="126"/>
      <c r="E225" s="127"/>
      <c r="F225" s="128"/>
      <c r="G225" s="129"/>
      <c r="H225" s="129"/>
      <c r="I225" s="129"/>
      <c r="J225" s="129"/>
      <c r="K225" s="129"/>
      <c r="L225" s="129"/>
      <c r="M225" s="129"/>
    </row>
    <row r="226" spans="2:13" s="112" customFormat="1" ht="20.100000000000001" customHeight="1">
      <c r="C226" s="137" t="s">
        <v>82</v>
      </c>
      <c r="D226" s="138"/>
      <c r="E226" s="139"/>
      <c r="F226" s="140"/>
      <c r="G226" s="141"/>
      <c r="H226" s="141"/>
      <c r="I226" s="141"/>
      <c r="J226" s="141"/>
      <c r="K226" s="141"/>
      <c r="L226" s="141"/>
      <c r="M226" s="142"/>
    </row>
    <row r="227" spans="2:13" s="112" customFormat="1" ht="20.100000000000001" customHeight="1">
      <c r="C227" s="113" t="s">
        <v>83</v>
      </c>
      <c r="D227" s="114">
        <f>D202+1</f>
        <v>12</v>
      </c>
      <c r="E227" s="115"/>
      <c r="F227" s="116"/>
      <c r="G227" s="117"/>
      <c r="H227" s="117"/>
      <c r="I227" s="117"/>
      <c r="J227" s="117"/>
      <c r="K227" s="117"/>
      <c r="L227" s="117"/>
      <c r="M227" s="118"/>
    </row>
    <row r="228" spans="2:13" s="112" customFormat="1" ht="20.100000000000001" customHeight="1">
      <c r="C228" s="119" t="s">
        <v>84</v>
      </c>
      <c r="D228" s="120" t="s">
        <v>486</v>
      </c>
      <c r="E228" s="121" t="s">
        <v>528</v>
      </c>
      <c r="F228" s="116"/>
      <c r="G228" s="117"/>
      <c r="H228" s="117"/>
      <c r="I228" s="117"/>
      <c r="J228" s="117"/>
      <c r="K228" s="117" t="s">
        <v>441</v>
      </c>
      <c r="L228" s="117"/>
      <c r="M228" s="118"/>
    </row>
    <row r="229" spans="2:13" s="112" customFormat="1" ht="20.100000000000001" customHeight="1">
      <c r="C229" s="119" t="s">
        <v>85</v>
      </c>
      <c r="D229" s="120" t="s">
        <v>586</v>
      </c>
      <c r="E229" s="115"/>
      <c r="F229" s="116"/>
      <c r="G229" s="117"/>
      <c r="H229" s="122" t="s">
        <v>77</v>
      </c>
      <c r="I229" s="117"/>
      <c r="J229" s="122" t="s">
        <v>78</v>
      </c>
      <c r="K229" s="117"/>
      <c r="L229" s="122" t="s">
        <v>87</v>
      </c>
      <c r="M229" s="118" t="s">
        <v>88</v>
      </c>
    </row>
    <row r="230" spans="2:13" s="112" customFormat="1" ht="20.100000000000001" customHeight="1">
      <c r="C230" s="119"/>
      <c r="D230" s="120"/>
      <c r="E230" s="115"/>
      <c r="F230" s="116"/>
      <c r="G230" s="117"/>
      <c r="H230" s="122">
        <f>H249</f>
        <v>35402</v>
      </c>
      <c r="I230" s="122"/>
      <c r="J230" s="122">
        <f>J249</f>
        <v>186035</v>
      </c>
      <c r="K230" s="122"/>
      <c r="L230" s="122">
        <f>L249</f>
        <v>6011</v>
      </c>
      <c r="M230" s="118">
        <f>J230+H230+L230</f>
        <v>227448</v>
      </c>
    </row>
    <row r="231" spans="2:13" s="123" customFormat="1" ht="20.100000000000001" customHeight="1">
      <c r="B231" s="123">
        <v>0</v>
      </c>
      <c r="C231" s="403" t="s">
        <v>89</v>
      </c>
      <c r="D231" s="404" t="s">
        <v>90</v>
      </c>
      <c r="E231" s="405" t="s">
        <v>1</v>
      </c>
      <c r="F231" s="400" t="s">
        <v>0</v>
      </c>
      <c r="G231" s="406" t="s">
        <v>91</v>
      </c>
      <c r="H231" s="407"/>
      <c r="I231" s="406" t="s">
        <v>92</v>
      </c>
      <c r="J231" s="407"/>
      <c r="K231" s="406" t="s">
        <v>93</v>
      </c>
      <c r="L231" s="407"/>
      <c r="M231" s="400" t="s">
        <v>2</v>
      </c>
    </row>
    <row r="232" spans="2:13" s="123" customFormat="1" ht="20.100000000000001" customHeight="1">
      <c r="B232" s="123">
        <v>0</v>
      </c>
      <c r="C232" s="403"/>
      <c r="D232" s="404"/>
      <c r="E232" s="405"/>
      <c r="F232" s="400"/>
      <c r="G232" s="194" t="s">
        <v>94</v>
      </c>
      <c r="H232" s="194" t="s">
        <v>95</v>
      </c>
      <c r="I232" s="194" t="s">
        <v>94</v>
      </c>
      <c r="J232" s="194" t="s">
        <v>95</v>
      </c>
      <c r="K232" s="194" t="s">
        <v>94</v>
      </c>
      <c r="L232" s="194" t="s">
        <v>95</v>
      </c>
      <c r="M232" s="400"/>
    </row>
    <row r="233" spans="2:13" s="130" customFormat="1" ht="20.100000000000001" customHeight="1">
      <c r="C233" s="125" t="s">
        <v>157</v>
      </c>
      <c r="D233" s="126" t="s">
        <v>592</v>
      </c>
      <c r="E233" s="127">
        <f>(((1/0.45)+(1/0.45))*2+0.35*4.5)*1.05</f>
        <v>10.987083333333333</v>
      </c>
      <c r="F233" s="128" t="s">
        <v>152</v>
      </c>
      <c r="G233" s="129">
        <f>단가조사표!$Y$30</f>
        <v>2920</v>
      </c>
      <c r="H233" s="129">
        <f>INT(E233*G233)</f>
        <v>32082</v>
      </c>
      <c r="I233" s="129"/>
      <c r="J233" s="129">
        <f>INT(E233*I233)</f>
        <v>0</v>
      </c>
      <c r="K233" s="129"/>
      <c r="L233" s="129">
        <f>INT(E233*K233)</f>
        <v>0</v>
      </c>
      <c r="M233" s="128" t="str">
        <f>단가조사표!$C$30</f>
        <v>조사-023</v>
      </c>
    </row>
    <row r="234" spans="2:13" s="130" customFormat="1" ht="20.100000000000001" customHeight="1">
      <c r="C234" s="125" t="s">
        <v>138</v>
      </c>
      <c r="D234" s="126" t="s">
        <v>153</v>
      </c>
      <c r="E234" s="127">
        <f>3.34*E233/1.05</f>
        <v>34.949388888888883</v>
      </c>
      <c r="F234" s="128" t="s">
        <v>139</v>
      </c>
      <c r="G234" s="129">
        <f>$H$70</f>
        <v>95</v>
      </c>
      <c r="H234" s="129">
        <f>INT(E234*G234)</f>
        <v>3320</v>
      </c>
      <c r="I234" s="129">
        <f>$J$70</f>
        <v>5323</v>
      </c>
      <c r="J234" s="129">
        <f>INT(E234*I234)</f>
        <v>186035</v>
      </c>
      <c r="K234" s="129">
        <f>$L$70</f>
        <v>172</v>
      </c>
      <c r="L234" s="129">
        <f>INT(E234*K234)</f>
        <v>6011</v>
      </c>
      <c r="M234" s="144">
        <f>$D$52</f>
        <v>4</v>
      </c>
    </row>
    <row r="235" spans="2:13" s="130" customFormat="1" ht="20.100000000000001" customHeight="1">
      <c r="C235" s="125"/>
      <c r="D235" s="126"/>
      <c r="E235" s="127"/>
      <c r="F235" s="128"/>
      <c r="G235" s="129"/>
      <c r="H235" s="129"/>
      <c r="I235" s="129"/>
      <c r="J235" s="129"/>
      <c r="K235" s="129"/>
      <c r="L235" s="129"/>
      <c r="M235" s="129"/>
    </row>
    <row r="236" spans="2:13" s="130" customFormat="1" ht="20.100000000000001" customHeight="1">
      <c r="C236" s="125"/>
      <c r="D236" s="126"/>
      <c r="E236" s="127"/>
      <c r="F236" s="128"/>
      <c r="G236" s="129"/>
      <c r="H236" s="129"/>
      <c r="I236" s="129"/>
      <c r="J236" s="129"/>
      <c r="K236" s="129"/>
      <c r="L236" s="129"/>
      <c r="M236" s="129"/>
    </row>
    <row r="237" spans="2:13" s="130" customFormat="1" ht="20.100000000000001" customHeight="1">
      <c r="C237" s="125"/>
      <c r="D237" s="126"/>
      <c r="E237" s="127"/>
      <c r="F237" s="128"/>
      <c r="G237" s="129"/>
      <c r="H237" s="129"/>
      <c r="I237" s="129"/>
      <c r="J237" s="129"/>
      <c r="K237" s="129"/>
      <c r="L237" s="129"/>
      <c r="M237" s="129"/>
    </row>
    <row r="238" spans="2:13" s="130" customFormat="1" ht="20.100000000000001" customHeight="1">
      <c r="C238" s="125"/>
      <c r="D238" s="126"/>
      <c r="E238" s="127"/>
      <c r="F238" s="128"/>
      <c r="G238" s="129"/>
      <c r="H238" s="129"/>
      <c r="I238" s="129"/>
      <c r="J238" s="129"/>
      <c r="K238" s="129"/>
      <c r="L238" s="129"/>
      <c r="M238" s="129"/>
    </row>
    <row r="239" spans="2:13" s="130" customFormat="1" ht="20.100000000000001" customHeight="1">
      <c r="C239" s="125"/>
      <c r="D239" s="126"/>
      <c r="E239" s="127"/>
      <c r="F239" s="128"/>
      <c r="G239" s="129"/>
      <c r="H239" s="129"/>
      <c r="I239" s="129"/>
      <c r="J239" s="129"/>
      <c r="K239" s="129"/>
      <c r="L239" s="129"/>
      <c r="M239" s="129"/>
    </row>
    <row r="240" spans="2:13" s="130" customFormat="1" ht="20.100000000000001" customHeight="1">
      <c r="C240" s="125"/>
      <c r="D240" s="126"/>
      <c r="E240" s="127"/>
      <c r="F240" s="128"/>
      <c r="G240" s="129"/>
      <c r="H240" s="129"/>
      <c r="I240" s="129"/>
      <c r="J240" s="129"/>
      <c r="K240" s="129"/>
      <c r="L240" s="129"/>
      <c r="M240" s="129"/>
    </row>
    <row r="241" spans="2:13" s="130" customFormat="1" ht="20.100000000000001" customHeight="1">
      <c r="C241" s="125"/>
      <c r="D241" s="126"/>
      <c r="E241" s="127"/>
      <c r="F241" s="128"/>
      <c r="G241" s="129"/>
      <c r="H241" s="129"/>
      <c r="I241" s="129"/>
      <c r="J241" s="129"/>
      <c r="K241" s="129"/>
      <c r="L241" s="129"/>
      <c r="M241" s="129"/>
    </row>
    <row r="242" spans="2:13" s="130" customFormat="1" ht="20.100000000000001" customHeight="1">
      <c r="C242" s="125"/>
      <c r="D242" s="126"/>
      <c r="E242" s="127"/>
      <c r="F242" s="128"/>
      <c r="G242" s="129"/>
      <c r="H242" s="129"/>
      <c r="I242" s="129"/>
      <c r="J242" s="129"/>
      <c r="K242" s="129"/>
      <c r="L242" s="129"/>
      <c r="M242" s="129"/>
    </row>
    <row r="243" spans="2:13" s="130" customFormat="1" ht="20.100000000000001" customHeight="1">
      <c r="C243" s="125"/>
      <c r="D243" s="126"/>
      <c r="E243" s="127"/>
      <c r="F243" s="128"/>
      <c r="G243" s="129"/>
      <c r="H243" s="129"/>
      <c r="I243" s="129"/>
      <c r="J243" s="129"/>
      <c r="K243" s="129"/>
      <c r="L243" s="129"/>
      <c r="M243" s="129"/>
    </row>
    <row r="244" spans="2:13" s="130" customFormat="1" ht="20.100000000000001" customHeight="1">
      <c r="C244" s="125"/>
      <c r="D244" s="126"/>
      <c r="E244" s="127"/>
      <c r="F244" s="128"/>
      <c r="G244" s="129"/>
      <c r="H244" s="129"/>
      <c r="I244" s="129"/>
      <c r="J244" s="129"/>
      <c r="K244" s="129"/>
      <c r="L244" s="129"/>
      <c r="M244" s="129"/>
    </row>
    <row r="245" spans="2:13" s="130" customFormat="1" ht="20.100000000000001" customHeight="1">
      <c r="C245" s="125"/>
      <c r="D245" s="126"/>
      <c r="E245" s="127"/>
      <c r="F245" s="128"/>
      <c r="G245" s="129"/>
      <c r="H245" s="129"/>
      <c r="I245" s="129"/>
      <c r="J245" s="129"/>
      <c r="K245" s="129"/>
      <c r="L245" s="129"/>
      <c r="M245" s="129"/>
    </row>
    <row r="246" spans="2:13" s="130" customFormat="1" ht="20.100000000000001" customHeight="1">
      <c r="C246" s="125"/>
      <c r="D246" s="126"/>
      <c r="E246" s="127"/>
      <c r="F246" s="128"/>
      <c r="G246" s="129"/>
      <c r="H246" s="129"/>
      <c r="I246" s="129"/>
      <c r="J246" s="129"/>
      <c r="K246" s="129"/>
      <c r="L246" s="129"/>
      <c r="M246" s="129"/>
    </row>
    <row r="247" spans="2:13" s="130" customFormat="1" ht="20.100000000000001" customHeight="1">
      <c r="C247" s="125"/>
      <c r="D247" s="126"/>
      <c r="E247" s="127"/>
      <c r="F247" s="128"/>
      <c r="G247" s="143"/>
      <c r="H247" s="129"/>
      <c r="I247" s="129"/>
      <c r="J247" s="129"/>
      <c r="K247" s="145"/>
      <c r="L247" s="129"/>
      <c r="M247" s="128"/>
    </row>
    <row r="248" spans="2:13" s="130" customFormat="1" ht="20.100000000000001" customHeight="1">
      <c r="C248" s="125"/>
      <c r="D248" s="126"/>
      <c r="E248" s="127"/>
      <c r="F248" s="128"/>
      <c r="G248" s="143"/>
      <c r="H248" s="129"/>
      <c r="I248" s="129"/>
      <c r="J248" s="129"/>
      <c r="K248" s="145"/>
      <c r="L248" s="129"/>
      <c r="M248" s="128"/>
    </row>
    <row r="249" spans="2:13" s="136" customFormat="1" ht="20.100000000000001" customHeight="1">
      <c r="C249" s="131" t="s">
        <v>96</v>
      </c>
      <c r="D249" s="132"/>
      <c r="E249" s="133"/>
      <c r="F249" s="134"/>
      <c r="G249" s="135"/>
      <c r="H249" s="135">
        <f>SUM(H233:H248)</f>
        <v>35402</v>
      </c>
      <c r="I249" s="135"/>
      <c r="J249" s="135">
        <f>SUM(J233:J248)</f>
        <v>186035</v>
      </c>
      <c r="K249" s="135"/>
      <c r="L249" s="135">
        <f>SUM(L233:L248)</f>
        <v>6011</v>
      </c>
      <c r="M249" s="135"/>
    </row>
    <row r="250" spans="2:13" s="130" customFormat="1" ht="20.100000000000001" customHeight="1">
      <c r="C250" s="125"/>
      <c r="D250" s="126"/>
      <c r="E250" s="127"/>
      <c r="F250" s="128"/>
      <c r="G250" s="129"/>
      <c r="H250" s="129"/>
      <c r="I250" s="129"/>
      <c r="J250" s="129"/>
      <c r="K250" s="129"/>
      <c r="L250" s="129"/>
      <c r="M250" s="129"/>
    </row>
    <row r="251" spans="2:13" s="112" customFormat="1" ht="20.100000000000001" customHeight="1">
      <c r="C251" s="137" t="s">
        <v>82</v>
      </c>
      <c r="D251" s="138"/>
      <c r="E251" s="139"/>
      <c r="F251" s="140"/>
      <c r="G251" s="141"/>
      <c r="H251" s="141"/>
      <c r="I251" s="141"/>
      <c r="J251" s="141"/>
      <c r="K251" s="141"/>
      <c r="L251" s="141"/>
      <c r="M251" s="142"/>
    </row>
    <row r="252" spans="2:13" s="112" customFormat="1" ht="20.100000000000001" customHeight="1">
      <c r="C252" s="113" t="s">
        <v>83</v>
      </c>
      <c r="D252" s="114">
        <f>D227+1</f>
        <v>13</v>
      </c>
      <c r="E252" s="115"/>
      <c r="F252" s="116"/>
      <c r="G252" s="117"/>
      <c r="H252" s="117"/>
      <c r="I252" s="117"/>
      <c r="J252" s="117"/>
      <c r="K252" s="117"/>
      <c r="L252" s="117"/>
      <c r="M252" s="118"/>
    </row>
    <row r="253" spans="2:13" s="112" customFormat="1" ht="20.100000000000001" customHeight="1">
      <c r="C253" s="119" t="s">
        <v>84</v>
      </c>
      <c r="D253" s="120" t="s">
        <v>626</v>
      </c>
      <c r="E253" s="121" t="s">
        <v>624</v>
      </c>
      <c r="F253" s="116"/>
      <c r="G253" s="117"/>
      <c r="H253" s="117"/>
      <c r="I253" s="117"/>
      <c r="J253" s="117"/>
      <c r="K253" s="117" t="s">
        <v>441</v>
      </c>
      <c r="L253" s="117"/>
      <c r="M253" s="118"/>
    </row>
    <row r="254" spans="2:13" s="112" customFormat="1" ht="20.100000000000001" customHeight="1">
      <c r="C254" s="119" t="s">
        <v>85</v>
      </c>
      <c r="D254" s="120" t="s">
        <v>593</v>
      </c>
      <c r="E254" s="115"/>
      <c r="F254" s="116"/>
      <c r="G254" s="117"/>
      <c r="H254" s="122" t="s">
        <v>77</v>
      </c>
      <c r="I254" s="117"/>
      <c r="J254" s="122" t="s">
        <v>78</v>
      </c>
      <c r="K254" s="117"/>
      <c r="L254" s="122" t="s">
        <v>87</v>
      </c>
      <c r="M254" s="118" t="s">
        <v>88</v>
      </c>
    </row>
    <row r="255" spans="2:13" s="112" customFormat="1" ht="20.100000000000001" customHeight="1">
      <c r="C255" s="119"/>
      <c r="D255" s="120"/>
      <c r="E255" s="115"/>
      <c r="F255" s="116"/>
      <c r="G255" s="117"/>
      <c r="H255" s="122">
        <f>H274</f>
        <v>159310</v>
      </c>
      <c r="I255" s="122"/>
      <c r="J255" s="122">
        <f>J274</f>
        <v>518766</v>
      </c>
      <c r="K255" s="122"/>
      <c r="L255" s="122">
        <f>L274</f>
        <v>13669</v>
      </c>
      <c r="M255" s="118">
        <f>J255+H255+L255</f>
        <v>691745</v>
      </c>
    </row>
    <row r="256" spans="2:13" s="123" customFormat="1" ht="20.100000000000001" customHeight="1">
      <c r="B256" s="123">
        <v>0</v>
      </c>
      <c r="C256" s="403" t="s">
        <v>89</v>
      </c>
      <c r="D256" s="404" t="s">
        <v>90</v>
      </c>
      <c r="E256" s="405" t="s">
        <v>1</v>
      </c>
      <c r="F256" s="400" t="s">
        <v>0</v>
      </c>
      <c r="G256" s="406" t="s">
        <v>91</v>
      </c>
      <c r="H256" s="407"/>
      <c r="I256" s="406" t="s">
        <v>92</v>
      </c>
      <c r="J256" s="407"/>
      <c r="K256" s="406" t="s">
        <v>93</v>
      </c>
      <c r="L256" s="407"/>
      <c r="M256" s="400" t="s">
        <v>2</v>
      </c>
    </row>
    <row r="257" spans="2:13" s="123" customFormat="1" ht="20.100000000000001" customHeight="1">
      <c r="B257" s="123">
        <v>0</v>
      </c>
      <c r="C257" s="403"/>
      <c r="D257" s="404"/>
      <c r="E257" s="405"/>
      <c r="F257" s="400"/>
      <c r="G257" s="363" t="s">
        <v>94</v>
      </c>
      <c r="H257" s="363" t="s">
        <v>95</v>
      </c>
      <c r="I257" s="363" t="s">
        <v>94</v>
      </c>
      <c r="J257" s="363" t="s">
        <v>95</v>
      </c>
      <c r="K257" s="363" t="s">
        <v>94</v>
      </c>
      <c r="L257" s="363" t="s">
        <v>95</v>
      </c>
      <c r="M257" s="400"/>
    </row>
    <row r="258" spans="2:13" s="130" customFormat="1" ht="20.100000000000001" customHeight="1">
      <c r="C258" s="125" t="s">
        <v>157</v>
      </c>
      <c r="D258" s="126" t="s">
        <v>592</v>
      </c>
      <c r="E258" s="127">
        <f>(6.029*2+(6.029/0.45)*0.876)*1.05</f>
        <v>24.984176000000001</v>
      </c>
      <c r="F258" s="128" t="s">
        <v>152</v>
      </c>
      <c r="G258" s="129">
        <f>단가조사표!$Y$30</f>
        <v>2920</v>
      </c>
      <c r="H258" s="129">
        <f t="shared" ref="H258:H263" si="27">INT(E258*G258)</f>
        <v>72953</v>
      </c>
      <c r="I258" s="129"/>
      <c r="J258" s="129">
        <f t="shared" ref="J258:J263" si="28">INT(E258*I258)</f>
        <v>0</v>
      </c>
      <c r="K258" s="129"/>
      <c r="L258" s="129">
        <f t="shared" ref="L258:L263" si="29">INT(E258*K258)</f>
        <v>0</v>
      </c>
      <c r="M258" s="128" t="str">
        <f>단가조사표!$C$30</f>
        <v>조사-023</v>
      </c>
    </row>
    <row r="259" spans="2:13" s="130" customFormat="1" ht="20.100000000000001" customHeight="1">
      <c r="C259" s="125" t="s">
        <v>138</v>
      </c>
      <c r="D259" s="126" t="s">
        <v>153</v>
      </c>
      <c r="E259" s="127">
        <f>3.34*E258/1.05</f>
        <v>79.473474133333326</v>
      </c>
      <c r="F259" s="128" t="s">
        <v>139</v>
      </c>
      <c r="G259" s="129">
        <f>$H$70</f>
        <v>95</v>
      </c>
      <c r="H259" s="129">
        <f t="shared" si="27"/>
        <v>7549</v>
      </c>
      <c r="I259" s="129">
        <f>$J$70</f>
        <v>5323</v>
      </c>
      <c r="J259" s="129">
        <f t="shared" si="28"/>
        <v>423037</v>
      </c>
      <c r="K259" s="129">
        <f>$L$70</f>
        <v>172</v>
      </c>
      <c r="L259" s="129">
        <f t="shared" si="29"/>
        <v>13669</v>
      </c>
      <c r="M259" s="144">
        <f>$D$52</f>
        <v>4</v>
      </c>
    </row>
    <row r="260" spans="2:13" s="130" customFormat="1" ht="20.100000000000001" customHeight="1">
      <c r="C260" s="125" t="s">
        <v>430</v>
      </c>
      <c r="D260" s="126" t="s">
        <v>572</v>
      </c>
      <c r="E260" s="127">
        <f>(6.029*0.876+(6.029+0.876)*2*0.18)*1.1</f>
        <v>8.5439243999999999</v>
      </c>
      <c r="F260" s="128" t="s">
        <v>68</v>
      </c>
      <c r="G260" s="129">
        <f>단가조사표!$Y$38</f>
        <v>8566</v>
      </c>
      <c r="H260" s="129">
        <f t="shared" si="27"/>
        <v>73187</v>
      </c>
      <c r="I260" s="129"/>
      <c r="J260" s="129">
        <f t="shared" si="28"/>
        <v>0</v>
      </c>
      <c r="K260" s="129"/>
      <c r="L260" s="129">
        <f t="shared" si="29"/>
        <v>0</v>
      </c>
      <c r="M260" s="128" t="str">
        <f>단가조사표!$C$38</f>
        <v>조사-031</v>
      </c>
    </row>
    <row r="261" spans="2:13" s="130" customFormat="1" ht="20.100000000000001" customHeight="1">
      <c r="C261" s="125" t="s">
        <v>198</v>
      </c>
      <c r="D261" s="127"/>
      <c r="E261" s="127">
        <f>0.27*E260</f>
        <v>2.306859588</v>
      </c>
      <c r="F261" s="128" t="s">
        <v>139</v>
      </c>
      <c r="G261" s="129">
        <f>단가조사표!$Y$25</f>
        <v>2437</v>
      </c>
      <c r="H261" s="129">
        <f t="shared" si="27"/>
        <v>5621</v>
      </c>
      <c r="I261" s="129"/>
      <c r="J261" s="129">
        <f t="shared" si="28"/>
        <v>0</v>
      </c>
      <c r="K261" s="129"/>
      <c r="L261" s="129">
        <f t="shared" si="29"/>
        <v>0</v>
      </c>
      <c r="M261" s="128" t="str">
        <f>단가조사표!$C$25</f>
        <v>조사-018</v>
      </c>
    </row>
    <row r="262" spans="2:13" s="130" customFormat="1" ht="20.100000000000001" customHeight="1">
      <c r="C262" s="125" t="s">
        <v>195</v>
      </c>
      <c r="D262" s="126"/>
      <c r="E262" s="127">
        <f>0.06*E260</f>
        <v>0.51263546399999993</v>
      </c>
      <c r="F262" s="128" t="s">
        <v>184</v>
      </c>
      <c r="G262" s="129"/>
      <c r="H262" s="129">
        <f t="shared" si="27"/>
        <v>0</v>
      </c>
      <c r="I262" s="129">
        <f>단가조사표!$Y$9</f>
        <v>175760</v>
      </c>
      <c r="J262" s="129">
        <f t="shared" si="28"/>
        <v>90100</v>
      </c>
      <c r="K262" s="129"/>
      <c r="L262" s="129">
        <f t="shared" si="29"/>
        <v>0</v>
      </c>
      <c r="M262" s="128" t="str">
        <f>단가조사표!$C$9</f>
        <v>조사-003</v>
      </c>
    </row>
    <row r="263" spans="2:13" s="130" customFormat="1" ht="20.100000000000001" customHeight="1">
      <c r="C263" s="125" t="s">
        <v>123</v>
      </c>
      <c r="D263" s="126"/>
      <c r="E263" s="127">
        <f>0.006*E260</f>
        <v>5.1263546399999999E-2</v>
      </c>
      <c r="F263" s="128" t="s">
        <v>184</v>
      </c>
      <c r="G263" s="129"/>
      <c r="H263" s="129">
        <f t="shared" si="27"/>
        <v>0</v>
      </c>
      <c r="I263" s="129">
        <f>단가조사표!$Y$7</f>
        <v>109819</v>
      </c>
      <c r="J263" s="129">
        <f t="shared" si="28"/>
        <v>5629</v>
      </c>
      <c r="K263" s="129"/>
      <c r="L263" s="129">
        <f t="shared" si="29"/>
        <v>0</v>
      </c>
      <c r="M263" s="128" t="str">
        <f>단가조사표!$C$7</f>
        <v>조사-001</v>
      </c>
    </row>
    <row r="264" spans="2:13" s="130" customFormat="1" ht="20.100000000000001" customHeight="1">
      <c r="C264" s="125"/>
      <c r="D264" s="126"/>
      <c r="E264" s="127"/>
      <c r="F264" s="128"/>
      <c r="G264" s="143"/>
      <c r="H264" s="129"/>
      <c r="I264" s="129"/>
      <c r="J264" s="129"/>
      <c r="K264" s="145"/>
      <c r="L264" s="129"/>
      <c r="M264" s="128"/>
    </row>
    <row r="265" spans="2:13" s="130" customFormat="1" ht="20.100000000000001" customHeight="1">
      <c r="C265" s="125"/>
      <c r="D265" s="126"/>
      <c r="E265" s="127"/>
      <c r="F265" s="128"/>
      <c r="G265" s="129"/>
      <c r="H265" s="129"/>
      <c r="I265" s="129"/>
      <c r="J265" s="129"/>
      <c r="K265" s="129"/>
      <c r="L265" s="129"/>
      <c r="M265" s="129"/>
    </row>
    <row r="266" spans="2:13" s="130" customFormat="1" ht="20.100000000000001" customHeight="1">
      <c r="C266" s="125"/>
      <c r="D266" s="126"/>
      <c r="E266" s="127"/>
      <c r="F266" s="128"/>
      <c r="G266" s="129"/>
      <c r="H266" s="129"/>
      <c r="I266" s="129"/>
      <c r="J266" s="129"/>
      <c r="K266" s="129"/>
      <c r="L266" s="129"/>
      <c r="M266" s="129"/>
    </row>
    <row r="267" spans="2:13" s="130" customFormat="1" ht="20.100000000000001" customHeight="1">
      <c r="C267" s="125"/>
      <c r="D267" s="126"/>
      <c r="E267" s="127"/>
      <c r="F267" s="128"/>
      <c r="G267" s="129"/>
      <c r="H267" s="129"/>
      <c r="I267" s="129"/>
      <c r="J267" s="129"/>
      <c r="K267" s="129"/>
      <c r="L267" s="129"/>
      <c r="M267" s="129"/>
    </row>
    <row r="268" spans="2:13" s="130" customFormat="1" ht="20.100000000000001" customHeight="1">
      <c r="C268" s="125"/>
      <c r="D268" s="126"/>
      <c r="E268" s="127"/>
      <c r="F268" s="128"/>
      <c r="G268" s="129"/>
      <c r="H268" s="129"/>
      <c r="I268" s="129"/>
      <c r="J268" s="129"/>
      <c r="K268" s="129"/>
      <c r="L268" s="129"/>
      <c r="M268" s="129"/>
    </row>
    <row r="269" spans="2:13" s="130" customFormat="1" ht="20.100000000000001" customHeight="1">
      <c r="C269" s="125"/>
      <c r="D269" s="126"/>
      <c r="E269" s="127"/>
      <c r="F269" s="128"/>
      <c r="G269" s="129"/>
      <c r="H269" s="129"/>
      <c r="I269" s="129"/>
      <c r="J269" s="129"/>
      <c r="K269" s="129"/>
      <c r="L269" s="129"/>
      <c r="M269" s="144"/>
    </row>
    <row r="270" spans="2:13" s="130" customFormat="1" ht="20.100000000000001" customHeight="1">
      <c r="C270" s="125"/>
      <c r="D270" s="126"/>
      <c r="E270" s="127"/>
      <c r="F270" s="128"/>
      <c r="G270" s="129"/>
      <c r="H270" s="129"/>
      <c r="I270" s="129"/>
      <c r="J270" s="129"/>
      <c r="K270" s="129"/>
      <c r="L270" s="129"/>
      <c r="M270" s="129"/>
    </row>
    <row r="271" spans="2:13" s="130" customFormat="1" ht="20.100000000000001" customHeight="1">
      <c r="C271" s="125"/>
      <c r="D271" s="126"/>
      <c r="E271" s="127"/>
      <c r="F271" s="128"/>
      <c r="G271" s="129"/>
      <c r="H271" s="129"/>
      <c r="I271" s="129"/>
      <c r="J271" s="129"/>
      <c r="K271" s="129"/>
      <c r="L271" s="129"/>
      <c r="M271" s="129"/>
    </row>
    <row r="272" spans="2:13" s="130" customFormat="1" ht="20.100000000000001" customHeight="1">
      <c r="C272" s="125"/>
      <c r="D272" s="126"/>
      <c r="E272" s="127"/>
      <c r="F272" s="128"/>
      <c r="G272" s="129"/>
      <c r="H272" s="129"/>
      <c r="I272" s="129"/>
      <c r="J272" s="129"/>
      <c r="K272" s="129"/>
      <c r="L272" s="129"/>
      <c r="M272" s="129"/>
    </row>
    <row r="273" spans="2:13" s="130" customFormat="1" ht="20.100000000000001" customHeight="1">
      <c r="C273" s="125"/>
      <c r="D273" s="126"/>
      <c r="E273" s="127"/>
      <c r="F273" s="128"/>
      <c r="G273" s="129"/>
      <c r="H273" s="129"/>
      <c r="I273" s="129"/>
      <c r="J273" s="129"/>
      <c r="K273" s="129"/>
      <c r="L273" s="129"/>
      <c r="M273" s="129"/>
    </row>
    <row r="274" spans="2:13" s="136" customFormat="1" ht="20.100000000000001" customHeight="1">
      <c r="C274" s="131" t="s">
        <v>96</v>
      </c>
      <c r="D274" s="132"/>
      <c r="E274" s="133"/>
      <c r="F274" s="134"/>
      <c r="G274" s="135"/>
      <c r="H274" s="135">
        <f>SUM(H258:H273)</f>
        <v>159310</v>
      </c>
      <c r="I274" s="135"/>
      <c r="J274" s="135">
        <f>SUM(J258:J273)</f>
        <v>518766</v>
      </c>
      <c r="K274" s="135"/>
      <c r="L274" s="135">
        <f>SUM(L258:L273)</f>
        <v>13669</v>
      </c>
      <c r="M274" s="135"/>
    </row>
    <row r="275" spans="2:13" s="130" customFormat="1" ht="20.100000000000001" customHeight="1">
      <c r="C275" s="125"/>
      <c r="D275" s="126"/>
      <c r="E275" s="127"/>
      <c r="F275" s="128"/>
      <c r="G275" s="129"/>
      <c r="H275" s="129"/>
      <c r="I275" s="129"/>
      <c r="J275" s="129"/>
      <c r="K275" s="129"/>
      <c r="L275" s="129"/>
      <c r="M275" s="129"/>
    </row>
    <row r="276" spans="2:13" s="112" customFormat="1" ht="20.100000000000001" customHeight="1">
      <c r="C276" s="137" t="s">
        <v>82</v>
      </c>
      <c r="D276" s="138"/>
      <c r="E276" s="139"/>
      <c r="F276" s="140"/>
      <c r="G276" s="141"/>
      <c r="H276" s="141"/>
      <c r="I276" s="141"/>
      <c r="J276" s="141"/>
      <c r="K276" s="141"/>
      <c r="L276" s="141"/>
      <c r="M276" s="142"/>
    </row>
    <row r="277" spans="2:13" s="112" customFormat="1" ht="20.100000000000001" customHeight="1">
      <c r="C277" s="113" t="s">
        <v>83</v>
      </c>
      <c r="D277" s="114">
        <f>D252+1</f>
        <v>14</v>
      </c>
      <c r="E277" s="115"/>
      <c r="F277" s="116"/>
      <c r="G277" s="117"/>
      <c r="H277" s="117"/>
      <c r="I277" s="117"/>
      <c r="J277" s="117"/>
      <c r="K277" s="117"/>
      <c r="L277" s="117"/>
      <c r="M277" s="118"/>
    </row>
    <row r="278" spans="2:13" s="112" customFormat="1" ht="20.100000000000001" customHeight="1">
      <c r="C278" s="119" t="s">
        <v>84</v>
      </c>
      <c r="D278" s="120" t="s">
        <v>628</v>
      </c>
      <c r="E278" s="121" t="s">
        <v>630</v>
      </c>
      <c r="F278" s="116"/>
      <c r="G278" s="116"/>
      <c r="H278" s="116"/>
      <c r="I278" s="117"/>
      <c r="J278" s="117"/>
      <c r="K278" s="117" t="s">
        <v>441</v>
      </c>
      <c r="L278" s="117"/>
      <c r="M278" s="118"/>
    </row>
    <row r="279" spans="2:13" s="112" customFormat="1" ht="20.100000000000001" customHeight="1">
      <c r="C279" s="119" t="s">
        <v>85</v>
      </c>
      <c r="D279" s="120" t="s">
        <v>593</v>
      </c>
      <c r="E279" s="115"/>
      <c r="F279" s="116"/>
      <c r="G279" s="117"/>
      <c r="H279" s="122" t="s">
        <v>77</v>
      </c>
      <c r="I279" s="117"/>
      <c r="J279" s="122" t="s">
        <v>78</v>
      </c>
      <c r="K279" s="117"/>
      <c r="L279" s="122" t="s">
        <v>87</v>
      </c>
      <c r="M279" s="118" t="s">
        <v>88</v>
      </c>
    </row>
    <row r="280" spans="2:13" s="112" customFormat="1" ht="20.100000000000001" customHeight="1">
      <c r="C280" s="119"/>
      <c r="D280" s="120"/>
      <c r="E280" s="115"/>
      <c r="F280" s="116"/>
      <c r="G280" s="117"/>
      <c r="H280" s="122">
        <f>H299</f>
        <v>137435</v>
      </c>
      <c r="I280" s="122"/>
      <c r="J280" s="122">
        <f>J299</f>
        <v>434400</v>
      </c>
      <c r="K280" s="122"/>
      <c r="L280" s="122">
        <f>L299</f>
        <v>11240</v>
      </c>
      <c r="M280" s="118">
        <f>J280+H280+L280</f>
        <v>583075</v>
      </c>
    </row>
    <row r="281" spans="2:13" s="123" customFormat="1" ht="20.100000000000001" customHeight="1">
      <c r="B281" s="123">
        <v>0</v>
      </c>
      <c r="C281" s="403" t="s">
        <v>89</v>
      </c>
      <c r="D281" s="404" t="s">
        <v>90</v>
      </c>
      <c r="E281" s="405" t="s">
        <v>1</v>
      </c>
      <c r="F281" s="400" t="s">
        <v>0</v>
      </c>
      <c r="G281" s="406" t="s">
        <v>91</v>
      </c>
      <c r="H281" s="407"/>
      <c r="I281" s="406" t="s">
        <v>92</v>
      </c>
      <c r="J281" s="407"/>
      <c r="K281" s="406" t="s">
        <v>93</v>
      </c>
      <c r="L281" s="407"/>
      <c r="M281" s="400" t="s">
        <v>2</v>
      </c>
    </row>
    <row r="282" spans="2:13" s="123" customFormat="1" ht="20.100000000000001" customHeight="1">
      <c r="B282" s="123">
        <v>0</v>
      </c>
      <c r="C282" s="403"/>
      <c r="D282" s="404"/>
      <c r="E282" s="405"/>
      <c r="F282" s="400"/>
      <c r="G282" s="363" t="s">
        <v>94</v>
      </c>
      <c r="H282" s="363" t="s">
        <v>95</v>
      </c>
      <c r="I282" s="363" t="s">
        <v>94</v>
      </c>
      <c r="J282" s="363" t="s">
        <v>95</v>
      </c>
      <c r="K282" s="363" t="s">
        <v>94</v>
      </c>
      <c r="L282" s="363" t="s">
        <v>95</v>
      </c>
      <c r="M282" s="400"/>
    </row>
    <row r="283" spans="2:13" s="130" customFormat="1" ht="20.100000000000001" customHeight="1">
      <c r="C283" s="125" t="s">
        <v>157</v>
      </c>
      <c r="D283" s="126" t="s">
        <v>592</v>
      </c>
      <c r="E283" s="127">
        <f>(4.126*2+(4.126/0.45)*1.234)*1.05</f>
        <v>20.544729333333333</v>
      </c>
      <c r="F283" s="128" t="s">
        <v>152</v>
      </c>
      <c r="G283" s="129">
        <f>단가조사표!$Y$30</f>
        <v>2920</v>
      </c>
      <c r="H283" s="129">
        <f t="shared" ref="H283:H288" si="30">INT(E283*G283)</f>
        <v>59990</v>
      </c>
      <c r="I283" s="129"/>
      <c r="J283" s="129">
        <f t="shared" ref="J283:J288" si="31">INT(E283*I283)</f>
        <v>0</v>
      </c>
      <c r="K283" s="129"/>
      <c r="L283" s="129">
        <f t="shared" ref="L283:L288" si="32">INT(E283*K283)</f>
        <v>0</v>
      </c>
      <c r="M283" s="128" t="str">
        <f>단가조사표!$C$30</f>
        <v>조사-023</v>
      </c>
    </row>
    <row r="284" spans="2:13" s="130" customFormat="1" ht="20.100000000000001" customHeight="1">
      <c r="C284" s="125" t="s">
        <v>138</v>
      </c>
      <c r="D284" s="126" t="s">
        <v>153</v>
      </c>
      <c r="E284" s="127">
        <f>3.34*E283/1.05</f>
        <v>65.351805688888874</v>
      </c>
      <c r="F284" s="128" t="s">
        <v>139</v>
      </c>
      <c r="G284" s="129">
        <f>$H$70</f>
        <v>95</v>
      </c>
      <c r="H284" s="129">
        <f t="shared" si="30"/>
        <v>6208</v>
      </c>
      <c r="I284" s="129">
        <f>$J$70</f>
        <v>5323</v>
      </c>
      <c r="J284" s="129">
        <f t="shared" si="31"/>
        <v>347867</v>
      </c>
      <c r="K284" s="129">
        <f>$L$70</f>
        <v>172</v>
      </c>
      <c r="L284" s="129">
        <f t="shared" si="32"/>
        <v>11240</v>
      </c>
      <c r="M284" s="144">
        <f>$D$52</f>
        <v>4</v>
      </c>
    </row>
    <row r="285" spans="2:13" s="130" customFormat="1" ht="20.100000000000001" customHeight="1">
      <c r="C285" s="125" t="s">
        <v>430</v>
      </c>
      <c r="D285" s="126" t="s">
        <v>572</v>
      </c>
      <c r="E285" s="127">
        <f>(4.126*1.234+(4.126+1.234)*2*0.18)*1.1</f>
        <v>7.7231924000000012</v>
      </c>
      <c r="F285" s="128" t="s">
        <v>68</v>
      </c>
      <c r="G285" s="129">
        <f>단가조사표!$Y$38</f>
        <v>8566</v>
      </c>
      <c r="H285" s="129">
        <f t="shared" si="30"/>
        <v>66156</v>
      </c>
      <c r="I285" s="129"/>
      <c r="J285" s="129">
        <f t="shared" si="31"/>
        <v>0</v>
      </c>
      <c r="K285" s="129"/>
      <c r="L285" s="129">
        <f t="shared" si="32"/>
        <v>0</v>
      </c>
      <c r="M285" s="128" t="str">
        <f>단가조사표!$C$38</f>
        <v>조사-031</v>
      </c>
    </row>
    <row r="286" spans="2:13" s="130" customFormat="1" ht="20.100000000000001" customHeight="1">
      <c r="C286" s="125" t="s">
        <v>198</v>
      </c>
      <c r="D286" s="127"/>
      <c r="E286" s="127">
        <f>0.27*E285</f>
        <v>2.0852619480000003</v>
      </c>
      <c r="F286" s="128" t="s">
        <v>139</v>
      </c>
      <c r="G286" s="129">
        <f>단가조사표!$Y$25</f>
        <v>2437</v>
      </c>
      <c r="H286" s="129">
        <f t="shared" si="30"/>
        <v>5081</v>
      </c>
      <c r="I286" s="129"/>
      <c r="J286" s="129">
        <f t="shared" si="31"/>
        <v>0</v>
      </c>
      <c r="K286" s="129"/>
      <c r="L286" s="129">
        <f t="shared" si="32"/>
        <v>0</v>
      </c>
      <c r="M286" s="128" t="str">
        <f>단가조사표!$C$25</f>
        <v>조사-018</v>
      </c>
    </row>
    <row r="287" spans="2:13" s="130" customFormat="1" ht="20.100000000000001" customHeight="1">
      <c r="C287" s="125" t="s">
        <v>195</v>
      </c>
      <c r="D287" s="126"/>
      <c r="E287" s="127">
        <f>0.06*E285</f>
        <v>0.46339154400000004</v>
      </c>
      <c r="F287" s="128" t="s">
        <v>184</v>
      </c>
      <c r="G287" s="129"/>
      <c r="H287" s="129">
        <f t="shared" si="30"/>
        <v>0</v>
      </c>
      <c r="I287" s="129">
        <f>단가조사표!$Y$9</f>
        <v>175760</v>
      </c>
      <c r="J287" s="129">
        <f t="shared" si="31"/>
        <v>81445</v>
      </c>
      <c r="K287" s="129"/>
      <c r="L287" s="129">
        <f t="shared" si="32"/>
        <v>0</v>
      </c>
      <c r="M287" s="128" t="str">
        <f>단가조사표!$C$9</f>
        <v>조사-003</v>
      </c>
    </row>
    <row r="288" spans="2:13" s="130" customFormat="1" ht="20.100000000000001" customHeight="1">
      <c r="C288" s="125" t="s">
        <v>123</v>
      </c>
      <c r="D288" s="126"/>
      <c r="E288" s="127">
        <f>0.006*E285</f>
        <v>4.6339154400000006E-2</v>
      </c>
      <c r="F288" s="128" t="s">
        <v>184</v>
      </c>
      <c r="G288" s="129"/>
      <c r="H288" s="129">
        <f t="shared" si="30"/>
        <v>0</v>
      </c>
      <c r="I288" s="129">
        <f>단가조사표!$Y$7</f>
        <v>109819</v>
      </c>
      <c r="J288" s="129">
        <f t="shared" si="31"/>
        <v>5088</v>
      </c>
      <c r="K288" s="129"/>
      <c r="L288" s="129">
        <f t="shared" si="32"/>
        <v>0</v>
      </c>
      <c r="M288" s="128" t="str">
        <f>단가조사표!$C$7</f>
        <v>조사-001</v>
      </c>
    </row>
    <row r="289" spans="3:13" s="130" customFormat="1" ht="20.100000000000001" customHeight="1">
      <c r="C289" s="125"/>
      <c r="D289" s="126"/>
      <c r="E289" s="127"/>
      <c r="F289" s="128"/>
      <c r="G289" s="129"/>
      <c r="H289" s="129"/>
      <c r="I289" s="129"/>
      <c r="J289" s="129"/>
      <c r="K289" s="129"/>
      <c r="L289" s="129"/>
      <c r="M289" s="128"/>
    </row>
    <row r="290" spans="3:13" s="130" customFormat="1" ht="20.100000000000001" customHeight="1">
      <c r="C290" s="125"/>
      <c r="D290" s="127"/>
      <c r="E290" s="127"/>
      <c r="F290" s="128"/>
      <c r="G290" s="129"/>
      <c r="H290" s="129"/>
      <c r="I290" s="129"/>
      <c r="J290" s="129"/>
      <c r="K290" s="129"/>
      <c r="L290" s="129"/>
      <c r="M290" s="128"/>
    </row>
    <row r="291" spans="3:13" s="130" customFormat="1" ht="20.100000000000001" customHeight="1">
      <c r="C291" s="125"/>
      <c r="D291" s="126"/>
      <c r="E291" s="127"/>
      <c r="F291" s="128"/>
      <c r="G291" s="129"/>
      <c r="H291" s="129"/>
      <c r="I291" s="129"/>
      <c r="J291" s="129"/>
      <c r="K291" s="129"/>
      <c r="L291" s="129"/>
      <c r="M291" s="128"/>
    </row>
    <row r="292" spans="3:13" s="130" customFormat="1" ht="20.100000000000001" customHeight="1">
      <c r="C292" s="125"/>
      <c r="D292" s="126"/>
      <c r="E292" s="127"/>
      <c r="F292" s="128"/>
      <c r="G292" s="129"/>
      <c r="H292" s="129"/>
      <c r="I292" s="129"/>
      <c r="J292" s="129"/>
      <c r="K292" s="129"/>
      <c r="L292" s="129"/>
      <c r="M292" s="128"/>
    </row>
    <row r="293" spans="3:13" s="130" customFormat="1" ht="20.100000000000001" customHeight="1">
      <c r="C293" s="125"/>
      <c r="D293" s="126"/>
      <c r="E293" s="127"/>
      <c r="F293" s="128"/>
      <c r="G293" s="143"/>
      <c r="H293" s="129"/>
      <c r="I293" s="129"/>
      <c r="J293" s="129"/>
      <c r="K293" s="145"/>
      <c r="L293" s="129"/>
      <c r="M293" s="128"/>
    </row>
    <row r="294" spans="3:13" s="130" customFormat="1" ht="20.100000000000001" customHeight="1">
      <c r="C294" s="125"/>
      <c r="D294" s="126"/>
      <c r="E294" s="127"/>
      <c r="F294" s="128"/>
      <c r="G294" s="129"/>
      <c r="H294" s="129"/>
      <c r="I294" s="129"/>
      <c r="J294" s="129"/>
      <c r="K294" s="129"/>
      <c r="L294" s="129"/>
      <c r="M294" s="144"/>
    </row>
    <row r="295" spans="3:13" s="130" customFormat="1" ht="20.100000000000001" customHeight="1">
      <c r="C295" s="125"/>
      <c r="D295" s="126"/>
      <c r="E295" s="127"/>
      <c r="F295" s="128"/>
      <c r="G295" s="129"/>
      <c r="H295" s="129"/>
      <c r="I295" s="129"/>
      <c r="J295" s="129"/>
      <c r="K295" s="129"/>
      <c r="L295" s="129"/>
      <c r="M295" s="129"/>
    </row>
    <row r="296" spans="3:13" s="130" customFormat="1" ht="20.100000000000001" customHeight="1">
      <c r="C296" s="125"/>
      <c r="D296" s="126"/>
      <c r="E296" s="127"/>
      <c r="F296" s="128"/>
      <c r="G296" s="129"/>
      <c r="H296" s="129"/>
      <c r="I296" s="129"/>
      <c r="J296" s="129"/>
      <c r="K296" s="129"/>
      <c r="L296" s="129"/>
      <c r="M296" s="144"/>
    </row>
    <row r="297" spans="3:13" s="130" customFormat="1" ht="20.100000000000001" customHeight="1">
      <c r="C297" s="125"/>
      <c r="D297" s="126"/>
      <c r="E297" s="127"/>
      <c r="F297" s="128"/>
      <c r="G297" s="129"/>
      <c r="H297" s="129"/>
      <c r="I297" s="129"/>
      <c r="J297" s="129"/>
      <c r="K297" s="129"/>
      <c r="L297" s="129"/>
      <c r="M297" s="129"/>
    </row>
    <row r="298" spans="3:13" s="130" customFormat="1" ht="20.100000000000001" customHeight="1">
      <c r="C298" s="125"/>
      <c r="D298" s="126"/>
      <c r="E298" s="127"/>
      <c r="F298" s="128"/>
      <c r="G298" s="129"/>
      <c r="H298" s="129"/>
      <c r="I298" s="129"/>
      <c r="J298" s="129"/>
      <c r="K298" s="129"/>
      <c r="L298" s="129"/>
      <c r="M298" s="129"/>
    </row>
    <row r="299" spans="3:13" s="136" customFormat="1" ht="20.100000000000001" customHeight="1">
      <c r="C299" s="131" t="s">
        <v>96</v>
      </c>
      <c r="D299" s="132"/>
      <c r="E299" s="133"/>
      <c r="F299" s="134"/>
      <c r="G299" s="135"/>
      <c r="H299" s="135">
        <f>SUM(H283:H298)</f>
        <v>137435</v>
      </c>
      <c r="I299" s="135"/>
      <c r="J299" s="135">
        <f>SUM(J283:J298)</f>
        <v>434400</v>
      </c>
      <c r="K299" s="135"/>
      <c r="L299" s="135">
        <f>SUM(L283:L298)</f>
        <v>11240</v>
      </c>
      <c r="M299" s="135"/>
    </row>
    <row r="300" spans="3:13" s="130" customFormat="1" ht="20.100000000000001" customHeight="1">
      <c r="C300" s="125"/>
      <c r="D300" s="126"/>
      <c r="E300" s="127"/>
      <c r="F300" s="128"/>
      <c r="G300" s="129"/>
      <c r="H300" s="129"/>
      <c r="I300" s="129"/>
      <c r="J300" s="129"/>
      <c r="K300" s="129"/>
      <c r="L300" s="129"/>
      <c r="M300" s="129"/>
    </row>
    <row r="301" spans="3:13" s="112" customFormat="1" ht="20.100000000000001" customHeight="1">
      <c r="C301" s="137" t="s">
        <v>196</v>
      </c>
      <c r="D301" s="138"/>
      <c r="E301" s="139"/>
      <c r="F301" s="140"/>
      <c r="G301" s="141"/>
      <c r="H301" s="141"/>
      <c r="I301" s="141"/>
      <c r="J301" s="141"/>
      <c r="K301" s="141"/>
      <c r="L301" s="141"/>
      <c r="M301" s="142"/>
    </row>
    <row r="302" spans="3:13" s="112" customFormat="1" ht="20.100000000000001" customHeight="1">
      <c r="C302" s="113" t="s">
        <v>197</v>
      </c>
      <c r="D302" s="114">
        <f>D277+1</f>
        <v>15</v>
      </c>
      <c r="E302" s="115"/>
      <c r="F302" s="116"/>
      <c r="G302" s="117"/>
      <c r="H302" s="117"/>
      <c r="I302" s="117"/>
      <c r="J302" s="117"/>
      <c r="K302" s="117"/>
      <c r="L302" s="117"/>
      <c r="M302" s="118"/>
    </row>
    <row r="303" spans="3:13" s="112" customFormat="1" ht="20.100000000000001" customHeight="1">
      <c r="C303" s="119" t="s">
        <v>84</v>
      </c>
      <c r="D303" s="120" t="s">
        <v>679</v>
      </c>
      <c r="E303" s="121" t="s">
        <v>698</v>
      </c>
      <c r="F303" s="116"/>
      <c r="G303" s="121"/>
      <c r="H303" s="117"/>
      <c r="I303" s="117"/>
      <c r="J303" s="117"/>
      <c r="K303" s="117" t="s">
        <v>441</v>
      </c>
      <c r="L303" s="117"/>
      <c r="M303" s="118"/>
    </row>
    <row r="304" spans="3:13" s="112" customFormat="1" ht="20.100000000000001" customHeight="1">
      <c r="C304" s="119" t="s">
        <v>85</v>
      </c>
      <c r="D304" s="120" t="s">
        <v>682</v>
      </c>
      <c r="E304" s="115"/>
      <c r="F304" s="116"/>
      <c r="G304" s="117"/>
      <c r="H304" s="122" t="s">
        <v>77</v>
      </c>
      <c r="I304" s="117"/>
      <c r="J304" s="122" t="s">
        <v>78</v>
      </c>
      <c r="K304" s="117"/>
      <c r="L304" s="122" t="s">
        <v>87</v>
      </c>
      <c r="M304" s="118" t="s">
        <v>88</v>
      </c>
    </row>
    <row r="305" spans="2:13" s="112" customFormat="1" ht="20.100000000000001" customHeight="1">
      <c r="C305" s="119"/>
      <c r="D305" s="120"/>
      <c r="E305" s="115"/>
      <c r="F305" s="116"/>
      <c r="G305" s="117"/>
      <c r="H305" s="122">
        <f>H324</f>
        <v>15632</v>
      </c>
      <c r="I305" s="122"/>
      <c r="J305" s="122">
        <f>J324</f>
        <v>26869</v>
      </c>
      <c r="K305" s="122"/>
      <c r="L305" s="122">
        <f>L324</f>
        <v>0</v>
      </c>
      <c r="M305" s="118">
        <f>J305+H305+L305</f>
        <v>42501</v>
      </c>
    </row>
    <row r="306" spans="2:13" s="123" customFormat="1" ht="20.100000000000001" customHeight="1">
      <c r="B306" s="123">
        <v>0</v>
      </c>
      <c r="C306" s="403" t="s">
        <v>89</v>
      </c>
      <c r="D306" s="404" t="s">
        <v>90</v>
      </c>
      <c r="E306" s="405" t="s">
        <v>1</v>
      </c>
      <c r="F306" s="400" t="s">
        <v>0</v>
      </c>
      <c r="G306" s="406" t="s">
        <v>91</v>
      </c>
      <c r="H306" s="407"/>
      <c r="I306" s="406" t="s">
        <v>92</v>
      </c>
      <c r="J306" s="407"/>
      <c r="K306" s="406" t="s">
        <v>93</v>
      </c>
      <c r="L306" s="407"/>
      <c r="M306" s="400" t="s">
        <v>2</v>
      </c>
    </row>
    <row r="307" spans="2:13" s="123" customFormat="1" ht="20.100000000000001" customHeight="1">
      <c r="B307" s="123">
        <v>0</v>
      </c>
      <c r="C307" s="403"/>
      <c r="D307" s="404"/>
      <c r="E307" s="405"/>
      <c r="F307" s="400"/>
      <c r="G307" s="255" t="s">
        <v>94</v>
      </c>
      <c r="H307" s="255" t="s">
        <v>95</v>
      </c>
      <c r="I307" s="255" t="s">
        <v>94</v>
      </c>
      <c r="J307" s="255" t="s">
        <v>95</v>
      </c>
      <c r="K307" s="255" t="s">
        <v>94</v>
      </c>
      <c r="L307" s="255" t="s">
        <v>95</v>
      </c>
      <c r="M307" s="400"/>
    </row>
    <row r="308" spans="2:13" s="130" customFormat="1" ht="20.100000000000001" customHeight="1">
      <c r="C308" s="125" t="s">
        <v>448</v>
      </c>
      <c r="D308" s="126" t="s">
        <v>449</v>
      </c>
      <c r="E308" s="127">
        <v>2.33</v>
      </c>
      <c r="F308" s="128" t="s">
        <v>70</v>
      </c>
      <c r="G308" s="129">
        <f>단가조사표!$Y$44</f>
        <v>2580</v>
      </c>
      <c r="H308" s="129">
        <f t="shared" ref="H308:H314" si="33">INT(E308*G308)</f>
        <v>6011</v>
      </c>
      <c r="I308" s="129"/>
      <c r="J308" s="129">
        <f t="shared" ref="J308:J314" si="34">INT(E308*I308)</f>
        <v>0</v>
      </c>
      <c r="K308" s="129"/>
      <c r="L308" s="129">
        <f t="shared" ref="L308:L314" si="35">INT(E308*K308)</f>
        <v>0</v>
      </c>
      <c r="M308" s="128" t="str">
        <f>단가조사표!$C$44</f>
        <v>조사-037</v>
      </c>
    </row>
    <row r="309" spans="2:13" s="130" customFormat="1" ht="20.100000000000001" customHeight="1">
      <c r="C309" s="125" t="s">
        <v>450</v>
      </c>
      <c r="D309" s="126" t="s">
        <v>451</v>
      </c>
      <c r="E309" s="127">
        <v>0.68</v>
      </c>
      <c r="F309" s="128" t="s">
        <v>70</v>
      </c>
      <c r="G309" s="129">
        <f>단가조사표!$Y$46</f>
        <v>2120</v>
      </c>
      <c r="H309" s="129">
        <f t="shared" si="33"/>
        <v>1441</v>
      </c>
      <c r="I309" s="129"/>
      <c r="J309" s="129">
        <f t="shared" si="34"/>
        <v>0</v>
      </c>
      <c r="K309" s="129"/>
      <c r="L309" s="129">
        <f t="shared" si="35"/>
        <v>0</v>
      </c>
      <c r="M309" s="128" t="str">
        <f>단가조사표!$C$46</f>
        <v>조사-039</v>
      </c>
    </row>
    <row r="310" spans="2:13" s="130" customFormat="1" ht="20.100000000000001" customHeight="1">
      <c r="C310" s="125" t="s">
        <v>452</v>
      </c>
      <c r="D310" s="126" t="s">
        <v>453</v>
      </c>
      <c r="E310" s="127">
        <v>24</v>
      </c>
      <c r="F310" s="128" t="s">
        <v>71</v>
      </c>
      <c r="G310" s="129">
        <f>단가조사표!$Y$48</f>
        <v>55</v>
      </c>
      <c r="H310" s="129">
        <f t="shared" si="33"/>
        <v>1320</v>
      </c>
      <c r="I310" s="129"/>
      <c r="J310" s="129">
        <f t="shared" si="34"/>
        <v>0</v>
      </c>
      <c r="K310" s="129"/>
      <c r="L310" s="129">
        <f t="shared" si="35"/>
        <v>0</v>
      </c>
      <c r="M310" s="128" t="str">
        <f>단가조사표!$C$48</f>
        <v>조사-041</v>
      </c>
    </row>
    <row r="311" spans="2:13" s="130" customFormat="1" ht="20.100000000000001" customHeight="1">
      <c r="C311" s="125" t="s">
        <v>454</v>
      </c>
      <c r="D311" s="126" t="s">
        <v>455</v>
      </c>
      <c r="E311" s="127">
        <v>8</v>
      </c>
      <c r="F311" s="128" t="s">
        <v>456</v>
      </c>
      <c r="G311" s="129">
        <f>단가조사표!$Y$50</f>
        <v>55</v>
      </c>
      <c r="H311" s="129">
        <f t="shared" si="33"/>
        <v>440</v>
      </c>
      <c r="I311" s="129"/>
      <c r="J311" s="129">
        <f t="shared" si="34"/>
        <v>0</v>
      </c>
      <c r="K311" s="129"/>
      <c r="L311" s="129">
        <f t="shared" si="35"/>
        <v>0</v>
      </c>
      <c r="M311" s="128" t="str">
        <f>단가조사표!$C$50</f>
        <v>조사-043</v>
      </c>
    </row>
    <row r="312" spans="2:13" s="130" customFormat="1" ht="20.100000000000001" customHeight="1">
      <c r="C312" s="125" t="s">
        <v>211</v>
      </c>
      <c r="D312" s="126" t="s">
        <v>457</v>
      </c>
      <c r="E312" s="127">
        <v>0.16</v>
      </c>
      <c r="F312" s="128" t="s">
        <v>139</v>
      </c>
      <c r="G312" s="129">
        <f>단가조사표!$Y$20</f>
        <v>2280</v>
      </c>
      <c r="H312" s="129">
        <f t="shared" si="33"/>
        <v>364</v>
      </c>
      <c r="I312" s="129"/>
      <c r="J312" s="129">
        <f t="shared" si="34"/>
        <v>0</v>
      </c>
      <c r="K312" s="129"/>
      <c r="L312" s="129">
        <f t="shared" si="35"/>
        <v>0</v>
      </c>
      <c r="M312" s="128" t="str">
        <f>단가조사표!$C$20</f>
        <v>조사-013</v>
      </c>
    </row>
    <row r="313" spans="2:13" s="130" customFormat="1" ht="20.100000000000001" customHeight="1">
      <c r="C313" s="125" t="s">
        <v>275</v>
      </c>
      <c r="D313" s="126"/>
      <c r="E313" s="127">
        <f>0.06</f>
        <v>0.06</v>
      </c>
      <c r="F313" s="128" t="s">
        <v>184</v>
      </c>
      <c r="G313" s="129"/>
      <c r="H313" s="129">
        <f t="shared" si="33"/>
        <v>0</v>
      </c>
      <c r="I313" s="129">
        <f>단가조사표!$Y$13</f>
        <v>165367</v>
      </c>
      <c r="J313" s="129">
        <f t="shared" si="34"/>
        <v>9922</v>
      </c>
      <c r="K313" s="129"/>
      <c r="L313" s="129">
        <f t="shared" si="35"/>
        <v>0</v>
      </c>
      <c r="M313" s="128" t="str">
        <f>단가조사표!$C$13</f>
        <v>조사-007</v>
      </c>
    </row>
    <row r="314" spans="2:13" s="130" customFormat="1" ht="20.100000000000001" customHeight="1">
      <c r="C314" s="125" t="s">
        <v>424</v>
      </c>
      <c r="D314" s="126"/>
      <c r="E314" s="127">
        <f>0.034</f>
        <v>3.4000000000000002E-2</v>
      </c>
      <c r="F314" s="128" t="s">
        <v>184</v>
      </c>
      <c r="G314" s="161"/>
      <c r="H314" s="161">
        <f t="shared" si="33"/>
        <v>0</v>
      </c>
      <c r="I314" s="161">
        <f>단가조사표!$Y$7</f>
        <v>109819</v>
      </c>
      <c r="J314" s="161">
        <f t="shared" si="34"/>
        <v>3733</v>
      </c>
      <c r="K314" s="161"/>
      <c r="L314" s="161">
        <f t="shared" si="35"/>
        <v>0</v>
      </c>
      <c r="M314" s="244" t="str">
        <f>단가조사표!$C$7</f>
        <v>조사-001</v>
      </c>
    </row>
    <row r="315" spans="2:13" s="130" customFormat="1" ht="20.100000000000001" customHeight="1">
      <c r="C315" s="125" t="s">
        <v>433</v>
      </c>
      <c r="D315" s="126" t="s">
        <v>435</v>
      </c>
      <c r="E315" s="127">
        <f>1*1.05</f>
        <v>1.05</v>
      </c>
      <c r="F315" s="128" t="s">
        <v>68</v>
      </c>
      <c r="G315" s="129">
        <f>단가조사표!$Y$42</f>
        <v>2407.4074074074074</v>
      </c>
      <c r="H315" s="129">
        <f>INT(E315*G315)</f>
        <v>2527</v>
      </c>
      <c r="I315" s="129"/>
      <c r="J315" s="129">
        <f>INT(E315*I315)</f>
        <v>0</v>
      </c>
      <c r="K315" s="129"/>
      <c r="L315" s="129">
        <f>INT(E315*K315)</f>
        <v>0</v>
      </c>
      <c r="M315" s="128" t="str">
        <f>단가조사표!$C$42</f>
        <v>조사-035</v>
      </c>
    </row>
    <row r="316" spans="2:13" s="130" customFormat="1" ht="20.100000000000001" customHeight="1">
      <c r="C316" s="125" t="s">
        <v>439</v>
      </c>
      <c r="D316" s="126"/>
      <c r="E316" s="127">
        <f>2.43/2</f>
        <v>1.2150000000000001</v>
      </c>
      <c r="F316" s="128" t="s">
        <v>139</v>
      </c>
      <c r="G316" s="129">
        <f>단가조사표!$Y$24</f>
        <v>436</v>
      </c>
      <c r="H316" s="129">
        <f>INT(E316*G316)</f>
        <v>529</v>
      </c>
      <c r="I316" s="129"/>
      <c r="J316" s="129">
        <f>INT(E316*I316)</f>
        <v>0</v>
      </c>
      <c r="K316" s="129"/>
      <c r="L316" s="129">
        <f>INT(E316*K316)</f>
        <v>0</v>
      </c>
      <c r="M316" s="128" t="str">
        <f>단가조사표!$C$24</f>
        <v>조사-017</v>
      </c>
    </row>
    <row r="317" spans="2:13" s="130" customFormat="1" ht="20.100000000000001" customHeight="1">
      <c r="C317" s="125" t="s">
        <v>275</v>
      </c>
      <c r="D317" s="126"/>
      <c r="E317" s="127">
        <f>0.033</f>
        <v>3.3000000000000002E-2</v>
      </c>
      <c r="F317" s="128" t="s">
        <v>122</v>
      </c>
      <c r="G317" s="129"/>
      <c r="H317" s="129">
        <f t="shared" ref="H317:H319" si="36">INT(E317*G317)</f>
        <v>0</v>
      </c>
      <c r="I317" s="129">
        <f>단가조사표!$Y$13</f>
        <v>165367</v>
      </c>
      <c r="J317" s="129">
        <f t="shared" ref="J317:J318" si="37">INT(E317*I317)</f>
        <v>5457</v>
      </c>
      <c r="K317" s="129"/>
      <c r="L317" s="129">
        <f t="shared" ref="L317:L318" si="38">INT(E317*K317)</f>
        <v>0</v>
      </c>
      <c r="M317" s="128" t="str">
        <f>단가조사표!$C$13</f>
        <v>조사-007</v>
      </c>
    </row>
    <row r="318" spans="2:13" s="166" customFormat="1" ht="20.100000000000001" customHeight="1">
      <c r="C318" s="162" t="s">
        <v>123</v>
      </c>
      <c r="D318" s="242"/>
      <c r="E318" s="241">
        <f>0.016</f>
        <v>1.6E-2</v>
      </c>
      <c r="F318" s="244" t="s">
        <v>122</v>
      </c>
      <c r="G318" s="161"/>
      <c r="H318" s="161">
        <f t="shared" si="36"/>
        <v>0</v>
      </c>
      <c r="I318" s="161">
        <f>단가조사표!$Y$7</f>
        <v>109819</v>
      </c>
      <c r="J318" s="161">
        <f t="shared" si="37"/>
        <v>1757</v>
      </c>
      <c r="K318" s="161"/>
      <c r="L318" s="161">
        <f t="shared" si="38"/>
        <v>0</v>
      </c>
      <c r="M318" s="244" t="str">
        <f>단가조사표!$C$7</f>
        <v>조사-001</v>
      </c>
    </row>
    <row r="319" spans="2:13" s="130" customFormat="1" ht="20.100000000000001" customHeight="1">
      <c r="C319" s="125" t="s">
        <v>697</v>
      </c>
      <c r="D319" s="126"/>
      <c r="E319" s="127">
        <v>1</v>
      </c>
      <c r="F319" s="128" t="s">
        <v>681</v>
      </c>
      <c r="G319" s="129">
        <v>3000</v>
      </c>
      <c r="H319" s="161">
        <f t="shared" si="36"/>
        <v>3000</v>
      </c>
      <c r="I319" s="129">
        <v>6000</v>
      </c>
      <c r="J319" s="161">
        <f t="shared" ref="J319" si="39">INT(E319*I319)</f>
        <v>6000</v>
      </c>
      <c r="K319" s="161"/>
      <c r="L319" s="161">
        <f t="shared" ref="L319" si="40">INT(E319*K319)</f>
        <v>0</v>
      </c>
      <c r="M319" s="244"/>
    </row>
    <row r="320" spans="2:13" s="130" customFormat="1" ht="20.100000000000001" customHeight="1">
      <c r="C320" s="125"/>
      <c r="D320" s="126"/>
      <c r="E320" s="127"/>
      <c r="F320" s="128"/>
      <c r="G320" s="129"/>
      <c r="H320" s="129"/>
      <c r="I320" s="129"/>
      <c r="J320" s="129"/>
      <c r="K320" s="129"/>
      <c r="L320" s="129"/>
      <c r="M320" s="129"/>
    </row>
    <row r="321" spans="2:13" s="130" customFormat="1" ht="20.100000000000001" customHeight="1">
      <c r="C321" s="125"/>
      <c r="D321" s="126"/>
      <c r="E321" s="127"/>
      <c r="F321" s="128"/>
      <c r="G321" s="129"/>
      <c r="H321" s="129"/>
      <c r="I321" s="129"/>
      <c r="J321" s="129"/>
      <c r="K321" s="129"/>
      <c r="L321" s="129"/>
      <c r="M321" s="129"/>
    </row>
    <row r="322" spans="2:13" s="130" customFormat="1" ht="20.100000000000001" customHeight="1">
      <c r="C322" s="162"/>
      <c r="D322" s="126"/>
      <c r="E322" s="241"/>
      <c r="F322" s="128"/>
      <c r="G322" s="129"/>
      <c r="H322" s="129"/>
      <c r="I322" s="129"/>
      <c r="J322" s="129"/>
      <c r="K322" s="129"/>
      <c r="L322" s="129"/>
      <c r="M322" s="128"/>
    </row>
    <row r="323" spans="2:13" s="130" customFormat="1" ht="20.100000000000001" customHeight="1">
      <c r="C323" s="125"/>
      <c r="D323" s="126"/>
      <c r="E323" s="127"/>
      <c r="F323" s="128"/>
      <c r="G323" s="129"/>
      <c r="H323" s="129"/>
      <c r="I323" s="129"/>
      <c r="J323" s="129"/>
      <c r="K323" s="129"/>
      <c r="L323" s="129"/>
      <c r="M323" s="129"/>
    </row>
    <row r="324" spans="2:13" s="136" customFormat="1" ht="20.100000000000001" customHeight="1">
      <c r="C324" s="131" t="s">
        <v>199</v>
      </c>
      <c r="D324" s="132"/>
      <c r="E324" s="133"/>
      <c r="F324" s="134"/>
      <c r="G324" s="135"/>
      <c r="H324" s="135">
        <f>SUM(H308:H323)</f>
        <v>15632</v>
      </c>
      <c r="I324" s="135"/>
      <c r="J324" s="135">
        <f>SUM(J308:J323)</f>
        <v>26869</v>
      </c>
      <c r="K324" s="135"/>
      <c r="L324" s="135">
        <f>SUM(L308:L323)</f>
        <v>0</v>
      </c>
      <c r="M324" s="135"/>
    </row>
    <row r="325" spans="2:13" s="130" customFormat="1" ht="20.100000000000001" customHeight="1">
      <c r="C325" s="125"/>
      <c r="D325" s="126"/>
      <c r="E325" s="127"/>
      <c r="F325" s="128"/>
      <c r="G325" s="129"/>
      <c r="H325" s="129"/>
      <c r="I325" s="129"/>
      <c r="J325" s="129"/>
      <c r="K325" s="129"/>
      <c r="L325" s="129"/>
      <c r="M325" s="129"/>
    </row>
    <row r="326" spans="2:13" s="112" customFormat="1" ht="20.100000000000001" customHeight="1">
      <c r="C326" s="137" t="s">
        <v>82</v>
      </c>
      <c r="D326" s="138"/>
      <c r="E326" s="139"/>
      <c r="F326" s="140"/>
      <c r="G326" s="141"/>
      <c r="H326" s="141"/>
      <c r="I326" s="141"/>
      <c r="J326" s="141"/>
      <c r="K326" s="141"/>
      <c r="L326" s="141"/>
      <c r="M326" s="142"/>
    </row>
    <row r="327" spans="2:13" s="112" customFormat="1" ht="20.100000000000001" customHeight="1">
      <c r="C327" s="113" t="s">
        <v>83</v>
      </c>
      <c r="D327" s="114">
        <f>D302+1</f>
        <v>16</v>
      </c>
      <c r="E327" s="115"/>
      <c r="F327" s="116"/>
      <c r="G327" s="117"/>
      <c r="H327" s="117"/>
      <c r="I327" s="117"/>
      <c r="J327" s="117"/>
      <c r="K327" s="117"/>
      <c r="L327" s="117"/>
      <c r="M327" s="118"/>
    </row>
    <row r="328" spans="2:13" s="112" customFormat="1" ht="20.100000000000001" customHeight="1">
      <c r="C328" s="119" t="s">
        <v>84</v>
      </c>
      <c r="D328" s="120" t="s">
        <v>530</v>
      </c>
      <c r="E328" s="121" t="s">
        <v>587</v>
      </c>
      <c r="F328" s="116"/>
      <c r="G328" s="121"/>
      <c r="H328" s="117"/>
      <c r="I328" s="117"/>
      <c r="J328" s="117"/>
      <c r="K328" s="117" t="s">
        <v>437</v>
      </c>
      <c r="L328" s="117"/>
      <c r="M328" s="118"/>
    </row>
    <row r="329" spans="2:13" s="112" customFormat="1" ht="20.100000000000001" customHeight="1">
      <c r="C329" s="119" t="s">
        <v>85</v>
      </c>
      <c r="D329" s="120" t="s">
        <v>86</v>
      </c>
      <c r="E329" s="115"/>
      <c r="F329" s="116"/>
      <c r="G329" s="117"/>
      <c r="H329" s="122" t="s">
        <v>77</v>
      </c>
      <c r="I329" s="117"/>
      <c r="J329" s="122" t="s">
        <v>78</v>
      </c>
      <c r="K329" s="117"/>
      <c r="L329" s="122" t="s">
        <v>87</v>
      </c>
      <c r="M329" s="118" t="s">
        <v>88</v>
      </c>
    </row>
    <row r="330" spans="2:13" s="112" customFormat="1" ht="20.100000000000001" customHeight="1">
      <c r="C330" s="119"/>
      <c r="D330" s="120"/>
      <c r="E330" s="115"/>
      <c r="F330" s="116"/>
      <c r="G330" s="117"/>
      <c r="H330" s="122">
        <f>H349</f>
        <v>92</v>
      </c>
      <c r="I330" s="122"/>
      <c r="J330" s="122">
        <f>J349</f>
        <v>89</v>
      </c>
      <c r="K330" s="122"/>
      <c r="L330" s="122">
        <f>L349</f>
        <v>0</v>
      </c>
      <c r="M330" s="118">
        <f>J330+H330+L330</f>
        <v>181</v>
      </c>
    </row>
    <row r="331" spans="2:13" s="123" customFormat="1" ht="20.100000000000001" customHeight="1">
      <c r="B331" s="123">
        <v>0</v>
      </c>
      <c r="C331" s="403" t="s">
        <v>89</v>
      </c>
      <c r="D331" s="404" t="s">
        <v>90</v>
      </c>
      <c r="E331" s="405" t="s">
        <v>1</v>
      </c>
      <c r="F331" s="400" t="s">
        <v>0</v>
      </c>
      <c r="G331" s="406" t="s">
        <v>91</v>
      </c>
      <c r="H331" s="407"/>
      <c r="I331" s="406" t="s">
        <v>92</v>
      </c>
      <c r="J331" s="407"/>
      <c r="K331" s="406" t="s">
        <v>93</v>
      </c>
      <c r="L331" s="407"/>
      <c r="M331" s="400" t="s">
        <v>2</v>
      </c>
    </row>
    <row r="332" spans="2:13" s="123" customFormat="1" ht="20.100000000000001" customHeight="1">
      <c r="B332" s="123">
        <v>0</v>
      </c>
      <c r="C332" s="403"/>
      <c r="D332" s="404"/>
      <c r="E332" s="405"/>
      <c r="F332" s="400"/>
      <c r="G332" s="194" t="s">
        <v>94</v>
      </c>
      <c r="H332" s="194" t="s">
        <v>95</v>
      </c>
      <c r="I332" s="194" t="s">
        <v>94</v>
      </c>
      <c r="J332" s="194" t="s">
        <v>95</v>
      </c>
      <c r="K332" s="194" t="s">
        <v>94</v>
      </c>
      <c r="L332" s="194" t="s">
        <v>95</v>
      </c>
      <c r="M332" s="400"/>
    </row>
    <row r="333" spans="2:13" s="130" customFormat="1" ht="20.100000000000001" customHeight="1">
      <c r="C333" s="162" t="s">
        <v>590</v>
      </c>
      <c r="D333" s="126" t="s">
        <v>588</v>
      </c>
      <c r="E333" s="241">
        <f>(1/0.3)*(1/0.3)*(0.05*0.05)*1.05</f>
        <v>2.9166666666666678E-2</v>
      </c>
      <c r="F333" s="128" t="s">
        <v>68</v>
      </c>
      <c r="G333" s="129">
        <f>단가조사표!$Y$39</f>
        <v>3000</v>
      </c>
      <c r="H333" s="129">
        <f>INT(E333*G333)</f>
        <v>87</v>
      </c>
      <c r="I333" s="129"/>
      <c r="J333" s="129">
        <f>INT(E333*I333)</f>
        <v>0</v>
      </c>
      <c r="K333" s="129"/>
      <c r="L333" s="129">
        <f>INT(E333*K333)</f>
        <v>0</v>
      </c>
      <c r="M333" s="128" t="str">
        <f>단가조사표!$C$39</f>
        <v>조사-032</v>
      </c>
    </row>
    <row r="334" spans="2:13" s="130" customFormat="1" ht="20.100000000000001" customHeight="1">
      <c r="C334" s="125" t="s">
        <v>204</v>
      </c>
      <c r="D334" s="126"/>
      <c r="E334" s="127">
        <f>E333*0.12</f>
        <v>3.5000000000000014E-3</v>
      </c>
      <c r="F334" s="128" t="s">
        <v>203</v>
      </c>
      <c r="G334" s="129">
        <f>단가조사표!$Y$26</f>
        <v>1555</v>
      </c>
      <c r="H334" s="129">
        <f>INT(E334*G334)</f>
        <v>5</v>
      </c>
      <c r="I334" s="129"/>
      <c r="J334" s="129">
        <f>INT(E334*I334)</f>
        <v>0</v>
      </c>
      <c r="K334" s="129"/>
      <c r="L334" s="129">
        <f>INT(E334*K334)</f>
        <v>0</v>
      </c>
      <c r="M334" s="128" t="str">
        <f>단가조사표!$C$26</f>
        <v>조사-019</v>
      </c>
    </row>
    <row r="335" spans="2:13" s="130" customFormat="1" ht="20.100000000000001" customHeight="1">
      <c r="C335" s="125" t="s">
        <v>208</v>
      </c>
      <c r="D335" s="126"/>
      <c r="E335" s="127">
        <f>E333*0.012</f>
        <v>3.5000000000000016E-4</v>
      </c>
      <c r="F335" s="128" t="s">
        <v>205</v>
      </c>
      <c r="G335" s="129"/>
      <c r="H335" s="129">
        <f>INT(E335*G335)</f>
        <v>0</v>
      </c>
      <c r="I335" s="129">
        <f>단가조사표!$Y$13</f>
        <v>165367</v>
      </c>
      <c r="J335" s="129">
        <f>INT(E335*I335)</f>
        <v>57</v>
      </c>
      <c r="K335" s="129"/>
      <c r="L335" s="129">
        <f>INT(E335*K335)</f>
        <v>0</v>
      </c>
      <c r="M335" s="128" t="str">
        <f>단가조사표!$C$13</f>
        <v>조사-007</v>
      </c>
    </row>
    <row r="336" spans="2:13" s="130" customFormat="1" ht="20.100000000000001" customHeight="1">
      <c r="C336" s="125" t="s">
        <v>97</v>
      </c>
      <c r="D336" s="126"/>
      <c r="E336" s="127">
        <f>E333*0.01</f>
        <v>2.916666666666668E-4</v>
      </c>
      <c r="F336" s="128" t="s">
        <v>98</v>
      </c>
      <c r="G336" s="129"/>
      <c r="H336" s="129">
        <f t="shared" ref="H336" si="41">INT(E336*G336)</f>
        <v>0</v>
      </c>
      <c r="I336" s="129">
        <f>단가조사표!$Y$7</f>
        <v>109819</v>
      </c>
      <c r="J336" s="129">
        <f t="shared" ref="J336" si="42">INT(E336*I336)</f>
        <v>32</v>
      </c>
      <c r="K336" s="129"/>
      <c r="L336" s="129">
        <f t="shared" ref="L336" si="43">INT(E336*K336)</f>
        <v>0</v>
      </c>
      <c r="M336" s="128" t="str">
        <f>단가조사표!$C$7</f>
        <v>조사-001</v>
      </c>
    </row>
    <row r="337" spans="3:13" s="130" customFormat="1" ht="20.100000000000001" customHeight="1">
      <c r="C337" s="125"/>
      <c r="D337" s="126"/>
      <c r="E337" s="127"/>
      <c r="F337" s="128"/>
      <c r="G337" s="129"/>
      <c r="H337" s="129"/>
      <c r="I337" s="129"/>
      <c r="J337" s="129"/>
      <c r="K337" s="129"/>
      <c r="L337" s="129"/>
      <c r="M337" s="129"/>
    </row>
    <row r="338" spans="3:13" s="130" customFormat="1" ht="20.100000000000001" customHeight="1">
      <c r="C338" s="125"/>
      <c r="D338" s="126"/>
      <c r="E338" s="127"/>
      <c r="F338" s="128"/>
      <c r="G338" s="129"/>
      <c r="H338" s="129"/>
      <c r="I338" s="129"/>
      <c r="J338" s="129"/>
      <c r="K338" s="129"/>
      <c r="L338" s="129"/>
      <c r="M338" s="129"/>
    </row>
    <row r="339" spans="3:13" s="130" customFormat="1" ht="20.100000000000001" customHeight="1">
      <c r="C339" s="125"/>
      <c r="D339" s="126"/>
      <c r="E339" s="127"/>
      <c r="F339" s="128"/>
      <c r="G339" s="129"/>
      <c r="H339" s="129"/>
      <c r="I339" s="129"/>
      <c r="J339" s="129"/>
      <c r="K339" s="129"/>
      <c r="L339" s="129"/>
      <c r="M339" s="144"/>
    </row>
    <row r="340" spans="3:13" s="130" customFormat="1" ht="20.100000000000001" customHeight="1">
      <c r="C340" s="125"/>
      <c r="D340" s="126"/>
      <c r="E340" s="127"/>
      <c r="F340" s="128"/>
      <c r="G340" s="129"/>
      <c r="H340" s="129"/>
      <c r="I340" s="129"/>
      <c r="J340" s="129"/>
      <c r="K340" s="129"/>
      <c r="L340" s="129"/>
      <c r="M340" s="129"/>
    </row>
    <row r="341" spans="3:13" s="130" customFormat="1" ht="20.100000000000001" customHeight="1">
      <c r="C341" s="125"/>
      <c r="D341" s="126"/>
      <c r="E341" s="127"/>
      <c r="F341" s="128"/>
      <c r="G341" s="129"/>
      <c r="H341" s="129"/>
      <c r="I341" s="129"/>
      <c r="J341" s="129"/>
      <c r="K341" s="129"/>
      <c r="L341" s="129"/>
      <c r="M341" s="129"/>
    </row>
    <row r="342" spans="3:13" s="130" customFormat="1" ht="20.100000000000001" customHeight="1">
      <c r="C342" s="125"/>
      <c r="D342" s="126"/>
      <c r="E342" s="127"/>
      <c r="F342" s="128"/>
      <c r="G342" s="129"/>
      <c r="H342" s="129"/>
      <c r="I342" s="129"/>
      <c r="J342" s="129"/>
      <c r="K342" s="129"/>
      <c r="L342" s="129"/>
      <c r="M342" s="129"/>
    </row>
    <row r="343" spans="3:13" s="130" customFormat="1" ht="20.100000000000001" customHeight="1">
      <c r="C343" s="125"/>
      <c r="D343" s="126"/>
      <c r="E343" s="127"/>
      <c r="F343" s="128"/>
      <c r="G343" s="129"/>
      <c r="H343" s="129"/>
      <c r="I343" s="129"/>
      <c r="J343" s="129"/>
      <c r="K343" s="129"/>
      <c r="L343" s="129"/>
      <c r="M343" s="129"/>
    </row>
    <row r="344" spans="3:13" s="130" customFormat="1" ht="20.100000000000001" customHeight="1">
      <c r="C344" s="125"/>
      <c r="D344" s="126"/>
      <c r="E344" s="127"/>
      <c r="F344" s="128"/>
      <c r="G344" s="129"/>
      <c r="H344" s="129"/>
      <c r="I344" s="129"/>
      <c r="J344" s="129"/>
      <c r="K344" s="129"/>
      <c r="L344" s="129"/>
      <c r="M344" s="144"/>
    </row>
    <row r="345" spans="3:13" s="130" customFormat="1" ht="20.100000000000001" customHeight="1">
      <c r="C345" s="125"/>
      <c r="D345" s="126"/>
      <c r="E345" s="127"/>
      <c r="F345" s="128"/>
      <c r="G345" s="129"/>
      <c r="H345" s="129"/>
      <c r="I345" s="129"/>
      <c r="J345" s="129"/>
      <c r="K345" s="129"/>
      <c r="L345" s="129"/>
      <c r="M345" s="129"/>
    </row>
    <row r="346" spans="3:13" s="130" customFormat="1" ht="20.100000000000001" customHeight="1">
      <c r="C346" s="125"/>
      <c r="D346" s="126"/>
      <c r="E346" s="127"/>
      <c r="F346" s="128"/>
      <c r="G346" s="129"/>
      <c r="H346" s="129"/>
      <c r="I346" s="129"/>
      <c r="J346" s="129"/>
      <c r="K346" s="129"/>
      <c r="L346" s="129"/>
      <c r="M346" s="129"/>
    </row>
    <row r="347" spans="3:13" s="130" customFormat="1" ht="20.100000000000001" customHeight="1">
      <c r="C347" s="125"/>
      <c r="D347" s="126"/>
      <c r="E347" s="127"/>
      <c r="F347" s="128"/>
      <c r="G347" s="129"/>
      <c r="H347" s="129"/>
      <c r="I347" s="129"/>
      <c r="J347" s="129"/>
      <c r="K347" s="129"/>
      <c r="L347" s="129"/>
      <c r="M347" s="129"/>
    </row>
    <row r="348" spans="3:13" s="130" customFormat="1" ht="20.100000000000001" customHeight="1">
      <c r="C348" s="125"/>
      <c r="D348" s="126"/>
      <c r="E348" s="127"/>
      <c r="F348" s="128"/>
      <c r="G348" s="129"/>
      <c r="H348" s="129"/>
      <c r="I348" s="129"/>
      <c r="J348" s="129"/>
      <c r="K348" s="129"/>
      <c r="L348" s="129"/>
      <c r="M348" s="129"/>
    </row>
    <row r="349" spans="3:13" s="136" customFormat="1" ht="20.100000000000001" customHeight="1">
      <c r="C349" s="131" t="s">
        <v>96</v>
      </c>
      <c r="D349" s="132"/>
      <c r="E349" s="133"/>
      <c r="F349" s="134"/>
      <c r="G349" s="135"/>
      <c r="H349" s="135">
        <f>SUM(H333:H348)</f>
        <v>92</v>
      </c>
      <c r="I349" s="135"/>
      <c r="J349" s="135">
        <f>SUM(J333:J348)</f>
        <v>89</v>
      </c>
      <c r="K349" s="135"/>
      <c r="L349" s="135">
        <f>SUM(L333:L348)</f>
        <v>0</v>
      </c>
      <c r="M349" s="135"/>
    </row>
    <row r="350" spans="3:13" s="130" customFormat="1" ht="20.100000000000001" customHeight="1">
      <c r="C350" s="125"/>
      <c r="D350" s="126"/>
      <c r="E350" s="127"/>
      <c r="F350" s="128"/>
      <c r="G350" s="129"/>
      <c r="H350" s="129"/>
      <c r="I350" s="129"/>
      <c r="J350" s="129"/>
      <c r="K350" s="129"/>
      <c r="L350" s="129"/>
      <c r="M350" s="129"/>
    </row>
    <row r="351" spans="3:13" s="112" customFormat="1" ht="19.5" customHeight="1">
      <c r="C351" s="137" t="s">
        <v>82</v>
      </c>
      <c r="D351" s="138"/>
      <c r="E351" s="139"/>
      <c r="F351" s="140"/>
      <c r="G351" s="141"/>
      <c r="H351" s="141"/>
      <c r="I351" s="141"/>
      <c r="J351" s="141"/>
      <c r="K351" s="141"/>
      <c r="L351" s="141"/>
      <c r="M351" s="142"/>
    </row>
    <row r="352" spans="3:13" s="112" customFormat="1" ht="20.100000000000001" customHeight="1">
      <c r="C352" s="113" t="s">
        <v>83</v>
      </c>
      <c r="D352" s="114">
        <f>D327+1</f>
        <v>17</v>
      </c>
      <c r="E352" s="115"/>
      <c r="F352" s="116"/>
      <c r="G352" s="117"/>
      <c r="H352" s="117"/>
      <c r="I352" s="117"/>
      <c r="J352" s="117"/>
      <c r="K352" s="117"/>
      <c r="L352" s="117"/>
      <c r="M352" s="118"/>
    </row>
    <row r="353" spans="2:13" s="112" customFormat="1" ht="20.100000000000001" customHeight="1">
      <c r="C353" s="119" t="s">
        <v>84</v>
      </c>
      <c r="D353" s="120" t="s">
        <v>665</v>
      </c>
      <c r="E353" s="121" t="s">
        <v>667</v>
      </c>
      <c r="F353" s="116"/>
      <c r="G353" s="116"/>
      <c r="H353" s="117"/>
      <c r="I353" s="117"/>
      <c r="J353" s="117"/>
      <c r="K353" s="117" t="s">
        <v>577</v>
      </c>
      <c r="L353" s="117"/>
      <c r="M353" s="118"/>
    </row>
    <row r="354" spans="2:13" s="112" customFormat="1" ht="20.100000000000001" customHeight="1">
      <c r="C354" s="119" t="s">
        <v>85</v>
      </c>
      <c r="D354" s="120" t="s">
        <v>480</v>
      </c>
      <c r="E354" s="115"/>
      <c r="F354" s="116"/>
      <c r="G354" s="117"/>
      <c r="H354" s="122" t="s">
        <v>77</v>
      </c>
      <c r="I354" s="117"/>
      <c r="J354" s="122" t="s">
        <v>78</v>
      </c>
      <c r="K354" s="117"/>
      <c r="L354" s="122" t="s">
        <v>87</v>
      </c>
      <c r="M354" s="118" t="s">
        <v>88</v>
      </c>
    </row>
    <row r="355" spans="2:13" s="112" customFormat="1" ht="20.100000000000001" customHeight="1">
      <c r="C355" s="119"/>
      <c r="D355" s="120"/>
      <c r="E355" s="115"/>
      <c r="F355" s="116"/>
      <c r="G355" s="117"/>
      <c r="H355" s="122">
        <f>H374</f>
        <v>55000</v>
      </c>
      <c r="I355" s="122"/>
      <c r="J355" s="122">
        <f>J374</f>
        <v>21248</v>
      </c>
      <c r="K355" s="122"/>
      <c r="L355" s="122">
        <f>L374</f>
        <v>0</v>
      </c>
      <c r="M355" s="118">
        <f>J355+H355+L355</f>
        <v>76248</v>
      </c>
    </row>
    <row r="356" spans="2:13" s="123" customFormat="1" ht="20.100000000000001" customHeight="1">
      <c r="B356" s="123">
        <v>0</v>
      </c>
      <c r="C356" s="403" t="s">
        <v>89</v>
      </c>
      <c r="D356" s="404" t="s">
        <v>90</v>
      </c>
      <c r="E356" s="405" t="s">
        <v>1</v>
      </c>
      <c r="F356" s="400" t="s">
        <v>0</v>
      </c>
      <c r="G356" s="406" t="s">
        <v>91</v>
      </c>
      <c r="H356" s="407"/>
      <c r="I356" s="406" t="s">
        <v>92</v>
      </c>
      <c r="J356" s="407"/>
      <c r="K356" s="406" t="s">
        <v>93</v>
      </c>
      <c r="L356" s="407"/>
      <c r="M356" s="400" t="s">
        <v>2</v>
      </c>
    </row>
    <row r="357" spans="2:13" s="123" customFormat="1" ht="20.100000000000001" customHeight="1">
      <c r="B357" s="123">
        <v>0</v>
      </c>
      <c r="C357" s="403"/>
      <c r="D357" s="404"/>
      <c r="E357" s="405"/>
      <c r="F357" s="400"/>
      <c r="G357" s="194" t="s">
        <v>94</v>
      </c>
      <c r="H357" s="194" t="s">
        <v>95</v>
      </c>
      <c r="I357" s="194" t="s">
        <v>94</v>
      </c>
      <c r="J357" s="194" t="s">
        <v>95</v>
      </c>
      <c r="K357" s="194" t="s">
        <v>94</v>
      </c>
      <c r="L357" s="194" t="s">
        <v>95</v>
      </c>
      <c r="M357" s="400"/>
    </row>
    <row r="358" spans="2:13" s="130" customFormat="1" ht="20.100000000000001" customHeight="1">
      <c r="C358" s="125" t="s">
        <v>664</v>
      </c>
      <c r="D358" s="126" t="s">
        <v>667</v>
      </c>
      <c r="E358" s="127">
        <v>1.1000000000000001</v>
      </c>
      <c r="F358" s="128" t="s">
        <v>480</v>
      </c>
      <c r="G358" s="129">
        <f>단가조사표!$Y$53</f>
        <v>50000</v>
      </c>
      <c r="H358" s="129">
        <f>INT(E358*G358)</f>
        <v>55000</v>
      </c>
      <c r="I358" s="129">
        <v>0</v>
      </c>
      <c r="J358" s="129">
        <f>INT(E358*I358)</f>
        <v>0</v>
      </c>
      <c r="K358" s="129"/>
      <c r="L358" s="129">
        <f>INT(E358*K358)</f>
        <v>0</v>
      </c>
      <c r="M358" s="128" t="str">
        <f>단가조사표!$C$53</f>
        <v>조사-046</v>
      </c>
    </row>
    <row r="359" spans="2:13" s="130" customFormat="1" ht="20.100000000000001" customHeight="1">
      <c r="C359" s="125" t="s">
        <v>482</v>
      </c>
      <c r="D359" s="126"/>
      <c r="E359" s="127">
        <v>0.13600000000000001</v>
      </c>
      <c r="F359" s="128" t="s">
        <v>205</v>
      </c>
      <c r="G359" s="129">
        <v>0</v>
      </c>
      <c r="H359" s="129">
        <f t="shared" ref="H359:H361" si="44">INT(E359*G359)</f>
        <v>0</v>
      </c>
      <c r="I359" s="129">
        <f>단가조사표!$Y$15</f>
        <v>155803</v>
      </c>
      <c r="J359" s="129">
        <f t="shared" ref="J359:J361" si="45">INT(E359*I359)</f>
        <v>21189</v>
      </c>
      <c r="K359" s="129"/>
      <c r="L359" s="129">
        <f>INT(E359*K359)</f>
        <v>0</v>
      </c>
      <c r="M359" s="128" t="str">
        <f>단가조사표!$C$7</f>
        <v>조사-001</v>
      </c>
    </row>
    <row r="360" spans="2:13" s="130" customFormat="1" ht="20.100000000000001" customHeight="1">
      <c r="C360" s="125" t="s">
        <v>484</v>
      </c>
      <c r="D360" s="126"/>
      <c r="E360" s="127">
        <f>(0.15*0.02)/10</f>
        <v>3.0000000000000003E-4</v>
      </c>
      <c r="F360" s="128" t="s">
        <v>205</v>
      </c>
      <c r="G360" s="129">
        <v>0</v>
      </c>
      <c r="H360" s="129">
        <f t="shared" si="44"/>
        <v>0</v>
      </c>
      <c r="I360" s="129">
        <f>단가조사표!$Y$16</f>
        <v>149882</v>
      </c>
      <c r="J360" s="129">
        <f t="shared" si="45"/>
        <v>44</v>
      </c>
      <c r="K360" s="129"/>
      <c r="L360" s="129">
        <f t="shared" ref="L360:L361" si="46">INT(E360*K360)</f>
        <v>0</v>
      </c>
      <c r="M360" s="128" t="str">
        <f>단가조사표!$C$7</f>
        <v>조사-001</v>
      </c>
    </row>
    <row r="361" spans="2:13" s="130" customFormat="1" ht="19.5" customHeight="1">
      <c r="C361" s="125" t="s">
        <v>206</v>
      </c>
      <c r="D361" s="126"/>
      <c r="E361" s="127">
        <f>(0.07*0.02)/10</f>
        <v>1.4000000000000001E-4</v>
      </c>
      <c r="F361" s="128" t="s">
        <v>205</v>
      </c>
      <c r="G361" s="129">
        <v>0</v>
      </c>
      <c r="H361" s="129">
        <f t="shared" si="44"/>
        <v>0</v>
      </c>
      <c r="I361" s="129">
        <f>단가조사표!$Y$7</f>
        <v>109819</v>
      </c>
      <c r="J361" s="129">
        <f t="shared" si="45"/>
        <v>15</v>
      </c>
      <c r="K361" s="129"/>
      <c r="L361" s="129">
        <f t="shared" si="46"/>
        <v>0</v>
      </c>
      <c r="M361" s="128" t="str">
        <f>단가조사표!$C$7</f>
        <v>조사-001</v>
      </c>
    </row>
    <row r="362" spans="2:13" s="130" customFormat="1" ht="20.100000000000001" customHeight="1">
      <c r="C362" s="125"/>
      <c r="D362" s="126"/>
      <c r="E362" s="127"/>
      <c r="F362" s="128"/>
      <c r="G362" s="129"/>
      <c r="H362" s="129"/>
      <c r="I362" s="129"/>
      <c r="J362" s="129"/>
      <c r="K362" s="129"/>
      <c r="L362" s="129"/>
      <c r="M362" s="129"/>
    </row>
    <row r="363" spans="2:13" s="130" customFormat="1" ht="20.100000000000001" customHeight="1">
      <c r="C363" s="125"/>
      <c r="D363" s="126"/>
      <c r="E363" s="127"/>
      <c r="F363" s="128"/>
      <c r="G363" s="129"/>
      <c r="H363" s="129"/>
      <c r="I363" s="129"/>
      <c r="J363" s="129"/>
      <c r="K363" s="129"/>
      <c r="L363" s="129"/>
      <c r="M363" s="144"/>
    </row>
    <row r="364" spans="2:13" s="130" customFormat="1" ht="20.100000000000001" customHeight="1">
      <c r="C364" s="125"/>
      <c r="D364" s="126"/>
      <c r="E364" s="127"/>
      <c r="F364" s="128"/>
      <c r="G364" s="129"/>
      <c r="H364" s="129"/>
      <c r="I364" s="129"/>
      <c r="J364" s="129"/>
      <c r="K364" s="129"/>
      <c r="L364" s="129"/>
      <c r="M364" s="129"/>
    </row>
    <row r="365" spans="2:13" s="130" customFormat="1" ht="20.100000000000001" customHeight="1">
      <c r="C365" s="125"/>
      <c r="D365" s="126"/>
      <c r="E365" s="127"/>
      <c r="F365" s="128"/>
      <c r="G365" s="129"/>
      <c r="H365" s="129"/>
      <c r="I365" s="129"/>
      <c r="J365" s="129"/>
      <c r="K365" s="129"/>
      <c r="L365" s="129"/>
      <c r="M365" s="129"/>
    </row>
    <row r="366" spans="2:13" s="130" customFormat="1" ht="20.100000000000001" customHeight="1">
      <c r="C366" s="125"/>
      <c r="D366" s="126"/>
      <c r="E366" s="127"/>
      <c r="F366" s="128"/>
      <c r="G366" s="129"/>
      <c r="H366" s="129"/>
      <c r="I366" s="129"/>
      <c r="J366" s="129"/>
      <c r="K366" s="129"/>
      <c r="L366" s="129"/>
      <c r="M366" s="129"/>
    </row>
    <row r="367" spans="2:13" s="130" customFormat="1" ht="20.100000000000001" customHeight="1">
      <c r="C367" s="125"/>
      <c r="D367" s="126"/>
      <c r="E367" s="127"/>
      <c r="F367" s="128"/>
      <c r="G367" s="129"/>
      <c r="H367" s="129"/>
      <c r="I367" s="129"/>
      <c r="J367" s="129"/>
      <c r="K367" s="129"/>
      <c r="L367" s="129"/>
      <c r="M367" s="129"/>
    </row>
    <row r="368" spans="2:13" s="130" customFormat="1" ht="20.100000000000001" customHeight="1">
      <c r="C368" s="125"/>
      <c r="D368" s="126"/>
      <c r="E368" s="127"/>
      <c r="F368" s="128"/>
      <c r="G368" s="129"/>
      <c r="H368" s="129"/>
      <c r="I368" s="129"/>
      <c r="J368" s="129"/>
      <c r="K368" s="129"/>
      <c r="L368" s="129"/>
      <c r="M368" s="144"/>
    </row>
    <row r="369" spans="2:13" s="130" customFormat="1" ht="20.100000000000001" customHeight="1">
      <c r="C369" s="125"/>
      <c r="D369" s="126"/>
      <c r="E369" s="127"/>
      <c r="F369" s="128"/>
      <c r="G369" s="129"/>
      <c r="H369" s="129"/>
      <c r="I369" s="129"/>
      <c r="J369" s="129"/>
      <c r="K369" s="129"/>
      <c r="L369" s="129"/>
      <c r="M369" s="129"/>
    </row>
    <row r="370" spans="2:13" s="130" customFormat="1" ht="20.100000000000001" customHeight="1">
      <c r="C370" s="125"/>
      <c r="D370" s="126"/>
      <c r="E370" s="127"/>
      <c r="F370" s="128"/>
      <c r="G370" s="129"/>
      <c r="H370" s="129"/>
      <c r="I370" s="129"/>
      <c r="J370" s="129"/>
      <c r="K370" s="129"/>
      <c r="L370" s="129"/>
      <c r="M370" s="129"/>
    </row>
    <row r="371" spans="2:13" s="130" customFormat="1" ht="20.100000000000001" customHeight="1">
      <c r="C371" s="125"/>
      <c r="D371" s="126"/>
      <c r="E371" s="127"/>
      <c r="F371" s="128"/>
      <c r="G371" s="129"/>
      <c r="H371" s="129"/>
      <c r="I371" s="129"/>
      <c r="J371" s="129"/>
      <c r="K371" s="129"/>
      <c r="L371" s="129"/>
      <c r="M371" s="129"/>
    </row>
    <row r="372" spans="2:13" s="130" customFormat="1" ht="20.100000000000001" customHeight="1">
      <c r="C372" s="125"/>
      <c r="D372" s="126"/>
      <c r="E372" s="127"/>
      <c r="F372" s="128"/>
      <c r="G372" s="129"/>
      <c r="H372" s="129"/>
      <c r="I372" s="129"/>
      <c r="J372" s="129"/>
      <c r="K372" s="129"/>
      <c r="L372" s="129"/>
      <c r="M372" s="128"/>
    </row>
    <row r="373" spans="2:13" s="130" customFormat="1" ht="20.100000000000001" customHeight="1">
      <c r="C373" s="125"/>
      <c r="D373" s="126"/>
      <c r="E373" s="127"/>
      <c r="F373" s="128"/>
      <c r="G373" s="129"/>
      <c r="H373" s="129"/>
      <c r="I373" s="129"/>
      <c r="J373" s="129"/>
      <c r="K373" s="129"/>
      <c r="L373" s="129"/>
      <c r="M373" s="129"/>
    </row>
    <row r="374" spans="2:13" s="136" customFormat="1" ht="20.100000000000001" customHeight="1">
      <c r="C374" s="131" t="s">
        <v>96</v>
      </c>
      <c r="D374" s="132"/>
      <c r="E374" s="133"/>
      <c r="F374" s="134"/>
      <c r="G374" s="135"/>
      <c r="H374" s="135">
        <f>SUM(H358:H373)</f>
        <v>55000</v>
      </c>
      <c r="I374" s="135"/>
      <c r="J374" s="135">
        <f>SUM(J358:J373)</f>
        <v>21248</v>
      </c>
      <c r="K374" s="135"/>
      <c r="L374" s="135">
        <f>SUM(L358:L373)</f>
        <v>0</v>
      </c>
      <c r="M374" s="135"/>
    </row>
    <row r="375" spans="2:13" s="130" customFormat="1" ht="20.100000000000001" customHeight="1">
      <c r="C375" s="125"/>
      <c r="D375" s="126"/>
      <c r="E375" s="127"/>
      <c r="F375" s="128"/>
      <c r="G375" s="129"/>
      <c r="H375" s="129"/>
      <c r="I375" s="129"/>
      <c r="J375" s="129"/>
      <c r="K375" s="129"/>
      <c r="L375" s="129"/>
      <c r="M375" s="129"/>
    </row>
    <row r="376" spans="2:13" s="112" customFormat="1" ht="20.100000000000001" customHeight="1">
      <c r="C376" s="137" t="s">
        <v>82</v>
      </c>
      <c r="D376" s="138"/>
      <c r="E376" s="139"/>
      <c r="F376" s="140"/>
      <c r="G376" s="141"/>
      <c r="H376" s="141"/>
      <c r="I376" s="141"/>
      <c r="J376" s="141"/>
      <c r="K376" s="141"/>
      <c r="L376" s="141"/>
      <c r="M376" s="142"/>
    </row>
    <row r="377" spans="2:13" s="112" customFormat="1" ht="20.100000000000001" customHeight="1">
      <c r="C377" s="113" t="s">
        <v>83</v>
      </c>
      <c r="D377" s="114">
        <f>D352+1</f>
        <v>18</v>
      </c>
      <c r="E377" s="115"/>
      <c r="F377" s="116"/>
      <c r="G377" s="117"/>
      <c r="H377" s="117"/>
      <c r="I377" s="117"/>
      <c r="J377" s="117"/>
      <c r="K377" s="117"/>
      <c r="L377" s="117"/>
      <c r="M377" s="118"/>
    </row>
    <row r="378" spans="2:13" s="112" customFormat="1" ht="20.100000000000001" customHeight="1">
      <c r="C378" s="119" t="s">
        <v>84</v>
      </c>
      <c r="D378" s="120" t="s">
        <v>665</v>
      </c>
      <c r="E378" s="121" t="s">
        <v>549</v>
      </c>
      <c r="F378" s="116"/>
      <c r="G378" s="116"/>
      <c r="H378" s="117"/>
      <c r="I378" s="117"/>
      <c r="J378" s="117"/>
      <c r="K378" s="117" t="s">
        <v>577</v>
      </c>
      <c r="L378" s="117"/>
      <c r="M378" s="118"/>
    </row>
    <row r="379" spans="2:13" s="112" customFormat="1" ht="20.100000000000001" customHeight="1">
      <c r="C379" s="119" t="s">
        <v>85</v>
      </c>
      <c r="D379" s="120" t="s">
        <v>480</v>
      </c>
      <c r="E379" s="115"/>
      <c r="F379" s="116"/>
      <c r="G379" s="117"/>
      <c r="H379" s="122" t="s">
        <v>77</v>
      </c>
      <c r="I379" s="117"/>
      <c r="J379" s="122" t="s">
        <v>78</v>
      </c>
      <c r="K379" s="117"/>
      <c r="L379" s="122" t="s">
        <v>87</v>
      </c>
      <c r="M379" s="118" t="s">
        <v>88</v>
      </c>
    </row>
    <row r="380" spans="2:13" s="112" customFormat="1" ht="20.100000000000001" customHeight="1">
      <c r="C380" s="119"/>
      <c r="D380" s="120"/>
      <c r="E380" s="115"/>
      <c r="F380" s="116"/>
      <c r="G380" s="117"/>
      <c r="H380" s="122">
        <f>H399</f>
        <v>33000</v>
      </c>
      <c r="I380" s="122"/>
      <c r="J380" s="122">
        <f>J399</f>
        <v>14392</v>
      </c>
      <c r="K380" s="122"/>
      <c r="L380" s="122">
        <f>L399</f>
        <v>0</v>
      </c>
      <c r="M380" s="118">
        <f>J380+H380+L380</f>
        <v>47392</v>
      </c>
    </row>
    <row r="381" spans="2:13" s="123" customFormat="1" ht="20.100000000000001" customHeight="1">
      <c r="B381" s="123">
        <v>0</v>
      </c>
      <c r="C381" s="403" t="s">
        <v>89</v>
      </c>
      <c r="D381" s="404" t="s">
        <v>90</v>
      </c>
      <c r="E381" s="405" t="s">
        <v>1</v>
      </c>
      <c r="F381" s="400" t="s">
        <v>0</v>
      </c>
      <c r="G381" s="406" t="s">
        <v>91</v>
      </c>
      <c r="H381" s="407"/>
      <c r="I381" s="406" t="s">
        <v>92</v>
      </c>
      <c r="J381" s="407"/>
      <c r="K381" s="406" t="s">
        <v>93</v>
      </c>
      <c r="L381" s="407"/>
      <c r="M381" s="400" t="s">
        <v>2</v>
      </c>
    </row>
    <row r="382" spans="2:13" s="123" customFormat="1" ht="20.100000000000001" customHeight="1">
      <c r="B382" s="123">
        <v>0</v>
      </c>
      <c r="C382" s="403"/>
      <c r="D382" s="404"/>
      <c r="E382" s="405"/>
      <c r="F382" s="400"/>
      <c r="G382" s="194" t="s">
        <v>94</v>
      </c>
      <c r="H382" s="194" t="s">
        <v>95</v>
      </c>
      <c r="I382" s="194" t="s">
        <v>94</v>
      </c>
      <c r="J382" s="194" t="s">
        <v>95</v>
      </c>
      <c r="K382" s="194" t="s">
        <v>94</v>
      </c>
      <c r="L382" s="194" t="s">
        <v>95</v>
      </c>
      <c r="M382" s="400"/>
    </row>
    <row r="383" spans="2:13" s="130" customFormat="1" ht="20.100000000000001" customHeight="1">
      <c r="C383" s="125" t="s">
        <v>664</v>
      </c>
      <c r="D383" s="126" t="s">
        <v>549</v>
      </c>
      <c r="E383" s="127">
        <v>1.1000000000000001</v>
      </c>
      <c r="F383" s="128" t="s">
        <v>480</v>
      </c>
      <c r="G383" s="129">
        <f>단가조사표!$Y$40</f>
        <v>30000</v>
      </c>
      <c r="H383" s="129">
        <f>INT(E383*G383)</f>
        <v>33000</v>
      </c>
      <c r="I383" s="129">
        <v>0</v>
      </c>
      <c r="J383" s="129">
        <f>INT(E383*I383)</f>
        <v>0</v>
      </c>
      <c r="K383" s="129"/>
      <c r="L383" s="129">
        <f>INT(E383*K383)</f>
        <v>0</v>
      </c>
      <c r="M383" s="128" t="str">
        <f>단가조사표!$C$40</f>
        <v>조사-033</v>
      </c>
    </row>
    <row r="384" spans="2:13" s="130" customFormat="1" ht="20.100000000000001" customHeight="1">
      <c r="C384" s="125" t="s">
        <v>482</v>
      </c>
      <c r="D384" s="126"/>
      <c r="E384" s="127">
        <v>9.1999999999999998E-2</v>
      </c>
      <c r="F384" s="128" t="s">
        <v>205</v>
      </c>
      <c r="G384" s="129">
        <v>0</v>
      </c>
      <c r="H384" s="129">
        <f t="shared" ref="H384:H386" si="47">INT(E384*G384)</f>
        <v>0</v>
      </c>
      <c r="I384" s="129">
        <f>단가조사표!$Y$15</f>
        <v>155803</v>
      </c>
      <c r="J384" s="129">
        <f t="shared" ref="J384:J386" si="48">INT(E384*I384)</f>
        <v>14333</v>
      </c>
      <c r="K384" s="129"/>
      <c r="L384" s="129">
        <f>INT(E384*K384)</f>
        <v>0</v>
      </c>
      <c r="M384" s="128" t="str">
        <f>단가조사표!$C$7</f>
        <v>조사-001</v>
      </c>
    </row>
    <row r="385" spans="3:13" s="130" customFormat="1" ht="20.100000000000001" customHeight="1">
      <c r="C385" s="125" t="s">
        <v>484</v>
      </c>
      <c r="D385" s="126"/>
      <c r="E385" s="127">
        <f>(0.15*0.02)/10</f>
        <v>3.0000000000000003E-4</v>
      </c>
      <c r="F385" s="128" t="s">
        <v>205</v>
      </c>
      <c r="G385" s="129">
        <v>0</v>
      </c>
      <c r="H385" s="129">
        <f t="shared" ref="H385" si="49">INT(E385*G385)</f>
        <v>0</v>
      </c>
      <c r="I385" s="129">
        <f>단가조사표!$Y$16</f>
        <v>149882</v>
      </c>
      <c r="J385" s="129">
        <f t="shared" ref="J385" si="50">INT(E385*I385)</f>
        <v>44</v>
      </c>
      <c r="K385" s="129"/>
      <c r="L385" s="129">
        <f t="shared" ref="L385" si="51">INT(E385*K385)</f>
        <v>0</v>
      </c>
      <c r="M385" s="128" t="str">
        <f>단가조사표!$C$7</f>
        <v>조사-001</v>
      </c>
    </row>
    <row r="386" spans="3:13" s="130" customFormat="1" ht="20.100000000000001" customHeight="1">
      <c r="C386" s="125" t="s">
        <v>206</v>
      </c>
      <c r="D386" s="126"/>
      <c r="E386" s="127">
        <f>(0.07*0.02)/10</f>
        <v>1.4000000000000001E-4</v>
      </c>
      <c r="F386" s="128" t="s">
        <v>205</v>
      </c>
      <c r="G386" s="129">
        <v>0</v>
      </c>
      <c r="H386" s="129">
        <f t="shared" si="47"/>
        <v>0</v>
      </c>
      <c r="I386" s="129">
        <f>단가조사표!$Y$7</f>
        <v>109819</v>
      </c>
      <c r="J386" s="129">
        <f t="shared" si="48"/>
        <v>15</v>
      </c>
      <c r="K386" s="129"/>
      <c r="L386" s="129">
        <f t="shared" ref="L386" si="52">INT(E386*K386)</f>
        <v>0</v>
      </c>
      <c r="M386" s="128" t="str">
        <f>단가조사표!$C$7</f>
        <v>조사-001</v>
      </c>
    </row>
    <row r="387" spans="3:13" s="130" customFormat="1" ht="19.5" customHeight="1">
      <c r="C387" s="125"/>
      <c r="D387" s="126"/>
      <c r="E387" s="127"/>
      <c r="F387" s="128"/>
      <c r="G387" s="129"/>
      <c r="H387" s="129"/>
      <c r="I387" s="129"/>
      <c r="J387" s="129"/>
      <c r="K387" s="129"/>
      <c r="L387" s="129"/>
      <c r="M387" s="129"/>
    </row>
    <row r="388" spans="3:13" s="130" customFormat="1" ht="20.100000000000001" customHeight="1">
      <c r="C388" s="125"/>
      <c r="D388" s="126"/>
      <c r="E388" s="127"/>
      <c r="F388" s="128"/>
      <c r="G388" s="129"/>
      <c r="H388" s="129"/>
      <c r="I388" s="129"/>
      <c r="J388" s="129"/>
      <c r="K388" s="129"/>
      <c r="L388" s="129"/>
      <c r="M388" s="129"/>
    </row>
    <row r="389" spans="3:13" s="130" customFormat="1" ht="20.100000000000001" customHeight="1">
      <c r="C389" s="125"/>
      <c r="D389" s="126"/>
      <c r="E389" s="127"/>
      <c r="F389" s="128"/>
      <c r="G389" s="129"/>
      <c r="H389" s="129"/>
      <c r="I389" s="129"/>
      <c r="J389" s="129"/>
      <c r="K389" s="129"/>
      <c r="L389" s="129"/>
      <c r="M389" s="144"/>
    </row>
    <row r="390" spans="3:13" s="130" customFormat="1" ht="20.100000000000001" customHeight="1">
      <c r="C390" s="125"/>
      <c r="D390" s="126"/>
      <c r="E390" s="127"/>
      <c r="F390" s="128"/>
      <c r="G390" s="129"/>
      <c r="H390" s="129"/>
      <c r="I390" s="129"/>
      <c r="J390" s="129"/>
      <c r="K390" s="129"/>
      <c r="L390" s="129"/>
      <c r="M390" s="129"/>
    </row>
    <row r="391" spans="3:13" s="130" customFormat="1" ht="20.100000000000001" customHeight="1">
      <c r="C391" s="125"/>
      <c r="D391" s="126"/>
      <c r="E391" s="127"/>
      <c r="F391" s="128"/>
      <c r="G391" s="129"/>
      <c r="H391" s="129"/>
      <c r="I391" s="129"/>
      <c r="J391" s="129"/>
      <c r="K391" s="129"/>
      <c r="L391" s="129"/>
      <c r="M391" s="129"/>
    </row>
    <row r="392" spans="3:13" s="130" customFormat="1" ht="20.100000000000001" customHeight="1">
      <c r="C392" s="125"/>
      <c r="D392" s="126"/>
      <c r="E392" s="127"/>
      <c r="F392" s="128"/>
      <c r="G392" s="129"/>
      <c r="H392" s="129"/>
      <c r="I392" s="129"/>
      <c r="J392" s="129"/>
      <c r="K392" s="129"/>
      <c r="L392" s="129"/>
      <c r="M392" s="129"/>
    </row>
    <row r="393" spans="3:13" s="130" customFormat="1" ht="20.100000000000001" customHeight="1">
      <c r="C393" s="125"/>
      <c r="D393" s="126"/>
      <c r="E393" s="127"/>
      <c r="F393" s="128"/>
      <c r="G393" s="129"/>
      <c r="H393" s="129"/>
      <c r="I393" s="129"/>
      <c r="J393" s="129"/>
      <c r="K393" s="129"/>
      <c r="L393" s="129"/>
      <c r="M393" s="129"/>
    </row>
    <row r="394" spans="3:13" s="130" customFormat="1" ht="20.100000000000001" customHeight="1">
      <c r="C394" s="125"/>
      <c r="D394" s="126"/>
      <c r="E394" s="127"/>
      <c r="F394" s="128"/>
      <c r="G394" s="129"/>
      <c r="H394" s="129"/>
      <c r="I394" s="129"/>
      <c r="J394" s="129"/>
      <c r="K394" s="129"/>
      <c r="L394" s="129"/>
      <c r="M394" s="144"/>
    </row>
    <row r="395" spans="3:13" s="130" customFormat="1" ht="20.100000000000001" customHeight="1">
      <c r="C395" s="125"/>
      <c r="D395" s="126"/>
      <c r="E395" s="127"/>
      <c r="F395" s="128"/>
      <c r="G395" s="129"/>
      <c r="H395" s="129"/>
      <c r="I395" s="129"/>
      <c r="J395" s="129"/>
      <c r="K395" s="129"/>
      <c r="L395" s="129"/>
      <c r="M395" s="129"/>
    </row>
    <row r="396" spans="3:13" s="130" customFormat="1" ht="20.100000000000001" customHeight="1">
      <c r="C396" s="125"/>
      <c r="D396" s="126"/>
      <c r="E396" s="127"/>
      <c r="F396" s="128"/>
      <c r="G396" s="129"/>
      <c r="H396" s="129"/>
      <c r="I396" s="129"/>
      <c r="J396" s="129"/>
      <c r="K396" s="129"/>
      <c r="L396" s="129"/>
      <c r="M396" s="129"/>
    </row>
    <row r="397" spans="3:13" s="130" customFormat="1" ht="20.100000000000001" customHeight="1">
      <c r="C397" s="125"/>
      <c r="D397" s="126"/>
      <c r="E397" s="127"/>
      <c r="F397" s="128"/>
      <c r="G397" s="129"/>
      <c r="H397" s="129"/>
      <c r="I397" s="129"/>
      <c r="J397" s="129"/>
      <c r="K397" s="129"/>
      <c r="L397" s="129"/>
      <c r="M397" s="129"/>
    </row>
    <row r="398" spans="3:13" s="130" customFormat="1" ht="20.100000000000001" customHeight="1">
      <c r="C398" s="125"/>
      <c r="D398" s="126"/>
      <c r="E398" s="127"/>
      <c r="F398" s="128"/>
      <c r="G398" s="129"/>
      <c r="H398" s="129"/>
      <c r="I398" s="129"/>
      <c r="J398" s="129"/>
      <c r="K398" s="129"/>
      <c r="L398" s="129"/>
      <c r="M398" s="128"/>
    </row>
    <row r="399" spans="3:13" s="136" customFormat="1" ht="20.100000000000001" customHeight="1">
      <c r="C399" s="131" t="s">
        <v>96</v>
      </c>
      <c r="D399" s="132"/>
      <c r="E399" s="133"/>
      <c r="F399" s="134"/>
      <c r="G399" s="135"/>
      <c r="H399" s="135">
        <f>SUM(H383:H398)</f>
        <v>33000</v>
      </c>
      <c r="I399" s="135"/>
      <c r="J399" s="135">
        <f>SUM(J383:J398)</f>
        <v>14392</v>
      </c>
      <c r="K399" s="135"/>
      <c r="L399" s="135">
        <f>SUM(L383:L398)</f>
        <v>0</v>
      </c>
      <c r="M399" s="135"/>
    </row>
    <row r="400" spans="3:13" s="130" customFormat="1" ht="20.100000000000001" customHeight="1">
      <c r="C400" s="125"/>
      <c r="D400" s="126"/>
      <c r="E400" s="127"/>
      <c r="F400" s="128"/>
      <c r="G400" s="129"/>
      <c r="H400" s="129"/>
      <c r="I400" s="129"/>
      <c r="J400" s="129"/>
      <c r="K400" s="129"/>
      <c r="L400" s="129"/>
      <c r="M400" s="129"/>
    </row>
    <row r="401" spans="2:13" s="112" customFormat="1" ht="20.100000000000001" customHeight="1">
      <c r="C401" s="137" t="s">
        <v>82</v>
      </c>
      <c r="D401" s="138"/>
      <c r="E401" s="139"/>
      <c r="F401" s="140"/>
      <c r="G401" s="141"/>
      <c r="H401" s="141"/>
      <c r="I401" s="141"/>
      <c r="J401" s="141"/>
      <c r="K401" s="141"/>
      <c r="L401" s="141"/>
      <c r="M401" s="142"/>
    </row>
    <row r="402" spans="2:13" s="112" customFormat="1" ht="20.100000000000001" customHeight="1">
      <c r="C402" s="113" t="s">
        <v>83</v>
      </c>
      <c r="D402" s="114">
        <f>D377+1</f>
        <v>19</v>
      </c>
      <c r="E402" s="115"/>
      <c r="F402" s="116"/>
      <c r="G402" s="117"/>
      <c r="H402" s="117"/>
      <c r="I402" s="117"/>
      <c r="J402" s="117"/>
      <c r="K402" s="117"/>
      <c r="L402" s="117"/>
      <c r="M402" s="118"/>
    </row>
    <row r="403" spans="2:13" s="112" customFormat="1" ht="20.100000000000001" customHeight="1">
      <c r="C403" s="119" t="s">
        <v>84</v>
      </c>
      <c r="D403" s="120" t="s">
        <v>537</v>
      </c>
      <c r="E403" s="121" t="s">
        <v>539</v>
      </c>
      <c r="F403" s="116"/>
      <c r="G403" s="117"/>
      <c r="H403" s="117"/>
      <c r="I403" s="117"/>
      <c r="J403" s="117"/>
      <c r="K403" s="117"/>
      <c r="L403" s="117"/>
      <c r="M403" s="118"/>
    </row>
    <row r="404" spans="2:13" s="112" customFormat="1" ht="20.100000000000001" customHeight="1">
      <c r="C404" s="119" t="s">
        <v>85</v>
      </c>
      <c r="D404" s="120" t="s">
        <v>68</v>
      </c>
      <c r="E404" s="115"/>
      <c r="F404" s="116"/>
      <c r="G404" s="117"/>
      <c r="H404" s="122" t="s">
        <v>177</v>
      </c>
      <c r="I404" s="117"/>
      <c r="J404" s="122" t="s">
        <v>92</v>
      </c>
      <c r="K404" s="117"/>
      <c r="L404" s="122" t="s">
        <v>87</v>
      </c>
      <c r="M404" s="118" t="s">
        <v>88</v>
      </c>
    </row>
    <row r="405" spans="2:13" s="112" customFormat="1" ht="20.100000000000001" customHeight="1">
      <c r="C405" s="119"/>
      <c r="D405" s="120"/>
      <c r="E405" s="115"/>
      <c r="F405" s="116"/>
      <c r="G405" s="117"/>
      <c r="H405" s="122">
        <f>H424</f>
        <v>4817</v>
      </c>
      <c r="I405" s="122"/>
      <c r="J405" s="122">
        <f>J424</f>
        <v>3624</v>
      </c>
      <c r="K405" s="122"/>
      <c r="L405" s="122">
        <f>L424</f>
        <v>0</v>
      </c>
      <c r="M405" s="118">
        <f>J405+H405+L405</f>
        <v>8441</v>
      </c>
    </row>
    <row r="406" spans="2:13" s="123" customFormat="1" ht="20.100000000000001" customHeight="1">
      <c r="B406" s="123">
        <v>0</v>
      </c>
      <c r="C406" s="403" t="s">
        <v>89</v>
      </c>
      <c r="D406" s="404" t="s">
        <v>90</v>
      </c>
      <c r="E406" s="405" t="s">
        <v>1</v>
      </c>
      <c r="F406" s="400" t="s">
        <v>0</v>
      </c>
      <c r="G406" s="406" t="s">
        <v>91</v>
      </c>
      <c r="H406" s="407"/>
      <c r="I406" s="406" t="s">
        <v>92</v>
      </c>
      <c r="J406" s="407"/>
      <c r="K406" s="406" t="s">
        <v>93</v>
      </c>
      <c r="L406" s="407"/>
      <c r="M406" s="400" t="s">
        <v>2</v>
      </c>
    </row>
    <row r="407" spans="2:13" s="123" customFormat="1" ht="20.100000000000001" customHeight="1">
      <c r="B407" s="123">
        <v>0</v>
      </c>
      <c r="C407" s="403"/>
      <c r="D407" s="404"/>
      <c r="E407" s="405"/>
      <c r="F407" s="400"/>
      <c r="G407" s="194" t="s">
        <v>94</v>
      </c>
      <c r="H407" s="194" t="s">
        <v>95</v>
      </c>
      <c r="I407" s="194" t="s">
        <v>94</v>
      </c>
      <c r="J407" s="194" t="s">
        <v>95</v>
      </c>
      <c r="K407" s="194" t="s">
        <v>94</v>
      </c>
      <c r="L407" s="194" t="s">
        <v>95</v>
      </c>
      <c r="M407" s="400"/>
    </row>
    <row r="408" spans="2:13" s="130" customFormat="1" ht="20.100000000000001" customHeight="1">
      <c r="C408" s="162" t="s">
        <v>594</v>
      </c>
      <c r="D408" s="126"/>
      <c r="E408" s="127">
        <f>0.05*510</f>
        <v>25.5</v>
      </c>
      <c r="F408" s="128" t="s">
        <v>596</v>
      </c>
      <c r="G408" s="129">
        <f>단가조사표!$Y$51</f>
        <v>135</v>
      </c>
      <c r="H408" s="129">
        <f>INT(E408*G408)</f>
        <v>3442</v>
      </c>
      <c r="I408" s="129"/>
      <c r="J408" s="129">
        <f>INT(E408*I408)</f>
        <v>0</v>
      </c>
      <c r="K408" s="129"/>
      <c r="L408" s="129">
        <f>INT(E408*K408)</f>
        <v>0</v>
      </c>
      <c r="M408" s="128" t="str">
        <f>단가조사표!$C$51</f>
        <v>조사-044</v>
      </c>
    </row>
    <row r="409" spans="2:13" s="130" customFormat="1" ht="20.100000000000001" customHeight="1">
      <c r="C409" s="162" t="s">
        <v>595</v>
      </c>
      <c r="D409" s="126"/>
      <c r="E409" s="127">
        <f>0.05*1.1</f>
        <v>5.5000000000000007E-2</v>
      </c>
      <c r="F409" s="128" t="s">
        <v>597</v>
      </c>
      <c r="G409" s="129">
        <f>단가조사표!$Y$52</f>
        <v>25000</v>
      </c>
      <c r="H409" s="129">
        <f>INT(E409*G409)</f>
        <v>1375</v>
      </c>
      <c r="I409" s="129"/>
      <c r="J409" s="129">
        <f>INT(E409*I409)</f>
        <v>0</v>
      </c>
      <c r="K409" s="129"/>
      <c r="L409" s="129">
        <f>INT(E409*K409)</f>
        <v>0</v>
      </c>
      <c r="M409" s="128" t="str">
        <f>단가조사표!$C$52</f>
        <v>조사-045</v>
      </c>
    </row>
    <row r="410" spans="2:13" s="130" customFormat="1" ht="20.100000000000001" customHeight="1">
      <c r="C410" s="125" t="s">
        <v>123</v>
      </c>
      <c r="D410" s="126"/>
      <c r="E410" s="127">
        <f>0.05*0.66</f>
        <v>3.3000000000000002E-2</v>
      </c>
      <c r="F410" s="128" t="s">
        <v>122</v>
      </c>
      <c r="G410" s="129"/>
      <c r="H410" s="129">
        <f t="shared" ref="H410" si="53">INT(E410*G410)</f>
        <v>0</v>
      </c>
      <c r="I410" s="129">
        <f>단가조사표!$Y$7</f>
        <v>109819</v>
      </c>
      <c r="J410" s="129">
        <f t="shared" ref="J410" si="54">INT(E410*I410)</f>
        <v>3624</v>
      </c>
      <c r="K410" s="129"/>
      <c r="L410" s="129">
        <f t="shared" ref="L410" si="55">INT(E410*K410)</f>
        <v>0</v>
      </c>
      <c r="M410" s="128" t="str">
        <f>단가조사표!$C$7</f>
        <v>조사-001</v>
      </c>
    </row>
    <row r="411" spans="2:13" s="130" customFormat="1" ht="20.100000000000001" customHeight="1">
      <c r="C411" s="125"/>
      <c r="D411" s="126"/>
      <c r="E411" s="127"/>
      <c r="F411" s="128"/>
      <c r="G411" s="129"/>
      <c r="H411" s="129"/>
      <c r="I411" s="129"/>
      <c r="J411" s="129"/>
      <c r="K411" s="129"/>
      <c r="L411" s="129"/>
      <c r="M411" s="129"/>
    </row>
    <row r="412" spans="2:13" s="130" customFormat="1" ht="20.100000000000001" customHeight="1">
      <c r="C412" s="125"/>
      <c r="D412" s="126"/>
      <c r="E412" s="127"/>
      <c r="F412" s="128"/>
      <c r="G412" s="129"/>
      <c r="H412" s="129"/>
      <c r="I412" s="129"/>
      <c r="J412" s="129"/>
      <c r="K412" s="129"/>
      <c r="L412" s="129"/>
      <c r="M412" s="144"/>
    </row>
    <row r="413" spans="2:13" s="130" customFormat="1" ht="20.100000000000001" customHeight="1">
      <c r="C413" s="125"/>
      <c r="D413" s="126"/>
      <c r="E413" s="127"/>
      <c r="F413" s="128"/>
      <c r="G413" s="129"/>
      <c r="H413" s="129"/>
      <c r="I413" s="129"/>
      <c r="J413" s="129"/>
      <c r="K413" s="129"/>
      <c r="L413" s="129"/>
      <c r="M413" s="129"/>
    </row>
    <row r="414" spans="2:13" s="130" customFormat="1" ht="20.100000000000001" customHeight="1">
      <c r="C414" s="125"/>
      <c r="D414" s="126"/>
      <c r="E414" s="127"/>
      <c r="F414" s="128"/>
      <c r="G414" s="129"/>
      <c r="H414" s="129"/>
      <c r="I414" s="129"/>
      <c r="J414" s="129"/>
      <c r="K414" s="129"/>
      <c r="L414" s="129"/>
      <c r="M414" s="129"/>
    </row>
    <row r="415" spans="2:13" s="130" customFormat="1" ht="20.100000000000001" customHeight="1">
      <c r="C415" s="125"/>
      <c r="D415" s="126"/>
      <c r="E415" s="127"/>
      <c r="F415" s="128"/>
      <c r="G415" s="129"/>
      <c r="H415" s="129"/>
      <c r="I415" s="129"/>
      <c r="J415" s="129"/>
      <c r="K415" s="129"/>
      <c r="L415" s="129"/>
      <c r="M415" s="129"/>
    </row>
    <row r="416" spans="2:13" s="130" customFormat="1" ht="20.100000000000001" customHeight="1">
      <c r="C416" s="125"/>
      <c r="D416" s="126"/>
      <c r="E416" s="127"/>
      <c r="F416" s="128"/>
      <c r="G416" s="129"/>
      <c r="H416" s="129"/>
      <c r="I416" s="129"/>
      <c r="J416" s="129"/>
      <c r="K416" s="129"/>
      <c r="L416" s="129"/>
      <c r="M416" s="129"/>
    </row>
    <row r="417" spans="2:13" s="130" customFormat="1" ht="20.100000000000001" customHeight="1">
      <c r="C417" s="125"/>
      <c r="D417" s="126"/>
      <c r="E417" s="127"/>
      <c r="F417" s="128"/>
      <c r="G417" s="129"/>
      <c r="H417" s="129"/>
      <c r="I417" s="129"/>
      <c r="J417" s="129"/>
      <c r="K417" s="129"/>
      <c r="L417" s="129"/>
      <c r="M417" s="129"/>
    </row>
    <row r="418" spans="2:13" s="130" customFormat="1" ht="19.5" customHeight="1">
      <c r="C418" s="125"/>
      <c r="D418" s="126"/>
      <c r="E418" s="127"/>
      <c r="F418" s="128"/>
      <c r="G418" s="129"/>
      <c r="H418" s="129"/>
      <c r="I418" s="129"/>
      <c r="J418" s="129"/>
      <c r="K418" s="129"/>
      <c r="L418" s="129"/>
      <c r="M418" s="129"/>
    </row>
    <row r="419" spans="2:13" s="130" customFormat="1" ht="20.100000000000001" customHeight="1">
      <c r="C419" s="125"/>
      <c r="D419" s="126"/>
      <c r="E419" s="127"/>
      <c r="F419" s="128"/>
      <c r="G419" s="129"/>
      <c r="H419" s="129"/>
      <c r="I419" s="129"/>
      <c r="J419" s="129"/>
      <c r="K419" s="129"/>
      <c r="L419" s="129"/>
      <c r="M419" s="129"/>
    </row>
    <row r="420" spans="2:13" s="130" customFormat="1" ht="20.100000000000001" customHeight="1">
      <c r="C420" s="125"/>
      <c r="D420" s="126"/>
      <c r="E420" s="127"/>
      <c r="F420" s="128"/>
      <c r="G420" s="129"/>
      <c r="H420" s="129"/>
      <c r="I420" s="129"/>
      <c r="J420" s="129"/>
      <c r="K420" s="129"/>
      <c r="L420" s="129"/>
      <c r="M420" s="144"/>
    </row>
    <row r="421" spans="2:13" s="130" customFormat="1" ht="20.100000000000001" customHeight="1">
      <c r="C421" s="125"/>
      <c r="D421" s="126"/>
      <c r="E421" s="127"/>
      <c r="F421" s="128"/>
      <c r="G421" s="129"/>
      <c r="H421" s="129"/>
      <c r="I421" s="129"/>
      <c r="J421" s="129"/>
      <c r="K421" s="129"/>
      <c r="L421" s="129"/>
      <c r="M421" s="128"/>
    </row>
    <row r="422" spans="2:13" s="166" customFormat="1" ht="20.100000000000001" customHeight="1">
      <c r="C422" s="162"/>
      <c r="D422" s="242"/>
      <c r="E422" s="241"/>
      <c r="F422" s="244"/>
      <c r="G422" s="161"/>
      <c r="H422" s="161"/>
      <c r="I422" s="161"/>
      <c r="J422" s="161"/>
      <c r="K422" s="161"/>
      <c r="L422" s="161"/>
      <c r="M422" s="244"/>
    </row>
    <row r="423" spans="2:13" s="130" customFormat="1" ht="20.100000000000001" customHeight="1">
      <c r="C423" s="125"/>
      <c r="D423" s="126"/>
      <c r="E423" s="127"/>
      <c r="F423" s="128"/>
      <c r="G423" s="129"/>
      <c r="H423" s="129"/>
      <c r="I423" s="129"/>
      <c r="J423" s="129"/>
      <c r="K423" s="129"/>
      <c r="L423" s="129"/>
      <c r="M423" s="128"/>
    </row>
    <row r="424" spans="2:13" s="172" customFormat="1" ht="20.100000000000001" customHeight="1">
      <c r="C424" s="173" t="s">
        <v>96</v>
      </c>
      <c r="D424" s="174"/>
      <c r="E424" s="175"/>
      <c r="F424" s="176"/>
      <c r="G424" s="177"/>
      <c r="H424" s="177">
        <f>SUM(H408:H423)</f>
        <v>4817</v>
      </c>
      <c r="I424" s="177"/>
      <c r="J424" s="177">
        <f>SUM(J408:J423)</f>
        <v>3624</v>
      </c>
      <c r="K424" s="177"/>
      <c r="L424" s="177">
        <f>SUM(L408:L423)</f>
        <v>0</v>
      </c>
      <c r="M424" s="177"/>
    </row>
    <row r="425" spans="2:13" s="130" customFormat="1" ht="20.100000000000001" customHeight="1">
      <c r="C425" s="125"/>
      <c r="D425" s="126"/>
      <c r="E425" s="127"/>
      <c r="F425" s="128"/>
      <c r="G425" s="129"/>
      <c r="H425" s="129"/>
      <c r="I425" s="129"/>
      <c r="J425" s="129"/>
      <c r="K425" s="129"/>
      <c r="L425" s="129"/>
      <c r="M425" s="129"/>
    </row>
    <row r="426" spans="2:13" s="112" customFormat="1" ht="20.100000000000001" customHeight="1">
      <c r="C426" s="137" t="s">
        <v>82</v>
      </c>
      <c r="D426" s="138"/>
      <c r="E426" s="139"/>
      <c r="F426" s="140"/>
      <c r="G426" s="141"/>
      <c r="H426" s="141"/>
      <c r="I426" s="141"/>
      <c r="J426" s="141"/>
      <c r="K426" s="141"/>
      <c r="L426" s="141"/>
      <c r="M426" s="142"/>
    </row>
    <row r="427" spans="2:13" s="112" customFormat="1" ht="20.100000000000001" customHeight="1">
      <c r="C427" s="113" t="s">
        <v>83</v>
      </c>
      <c r="D427" s="114">
        <f>D402+1</f>
        <v>20</v>
      </c>
      <c r="E427" s="115"/>
      <c r="F427" s="116"/>
      <c r="G427" s="117"/>
      <c r="H427" s="117"/>
      <c r="I427" s="117"/>
      <c r="J427" s="117"/>
      <c r="K427" s="117"/>
      <c r="L427" s="117"/>
      <c r="M427" s="118"/>
    </row>
    <row r="428" spans="2:13" s="112" customFormat="1" ht="20.100000000000001" customHeight="1">
      <c r="C428" s="119" t="s">
        <v>84</v>
      </c>
      <c r="D428" s="120" t="s">
        <v>431</v>
      </c>
      <c r="E428" s="121" t="s">
        <v>578</v>
      </c>
      <c r="F428" s="116"/>
      <c r="G428" s="121"/>
      <c r="H428" s="117"/>
      <c r="I428" s="117"/>
      <c r="J428" s="117"/>
      <c r="K428" s="117" t="s">
        <v>438</v>
      </c>
      <c r="L428" s="117"/>
      <c r="M428" s="118"/>
    </row>
    <row r="429" spans="2:13" s="112" customFormat="1" ht="20.100000000000001" customHeight="1">
      <c r="C429" s="119" t="s">
        <v>85</v>
      </c>
      <c r="D429" s="120" t="s">
        <v>158</v>
      </c>
      <c r="E429" s="115"/>
      <c r="F429" s="116"/>
      <c r="G429" s="117"/>
      <c r="H429" s="122" t="s">
        <v>77</v>
      </c>
      <c r="I429" s="117"/>
      <c r="J429" s="122" t="s">
        <v>78</v>
      </c>
      <c r="K429" s="117"/>
      <c r="L429" s="122" t="s">
        <v>87</v>
      </c>
      <c r="M429" s="118" t="s">
        <v>88</v>
      </c>
    </row>
    <row r="430" spans="2:13" s="112" customFormat="1" ht="20.100000000000001" customHeight="1">
      <c r="C430" s="119"/>
      <c r="D430" s="120"/>
      <c r="E430" s="115"/>
      <c r="F430" s="116"/>
      <c r="G430" s="117"/>
      <c r="H430" s="122">
        <f>H449</f>
        <v>7929</v>
      </c>
      <c r="I430" s="122"/>
      <c r="J430" s="122">
        <f>J449</f>
        <v>10845</v>
      </c>
      <c r="K430" s="122"/>
      <c r="L430" s="122">
        <f>L449</f>
        <v>0</v>
      </c>
      <c r="M430" s="118">
        <f>J430+H430+L430</f>
        <v>18774</v>
      </c>
    </row>
    <row r="431" spans="2:13" s="123" customFormat="1" ht="20.100000000000001" customHeight="1">
      <c r="B431" s="123">
        <v>0</v>
      </c>
      <c r="C431" s="410" t="s">
        <v>89</v>
      </c>
      <c r="D431" s="412" t="s">
        <v>90</v>
      </c>
      <c r="E431" s="408" t="s">
        <v>1</v>
      </c>
      <c r="F431" s="401" t="s">
        <v>0</v>
      </c>
      <c r="G431" s="406" t="s">
        <v>91</v>
      </c>
      <c r="H431" s="407"/>
      <c r="I431" s="406" t="s">
        <v>92</v>
      </c>
      <c r="J431" s="407"/>
      <c r="K431" s="406" t="s">
        <v>93</v>
      </c>
      <c r="L431" s="407"/>
      <c r="M431" s="401" t="s">
        <v>2</v>
      </c>
    </row>
    <row r="432" spans="2:13" s="123" customFormat="1" ht="20.100000000000001" customHeight="1">
      <c r="B432" s="123">
        <v>0</v>
      </c>
      <c r="C432" s="411"/>
      <c r="D432" s="413"/>
      <c r="E432" s="409"/>
      <c r="F432" s="402"/>
      <c r="G432" s="194" t="s">
        <v>94</v>
      </c>
      <c r="H432" s="194" t="s">
        <v>95</v>
      </c>
      <c r="I432" s="194" t="s">
        <v>94</v>
      </c>
      <c r="J432" s="194" t="s">
        <v>95</v>
      </c>
      <c r="K432" s="194" t="s">
        <v>94</v>
      </c>
      <c r="L432" s="194" t="s">
        <v>95</v>
      </c>
      <c r="M432" s="402"/>
    </row>
    <row r="433" spans="3:13" s="130" customFormat="1" ht="20.100000000000001" customHeight="1">
      <c r="C433" s="125" t="s">
        <v>433</v>
      </c>
      <c r="D433" s="126" t="s">
        <v>579</v>
      </c>
      <c r="E433" s="127">
        <f>2*1.05</f>
        <v>2.1</v>
      </c>
      <c r="F433" s="128" t="s">
        <v>68</v>
      </c>
      <c r="G433" s="129">
        <f>단가조사표!$Y$43</f>
        <v>3271.6049382716046</v>
      </c>
      <c r="H433" s="129">
        <f>INT(E433*G433)</f>
        <v>6870</v>
      </c>
      <c r="I433" s="129"/>
      <c r="J433" s="129">
        <f>INT(E433*I433)</f>
        <v>0</v>
      </c>
      <c r="K433" s="129"/>
      <c r="L433" s="129">
        <f>INT(E433*K433)</f>
        <v>0</v>
      </c>
      <c r="M433" s="128" t="str">
        <f>단가조사표!$C$43</f>
        <v>조사-036</v>
      </c>
    </row>
    <row r="434" spans="3:13" s="130" customFormat="1" ht="20.100000000000001" customHeight="1">
      <c r="C434" s="125" t="s">
        <v>439</v>
      </c>
      <c r="D434" s="126"/>
      <c r="E434" s="127">
        <v>2.4300000000000002</v>
      </c>
      <c r="F434" s="128" t="s">
        <v>139</v>
      </c>
      <c r="G434" s="129">
        <f>단가조사표!$Y$24</f>
        <v>436</v>
      </c>
      <c r="H434" s="129">
        <f>INT(E434*G434)</f>
        <v>1059</v>
      </c>
      <c r="I434" s="129"/>
      <c r="J434" s="129">
        <f>INT(E434*I434)</f>
        <v>0</v>
      </c>
      <c r="K434" s="129"/>
      <c r="L434" s="129">
        <f>INT(E434*K434)</f>
        <v>0</v>
      </c>
      <c r="M434" s="128" t="str">
        <f>단가조사표!$C$24</f>
        <v>조사-017</v>
      </c>
    </row>
    <row r="435" spans="3:13" s="166" customFormat="1" ht="20.100000000000001" customHeight="1">
      <c r="C435" s="125" t="s">
        <v>275</v>
      </c>
      <c r="D435" s="126"/>
      <c r="E435" s="241">
        <v>4.4999999999999998E-2</v>
      </c>
      <c r="F435" s="244" t="s">
        <v>184</v>
      </c>
      <c r="G435" s="129"/>
      <c r="H435" s="129">
        <f t="shared" ref="H435" si="56">INT(E435*G435)</f>
        <v>0</v>
      </c>
      <c r="I435" s="129">
        <f>단가조사표!$Y$13</f>
        <v>165367</v>
      </c>
      <c r="J435" s="129">
        <f t="shared" ref="J435" si="57">INT(E435*I435)</f>
        <v>7441</v>
      </c>
      <c r="K435" s="129"/>
      <c r="L435" s="129">
        <f t="shared" ref="L435" si="58">INT(E435*K435)</f>
        <v>0</v>
      </c>
      <c r="M435" s="128" t="str">
        <f>단가조사표!$C$13</f>
        <v>조사-007</v>
      </c>
    </row>
    <row r="436" spans="3:13" s="166" customFormat="1" ht="20.100000000000001" customHeight="1">
      <c r="C436" s="162" t="s">
        <v>123</v>
      </c>
      <c r="D436" s="242"/>
      <c r="E436" s="241">
        <v>3.1E-2</v>
      </c>
      <c r="F436" s="244" t="s">
        <v>122</v>
      </c>
      <c r="G436" s="161"/>
      <c r="H436" s="161">
        <f t="shared" ref="H436" si="59">INT(E436*G436)</f>
        <v>0</v>
      </c>
      <c r="I436" s="161">
        <f>단가조사표!$Y$7</f>
        <v>109819</v>
      </c>
      <c r="J436" s="161">
        <f t="shared" ref="J436" si="60">INT(E436*I436)</f>
        <v>3404</v>
      </c>
      <c r="K436" s="161"/>
      <c r="L436" s="161">
        <f t="shared" ref="L436" si="61">INT(E436*K436)</f>
        <v>0</v>
      </c>
      <c r="M436" s="244" t="str">
        <f>단가조사표!$C$7</f>
        <v>조사-001</v>
      </c>
    </row>
    <row r="437" spans="3:13" s="130" customFormat="1" ht="19.5" customHeight="1">
      <c r="C437" s="125"/>
      <c r="D437" s="126"/>
      <c r="E437" s="127"/>
      <c r="F437" s="128"/>
      <c r="G437" s="129"/>
      <c r="H437" s="129"/>
      <c r="I437" s="129"/>
      <c r="J437" s="129"/>
      <c r="K437" s="129"/>
      <c r="L437" s="129"/>
      <c r="M437" s="129"/>
    </row>
    <row r="438" spans="3:13" s="130" customFormat="1" ht="20.100000000000001" customHeight="1">
      <c r="C438" s="125"/>
      <c r="D438" s="126"/>
      <c r="E438" s="127"/>
      <c r="F438" s="128"/>
      <c r="G438" s="129"/>
      <c r="H438" s="129"/>
      <c r="I438" s="129"/>
      <c r="J438" s="129"/>
      <c r="K438" s="129"/>
      <c r="L438" s="129"/>
      <c r="M438" s="129"/>
    </row>
    <row r="439" spans="3:13" s="130" customFormat="1" ht="20.100000000000001" customHeight="1">
      <c r="C439" s="125"/>
      <c r="D439" s="126"/>
      <c r="E439" s="127"/>
      <c r="F439" s="128"/>
      <c r="G439" s="129"/>
      <c r="H439" s="129"/>
      <c r="I439" s="129"/>
      <c r="J439" s="129"/>
      <c r="K439" s="129"/>
      <c r="L439" s="129"/>
      <c r="M439" s="144"/>
    </row>
    <row r="440" spans="3:13" s="130" customFormat="1" ht="20.100000000000001" customHeight="1">
      <c r="C440" s="125"/>
      <c r="D440" s="126"/>
      <c r="E440" s="127"/>
      <c r="F440" s="128"/>
      <c r="G440" s="129"/>
      <c r="H440" s="129"/>
      <c r="I440" s="129"/>
      <c r="J440" s="129"/>
      <c r="K440" s="129"/>
      <c r="L440" s="129"/>
      <c r="M440" s="129"/>
    </row>
    <row r="441" spans="3:13" s="130" customFormat="1" ht="20.100000000000001" customHeight="1">
      <c r="C441" s="125"/>
      <c r="D441" s="126"/>
      <c r="E441" s="127"/>
      <c r="F441" s="128"/>
      <c r="G441" s="129"/>
      <c r="H441" s="129"/>
      <c r="I441" s="129"/>
      <c r="J441" s="129"/>
      <c r="K441" s="129"/>
      <c r="L441" s="129"/>
      <c r="M441" s="129"/>
    </row>
    <row r="442" spans="3:13" s="130" customFormat="1" ht="20.100000000000001" customHeight="1">
      <c r="C442" s="125"/>
      <c r="D442" s="126"/>
      <c r="E442" s="127"/>
      <c r="F442" s="128"/>
      <c r="G442" s="129"/>
      <c r="H442" s="129"/>
      <c r="I442" s="129"/>
      <c r="J442" s="129"/>
      <c r="K442" s="129"/>
      <c r="L442" s="129"/>
      <c r="M442" s="129"/>
    </row>
    <row r="443" spans="3:13" s="130" customFormat="1" ht="20.100000000000001" customHeight="1">
      <c r="C443" s="125"/>
      <c r="D443" s="126"/>
      <c r="E443" s="127"/>
      <c r="F443" s="128"/>
      <c r="G443" s="129"/>
      <c r="H443" s="129"/>
      <c r="I443" s="129"/>
      <c r="J443" s="129"/>
      <c r="K443" s="129"/>
      <c r="L443" s="129"/>
      <c r="M443" s="129"/>
    </row>
    <row r="444" spans="3:13" s="130" customFormat="1" ht="20.100000000000001" customHeight="1">
      <c r="C444" s="125"/>
      <c r="D444" s="126"/>
      <c r="E444" s="127"/>
      <c r="F444" s="128"/>
      <c r="G444" s="129"/>
      <c r="H444" s="129"/>
      <c r="I444" s="129"/>
      <c r="J444" s="129"/>
      <c r="K444" s="129"/>
      <c r="L444" s="129"/>
      <c r="M444" s="129"/>
    </row>
    <row r="445" spans="3:13" s="130" customFormat="1" ht="20.100000000000001" customHeight="1">
      <c r="C445" s="125"/>
      <c r="D445" s="126"/>
      <c r="E445" s="127"/>
      <c r="F445" s="128"/>
      <c r="G445" s="129"/>
      <c r="H445" s="129"/>
      <c r="I445" s="129"/>
      <c r="J445" s="129"/>
      <c r="K445" s="129"/>
      <c r="L445" s="129"/>
      <c r="M445" s="128"/>
    </row>
    <row r="446" spans="3:13" s="130" customFormat="1" ht="20.100000000000001" customHeight="1">
      <c r="C446" s="125"/>
      <c r="D446" s="126"/>
      <c r="E446" s="127"/>
      <c r="F446" s="128"/>
      <c r="G446" s="129"/>
      <c r="H446" s="129"/>
      <c r="I446" s="129"/>
      <c r="J446" s="129"/>
      <c r="K446" s="129"/>
      <c r="L446" s="129"/>
      <c r="M446" s="128"/>
    </row>
    <row r="447" spans="3:13" s="166" customFormat="1" ht="20.100000000000001" customHeight="1">
      <c r="C447" s="162"/>
      <c r="D447" s="242"/>
      <c r="E447" s="241"/>
      <c r="F447" s="244"/>
      <c r="G447" s="161"/>
      <c r="H447" s="161"/>
      <c r="I447" s="161"/>
      <c r="J447" s="161"/>
      <c r="K447" s="161"/>
      <c r="L447" s="161"/>
      <c r="M447" s="244"/>
    </row>
    <row r="448" spans="3:13" s="166" customFormat="1" ht="20.100000000000001" customHeight="1">
      <c r="C448" s="162"/>
      <c r="D448" s="242"/>
      <c r="E448" s="241"/>
      <c r="F448" s="244"/>
      <c r="G448" s="161"/>
      <c r="H448" s="161"/>
      <c r="I448" s="161"/>
      <c r="J448" s="161"/>
      <c r="K448" s="161"/>
      <c r="L448" s="161"/>
      <c r="M448" s="244"/>
    </row>
    <row r="449" spans="2:13" s="136" customFormat="1" ht="20.100000000000001" customHeight="1">
      <c r="C449" s="131" t="s">
        <v>96</v>
      </c>
      <c r="D449" s="132"/>
      <c r="E449" s="133"/>
      <c r="F449" s="134"/>
      <c r="G449" s="135"/>
      <c r="H449" s="135">
        <f>SUM(H433:H448)</f>
        <v>7929</v>
      </c>
      <c r="I449" s="135"/>
      <c r="J449" s="135">
        <f>SUM(J433:J448)</f>
        <v>10845</v>
      </c>
      <c r="K449" s="135"/>
      <c r="L449" s="135">
        <f>SUM(L433:L448)</f>
        <v>0</v>
      </c>
      <c r="M449" s="135"/>
    </row>
    <row r="450" spans="2:13" s="130" customFormat="1" ht="20.100000000000001" customHeight="1">
      <c r="C450" s="125"/>
      <c r="D450" s="126"/>
      <c r="E450" s="127"/>
      <c r="F450" s="128"/>
      <c r="G450" s="129"/>
      <c r="H450" s="129"/>
      <c r="I450" s="129"/>
      <c r="J450" s="129"/>
      <c r="K450" s="129"/>
      <c r="L450" s="129"/>
      <c r="M450" s="129"/>
    </row>
    <row r="451" spans="2:13" s="112" customFormat="1" ht="20.100000000000001" customHeight="1">
      <c r="C451" s="137" t="s">
        <v>82</v>
      </c>
      <c r="D451" s="138"/>
      <c r="E451" s="139"/>
      <c r="F451" s="140"/>
      <c r="G451" s="141"/>
      <c r="H451" s="141"/>
      <c r="I451" s="141"/>
      <c r="J451" s="141"/>
      <c r="K451" s="141"/>
      <c r="L451" s="141"/>
      <c r="M451" s="142"/>
    </row>
    <row r="452" spans="2:13" s="112" customFormat="1" ht="20.100000000000001" customHeight="1">
      <c r="C452" s="113" t="s">
        <v>83</v>
      </c>
      <c r="D452" s="114">
        <f>D427+1</f>
        <v>21</v>
      </c>
      <c r="E452" s="115"/>
      <c r="F452" s="116"/>
      <c r="G452" s="117"/>
      <c r="H452" s="117"/>
      <c r="I452" s="117"/>
      <c r="J452" s="117"/>
      <c r="K452" s="117"/>
      <c r="L452" s="117"/>
      <c r="M452" s="118"/>
    </row>
    <row r="453" spans="2:13" s="112" customFormat="1" ht="20.100000000000001" customHeight="1">
      <c r="C453" s="119" t="s">
        <v>84</v>
      </c>
      <c r="D453" s="120" t="s">
        <v>560</v>
      </c>
      <c r="E453" s="121" t="s">
        <v>562</v>
      </c>
      <c r="F453" s="116"/>
      <c r="G453" s="121"/>
      <c r="H453" s="117"/>
      <c r="I453" s="117"/>
      <c r="J453" s="117"/>
      <c r="K453" s="117"/>
      <c r="L453" s="117"/>
      <c r="M453" s="118"/>
    </row>
    <row r="454" spans="2:13" s="112" customFormat="1" ht="20.100000000000001" customHeight="1">
      <c r="C454" s="119" t="s">
        <v>85</v>
      </c>
      <c r="D454" s="120" t="s">
        <v>158</v>
      </c>
      <c r="E454" s="115"/>
      <c r="F454" s="116"/>
      <c r="G454" s="117"/>
      <c r="H454" s="122" t="s">
        <v>77</v>
      </c>
      <c r="I454" s="117"/>
      <c r="J454" s="122" t="s">
        <v>78</v>
      </c>
      <c r="K454" s="117"/>
      <c r="L454" s="122" t="s">
        <v>87</v>
      </c>
      <c r="M454" s="118" t="s">
        <v>88</v>
      </c>
    </row>
    <row r="455" spans="2:13" s="112" customFormat="1" ht="20.100000000000001" customHeight="1">
      <c r="C455" s="119"/>
      <c r="D455" s="120"/>
      <c r="E455" s="115"/>
      <c r="F455" s="116"/>
      <c r="G455" s="117"/>
      <c r="H455" s="122">
        <f>H474</f>
        <v>9576</v>
      </c>
      <c r="I455" s="122"/>
      <c r="J455" s="122">
        <f>J474</f>
        <v>13655</v>
      </c>
      <c r="K455" s="122"/>
      <c r="L455" s="122">
        <f>L474</f>
        <v>0</v>
      </c>
      <c r="M455" s="118">
        <f>J455+H455+L455</f>
        <v>23231</v>
      </c>
    </row>
    <row r="456" spans="2:13" s="123" customFormat="1" ht="20.100000000000001" customHeight="1">
      <c r="B456" s="123">
        <v>0</v>
      </c>
      <c r="C456" s="410" t="s">
        <v>89</v>
      </c>
      <c r="D456" s="412" t="s">
        <v>90</v>
      </c>
      <c r="E456" s="408" t="s">
        <v>1</v>
      </c>
      <c r="F456" s="401" t="s">
        <v>0</v>
      </c>
      <c r="G456" s="406" t="s">
        <v>91</v>
      </c>
      <c r="H456" s="407"/>
      <c r="I456" s="406" t="s">
        <v>92</v>
      </c>
      <c r="J456" s="407"/>
      <c r="K456" s="406" t="s">
        <v>93</v>
      </c>
      <c r="L456" s="407"/>
      <c r="M456" s="401" t="s">
        <v>2</v>
      </c>
    </row>
    <row r="457" spans="2:13" s="123" customFormat="1" ht="20.100000000000001" customHeight="1">
      <c r="B457" s="123">
        <v>0</v>
      </c>
      <c r="C457" s="411"/>
      <c r="D457" s="413"/>
      <c r="E457" s="409"/>
      <c r="F457" s="402"/>
      <c r="G457" s="194" t="s">
        <v>94</v>
      </c>
      <c r="H457" s="194" t="s">
        <v>95</v>
      </c>
      <c r="I457" s="194" t="s">
        <v>94</v>
      </c>
      <c r="J457" s="194" t="s">
        <v>95</v>
      </c>
      <c r="K457" s="194" t="s">
        <v>94</v>
      </c>
      <c r="L457" s="194" t="s">
        <v>95</v>
      </c>
      <c r="M457" s="402"/>
    </row>
    <row r="458" spans="2:13" s="130" customFormat="1" ht="20.100000000000001" customHeight="1">
      <c r="C458" s="125" t="s">
        <v>448</v>
      </c>
      <c r="D458" s="126" t="s">
        <v>449</v>
      </c>
      <c r="E458" s="127">
        <v>2.33</v>
      </c>
      <c r="F458" s="128" t="s">
        <v>70</v>
      </c>
      <c r="G458" s="129">
        <f>단가조사표!$Y$44</f>
        <v>2580</v>
      </c>
      <c r="H458" s="129">
        <f t="shared" ref="H458:H461" si="62">INT(E458*G458)</f>
        <v>6011</v>
      </c>
      <c r="I458" s="129"/>
      <c r="J458" s="129">
        <f t="shared" ref="J458:J461" si="63">INT(E458*I458)</f>
        <v>0</v>
      </c>
      <c r="K458" s="129"/>
      <c r="L458" s="129">
        <f t="shared" ref="L458:L461" si="64">INT(E458*K458)</f>
        <v>0</v>
      </c>
      <c r="M458" s="128" t="str">
        <f>단가조사표!$C$44</f>
        <v>조사-037</v>
      </c>
    </row>
    <row r="459" spans="2:13" s="130" customFormat="1" ht="20.100000000000001" customHeight="1">
      <c r="C459" s="125" t="s">
        <v>450</v>
      </c>
      <c r="D459" s="126" t="s">
        <v>451</v>
      </c>
      <c r="E459" s="127">
        <v>0.68</v>
      </c>
      <c r="F459" s="128" t="s">
        <v>70</v>
      </c>
      <c r="G459" s="129">
        <f>단가조사표!$Y$46</f>
        <v>2120</v>
      </c>
      <c r="H459" s="129">
        <f t="shared" si="62"/>
        <v>1441</v>
      </c>
      <c r="I459" s="129"/>
      <c r="J459" s="129">
        <f t="shared" si="63"/>
        <v>0</v>
      </c>
      <c r="K459" s="129"/>
      <c r="L459" s="129">
        <f t="shared" si="64"/>
        <v>0</v>
      </c>
      <c r="M459" s="128" t="str">
        <f>단가조사표!$C$46</f>
        <v>조사-039</v>
      </c>
    </row>
    <row r="460" spans="2:13" s="130" customFormat="1" ht="20.100000000000001" customHeight="1">
      <c r="C460" s="125" t="s">
        <v>452</v>
      </c>
      <c r="D460" s="126" t="s">
        <v>453</v>
      </c>
      <c r="E460" s="127">
        <v>24</v>
      </c>
      <c r="F460" s="128" t="s">
        <v>71</v>
      </c>
      <c r="G460" s="129">
        <f>단가조사표!$Y$48</f>
        <v>55</v>
      </c>
      <c r="H460" s="129">
        <f t="shared" si="62"/>
        <v>1320</v>
      </c>
      <c r="I460" s="129"/>
      <c r="J460" s="129">
        <f t="shared" si="63"/>
        <v>0</v>
      </c>
      <c r="K460" s="129"/>
      <c r="L460" s="129">
        <f t="shared" si="64"/>
        <v>0</v>
      </c>
      <c r="M460" s="128" t="str">
        <f>단가조사표!$C$48</f>
        <v>조사-041</v>
      </c>
    </row>
    <row r="461" spans="2:13" s="130" customFormat="1" ht="20.100000000000001" customHeight="1">
      <c r="C461" s="125" t="s">
        <v>454</v>
      </c>
      <c r="D461" s="126" t="s">
        <v>455</v>
      </c>
      <c r="E461" s="127">
        <v>8</v>
      </c>
      <c r="F461" s="128" t="s">
        <v>456</v>
      </c>
      <c r="G461" s="129">
        <f>단가조사표!$Y$50</f>
        <v>55</v>
      </c>
      <c r="H461" s="129">
        <f t="shared" si="62"/>
        <v>440</v>
      </c>
      <c r="I461" s="129"/>
      <c r="J461" s="129">
        <f t="shared" si="63"/>
        <v>0</v>
      </c>
      <c r="K461" s="129"/>
      <c r="L461" s="129">
        <f t="shared" si="64"/>
        <v>0</v>
      </c>
      <c r="M461" s="128" t="str">
        <f>단가조사표!$C$50</f>
        <v>조사-043</v>
      </c>
    </row>
    <row r="462" spans="2:13" s="130" customFormat="1" ht="20.100000000000001" customHeight="1">
      <c r="C462" s="125" t="s">
        <v>211</v>
      </c>
      <c r="D462" s="126" t="s">
        <v>457</v>
      </c>
      <c r="E462" s="127">
        <v>0.16</v>
      </c>
      <c r="F462" s="128" t="s">
        <v>139</v>
      </c>
      <c r="G462" s="129">
        <f>단가조사표!$Y$20</f>
        <v>2280</v>
      </c>
      <c r="H462" s="129">
        <f t="shared" ref="H462:H464" si="65">INT(E462*G462)</f>
        <v>364</v>
      </c>
      <c r="I462" s="129"/>
      <c r="J462" s="129">
        <f t="shared" ref="J462:J464" si="66">INT(E462*I462)</f>
        <v>0</v>
      </c>
      <c r="K462" s="129"/>
      <c r="L462" s="129">
        <f t="shared" ref="L462:L464" si="67">INT(E462*K462)</f>
        <v>0</v>
      </c>
      <c r="M462" s="128" t="str">
        <f>단가조사표!$C$20</f>
        <v>조사-013</v>
      </c>
    </row>
    <row r="463" spans="2:13" s="130" customFormat="1" ht="20.100000000000001" customHeight="1">
      <c r="C463" s="125" t="s">
        <v>275</v>
      </c>
      <c r="D463" s="126"/>
      <c r="E463" s="127">
        <f>0.06</f>
        <v>0.06</v>
      </c>
      <c r="F463" s="128" t="s">
        <v>184</v>
      </c>
      <c r="G463" s="129"/>
      <c r="H463" s="129">
        <f t="shared" si="65"/>
        <v>0</v>
      </c>
      <c r="I463" s="129">
        <f>단가조사표!$Y$13</f>
        <v>165367</v>
      </c>
      <c r="J463" s="129">
        <f t="shared" si="66"/>
        <v>9922</v>
      </c>
      <c r="K463" s="129"/>
      <c r="L463" s="129">
        <f t="shared" si="67"/>
        <v>0</v>
      </c>
      <c r="M463" s="128" t="str">
        <f>단가조사표!$C$13</f>
        <v>조사-007</v>
      </c>
    </row>
    <row r="464" spans="2:13" s="130" customFormat="1" ht="20.100000000000001" customHeight="1">
      <c r="C464" s="125" t="s">
        <v>424</v>
      </c>
      <c r="D464" s="126"/>
      <c r="E464" s="127">
        <f>0.034</f>
        <v>3.4000000000000002E-2</v>
      </c>
      <c r="F464" s="128" t="s">
        <v>184</v>
      </c>
      <c r="G464" s="161"/>
      <c r="H464" s="161">
        <f t="shared" si="65"/>
        <v>0</v>
      </c>
      <c r="I464" s="161">
        <f>단가조사표!$Y$7</f>
        <v>109819</v>
      </c>
      <c r="J464" s="161">
        <f t="shared" si="66"/>
        <v>3733</v>
      </c>
      <c r="K464" s="161"/>
      <c r="L464" s="161">
        <f t="shared" si="67"/>
        <v>0</v>
      </c>
      <c r="M464" s="244" t="str">
        <f>단가조사표!$C$7</f>
        <v>조사-001</v>
      </c>
    </row>
    <row r="465" spans="3:13" s="130" customFormat="1" ht="20.100000000000001" customHeight="1">
      <c r="C465" s="125"/>
      <c r="D465" s="126"/>
      <c r="E465" s="127"/>
      <c r="F465" s="128"/>
      <c r="G465" s="129"/>
      <c r="H465" s="129"/>
      <c r="I465" s="129"/>
      <c r="J465" s="129"/>
      <c r="K465" s="129"/>
      <c r="L465" s="129"/>
      <c r="M465" s="129"/>
    </row>
    <row r="466" spans="3:13" s="130" customFormat="1" ht="20.100000000000001" customHeight="1">
      <c r="C466" s="125"/>
      <c r="D466" s="126"/>
      <c r="E466" s="127"/>
      <c r="F466" s="128"/>
      <c r="G466" s="129"/>
      <c r="H466" s="129"/>
      <c r="I466" s="129"/>
      <c r="J466" s="129"/>
      <c r="K466" s="129"/>
      <c r="L466" s="129"/>
      <c r="M466" s="129"/>
    </row>
    <row r="467" spans="3:13" s="130" customFormat="1" ht="20.100000000000001" customHeight="1">
      <c r="C467" s="125"/>
      <c r="D467" s="126"/>
      <c r="E467" s="127"/>
      <c r="F467" s="128"/>
      <c r="G467" s="129"/>
      <c r="H467" s="129"/>
      <c r="I467" s="129"/>
      <c r="J467" s="129"/>
      <c r="K467" s="129"/>
      <c r="L467" s="129"/>
      <c r="M467" s="129"/>
    </row>
    <row r="468" spans="3:13" s="130" customFormat="1" ht="20.100000000000001" customHeight="1">
      <c r="C468" s="125"/>
      <c r="D468" s="126"/>
      <c r="E468" s="127"/>
      <c r="F468" s="128"/>
      <c r="G468" s="129"/>
      <c r="H468" s="129"/>
      <c r="I468" s="129"/>
      <c r="J468" s="129"/>
      <c r="K468" s="129"/>
      <c r="L468" s="129"/>
      <c r="M468" s="128"/>
    </row>
    <row r="469" spans="3:13" s="130" customFormat="1" ht="20.100000000000001" customHeight="1">
      <c r="C469" s="125"/>
      <c r="D469" s="126"/>
      <c r="E469" s="127"/>
      <c r="F469" s="128"/>
      <c r="G469" s="129"/>
      <c r="H469" s="129"/>
      <c r="I469" s="129"/>
      <c r="J469" s="129"/>
      <c r="K469" s="129"/>
      <c r="L469" s="129"/>
      <c r="M469" s="128"/>
    </row>
    <row r="470" spans="3:13" s="130" customFormat="1" ht="20.100000000000001" customHeight="1">
      <c r="C470" s="125"/>
      <c r="D470" s="126"/>
      <c r="E470" s="127"/>
      <c r="F470" s="128"/>
      <c r="G470" s="129"/>
      <c r="H470" s="129"/>
      <c r="I470" s="129"/>
      <c r="J470" s="129"/>
      <c r="K470" s="129"/>
      <c r="L470" s="129"/>
      <c r="M470" s="129"/>
    </row>
    <row r="471" spans="3:13" s="130" customFormat="1" ht="20.100000000000001" customHeight="1">
      <c r="C471" s="125"/>
      <c r="D471" s="126"/>
      <c r="E471" s="127"/>
      <c r="F471" s="128"/>
      <c r="G471" s="129"/>
      <c r="H471" s="129"/>
      <c r="I471" s="129"/>
      <c r="J471" s="129"/>
      <c r="K471" s="129"/>
      <c r="L471" s="129"/>
      <c r="M471" s="129"/>
    </row>
    <row r="472" spans="3:13" s="130" customFormat="1" ht="20.100000000000001" customHeight="1">
      <c r="C472" s="125"/>
      <c r="D472" s="126"/>
      <c r="E472" s="127"/>
      <c r="F472" s="128"/>
      <c r="G472" s="129"/>
      <c r="H472" s="129"/>
      <c r="I472" s="129"/>
      <c r="J472" s="129"/>
      <c r="K472" s="129"/>
      <c r="L472" s="129"/>
      <c r="M472" s="129"/>
    </row>
    <row r="473" spans="3:13" s="130" customFormat="1" ht="20.100000000000001" customHeight="1">
      <c r="C473" s="125"/>
      <c r="D473" s="126"/>
      <c r="E473" s="127"/>
      <c r="F473" s="128"/>
      <c r="G473" s="129"/>
      <c r="H473" s="129"/>
      <c r="I473" s="129"/>
      <c r="J473" s="129"/>
      <c r="K473" s="129"/>
      <c r="L473" s="129"/>
      <c r="M473" s="129"/>
    </row>
    <row r="474" spans="3:13" s="136" customFormat="1" ht="20.100000000000001" customHeight="1">
      <c r="C474" s="131" t="s">
        <v>96</v>
      </c>
      <c r="D474" s="132"/>
      <c r="E474" s="133"/>
      <c r="F474" s="134"/>
      <c r="G474" s="135"/>
      <c r="H474" s="135">
        <f>SUM(H458:H473)</f>
        <v>9576</v>
      </c>
      <c r="I474" s="135"/>
      <c r="J474" s="135">
        <f>SUM(J458:J473)</f>
        <v>13655</v>
      </c>
      <c r="K474" s="135"/>
      <c r="L474" s="135">
        <f>SUM(L458:L473)</f>
        <v>0</v>
      </c>
      <c r="M474" s="135"/>
    </row>
    <row r="475" spans="3:13" s="130" customFormat="1" ht="20.100000000000001" customHeight="1">
      <c r="C475" s="125"/>
      <c r="D475" s="126"/>
      <c r="E475" s="127"/>
      <c r="F475" s="128"/>
      <c r="G475" s="129"/>
      <c r="H475" s="129"/>
      <c r="I475" s="129"/>
      <c r="J475" s="129"/>
      <c r="K475" s="129"/>
      <c r="L475" s="129"/>
      <c r="M475" s="129"/>
    </row>
    <row r="476" spans="3:13" s="112" customFormat="1" ht="20.100000000000001" customHeight="1">
      <c r="C476" s="137" t="s">
        <v>82</v>
      </c>
      <c r="D476" s="138"/>
      <c r="E476" s="139"/>
      <c r="F476" s="140"/>
      <c r="G476" s="141"/>
      <c r="H476" s="141"/>
      <c r="I476" s="141"/>
      <c r="J476" s="141"/>
      <c r="K476" s="141"/>
      <c r="L476" s="141"/>
      <c r="M476" s="142"/>
    </row>
    <row r="477" spans="3:13" s="112" customFormat="1" ht="20.100000000000001" customHeight="1">
      <c r="C477" s="113" t="s">
        <v>83</v>
      </c>
      <c r="D477" s="114">
        <f>D452+1</f>
        <v>22</v>
      </c>
      <c r="E477" s="115"/>
      <c r="F477" s="116"/>
      <c r="G477" s="117"/>
      <c r="H477" s="117"/>
      <c r="I477" s="117"/>
      <c r="J477" s="117"/>
      <c r="K477" s="117"/>
      <c r="L477" s="117"/>
      <c r="M477" s="118"/>
    </row>
    <row r="478" spans="3:13" s="112" customFormat="1" ht="20.100000000000001" customHeight="1">
      <c r="C478" s="119" t="s">
        <v>84</v>
      </c>
      <c r="D478" s="120" t="s">
        <v>560</v>
      </c>
      <c r="E478" s="121" t="s">
        <v>564</v>
      </c>
      <c r="F478" s="116"/>
      <c r="G478" s="121"/>
      <c r="H478" s="117"/>
      <c r="I478" s="117"/>
      <c r="J478" s="117"/>
      <c r="K478" s="117"/>
      <c r="L478" s="117"/>
      <c r="M478" s="118"/>
    </row>
    <row r="479" spans="3:13" s="112" customFormat="1" ht="20.100000000000001" customHeight="1">
      <c r="C479" s="119" t="s">
        <v>85</v>
      </c>
      <c r="D479" s="120" t="s">
        <v>158</v>
      </c>
      <c r="E479" s="115"/>
      <c r="F479" s="116"/>
      <c r="G479" s="117"/>
      <c r="H479" s="122" t="s">
        <v>77</v>
      </c>
      <c r="I479" s="117"/>
      <c r="J479" s="122" t="s">
        <v>78</v>
      </c>
      <c r="K479" s="117"/>
      <c r="L479" s="122" t="s">
        <v>87</v>
      </c>
      <c r="M479" s="118" t="s">
        <v>88</v>
      </c>
    </row>
    <row r="480" spans="3:13" s="112" customFormat="1" ht="20.100000000000001" customHeight="1">
      <c r="C480" s="119"/>
      <c r="D480" s="120"/>
      <c r="E480" s="115"/>
      <c r="F480" s="116"/>
      <c r="G480" s="117"/>
      <c r="H480" s="122">
        <f>H499</f>
        <v>11928</v>
      </c>
      <c r="I480" s="122"/>
      <c r="J480" s="122">
        <f>J499</f>
        <v>13655</v>
      </c>
      <c r="K480" s="122"/>
      <c r="L480" s="122">
        <f>L499</f>
        <v>0</v>
      </c>
      <c r="M480" s="118">
        <f>J480+H480+L480</f>
        <v>25583</v>
      </c>
    </row>
    <row r="481" spans="2:13" s="123" customFormat="1" ht="20.100000000000001" customHeight="1">
      <c r="B481" s="123">
        <v>0</v>
      </c>
      <c r="C481" s="410" t="s">
        <v>89</v>
      </c>
      <c r="D481" s="412" t="s">
        <v>90</v>
      </c>
      <c r="E481" s="408" t="s">
        <v>1</v>
      </c>
      <c r="F481" s="401" t="s">
        <v>0</v>
      </c>
      <c r="G481" s="406" t="s">
        <v>91</v>
      </c>
      <c r="H481" s="407"/>
      <c r="I481" s="406" t="s">
        <v>92</v>
      </c>
      <c r="J481" s="407"/>
      <c r="K481" s="406" t="s">
        <v>93</v>
      </c>
      <c r="L481" s="407"/>
      <c r="M481" s="401" t="s">
        <v>2</v>
      </c>
    </row>
    <row r="482" spans="2:13" s="123" customFormat="1" ht="20.100000000000001" customHeight="1">
      <c r="B482" s="123">
        <v>0</v>
      </c>
      <c r="C482" s="411"/>
      <c r="D482" s="413"/>
      <c r="E482" s="409"/>
      <c r="F482" s="402"/>
      <c r="G482" s="197" t="s">
        <v>94</v>
      </c>
      <c r="H482" s="197" t="s">
        <v>95</v>
      </c>
      <c r="I482" s="197" t="s">
        <v>94</v>
      </c>
      <c r="J482" s="197" t="s">
        <v>95</v>
      </c>
      <c r="K482" s="197" t="s">
        <v>94</v>
      </c>
      <c r="L482" s="197" t="s">
        <v>95</v>
      </c>
      <c r="M482" s="402"/>
    </row>
    <row r="483" spans="2:13" s="130" customFormat="1" ht="20.100000000000001" customHeight="1">
      <c r="C483" s="125" t="s">
        <v>448</v>
      </c>
      <c r="D483" s="126" t="s">
        <v>583</v>
      </c>
      <c r="E483" s="127">
        <v>2.33</v>
      </c>
      <c r="F483" s="128" t="s">
        <v>70</v>
      </c>
      <c r="G483" s="129">
        <f>단가조사표!$Y$45</f>
        <v>3140</v>
      </c>
      <c r="H483" s="129">
        <f t="shared" ref="H483:H487" si="68">INT(E483*G483)</f>
        <v>7316</v>
      </c>
      <c r="I483" s="129"/>
      <c r="J483" s="129">
        <f t="shared" ref="J483:J487" si="69">INT(E483*I483)</f>
        <v>0</v>
      </c>
      <c r="K483" s="129"/>
      <c r="L483" s="129">
        <f t="shared" ref="L483:L487" si="70">INT(E483*K483)</f>
        <v>0</v>
      </c>
      <c r="M483" s="128" t="str">
        <f>단가조사표!$C$45</f>
        <v>조사-038</v>
      </c>
    </row>
    <row r="484" spans="2:13" s="130" customFormat="1" ht="20.100000000000001" customHeight="1">
      <c r="C484" s="125" t="s">
        <v>450</v>
      </c>
      <c r="D484" s="126" t="s">
        <v>584</v>
      </c>
      <c r="E484" s="127">
        <v>0.68</v>
      </c>
      <c r="F484" s="128" t="s">
        <v>70</v>
      </c>
      <c r="G484" s="129">
        <f>단가조사표!$Y$47</f>
        <v>2600</v>
      </c>
      <c r="H484" s="129">
        <f t="shared" si="68"/>
        <v>1768</v>
      </c>
      <c r="I484" s="129"/>
      <c r="J484" s="129">
        <f t="shared" si="69"/>
        <v>0</v>
      </c>
      <c r="K484" s="129"/>
      <c r="L484" s="129">
        <f t="shared" si="70"/>
        <v>0</v>
      </c>
      <c r="M484" s="128" t="str">
        <f>단가조사표!$C$47</f>
        <v>조사-040</v>
      </c>
    </row>
    <row r="485" spans="2:13" s="130" customFormat="1" ht="20.100000000000001" customHeight="1">
      <c r="C485" s="125" t="s">
        <v>452</v>
      </c>
      <c r="D485" s="126" t="s">
        <v>585</v>
      </c>
      <c r="E485" s="127">
        <v>24</v>
      </c>
      <c r="F485" s="128" t="s">
        <v>71</v>
      </c>
      <c r="G485" s="129">
        <f>단가조사표!$Y$49</f>
        <v>85</v>
      </c>
      <c r="H485" s="129">
        <f t="shared" si="68"/>
        <v>2040</v>
      </c>
      <c r="I485" s="129"/>
      <c r="J485" s="129">
        <f t="shared" si="69"/>
        <v>0</v>
      </c>
      <c r="K485" s="129"/>
      <c r="L485" s="129">
        <f t="shared" si="70"/>
        <v>0</v>
      </c>
      <c r="M485" s="128" t="str">
        <f>단가조사표!$C$49</f>
        <v>조사-042</v>
      </c>
    </row>
    <row r="486" spans="2:13" s="130" customFormat="1" ht="20.100000000000001" customHeight="1">
      <c r="C486" s="125" t="s">
        <v>454</v>
      </c>
      <c r="D486" s="126" t="s">
        <v>455</v>
      </c>
      <c r="E486" s="127">
        <v>8</v>
      </c>
      <c r="F486" s="128" t="s">
        <v>456</v>
      </c>
      <c r="G486" s="129">
        <f>단가조사표!$Y$50</f>
        <v>55</v>
      </c>
      <c r="H486" s="129">
        <f t="shared" si="68"/>
        <v>440</v>
      </c>
      <c r="I486" s="129"/>
      <c r="J486" s="129">
        <f t="shared" si="69"/>
        <v>0</v>
      </c>
      <c r="K486" s="129"/>
      <c r="L486" s="129">
        <f t="shared" si="70"/>
        <v>0</v>
      </c>
      <c r="M486" s="128" t="str">
        <f>단가조사표!$C$50</f>
        <v>조사-043</v>
      </c>
    </row>
    <row r="487" spans="2:13" s="130" customFormat="1" ht="20.100000000000001" customHeight="1">
      <c r="C487" s="125" t="s">
        <v>211</v>
      </c>
      <c r="D487" s="126" t="s">
        <v>457</v>
      </c>
      <c r="E487" s="127">
        <v>0.16</v>
      </c>
      <c r="F487" s="128" t="s">
        <v>139</v>
      </c>
      <c r="G487" s="129">
        <f>단가조사표!$Y$20</f>
        <v>2280</v>
      </c>
      <c r="H487" s="129">
        <f t="shared" si="68"/>
        <v>364</v>
      </c>
      <c r="I487" s="129"/>
      <c r="J487" s="129">
        <f t="shared" si="69"/>
        <v>0</v>
      </c>
      <c r="K487" s="129"/>
      <c r="L487" s="129">
        <f t="shared" si="70"/>
        <v>0</v>
      </c>
      <c r="M487" s="128" t="str">
        <f>단가조사표!$C$20</f>
        <v>조사-013</v>
      </c>
    </row>
    <row r="488" spans="2:13" s="130" customFormat="1" ht="20.100000000000001" customHeight="1">
      <c r="C488" s="125" t="s">
        <v>275</v>
      </c>
      <c r="D488" s="126"/>
      <c r="E488" s="127">
        <f>0.06</f>
        <v>0.06</v>
      </c>
      <c r="F488" s="128" t="s">
        <v>184</v>
      </c>
      <c r="G488" s="129"/>
      <c r="H488" s="129">
        <f t="shared" ref="H488:H489" si="71">INT(E488*G488)</f>
        <v>0</v>
      </c>
      <c r="I488" s="129">
        <f>단가조사표!$Y$13</f>
        <v>165367</v>
      </c>
      <c r="J488" s="129">
        <f t="shared" ref="J488:J489" si="72">INT(E488*I488)</f>
        <v>9922</v>
      </c>
      <c r="K488" s="129"/>
      <c r="L488" s="129">
        <f t="shared" ref="L488:L489" si="73">INT(E488*K488)</f>
        <v>0</v>
      </c>
      <c r="M488" s="128" t="str">
        <f>단가조사표!$C$13</f>
        <v>조사-007</v>
      </c>
    </row>
    <row r="489" spans="2:13" s="130" customFormat="1" ht="20.100000000000001" customHeight="1">
      <c r="C489" s="125" t="s">
        <v>424</v>
      </c>
      <c r="D489" s="126"/>
      <c r="E489" s="127">
        <f>0.034</f>
        <v>3.4000000000000002E-2</v>
      </c>
      <c r="F489" s="128" t="s">
        <v>184</v>
      </c>
      <c r="G489" s="161"/>
      <c r="H489" s="161">
        <f t="shared" si="71"/>
        <v>0</v>
      </c>
      <c r="I489" s="161">
        <f>단가조사표!$Y$7</f>
        <v>109819</v>
      </c>
      <c r="J489" s="161">
        <f t="shared" si="72"/>
        <v>3733</v>
      </c>
      <c r="K489" s="161"/>
      <c r="L489" s="161">
        <f t="shared" si="73"/>
        <v>0</v>
      </c>
      <c r="M489" s="244" t="str">
        <f>단가조사표!$C$7</f>
        <v>조사-001</v>
      </c>
    </row>
    <row r="490" spans="2:13" s="130" customFormat="1" ht="20.100000000000001" customHeight="1">
      <c r="C490" s="125"/>
      <c r="D490" s="126"/>
      <c r="E490" s="127"/>
      <c r="F490" s="128"/>
      <c r="G490" s="129"/>
      <c r="H490" s="129"/>
      <c r="I490" s="129"/>
      <c r="J490" s="129"/>
      <c r="K490" s="129"/>
      <c r="L490" s="129"/>
      <c r="M490" s="129"/>
    </row>
    <row r="491" spans="2:13" s="130" customFormat="1" ht="20.100000000000001" customHeight="1">
      <c r="C491" s="125"/>
      <c r="D491" s="126"/>
      <c r="E491" s="127"/>
      <c r="F491" s="128"/>
      <c r="G491" s="129"/>
      <c r="H491" s="129"/>
      <c r="I491" s="129"/>
      <c r="J491" s="129"/>
      <c r="K491" s="129"/>
      <c r="L491" s="129"/>
      <c r="M491" s="129"/>
    </row>
    <row r="492" spans="2:13" s="130" customFormat="1" ht="20.100000000000001" customHeight="1">
      <c r="C492" s="125"/>
      <c r="D492" s="126"/>
      <c r="E492" s="127"/>
      <c r="F492" s="128"/>
      <c r="G492" s="129"/>
      <c r="H492" s="129"/>
      <c r="I492" s="129"/>
      <c r="J492" s="129"/>
      <c r="K492" s="129"/>
      <c r="L492" s="129"/>
      <c r="M492" s="129"/>
    </row>
    <row r="493" spans="2:13" s="130" customFormat="1" ht="20.100000000000001" customHeight="1">
      <c r="C493" s="125"/>
      <c r="D493" s="126"/>
      <c r="E493" s="127"/>
      <c r="F493" s="128"/>
      <c r="G493" s="129"/>
      <c r="H493" s="129"/>
      <c r="I493" s="129"/>
      <c r="J493" s="129"/>
      <c r="K493" s="129"/>
      <c r="L493" s="129"/>
      <c r="M493" s="129"/>
    </row>
    <row r="494" spans="2:13" s="130" customFormat="1" ht="20.100000000000001" customHeight="1">
      <c r="C494" s="125"/>
      <c r="D494" s="126"/>
      <c r="E494" s="127"/>
      <c r="F494" s="128"/>
      <c r="G494" s="129"/>
      <c r="H494" s="129"/>
      <c r="I494" s="129"/>
      <c r="J494" s="129"/>
      <c r="K494" s="129"/>
      <c r="L494" s="129"/>
      <c r="M494" s="128"/>
    </row>
    <row r="495" spans="2:13" s="130" customFormat="1" ht="20.100000000000001" customHeight="1">
      <c r="C495" s="125"/>
      <c r="D495" s="126"/>
      <c r="E495" s="127"/>
      <c r="F495" s="128"/>
      <c r="G495" s="129"/>
      <c r="H495" s="129"/>
      <c r="I495" s="129"/>
      <c r="J495" s="129"/>
      <c r="K495" s="129"/>
      <c r="L495" s="129"/>
      <c r="M495" s="128"/>
    </row>
    <row r="496" spans="2:13" s="130" customFormat="1" ht="20.100000000000001" customHeight="1">
      <c r="C496" s="125"/>
      <c r="D496" s="126"/>
      <c r="E496" s="127"/>
      <c r="F496" s="128"/>
      <c r="G496" s="129"/>
      <c r="H496" s="129"/>
      <c r="I496" s="129"/>
      <c r="J496" s="129"/>
      <c r="K496" s="129"/>
      <c r="L496" s="129"/>
      <c r="M496" s="129"/>
    </row>
    <row r="497" spans="2:13" s="130" customFormat="1" ht="20.100000000000001" customHeight="1">
      <c r="C497" s="125"/>
      <c r="D497" s="126"/>
      <c r="E497" s="127"/>
      <c r="F497" s="128"/>
      <c r="G497" s="129"/>
      <c r="H497" s="129"/>
      <c r="I497" s="129"/>
      <c r="J497" s="129"/>
      <c r="K497" s="129"/>
      <c r="L497" s="129"/>
      <c r="M497" s="129"/>
    </row>
    <row r="498" spans="2:13" s="130" customFormat="1" ht="20.100000000000001" customHeight="1">
      <c r="C498" s="125"/>
      <c r="D498" s="126"/>
      <c r="E498" s="127"/>
      <c r="F498" s="128"/>
      <c r="G498" s="129"/>
      <c r="H498" s="129"/>
      <c r="I498" s="129"/>
      <c r="J498" s="129"/>
      <c r="K498" s="129"/>
      <c r="L498" s="129"/>
      <c r="M498" s="129"/>
    </row>
    <row r="499" spans="2:13" s="136" customFormat="1" ht="20.100000000000001" customHeight="1">
      <c r="C499" s="131" t="s">
        <v>96</v>
      </c>
      <c r="D499" s="132"/>
      <c r="E499" s="133"/>
      <c r="F499" s="134"/>
      <c r="G499" s="135"/>
      <c r="H499" s="135">
        <f>SUM(H483:H498)</f>
        <v>11928</v>
      </c>
      <c r="I499" s="135"/>
      <c r="J499" s="135">
        <f>SUM(J483:J498)</f>
        <v>13655</v>
      </c>
      <c r="K499" s="135"/>
      <c r="L499" s="135">
        <f>SUM(L483:L498)</f>
        <v>0</v>
      </c>
      <c r="M499" s="135"/>
    </row>
    <row r="500" spans="2:13" s="130" customFormat="1" ht="20.100000000000001" customHeight="1">
      <c r="C500" s="125"/>
      <c r="D500" s="126"/>
      <c r="E500" s="127"/>
      <c r="F500" s="128"/>
      <c r="G500" s="129"/>
      <c r="H500" s="129"/>
      <c r="I500" s="129"/>
      <c r="J500" s="129"/>
      <c r="K500" s="129"/>
      <c r="L500" s="129"/>
      <c r="M500" s="129"/>
    </row>
    <row r="501" spans="2:13" s="112" customFormat="1" ht="20.100000000000001" customHeight="1">
      <c r="C501" s="137" t="s">
        <v>82</v>
      </c>
      <c r="D501" s="138"/>
      <c r="E501" s="139"/>
      <c r="F501" s="140"/>
      <c r="G501" s="141"/>
      <c r="H501" s="141"/>
      <c r="I501" s="141"/>
      <c r="J501" s="141"/>
      <c r="K501" s="141"/>
      <c r="L501" s="141"/>
      <c r="M501" s="142"/>
    </row>
    <row r="502" spans="2:13" s="112" customFormat="1" ht="20.100000000000001" customHeight="1">
      <c r="C502" s="113" t="s">
        <v>83</v>
      </c>
      <c r="D502" s="114">
        <f>D477+1</f>
        <v>23</v>
      </c>
      <c r="E502" s="115"/>
      <c r="F502" s="116"/>
      <c r="G502" s="117"/>
      <c r="H502" s="117"/>
      <c r="I502" s="117"/>
      <c r="J502" s="117"/>
      <c r="K502" s="117"/>
      <c r="L502" s="117"/>
      <c r="M502" s="118"/>
    </row>
    <row r="503" spans="2:13" s="112" customFormat="1" ht="20.100000000000001" customHeight="1">
      <c r="C503" s="119" t="s">
        <v>84</v>
      </c>
      <c r="D503" s="120" t="s">
        <v>514</v>
      </c>
      <c r="E503" s="121" t="s">
        <v>519</v>
      </c>
      <c r="F503" s="116"/>
      <c r="G503" s="121"/>
      <c r="H503" s="117"/>
      <c r="I503" s="117"/>
      <c r="J503" s="117"/>
      <c r="K503" s="117" t="s">
        <v>485</v>
      </c>
      <c r="L503" s="117"/>
      <c r="M503" s="118"/>
    </row>
    <row r="504" spans="2:13" s="112" customFormat="1" ht="20.100000000000001" customHeight="1">
      <c r="C504" s="119" t="s">
        <v>85</v>
      </c>
      <c r="D504" s="120" t="s">
        <v>158</v>
      </c>
      <c r="E504" s="115"/>
      <c r="F504" s="116"/>
      <c r="G504" s="117"/>
      <c r="H504" s="122" t="s">
        <v>77</v>
      </c>
      <c r="I504" s="117"/>
      <c r="J504" s="122" t="s">
        <v>78</v>
      </c>
      <c r="K504" s="117"/>
      <c r="L504" s="122" t="s">
        <v>87</v>
      </c>
      <c r="M504" s="118" t="s">
        <v>88</v>
      </c>
    </row>
    <row r="505" spans="2:13" s="112" customFormat="1" ht="20.100000000000001" customHeight="1">
      <c r="C505" s="119"/>
      <c r="D505" s="120"/>
      <c r="E505" s="115"/>
      <c r="F505" s="116"/>
      <c r="G505" s="117"/>
      <c r="H505" s="122">
        <f>H511</f>
        <v>0</v>
      </c>
      <c r="I505" s="122"/>
      <c r="J505" s="122">
        <f>J511</f>
        <v>13178</v>
      </c>
      <c r="K505" s="122"/>
      <c r="L505" s="122">
        <f>L511</f>
        <v>0</v>
      </c>
      <c r="M505" s="118">
        <f>J505+H505+L505</f>
        <v>13178</v>
      </c>
    </row>
    <row r="506" spans="2:13" s="123" customFormat="1" ht="20.100000000000001" customHeight="1">
      <c r="B506" s="123">
        <v>0</v>
      </c>
      <c r="C506" s="410" t="s">
        <v>89</v>
      </c>
      <c r="D506" s="412" t="s">
        <v>90</v>
      </c>
      <c r="E506" s="408" t="s">
        <v>1</v>
      </c>
      <c r="F506" s="401" t="s">
        <v>0</v>
      </c>
      <c r="G506" s="406" t="s">
        <v>91</v>
      </c>
      <c r="H506" s="407"/>
      <c r="I506" s="406" t="s">
        <v>92</v>
      </c>
      <c r="J506" s="407"/>
      <c r="K506" s="406" t="s">
        <v>93</v>
      </c>
      <c r="L506" s="407"/>
      <c r="M506" s="401" t="s">
        <v>2</v>
      </c>
    </row>
    <row r="507" spans="2:13" s="123" customFormat="1" ht="20.100000000000001" customHeight="1">
      <c r="B507" s="123">
        <v>0</v>
      </c>
      <c r="C507" s="411"/>
      <c r="D507" s="413"/>
      <c r="E507" s="409"/>
      <c r="F507" s="402"/>
      <c r="G507" s="258" t="s">
        <v>94</v>
      </c>
      <c r="H507" s="258" t="s">
        <v>95</v>
      </c>
      <c r="I507" s="258" t="s">
        <v>94</v>
      </c>
      <c r="J507" s="258" t="s">
        <v>95</v>
      </c>
      <c r="K507" s="258" t="s">
        <v>94</v>
      </c>
      <c r="L507" s="258" t="s">
        <v>95</v>
      </c>
      <c r="M507" s="402"/>
    </row>
    <row r="508" spans="2:13" s="130" customFormat="1" ht="20.100000000000001" customHeight="1">
      <c r="C508" s="125" t="s">
        <v>424</v>
      </c>
      <c r="D508" s="126"/>
      <c r="E508" s="127">
        <v>0.12</v>
      </c>
      <c r="F508" s="128" t="s">
        <v>184</v>
      </c>
      <c r="G508" s="161"/>
      <c r="H508" s="161">
        <f t="shared" ref="H508" si="74">INT(E508*G508)</f>
        <v>0</v>
      </c>
      <c r="I508" s="161">
        <f>단가조사표!$Y$7</f>
        <v>109819</v>
      </c>
      <c r="J508" s="161">
        <f t="shared" ref="J508" si="75">INT(E508*I508)</f>
        <v>13178</v>
      </c>
      <c r="K508" s="161"/>
      <c r="L508" s="161">
        <f t="shared" ref="L508" si="76">INT(E508*K508)</f>
        <v>0</v>
      </c>
      <c r="M508" s="244" t="str">
        <f>단가조사표!$C$7</f>
        <v>조사-001</v>
      </c>
    </row>
    <row r="509" spans="2:13" s="130" customFormat="1" ht="20.100000000000001" customHeight="1">
      <c r="C509" s="125"/>
      <c r="D509" s="126"/>
      <c r="E509" s="127"/>
      <c r="F509" s="128"/>
      <c r="G509" s="129"/>
      <c r="H509" s="129"/>
      <c r="I509" s="129"/>
      <c r="J509" s="129"/>
      <c r="K509" s="129"/>
      <c r="L509" s="129"/>
      <c r="M509" s="129"/>
    </row>
    <row r="510" spans="2:13" s="130" customFormat="1" ht="20.100000000000001" customHeight="1">
      <c r="C510" s="125"/>
      <c r="D510" s="126"/>
      <c r="E510" s="127"/>
      <c r="F510" s="128"/>
      <c r="G510" s="129"/>
      <c r="H510" s="129"/>
      <c r="I510" s="129"/>
      <c r="J510" s="129"/>
      <c r="K510" s="129"/>
      <c r="L510" s="129"/>
      <c r="M510" s="129"/>
    </row>
    <row r="511" spans="2:13" s="136" customFormat="1" ht="20.100000000000001" customHeight="1">
      <c r="C511" s="131" t="s">
        <v>96</v>
      </c>
      <c r="D511" s="132"/>
      <c r="E511" s="133"/>
      <c r="F511" s="134"/>
      <c r="G511" s="135"/>
      <c r="H511" s="135">
        <f>SUM(H508:H510)</f>
        <v>0</v>
      </c>
      <c r="I511" s="135"/>
      <c r="J511" s="135">
        <f>SUM(J508:J510)</f>
        <v>13178</v>
      </c>
      <c r="K511" s="135"/>
      <c r="L511" s="135">
        <f>SUM(L508:L510)</f>
        <v>0</v>
      </c>
      <c r="M511" s="135"/>
    </row>
    <row r="512" spans="2:13" s="130" customFormat="1" ht="20.100000000000001" customHeight="1">
      <c r="C512" s="125"/>
      <c r="D512" s="126"/>
      <c r="E512" s="127"/>
      <c r="F512" s="128"/>
      <c r="G512" s="129"/>
      <c r="H512" s="129"/>
      <c r="I512" s="129"/>
      <c r="J512" s="129"/>
      <c r="K512" s="129"/>
      <c r="L512" s="129"/>
      <c r="M512" s="129"/>
    </row>
    <row r="513" spans="2:13" s="112" customFormat="1" ht="20.100000000000001" customHeight="1">
      <c r="C513" s="137" t="s">
        <v>82</v>
      </c>
      <c r="D513" s="138"/>
      <c r="E513" s="139"/>
      <c r="F513" s="140"/>
      <c r="G513" s="141"/>
      <c r="H513" s="141"/>
      <c r="I513" s="141"/>
      <c r="J513" s="141"/>
      <c r="K513" s="141"/>
      <c r="L513" s="141"/>
      <c r="M513" s="142"/>
    </row>
    <row r="514" spans="2:13" s="112" customFormat="1" ht="20.100000000000001" customHeight="1">
      <c r="C514" s="113" t="s">
        <v>83</v>
      </c>
      <c r="D514" s="114">
        <f>D502+1</f>
        <v>24</v>
      </c>
      <c r="E514" s="115"/>
      <c r="F514" s="116"/>
      <c r="G514" s="117"/>
      <c r="H514" s="117"/>
      <c r="I514" s="117"/>
      <c r="J514" s="117"/>
      <c r="K514" s="117"/>
      <c r="L514" s="117"/>
      <c r="M514" s="118"/>
    </row>
    <row r="515" spans="2:13" s="112" customFormat="1" ht="20.100000000000001" customHeight="1">
      <c r="C515" s="119" t="s">
        <v>84</v>
      </c>
      <c r="D515" s="120" t="s">
        <v>555</v>
      </c>
      <c r="E515" s="121" t="s">
        <v>557</v>
      </c>
      <c r="F515" s="116"/>
      <c r="G515" s="121"/>
      <c r="H515" s="117"/>
      <c r="I515" s="117"/>
      <c r="J515" s="117"/>
      <c r="K515" s="117" t="s">
        <v>485</v>
      </c>
      <c r="L515" s="117"/>
      <c r="M515" s="118"/>
    </row>
    <row r="516" spans="2:13" s="112" customFormat="1" ht="20.100000000000001" customHeight="1">
      <c r="C516" s="119" t="s">
        <v>85</v>
      </c>
      <c r="D516" s="120" t="s">
        <v>158</v>
      </c>
      <c r="E516" s="115"/>
      <c r="F516" s="116"/>
      <c r="G516" s="117"/>
      <c r="H516" s="122" t="s">
        <v>77</v>
      </c>
      <c r="I516" s="117"/>
      <c r="J516" s="122" t="s">
        <v>78</v>
      </c>
      <c r="K516" s="117"/>
      <c r="L516" s="122" t="s">
        <v>87</v>
      </c>
      <c r="M516" s="118" t="s">
        <v>88</v>
      </c>
    </row>
    <row r="517" spans="2:13" s="112" customFormat="1" ht="20.100000000000001" customHeight="1">
      <c r="C517" s="119"/>
      <c r="D517" s="120"/>
      <c r="E517" s="115"/>
      <c r="F517" s="116"/>
      <c r="G517" s="117"/>
      <c r="H517" s="122">
        <f>H524</f>
        <v>0</v>
      </c>
      <c r="I517" s="122"/>
      <c r="J517" s="122">
        <f>J524</f>
        <v>9621</v>
      </c>
      <c r="K517" s="122"/>
      <c r="L517" s="122">
        <f>L524</f>
        <v>0</v>
      </c>
      <c r="M517" s="118">
        <f>J517+H517+L517</f>
        <v>9621</v>
      </c>
    </row>
    <row r="518" spans="2:13" s="123" customFormat="1" ht="20.100000000000001" customHeight="1">
      <c r="B518" s="123">
        <v>0</v>
      </c>
      <c r="C518" s="410" t="s">
        <v>89</v>
      </c>
      <c r="D518" s="412" t="s">
        <v>90</v>
      </c>
      <c r="E518" s="408" t="s">
        <v>1</v>
      </c>
      <c r="F518" s="401" t="s">
        <v>0</v>
      </c>
      <c r="G518" s="406" t="s">
        <v>91</v>
      </c>
      <c r="H518" s="407"/>
      <c r="I518" s="406" t="s">
        <v>92</v>
      </c>
      <c r="J518" s="407"/>
      <c r="K518" s="406" t="s">
        <v>93</v>
      </c>
      <c r="L518" s="407"/>
      <c r="M518" s="401" t="s">
        <v>2</v>
      </c>
    </row>
    <row r="519" spans="2:13" s="123" customFormat="1" ht="20.100000000000001" customHeight="1">
      <c r="B519" s="123">
        <v>0</v>
      </c>
      <c r="C519" s="411"/>
      <c r="D519" s="413"/>
      <c r="E519" s="409"/>
      <c r="F519" s="402"/>
      <c r="G519" s="368" t="s">
        <v>94</v>
      </c>
      <c r="H519" s="368" t="s">
        <v>95</v>
      </c>
      <c r="I519" s="368" t="s">
        <v>94</v>
      </c>
      <c r="J519" s="368" t="s">
        <v>95</v>
      </c>
      <c r="K519" s="368" t="s">
        <v>94</v>
      </c>
      <c r="L519" s="368" t="s">
        <v>95</v>
      </c>
      <c r="M519" s="402"/>
    </row>
    <row r="520" spans="2:13" s="130" customFormat="1" ht="20.100000000000001" customHeight="1">
      <c r="C520" s="125" t="s">
        <v>195</v>
      </c>
      <c r="D520" s="126"/>
      <c r="E520" s="127">
        <f>0.06*0.6</f>
        <v>3.5999999999999997E-2</v>
      </c>
      <c r="F520" s="128" t="s">
        <v>122</v>
      </c>
      <c r="G520" s="129"/>
      <c r="H520" s="129">
        <f>INT(E520*G520)</f>
        <v>0</v>
      </c>
      <c r="I520" s="129">
        <f>단가조사표!$Y$9</f>
        <v>175760</v>
      </c>
      <c r="J520" s="129">
        <f>INT(E520*I520)</f>
        <v>6327</v>
      </c>
      <c r="K520" s="129"/>
      <c r="L520" s="129">
        <f>INT(E520*K520)</f>
        <v>0</v>
      </c>
      <c r="M520" s="128" t="str">
        <f>단가조사표!$C$9</f>
        <v>조사-003</v>
      </c>
    </row>
    <row r="521" spans="2:13" s="130" customFormat="1" ht="20.100000000000001" customHeight="1">
      <c r="C521" s="125" t="s">
        <v>424</v>
      </c>
      <c r="D521" s="126"/>
      <c r="E521" s="127">
        <v>0.03</v>
      </c>
      <c r="F521" s="128" t="s">
        <v>184</v>
      </c>
      <c r="G521" s="161"/>
      <c r="H521" s="161">
        <f t="shared" ref="H521" si="77">INT(E521*G521)</f>
        <v>0</v>
      </c>
      <c r="I521" s="161">
        <f>단가조사표!$Y$7</f>
        <v>109819</v>
      </c>
      <c r="J521" s="161">
        <f t="shared" ref="J521" si="78">INT(E521*I521)</f>
        <v>3294</v>
      </c>
      <c r="K521" s="161"/>
      <c r="L521" s="161">
        <f t="shared" ref="L521" si="79">INT(E521*K521)</f>
        <v>0</v>
      </c>
      <c r="M521" s="244" t="str">
        <f>단가조사표!$C$7</f>
        <v>조사-001</v>
      </c>
    </row>
    <row r="522" spans="2:13" s="130" customFormat="1" ht="20.100000000000001" customHeight="1">
      <c r="C522" s="125"/>
      <c r="D522" s="126"/>
      <c r="E522" s="127"/>
      <c r="F522" s="128"/>
      <c r="G522" s="129"/>
      <c r="H522" s="129"/>
      <c r="I522" s="129"/>
      <c r="J522" s="129"/>
      <c r="K522" s="129"/>
      <c r="L522" s="129"/>
      <c r="M522" s="129"/>
    </row>
    <row r="523" spans="2:13" s="130" customFormat="1" ht="20.100000000000001" customHeight="1">
      <c r="C523" s="125"/>
      <c r="D523" s="126"/>
      <c r="E523" s="127"/>
      <c r="F523" s="128"/>
      <c r="G523" s="129"/>
      <c r="H523" s="129"/>
      <c r="I523" s="129"/>
      <c r="J523" s="129"/>
      <c r="K523" s="129"/>
      <c r="L523" s="129"/>
      <c r="M523" s="129"/>
    </row>
    <row r="524" spans="2:13" s="136" customFormat="1" ht="20.100000000000001" customHeight="1">
      <c r="C524" s="131" t="s">
        <v>96</v>
      </c>
      <c r="D524" s="132"/>
      <c r="E524" s="133"/>
      <c r="F524" s="134"/>
      <c r="G524" s="135"/>
      <c r="H524" s="135">
        <f>SUM(H520:H523)</f>
        <v>0</v>
      </c>
      <c r="I524" s="135"/>
      <c r="J524" s="135">
        <f>SUM(J520:J523)</f>
        <v>9621</v>
      </c>
      <c r="K524" s="135"/>
      <c r="L524" s="135">
        <f>SUM(L520:L523)</f>
        <v>0</v>
      </c>
      <c r="M524" s="135"/>
    </row>
    <row r="525" spans="2:13" s="130" customFormat="1" ht="20.100000000000001" customHeight="1">
      <c r="C525" s="125"/>
      <c r="D525" s="126"/>
      <c r="E525" s="127"/>
      <c r="F525" s="128"/>
      <c r="G525" s="129"/>
      <c r="H525" s="129"/>
      <c r="I525" s="129"/>
      <c r="J525" s="129"/>
      <c r="K525" s="129"/>
      <c r="L525" s="129"/>
      <c r="M525" s="129"/>
    </row>
    <row r="526" spans="2:13" s="112" customFormat="1" ht="20.100000000000001" customHeight="1">
      <c r="C526" s="137" t="s">
        <v>82</v>
      </c>
      <c r="D526" s="138"/>
      <c r="E526" s="139"/>
      <c r="F526" s="140"/>
      <c r="G526" s="141"/>
      <c r="H526" s="141"/>
      <c r="I526" s="141"/>
      <c r="J526" s="141"/>
      <c r="K526" s="141"/>
      <c r="L526" s="141"/>
      <c r="M526" s="142"/>
    </row>
    <row r="527" spans="2:13" s="112" customFormat="1" ht="20.100000000000001" customHeight="1">
      <c r="C527" s="113" t="s">
        <v>83</v>
      </c>
      <c r="D527" s="114">
        <f>D514+1</f>
        <v>25</v>
      </c>
      <c r="E527" s="115"/>
      <c r="F527" s="116"/>
      <c r="G527" s="117"/>
      <c r="H527" s="117"/>
      <c r="I527" s="117"/>
      <c r="J527" s="117"/>
      <c r="K527" s="117"/>
      <c r="L527" s="117"/>
      <c r="M527" s="118"/>
    </row>
    <row r="528" spans="2:13" s="112" customFormat="1" ht="20.100000000000001" customHeight="1">
      <c r="C528" s="119" t="s">
        <v>84</v>
      </c>
      <c r="D528" s="120" t="s">
        <v>541</v>
      </c>
      <c r="E528" s="121"/>
      <c r="F528" s="116"/>
      <c r="G528" s="121"/>
      <c r="H528" s="117"/>
      <c r="I528" s="117"/>
      <c r="J528" s="117"/>
      <c r="K528" s="117" t="s">
        <v>485</v>
      </c>
      <c r="L528" s="117"/>
      <c r="M528" s="118"/>
    </row>
    <row r="529" spans="2:13" s="112" customFormat="1" ht="20.100000000000001" customHeight="1">
      <c r="C529" s="119" t="s">
        <v>85</v>
      </c>
      <c r="D529" s="120" t="s">
        <v>158</v>
      </c>
      <c r="E529" s="115"/>
      <c r="F529" s="116"/>
      <c r="G529" s="117"/>
      <c r="H529" s="122" t="s">
        <v>77</v>
      </c>
      <c r="I529" s="117"/>
      <c r="J529" s="122" t="s">
        <v>78</v>
      </c>
      <c r="K529" s="117"/>
      <c r="L529" s="122" t="s">
        <v>87</v>
      </c>
      <c r="M529" s="118" t="s">
        <v>88</v>
      </c>
    </row>
    <row r="530" spans="2:13" s="112" customFormat="1" ht="20.100000000000001" customHeight="1">
      <c r="C530" s="119"/>
      <c r="D530" s="120"/>
      <c r="E530" s="115"/>
      <c r="F530" s="116"/>
      <c r="G530" s="117"/>
      <c r="H530" s="122">
        <f>H537</f>
        <v>0</v>
      </c>
      <c r="I530" s="122"/>
      <c r="J530" s="122">
        <f>J537</f>
        <v>1098</v>
      </c>
      <c r="K530" s="122"/>
      <c r="L530" s="122">
        <f>L537</f>
        <v>0</v>
      </c>
      <c r="M530" s="118">
        <f>J530+H530+L530</f>
        <v>1098</v>
      </c>
    </row>
    <row r="531" spans="2:13" s="123" customFormat="1" ht="20.100000000000001" customHeight="1">
      <c r="B531" s="123">
        <v>0</v>
      </c>
      <c r="C531" s="410" t="s">
        <v>89</v>
      </c>
      <c r="D531" s="412" t="s">
        <v>90</v>
      </c>
      <c r="E531" s="408" t="s">
        <v>1</v>
      </c>
      <c r="F531" s="401" t="s">
        <v>0</v>
      </c>
      <c r="G531" s="406" t="s">
        <v>91</v>
      </c>
      <c r="H531" s="407"/>
      <c r="I531" s="406" t="s">
        <v>92</v>
      </c>
      <c r="J531" s="407"/>
      <c r="K531" s="406" t="s">
        <v>93</v>
      </c>
      <c r="L531" s="407"/>
      <c r="M531" s="401" t="s">
        <v>2</v>
      </c>
    </row>
    <row r="532" spans="2:13" s="123" customFormat="1" ht="20.100000000000001" customHeight="1">
      <c r="B532" s="123">
        <v>0</v>
      </c>
      <c r="C532" s="411"/>
      <c r="D532" s="413"/>
      <c r="E532" s="409"/>
      <c r="F532" s="402"/>
      <c r="G532" s="197" t="s">
        <v>94</v>
      </c>
      <c r="H532" s="197" t="s">
        <v>95</v>
      </c>
      <c r="I532" s="197" t="s">
        <v>94</v>
      </c>
      <c r="J532" s="197" t="s">
        <v>95</v>
      </c>
      <c r="K532" s="197" t="s">
        <v>94</v>
      </c>
      <c r="L532" s="197" t="s">
        <v>95</v>
      </c>
      <c r="M532" s="402"/>
    </row>
    <row r="533" spans="2:13" s="130" customFormat="1" ht="20.100000000000001" customHeight="1">
      <c r="C533" s="125" t="s">
        <v>424</v>
      </c>
      <c r="D533" s="126"/>
      <c r="E533" s="127">
        <v>0.01</v>
      </c>
      <c r="F533" s="128" t="s">
        <v>184</v>
      </c>
      <c r="G533" s="161"/>
      <c r="H533" s="161">
        <f t="shared" ref="H533" si="80">INT(E533*G533)</f>
        <v>0</v>
      </c>
      <c r="I533" s="161">
        <f>단가조사표!$Y$7</f>
        <v>109819</v>
      </c>
      <c r="J533" s="161">
        <f t="shared" ref="J533" si="81">INT(E533*I533)</f>
        <v>1098</v>
      </c>
      <c r="K533" s="161"/>
      <c r="L533" s="161">
        <f t="shared" ref="L533" si="82">INT(E533*K533)</f>
        <v>0</v>
      </c>
      <c r="M533" s="244" t="str">
        <f>단가조사표!$C$7</f>
        <v>조사-001</v>
      </c>
    </row>
    <row r="534" spans="2:13" s="130" customFormat="1" ht="20.100000000000001" customHeight="1">
      <c r="C534" s="125"/>
      <c r="D534" s="126"/>
      <c r="E534" s="127"/>
      <c r="F534" s="128"/>
      <c r="G534" s="129"/>
      <c r="H534" s="129"/>
      <c r="I534" s="129"/>
      <c r="J534" s="129"/>
      <c r="K534" s="129"/>
      <c r="L534" s="129"/>
      <c r="M534" s="129"/>
    </row>
    <row r="535" spans="2:13" s="130" customFormat="1" ht="20.100000000000001" customHeight="1">
      <c r="C535" s="125"/>
      <c r="D535" s="126"/>
      <c r="E535" s="127"/>
      <c r="F535" s="128"/>
      <c r="G535" s="129"/>
      <c r="H535" s="129"/>
      <c r="I535" s="129"/>
      <c r="J535" s="129"/>
      <c r="K535" s="129"/>
      <c r="L535" s="129"/>
      <c r="M535" s="129"/>
    </row>
    <row r="536" spans="2:13" s="130" customFormat="1" ht="20.100000000000001" customHeight="1">
      <c r="C536" s="125"/>
      <c r="D536" s="126"/>
      <c r="E536" s="127"/>
      <c r="F536" s="128"/>
      <c r="G536" s="129"/>
      <c r="H536" s="129"/>
      <c r="I536" s="129"/>
      <c r="J536" s="129"/>
      <c r="K536" s="129"/>
      <c r="L536" s="129"/>
      <c r="M536" s="129"/>
    </row>
    <row r="537" spans="2:13" s="136" customFormat="1" ht="20.100000000000001" customHeight="1">
      <c r="C537" s="131" t="s">
        <v>96</v>
      </c>
      <c r="D537" s="132"/>
      <c r="E537" s="133"/>
      <c r="F537" s="134"/>
      <c r="G537" s="135"/>
      <c r="H537" s="135">
        <f>SUM(H533:H536)</f>
        <v>0</v>
      </c>
      <c r="I537" s="135"/>
      <c r="J537" s="135">
        <f>SUM(J533:J536)</f>
        <v>1098</v>
      </c>
      <c r="K537" s="135"/>
      <c r="L537" s="135">
        <f>SUM(L533:L536)</f>
        <v>0</v>
      </c>
      <c r="M537" s="135"/>
    </row>
    <row r="538" spans="2:13" s="130" customFormat="1" ht="20.100000000000001" customHeight="1">
      <c r="C538" s="125"/>
      <c r="D538" s="126"/>
      <c r="E538" s="127"/>
      <c r="F538" s="128"/>
      <c r="G538" s="129"/>
      <c r="H538" s="129"/>
      <c r="I538" s="129"/>
      <c r="J538" s="129"/>
      <c r="K538" s="129"/>
      <c r="L538" s="129"/>
      <c r="M538" s="129"/>
    </row>
    <row r="539" spans="2:13" s="112" customFormat="1" ht="20.100000000000001" customHeight="1">
      <c r="C539" s="137" t="s">
        <v>82</v>
      </c>
      <c r="D539" s="138"/>
      <c r="E539" s="139"/>
      <c r="F539" s="140"/>
      <c r="G539" s="141"/>
      <c r="H539" s="141"/>
      <c r="I539" s="141"/>
      <c r="J539" s="141"/>
      <c r="K539" s="141"/>
      <c r="L539" s="141"/>
      <c r="M539" s="142"/>
    </row>
    <row r="540" spans="2:13" s="112" customFormat="1" ht="20.100000000000001" customHeight="1">
      <c r="C540" s="113" t="s">
        <v>83</v>
      </c>
      <c r="D540" s="114">
        <f>D527+1</f>
        <v>26</v>
      </c>
      <c r="E540" s="115"/>
      <c r="F540" s="116"/>
      <c r="G540" s="117"/>
      <c r="H540" s="117"/>
      <c r="I540" s="117"/>
      <c r="J540" s="117"/>
      <c r="K540" s="117"/>
      <c r="L540" s="117"/>
      <c r="M540" s="118"/>
    </row>
    <row r="541" spans="2:13" s="112" customFormat="1" ht="20.100000000000001" customHeight="1">
      <c r="C541" s="119" t="s">
        <v>84</v>
      </c>
      <c r="D541" s="120" t="s">
        <v>516</v>
      </c>
      <c r="E541" s="121" t="s">
        <v>521</v>
      </c>
      <c r="F541" s="116"/>
      <c r="G541" s="121"/>
      <c r="H541" s="117"/>
      <c r="I541" s="117"/>
      <c r="J541" s="117"/>
      <c r="K541" s="117" t="s">
        <v>485</v>
      </c>
      <c r="L541" s="117"/>
      <c r="M541" s="118"/>
    </row>
    <row r="542" spans="2:13" s="112" customFormat="1" ht="20.100000000000001" customHeight="1">
      <c r="C542" s="119" t="s">
        <v>85</v>
      </c>
      <c r="D542" s="120" t="s">
        <v>518</v>
      </c>
      <c r="E542" s="115"/>
      <c r="F542" s="116"/>
      <c r="G542" s="117"/>
      <c r="H542" s="122" t="s">
        <v>77</v>
      </c>
      <c r="I542" s="117"/>
      <c r="J542" s="122" t="s">
        <v>78</v>
      </c>
      <c r="K542" s="117"/>
      <c r="L542" s="122" t="s">
        <v>87</v>
      </c>
      <c r="M542" s="118" t="s">
        <v>88</v>
      </c>
    </row>
    <row r="543" spans="2:13" s="112" customFormat="1" ht="20.100000000000001" customHeight="1">
      <c r="C543" s="119"/>
      <c r="D543" s="120"/>
      <c r="E543" s="115"/>
      <c r="F543" s="116"/>
      <c r="G543" s="117"/>
      <c r="H543" s="122">
        <f>H549</f>
        <v>0</v>
      </c>
      <c r="I543" s="122"/>
      <c r="J543" s="122">
        <f>J549</f>
        <v>21963</v>
      </c>
      <c r="K543" s="122"/>
      <c r="L543" s="122">
        <f>L549</f>
        <v>0</v>
      </c>
      <c r="M543" s="118">
        <f>J543+H543+L543</f>
        <v>21963</v>
      </c>
    </row>
    <row r="544" spans="2:13" s="123" customFormat="1" ht="20.100000000000001" customHeight="1">
      <c r="B544" s="123">
        <v>0</v>
      </c>
      <c r="C544" s="410" t="s">
        <v>89</v>
      </c>
      <c r="D544" s="412" t="s">
        <v>90</v>
      </c>
      <c r="E544" s="408" t="s">
        <v>1</v>
      </c>
      <c r="F544" s="401" t="s">
        <v>0</v>
      </c>
      <c r="G544" s="406" t="s">
        <v>91</v>
      </c>
      <c r="H544" s="407"/>
      <c r="I544" s="406" t="s">
        <v>92</v>
      </c>
      <c r="J544" s="407"/>
      <c r="K544" s="406" t="s">
        <v>93</v>
      </c>
      <c r="L544" s="407"/>
      <c r="M544" s="401" t="s">
        <v>2</v>
      </c>
    </row>
    <row r="545" spans="2:13" s="123" customFormat="1" ht="20.100000000000001" customHeight="1">
      <c r="B545" s="123">
        <v>0</v>
      </c>
      <c r="C545" s="411"/>
      <c r="D545" s="413"/>
      <c r="E545" s="409"/>
      <c r="F545" s="402"/>
      <c r="G545" s="194" t="s">
        <v>94</v>
      </c>
      <c r="H545" s="194" t="s">
        <v>95</v>
      </c>
      <c r="I545" s="194" t="s">
        <v>94</v>
      </c>
      <c r="J545" s="194" t="s">
        <v>95</v>
      </c>
      <c r="K545" s="194" t="s">
        <v>94</v>
      </c>
      <c r="L545" s="194" t="s">
        <v>95</v>
      </c>
      <c r="M545" s="402"/>
    </row>
    <row r="546" spans="2:13" s="130" customFormat="1" ht="20.100000000000001" customHeight="1">
      <c r="C546" s="125" t="s">
        <v>424</v>
      </c>
      <c r="D546" s="126"/>
      <c r="E546" s="127">
        <v>0.2</v>
      </c>
      <c r="F546" s="128" t="s">
        <v>184</v>
      </c>
      <c r="G546" s="161"/>
      <c r="H546" s="161">
        <f t="shared" ref="H546" si="83">INT(E546*G546)</f>
        <v>0</v>
      </c>
      <c r="I546" s="161">
        <f>단가조사표!$Y$7</f>
        <v>109819</v>
      </c>
      <c r="J546" s="161">
        <f t="shared" ref="J546" si="84">INT(E546*I546)</f>
        <v>21963</v>
      </c>
      <c r="K546" s="161"/>
      <c r="L546" s="161">
        <f t="shared" ref="L546" si="85">INT(E546*K546)</f>
        <v>0</v>
      </c>
      <c r="M546" s="244" t="str">
        <f>단가조사표!$C$7</f>
        <v>조사-001</v>
      </c>
    </row>
    <row r="547" spans="2:13" s="130" customFormat="1" ht="20.100000000000001" customHeight="1">
      <c r="C547" s="125"/>
      <c r="D547" s="126"/>
      <c r="E547" s="127"/>
      <c r="F547" s="128"/>
      <c r="G547" s="129"/>
      <c r="H547" s="129"/>
      <c r="I547" s="129"/>
      <c r="J547" s="129"/>
      <c r="K547" s="129"/>
      <c r="L547" s="129"/>
      <c r="M547" s="129"/>
    </row>
    <row r="548" spans="2:13" s="130" customFormat="1" ht="20.100000000000001" customHeight="1">
      <c r="C548" s="125"/>
      <c r="D548" s="126"/>
      <c r="E548" s="127"/>
      <c r="F548" s="128"/>
      <c r="G548" s="129"/>
      <c r="H548" s="129"/>
      <c r="I548" s="129"/>
      <c r="J548" s="129"/>
      <c r="K548" s="129"/>
      <c r="L548" s="129"/>
      <c r="M548" s="129"/>
    </row>
    <row r="549" spans="2:13" s="136" customFormat="1" ht="20.100000000000001" customHeight="1">
      <c r="C549" s="131" t="s">
        <v>96</v>
      </c>
      <c r="D549" s="132"/>
      <c r="E549" s="133"/>
      <c r="F549" s="134"/>
      <c r="G549" s="135"/>
      <c r="H549" s="135">
        <f>SUM(H546:H548)</f>
        <v>0</v>
      </c>
      <c r="I549" s="135"/>
      <c r="J549" s="135">
        <f>SUM(J546:J548)</f>
        <v>21963</v>
      </c>
      <c r="K549" s="135"/>
      <c r="L549" s="135">
        <f>SUM(L546:L548)</f>
        <v>0</v>
      </c>
      <c r="M549" s="135"/>
    </row>
    <row r="550" spans="2:13" s="130" customFormat="1" ht="20.100000000000001" customHeight="1">
      <c r="C550" s="125"/>
      <c r="D550" s="126"/>
      <c r="E550" s="127"/>
      <c r="F550" s="128"/>
      <c r="G550" s="129"/>
      <c r="H550" s="129"/>
      <c r="I550" s="129"/>
      <c r="J550" s="129"/>
      <c r="K550" s="129"/>
      <c r="L550" s="129"/>
      <c r="M550" s="129"/>
    </row>
  </sheetData>
  <mergeCells count="208">
    <mergeCell ref="M544:M545"/>
    <mergeCell ref="C481:C482"/>
    <mergeCell ref="D481:D482"/>
    <mergeCell ref="E481:E482"/>
    <mergeCell ref="F481:F482"/>
    <mergeCell ref="G481:H481"/>
    <mergeCell ref="I481:J481"/>
    <mergeCell ref="K481:L481"/>
    <mergeCell ref="G531:H531"/>
    <mergeCell ref="G544:H544"/>
    <mergeCell ref="I544:J544"/>
    <mergeCell ref="K544:L544"/>
    <mergeCell ref="C544:C545"/>
    <mergeCell ref="D544:D545"/>
    <mergeCell ref="E544:E545"/>
    <mergeCell ref="C531:C532"/>
    <mergeCell ref="D531:D532"/>
    <mergeCell ref="D518:D519"/>
    <mergeCell ref="D506:D507"/>
    <mergeCell ref="G518:H518"/>
    <mergeCell ref="I518:J518"/>
    <mergeCell ref="K518:L518"/>
    <mergeCell ref="C518:C519"/>
    <mergeCell ref="E531:E532"/>
    <mergeCell ref="F531:F532"/>
    <mergeCell ref="E431:E432"/>
    <mergeCell ref="I431:J431"/>
    <mergeCell ref="K431:L431"/>
    <mergeCell ref="M481:M482"/>
    <mergeCell ref="G506:H506"/>
    <mergeCell ref="I506:J506"/>
    <mergeCell ref="K506:L506"/>
    <mergeCell ref="M506:M507"/>
    <mergeCell ref="M518:M519"/>
    <mergeCell ref="M531:M532"/>
    <mergeCell ref="E518:E519"/>
    <mergeCell ref="F518:F519"/>
    <mergeCell ref="F506:F507"/>
    <mergeCell ref="F431:F432"/>
    <mergeCell ref="G431:H431"/>
    <mergeCell ref="M431:M432"/>
    <mergeCell ref="I531:J531"/>
    <mergeCell ref="K531:L531"/>
    <mergeCell ref="E506:E507"/>
    <mergeCell ref="C506:C507"/>
    <mergeCell ref="E406:E407"/>
    <mergeCell ref="F406:F407"/>
    <mergeCell ref="G406:H406"/>
    <mergeCell ref="M356:M357"/>
    <mergeCell ref="I406:J406"/>
    <mergeCell ref="K406:L406"/>
    <mergeCell ref="M406:M407"/>
    <mergeCell ref="C381:C382"/>
    <mergeCell ref="D381:D382"/>
    <mergeCell ref="I381:J381"/>
    <mergeCell ref="K381:L381"/>
    <mergeCell ref="C406:C407"/>
    <mergeCell ref="M456:M457"/>
    <mergeCell ref="E456:E457"/>
    <mergeCell ref="F456:F457"/>
    <mergeCell ref="G456:H456"/>
    <mergeCell ref="I456:J456"/>
    <mergeCell ref="K456:L456"/>
    <mergeCell ref="D406:D407"/>
    <mergeCell ref="G381:H381"/>
    <mergeCell ref="M381:M382"/>
    <mergeCell ref="E381:E382"/>
    <mergeCell ref="D456:D457"/>
    <mergeCell ref="C431:C432"/>
    <mergeCell ref="C456:C457"/>
    <mergeCell ref="D431:D432"/>
    <mergeCell ref="K31:L31"/>
    <mergeCell ref="M31:M32"/>
    <mergeCell ref="C206:C207"/>
    <mergeCell ref="D206:D207"/>
    <mergeCell ref="C231:C232"/>
    <mergeCell ref="D231:D232"/>
    <mergeCell ref="E231:E232"/>
    <mergeCell ref="F231:F232"/>
    <mergeCell ref="G231:H231"/>
    <mergeCell ref="I231:J231"/>
    <mergeCell ref="K231:L231"/>
    <mergeCell ref="M231:M232"/>
    <mergeCell ref="C31:C32"/>
    <mergeCell ref="D31:D32"/>
    <mergeCell ref="E31:E32"/>
    <mergeCell ref="E106:E107"/>
    <mergeCell ref="G206:H206"/>
    <mergeCell ref="I206:J206"/>
    <mergeCell ref="K206:L206"/>
    <mergeCell ref="F31:F32"/>
    <mergeCell ref="G31:H31"/>
    <mergeCell ref="K6:L6"/>
    <mergeCell ref="M6:M7"/>
    <mergeCell ref="C17:C18"/>
    <mergeCell ref="D17:D18"/>
    <mergeCell ref="E17:E18"/>
    <mergeCell ref="F17:F18"/>
    <mergeCell ref="G17:H17"/>
    <mergeCell ref="I17:J17"/>
    <mergeCell ref="K17:L17"/>
    <mergeCell ref="M17:M18"/>
    <mergeCell ref="C6:C7"/>
    <mergeCell ref="D6:D7"/>
    <mergeCell ref="E6:E7"/>
    <mergeCell ref="F6:F7"/>
    <mergeCell ref="G6:H6"/>
    <mergeCell ref="I6:J6"/>
    <mergeCell ref="I31:J31"/>
    <mergeCell ref="G306:H306"/>
    <mergeCell ref="I306:J306"/>
    <mergeCell ref="G106:H106"/>
    <mergeCell ref="I106:J106"/>
    <mergeCell ref="C106:C107"/>
    <mergeCell ref="D106:D107"/>
    <mergeCell ref="E306:E307"/>
    <mergeCell ref="F306:F307"/>
    <mergeCell ref="E206:E207"/>
    <mergeCell ref="F206:F207"/>
    <mergeCell ref="C256:C257"/>
    <mergeCell ref="D256:D257"/>
    <mergeCell ref="E256:E257"/>
    <mergeCell ref="F256:F257"/>
    <mergeCell ref="G256:H256"/>
    <mergeCell ref="I256:J256"/>
    <mergeCell ref="F106:F107"/>
    <mergeCell ref="C181:C182"/>
    <mergeCell ref="D181:D182"/>
    <mergeCell ref="E181:E182"/>
    <mergeCell ref="F181:F182"/>
    <mergeCell ref="C156:C157"/>
    <mergeCell ref="D156:D157"/>
    <mergeCell ref="E156:E157"/>
    <mergeCell ref="F156:F157"/>
    <mergeCell ref="C131:C132"/>
    <mergeCell ref="D131:D132"/>
    <mergeCell ref="D94:D95"/>
    <mergeCell ref="E94:E95"/>
    <mergeCell ref="F94:F95"/>
    <mergeCell ref="G94:H94"/>
    <mergeCell ref="I94:J94"/>
    <mergeCell ref="K94:L94"/>
    <mergeCell ref="M94:M95"/>
    <mergeCell ref="E131:E132"/>
    <mergeCell ref="K131:L131"/>
    <mergeCell ref="K106:L106"/>
    <mergeCell ref="F131:F132"/>
    <mergeCell ref="M56:M57"/>
    <mergeCell ref="C56:C57"/>
    <mergeCell ref="D56:D57"/>
    <mergeCell ref="E56:E57"/>
    <mergeCell ref="F56:F57"/>
    <mergeCell ref="G56:H56"/>
    <mergeCell ref="I56:J56"/>
    <mergeCell ref="C81:C82"/>
    <mergeCell ref="D81:D82"/>
    <mergeCell ref="E81:E82"/>
    <mergeCell ref="F81:F82"/>
    <mergeCell ref="G81:H81"/>
    <mergeCell ref="I81:J81"/>
    <mergeCell ref="K81:L81"/>
    <mergeCell ref="M81:M82"/>
    <mergeCell ref="K56:L56"/>
    <mergeCell ref="C94:C95"/>
    <mergeCell ref="M106:M107"/>
    <mergeCell ref="K181:L181"/>
    <mergeCell ref="G156:H156"/>
    <mergeCell ref="I156:J156"/>
    <mergeCell ref="K156:L156"/>
    <mergeCell ref="K256:L256"/>
    <mergeCell ref="M256:M257"/>
    <mergeCell ref="M306:M307"/>
    <mergeCell ref="M206:M207"/>
    <mergeCell ref="M131:M132"/>
    <mergeCell ref="M181:M182"/>
    <mergeCell ref="G131:H131"/>
    <mergeCell ref="I131:J131"/>
    <mergeCell ref="K306:L306"/>
    <mergeCell ref="G181:H181"/>
    <mergeCell ref="I181:J181"/>
    <mergeCell ref="M156:M157"/>
    <mergeCell ref="I281:J281"/>
    <mergeCell ref="K281:L281"/>
    <mergeCell ref="M281:M282"/>
    <mergeCell ref="M331:M332"/>
    <mergeCell ref="F331:F332"/>
    <mergeCell ref="F544:F545"/>
    <mergeCell ref="C281:C282"/>
    <mergeCell ref="D281:D282"/>
    <mergeCell ref="E281:E282"/>
    <mergeCell ref="F281:F282"/>
    <mergeCell ref="G281:H281"/>
    <mergeCell ref="F381:F382"/>
    <mergeCell ref="C356:C357"/>
    <mergeCell ref="D356:D357"/>
    <mergeCell ref="E356:E357"/>
    <mergeCell ref="F356:F357"/>
    <mergeCell ref="G356:H356"/>
    <mergeCell ref="I356:J356"/>
    <mergeCell ref="K356:L356"/>
    <mergeCell ref="C331:C332"/>
    <mergeCell ref="D331:D332"/>
    <mergeCell ref="E331:E332"/>
    <mergeCell ref="C306:C307"/>
    <mergeCell ref="D306:D307"/>
    <mergeCell ref="G331:H331"/>
    <mergeCell ref="I331:J331"/>
    <mergeCell ref="K331:L331"/>
  </mergeCells>
  <phoneticPr fontId="15" type="noConversion"/>
  <printOptions gridLines="1"/>
  <pageMargins left="0.62992125984251968" right="0.23622047244094491" top="0.70866141732283472" bottom="0.70866141732283472" header="0.51181102362204722" footer="0.31496062992125984"/>
  <pageSetup paperSize="9" scale="95" orientation="landscape" r:id="rId1"/>
  <headerFooter>
    <oddFooter>&amp;C&amp;10&amp;P/&amp;N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6"/>
  <sheetViews>
    <sheetView view="pageBreakPreview" zoomScaleNormal="90" zoomScaleSheetLayoutView="100" workbookViewId="0">
      <selection activeCell="P33" sqref="P33"/>
    </sheetView>
  </sheetViews>
  <sheetFormatPr defaultColWidth="7.88671875" defaultRowHeight="16.5"/>
  <cols>
    <col min="1" max="13" width="7" style="150" customWidth="1"/>
    <col min="14" max="256" width="7.88671875" style="150"/>
    <col min="257" max="269" width="7" style="150" customWidth="1"/>
    <col min="270" max="512" width="7.88671875" style="150"/>
    <col min="513" max="525" width="7" style="150" customWidth="1"/>
    <col min="526" max="768" width="7.88671875" style="150"/>
    <col min="769" max="781" width="7" style="150" customWidth="1"/>
    <col min="782" max="1024" width="7.88671875" style="150"/>
    <col min="1025" max="1037" width="7" style="150" customWidth="1"/>
    <col min="1038" max="1280" width="7.88671875" style="150"/>
    <col min="1281" max="1293" width="7" style="150" customWidth="1"/>
    <col min="1294" max="1536" width="7.88671875" style="150"/>
    <col min="1537" max="1549" width="7" style="150" customWidth="1"/>
    <col min="1550" max="1792" width="7.88671875" style="150"/>
    <col min="1793" max="1805" width="7" style="150" customWidth="1"/>
    <col min="1806" max="2048" width="7.88671875" style="150"/>
    <col min="2049" max="2061" width="7" style="150" customWidth="1"/>
    <col min="2062" max="2304" width="7.88671875" style="150"/>
    <col min="2305" max="2317" width="7" style="150" customWidth="1"/>
    <col min="2318" max="2560" width="7.88671875" style="150"/>
    <col min="2561" max="2573" width="7" style="150" customWidth="1"/>
    <col min="2574" max="2816" width="7.88671875" style="150"/>
    <col min="2817" max="2829" width="7" style="150" customWidth="1"/>
    <col min="2830" max="3072" width="7.88671875" style="150"/>
    <col min="3073" max="3085" width="7" style="150" customWidth="1"/>
    <col min="3086" max="3328" width="7.88671875" style="150"/>
    <col min="3329" max="3341" width="7" style="150" customWidth="1"/>
    <col min="3342" max="3584" width="7.88671875" style="150"/>
    <col min="3585" max="3597" width="7" style="150" customWidth="1"/>
    <col min="3598" max="3840" width="7.88671875" style="150"/>
    <col min="3841" max="3853" width="7" style="150" customWidth="1"/>
    <col min="3854" max="4096" width="7.88671875" style="150"/>
    <col min="4097" max="4109" width="7" style="150" customWidth="1"/>
    <col min="4110" max="4352" width="7.88671875" style="150"/>
    <col min="4353" max="4365" width="7" style="150" customWidth="1"/>
    <col min="4366" max="4608" width="7.88671875" style="150"/>
    <col min="4609" max="4621" width="7" style="150" customWidth="1"/>
    <col min="4622" max="4864" width="7.88671875" style="150"/>
    <col min="4865" max="4877" width="7" style="150" customWidth="1"/>
    <col min="4878" max="5120" width="7.88671875" style="150"/>
    <col min="5121" max="5133" width="7" style="150" customWidth="1"/>
    <col min="5134" max="5376" width="7.88671875" style="150"/>
    <col min="5377" max="5389" width="7" style="150" customWidth="1"/>
    <col min="5390" max="5632" width="7.88671875" style="150"/>
    <col min="5633" max="5645" width="7" style="150" customWidth="1"/>
    <col min="5646" max="5888" width="7.88671875" style="150"/>
    <col min="5889" max="5901" width="7" style="150" customWidth="1"/>
    <col min="5902" max="6144" width="7.88671875" style="150"/>
    <col min="6145" max="6157" width="7" style="150" customWidth="1"/>
    <col min="6158" max="6400" width="7.88671875" style="150"/>
    <col min="6401" max="6413" width="7" style="150" customWidth="1"/>
    <col min="6414" max="6656" width="7.88671875" style="150"/>
    <col min="6657" max="6669" width="7" style="150" customWidth="1"/>
    <col min="6670" max="6912" width="7.88671875" style="150"/>
    <col min="6913" max="6925" width="7" style="150" customWidth="1"/>
    <col min="6926" max="7168" width="7.88671875" style="150"/>
    <col min="7169" max="7181" width="7" style="150" customWidth="1"/>
    <col min="7182" max="7424" width="7.88671875" style="150"/>
    <col min="7425" max="7437" width="7" style="150" customWidth="1"/>
    <col min="7438" max="7680" width="7.88671875" style="150"/>
    <col min="7681" max="7693" width="7" style="150" customWidth="1"/>
    <col min="7694" max="7936" width="7.88671875" style="150"/>
    <col min="7937" max="7949" width="7" style="150" customWidth="1"/>
    <col min="7950" max="8192" width="7.88671875" style="150"/>
    <col min="8193" max="8205" width="7" style="150" customWidth="1"/>
    <col min="8206" max="8448" width="7.88671875" style="150"/>
    <col min="8449" max="8461" width="7" style="150" customWidth="1"/>
    <col min="8462" max="8704" width="7.88671875" style="150"/>
    <col min="8705" max="8717" width="7" style="150" customWidth="1"/>
    <col min="8718" max="8960" width="7.88671875" style="150"/>
    <col min="8961" max="8973" width="7" style="150" customWidth="1"/>
    <col min="8974" max="9216" width="7.88671875" style="150"/>
    <col min="9217" max="9229" width="7" style="150" customWidth="1"/>
    <col min="9230" max="9472" width="7.88671875" style="150"/>
    <col min="9473" max="9485" width="7" style="150" customWidth="1"/>
    <col min="9486" max="9728" width="7.88671875" style="150"/>
    <col min="9729" max="9741" width="7" style="150" customWidth="1"/>
    <col min="9742" max="9984" width="7.88671875" style="150"/>
    <col min="9985" max="9997" width="7" style="150" customWidth="1"/>
    <col min="9998" max="10240" width="7.88671875" style="150"/>
    <col min="10241" max="10253" width="7" style="150" customWidth="1"/>
    <col min="10254" max="10496" width="7.88671875" style="150"/>
    <col min="10497" max="10509" width="7" style="150" customWidth="1"/>
    <col min="10510" max="10752" width="7.88671875" style="150"/>
    <col min="10753" max="10765" width="7" style="150" customWidth="1"/>
    <col min="10766" max="11008" width="7.88671875" style="150"/>
    <col min="11009" max="11021" width="7" style="150" customWidth="1"/>
    <col min="11022" max="11264" width="7.88671875" style="150"/>
    <col min="11265" max="11277" width="7" style="150" customWidth="1"/>
    <col min="11278" max="11520" width="7.88671875" style="150"/>
    <col min="11521" max="11533" width="7" style="150" customWidth="1"/>
    <col min="11534" max="11776" width="7.88671875" style="150"/>
    <col min="11777" max="11789" width="7" style="150" customWidth="1"/>
    <col min="11790" max="12032" width="7.88671875" style="150"/>
    <col min="12033" max="12045" width="7" style="150" customWidth="1"/>
    <col min="12046" max="12288" width="7.88671875" style="150"/>
    <col min="12289" max="12301" width="7" style="150" customWidth="1"/>
    <col min="12302" max="12544" width="7.88671875" style="150"/>
    <col min="12545" max="12557" width="7" style="150" customWidth="1"/>
    <col min="12558" max="12800" width="7.88671875" style="150"/>
    <col min="12801" max="12813" width="7" style="150" customWidth="1"/>
    <col min="12814" max="13056" width="7.88671875" style="150"/>
    <col min="13057" max="13069" width="7" style="150" customWidth="1"/>
    <col min="13070" max="13312" width="7.88671875" style="150"/>
    <col min="13313" max="13325" width="7" style="150" customWidth="1"/>
    <col min="13326" max="13568" width="7.88671875" style="150"/>
    <col min="13569" max="13581" width="7" style="150" customWidth="1"/>
    <col min="13582" max="13824" width="7.88671875" style="150"/>
    <col min="13825" max="13837" width="7" style="150" customWidth="1"/>
    <col min="13838" max="14080" width="7.88671875" style="150"/>
    <col min="14081" max="14093" width="7" style="150" customWidth="1"/>
    <col min="14094" max="14336" width="7.88671875" style="150"/>
    <col min="14337" max="14349" width="7" style="150" customWidth="1"/>
    <col min="14350" max="14592" width="7.88671875" style="150"/>
    <col min="14593" max="14605" width="7" style="150" customWidth="1"/>
    <col min="14606" max="14848" width="7.88671875" style="150"/>
    <col min="14849" max="14861" width="7" style="150" customWidth="1"/>
    <col min="14862" max="15104" width="7.88671875" style="150"/>
    <col min="15105" max="15117" width="7" style="150" customWidth="1"/>
    <col min="15118" max="15360" width="7.88671875" style="150"/>
    <col min="15361" max="15373" width="7" style="150" customWidth="1"/>
    <col min="15374" max="15616" width="7.88671875" style="150"/>
    <col min="15617" max="15629" width="7" style="150" customWidth="1"/>
    <col min="15630" max="15872" width="7.88671875" style="150"/>
    <col min="15873" max="15885" width="7" style="150" customWidth="1"/>
    <col min="15886" max="16128" width="7.88671875" style="150"/>
    <col min="16129" max="16141" width="7" style="150" customWidth="1"/>
    <col min="16142" max="16384" width="7.88671875" style="150"/>
  </cols>
  <sheetData>
    <row r="5" spans="1:15" ht="16.5" customHeight="1">
      <c r="A5" s="383" t="s">
        <v>693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5" ht="16.5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</row>
    <row r="7" spans="1:15">
      <c r="A7" s="384" t="s">
        <v>411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</row>
    <row r="8" spans="1:15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</row>
    <row r="17" spans="1:13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</row>
    <row r="18" spans="1:13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</row>
    <row r="19" spans="1:13">
      <c r="A19" s="414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</row>
    <row r="20" spans="1:13">
      <c r="A20" s="414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</row>
    <row r="21" spans="1:13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</row>
    <row r="22" spans="1:13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</row>
    <row r="23" spans="1:13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</row>
    <row r="24" spans="1:13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</row>
    <row r="25" spans="1:13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</row>
    <row r="26" spans="1:13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</row>
  </sheetData>
  <mergeCells count="7">
    <mergeCell ref="A5:O6"/>
    <mergeCell ref="A7:O8"/>
    <mergeCell ref="A25:M26"/>
    <mergeCell ref="A17:M18"/>
    <mergeCell ref="A19:M20"/>
    <mergeCell ref="A21:M22"/>
    <mergeCell ref="A23:M24"/>
  </mergeCells>
  <phoneticPr fontId="1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view="pageBreakPreview" topLeftCell="C1" zoomScale="79" zoomScaleNormal="85" zoomScaleSheetLayoutView="79" workbookViewId="0">
      <pane xSplit="5" ySplit="4" topLeftCell="H5" activePane="bottomRight" state="frozen"/>
      <selection activeCell="C1" sqref="C1"/>
      <selection pane="topRight" activeCell="H1" sqref="H1"/>
      <selection pane="bottomLeft" activeCell="C5" sqref="C5"/>
      <selection pane="bottomRight" activeCell="E59" sqref="E59"/>
    </sheetView>
  </sheetViews>
  <sheetFormatPr defaultColWidth="7.21875" defaultRowHeight="21" customHeight="1"/>
  <cols>
    <col min="1" max="1" width="6.5546875" style="170" hidden="1" customWidth="1"/>
    <col min="2" max="2" width="9" style="170" hidden="1" customWidth="1"/>
    <col min="3" max="3" width="9.5546875" style="169" customWidth="1"/>
    <col min="4" max="4" width="23.44140625" style="169" bestFit="1" customWidth="1"/>
    <col min="5" max="5" width="33.44140625" style="169" bestFit="1" customWidth="1"/>
    <col min="6" max="6" width="13.6640625" style="171" customWidth="1"/>
    <col min="7" max="7" width="4.77734375" style="171" customWidth="1"/>
    <col min="8" max="8" width="9.88671875" style="170" customWidth="1"/>
    <col min="9" max="9" width="6.109375" style="170" customWidth="1"/>
    <col min="10" max="10" width="11.77734375" style="170" customWidth="1"/>
    <col min="11" max="11" width="4.5546875" style="170" customWidth="1"/>
    <col min="12" max="12" width="9.5546875" style="170" hidden="1" customWidth="1"/>
    <col min="13" max="13" width="4.5546875" style="170" hidden="1" customWidth="1"/>
    <col min="14" max="14" width="12.6640625" style="170" customWidth="1"/>
    <col min="15" max="15" width="9.88671875" style="170" bestFit="1" customWidth="1"/>
    <col min="16" max="16" width="6.5546875" style="170" customWidth="1"/>
    <col min="17" max="17" width="9.88671875" style="170" bestFit="1" customWidth="1"/>
    <col min="18" max="18" width="7" style="170" customWidth="1"/>
    <col min="19" max="19" width="9.88671875" style="170" bestFit="1" customWidth="1"/>
    <col min="20" max="20" width="6.109375" style="170" customWidth="1"/>
    <col min="21" max="21" width="11.77734375" style="170" customWidth="1"/>
    <col min="22" max="22" width="4.5546875" style="170" customWidth="1"/>
    <col min="23" max="23" width="9.5546875" style="170" hidden="1" customWidth="1"/>
    <col min="24" max="24" width="4.5546875" style="170" hidden="1" customWidth="1"/>
    <col min="25" max="25" width="12.6640625" style="170" customWidth="1"/>
    <col min="26" max="26" width="8" style="169" customWidth="1"/>
    <col min="27" max="27" width="3.6640625" style="170" customWidth="1"/>
    <col min="28" max="28" width="7.21875" style="170"/>
    <col min="29" max="29" width="7.5546875" style="170" bestFit="1" customWidth="1"/>
    <col min="30" max="259" width="7.21875" style="170"/>
    <col min="260" max="261" width="0" style="170" hidden="1" customWidth="1"/>
    <col min="262" max="262" width="8.77734375" style="170" customWidth="1"/>
    <col min="263" max="263" width="17.6640625" style="170" customWidth="1"/>
    <col min="264" max="264" width="16.77734375" style="170" customWidth="1"/>
    <col min="265" max="265" width="6.77734375" style="170" customWidth="1"/>
    <col min="266" max="266" width="4.77734375" style="170" customWidth="1"/>
    <col min="267" max="267" width="7.88671875" style="170" customWidth="1"/>
    <col min="268" max="268" width="6.109375" style="170" customWidth="1"/>
    <col min="269" max="269" width="9.33203125" style="170" customWidth="1"/>
    <col min="270" max="270" width="6.5546875" style="170" customWidth="1"/>
    <col min="271" max="271" width="8.5546875" style="170" customWidth="1"/>
    <col min="272" max="272" width="7" style="170" customWidth="1"/>
    <col min="273" max="273" width="8.77734375" style="170" customWidth="1"/>
    <col min="274" max="274" width="6.109375" style="170" customWidth="1"/>
    <col min="275" max="275" width="7.88671875" style="170" customWidth="1"/>
    <col min="276" max="276" width="4.5546875" style="170" customWidth="1"/>
    <col min="277" max="277" width="7.88671875" style="170" customWidth="1"/>
    <col min="278" max="278" width="4.5546875" style="170" customWidth="1"/>
    <col min="279" max="279" width="7.88671875" style="170" customWidth="1"/>
    <col min="280" max="280" width="4.5546875" style="170" customWidth="1"/>
    <col min="281" max="281" width="9.6640625" style="170" customWidth="1"/>
    <col min="282" max="282" width="6.77734375" style="170" customWidth="1"/>
    <col min="283" max="283" width="3.6640625" style="170" customWidth="1"/>
    <col min="284" max="284" width="7.21875" style="170"/>
    <col min="285" max="285" width="7.5546875" style="170" bestFit="1" customWidth="1"/>
    <col min="286" max="515" width="7.21875" style="170"/>
    <col min="516" max="517" width="0" style="170" hidden="1" customWidth="1"/>
    <col min="518" max="518" width="8.77734375" style="170" customWidth="1"/>
    <col min="519" max="519" width="17.6640625" style="170" customWidth="1"/>
    <col min="520" max="520" width="16.77734375" style="170" customWidth="1"/>
    <col min="521" max="521" width="6.77734375" style="170" customWidth="1"/>
    <col min="522" max="522" width="4.77734375" style="170" customWidth="1"/>
    <col min="523" max="523" width="7.88671875" style="170" customWidth="1"/>
    <col min="524" max="524" width="6.109375" style="170" customWidth="1"/>
    <col min="525" max="525" width="9.33203125" style="170" customWidth="1"/>
    <col min="526" max="526" width="6.5546875" style="170" customWidth="1"/>
    <col min="527" max="527" width="8.5546875" style="170" customWidth="1"/>
    <col min="528" max="528" width="7" style="170" customWidth="1"/>
    <col min="529" max="529" width="8.77734375" style="170" customWidth="1"/>
    <col min="530" max="530" width="6.109375" style="170" customWidth="1"/>
    <col min="531" max="531" width="7.88671875" style="170" customWidth="1"/>
    <col min="532" max="532" width="4.5546875" style="170" customWidth="1"/>
    <col min="533" max="533" width="7.88671875" style="170" customWidth="1"/>
    <col min="534" max="534" width="4.5546875" style="170" customWidth="1"/>
    <col min="535" max="535" width="7.88671875" style="170" customWidth="1"/>
    <col min="536" max="536" width="4.5546875" style="170" customWidth="1"/>
    <col min="537" max="537" width="9.6640625" style="170" customWidth="1"/>
    <col min="538" max="538" width="6.77734375" style="170" customWidth="1"/>
    <col min="539" max="539" width="3.6640625" style="170" customWidth="1"/>
    <col min="540" max="540" width="7.21875" style="170"/>
    <col min="541" max="541" width="7.5546875" style="170" bestFit="1" customWidth="1"/>
    <col min="542" max="771" width="7.21875" style="170"/>
    <col min="772" max="773" width="0" style="170" hidden="1" customWidth="1"/>
    <col min="774" max="774" width="8.77734375" style="170" customWidth="1"/>
    <col min="775" max="775" width="17.6640625" style="170" customWidth="1"/>
    <col min="776" max="776" width="16.77734375" style="170" customWidth="1"/>
    <col min="777" max="777" width="6.77734375" style="170" customWidth="1"/>
    <col min="778" max="778" width="4.77734375" style="170" customWidth="1"/>
    <col min="779" max="779" width="7.88671875" style="170" customWidth="1"/>
    <col min="780" max="780" width="6.109375" style="170" customWidth="1"/>
    <col min="781" max="781" width="9.33203125" style="170" customWidth="1"/>
    <col min="782" max="782" width="6.5546875" style="170" customWidth="1"/>
    <col min="783" max="783" width="8.5546875" style="170" customWidth="1"/>
    <col min="784" max="784" width="7" style="170" customWidth="1"/>
    <col min="785" max="785" width="8.77734375" style="170" customWidth="1"/>
    <col min="786" max="786" width="6.109375" style="170" customWidth="1"/>
    <col min="787" max="787" width="7.88671875" style="170" customWidth="1"/>
    <col min="788" max="788" width="4.5546875" style="170" customWidth="1"/>
    <col min="789" max="789" width="7.88671875" style="170" customWidth="1"/>
    <col min="790" max="790" width="4.5546875" style="170" customWidth="1"/>
    <col min="791" max="791" width="7.88671875" style="170" customWidth="1"/>
    <col min="792" max="792" width="4.5546875" style="170" customWidth="1"/>
    <col min="793" max="793" width="9.6640625" style="170" customWidth="1"/>
    <col min="794" max="794" width="6.77734375" style="170" customWidth="1"/>
    <col min="795" max="795" width="3.6640625" style="170" customWidth="1"/>
    <col min="796" max="796" width="7.21875" style="170"/>
    <col min="797" max="797" width="7.5546875" style="170" bestFit="1" customWidth="1"/>
    <col min="798" max="1027" width="7.21875" style="170"/>
    <col min="1028" max="1029" width="0" style="170" hidden="1" customWidth="1"/>
    <col min="1030" max="1030" width="8.77734375" style="170" customWidth="1"/>
    <col min="1031" max="1031" width="17.6640625" style="170" customWidth="1"/>
    <col min="1032" max="1032" width="16.77734375" style="170" customWidth="1"/>
    <col min="1033" max="1033" width="6.77734375" style="170" customWidth="1"/>
    <col min="1034" max="1034" width="4.77734375" style="170" customWidth="1"/>
    <col min="1035" max="1035" width="7.88671875" style="170" customWidth="1"/>
    <col min="1036" max="1036" width="6.109375" style="170" customWidth="1"/>
    <col min="1037" max="1037" width="9.33203125" style="170" customWidth="1"/>
    <col min="1038" max="1038" width="6.5546875" style="170" customWidth="1"/>
    <col min="1039" max="1039" width="8.5546875" style="170" customWidth="1"/>
    <col min="1040" max="1040" width="7" style="170" customWidth="1"/>
    <col min="1041" max="1041" width="8.77734375" style="170" customWidth="1"/>
    <col min="1042" max="1042" width="6.109375" style="170" customWidth="1"/>
    <col min="1043" max="1043" width="7.88671875" style="170" customWidth="1"/>
    <col min="1044" max="1044" width="4.5546875" style="170" customWidth="1"/>
    <col min="1045" max="1045" width="7.88671875" style="170" customWidth="1"/>
    <col min="1046" max="1046" width="4.5546875" style="170" customWidth="1"/>
    <col min="1047" max="1047" width="7.88671875" style="170" customWidth="1"/>
    <col min="1048" max="1048" width="4.5546875" style="170" customWidth="1"/>
    <col min="1049" max="1049" width="9.6640625" style="170" customWidth="1"/>
    <col min="1050" max="1050" width="6.77734375" style="170" customWidth="1"/>
    <col min="1051" max="1051" width="3.6640625" style="170" customWidth="1"/>
    <col min="1052" max="1052" width="7.21875" style="170"/>
    <col min="1053" max="1053" width="7.5546875" style="170" bestFit="1" customWidth="1"/>
    <col min="1054" max="1283" width="7.21875" style="170"/>
    <col min="1284" max="1285" width="0" style="170" hidden="1" customWidth="1"/>
    <col min="1286" max="1286" width="8.77734375" style="170" customWidth="1"/>
    <col min="1287" max="1287" width="17.6640625" style="170" customWidth="1"/>
    <col min="1288" max="1288" width="16.77734375" style="170" customWidth="1"/>
    <col min="1289" max="1289" width="6.77734375" style="170" customWidth="1"/>
    <col min="1290" max="1290" width="4.77734375" style="170" customWidth="1"/>
    <col min="1291" max="1291" width="7.88671875" style="170" customWidth="1"/>
    <col min="1292" max="1292" width="6.109375" style="170" customWidth="1"/>
    <col min="1293" max="1293" width="9.33203125" style="170" customWidth="1"/>
    <col min="1294" max="1294" width="6.5546875" style="170" customWidth="1"/>
    <col min="1295" max="1295" width="8.5546875" style="170" customWidth="1"/>
    <col min="1296" max="1296" width="7" style="170" customWidth="1"/>
    <col min="1297" max="1297" width="8.77734375" style="170" customWidth="1"/>
    <col min="1298" max="1298" width="6.109375" style="170" customWidth="1"/>
    <col min="1299" max="1299" width="7.88671875" style="170" customWidth="1"/>
    <col min="1300" max="1300" width="4.5546875" style="170" customWidth="1"/>
    <col min="1301" max="1301" width="7.88671875" style="170" customWidth="1"/>
    <col min="1302" max="1302" width="4.5546875" style="170" customWidth="1"/>
    <col min="1303" max="1303" width="7.88671875" style="170" customWidth="1"/>
    <col min="1304" max="1304" width="4.5546875" style="170" customWidth="1"/>
    <col min="1305" max="1305" width="9.6640625" style="170" customWidth="1"/>
    <col min="1306" max="1306" width="6.77734375" style="170" customWidth="1"/>
    <col min="1307" max="1307" width="3.6640625" style="170" customWidth="1"/>
    <col min="1308" max="1308" width="7.21875" style="170"/>
    <col min="1309" max="1309" width="7.5546875" style="170" bestFit="1" customWidth="1"/>
    <col min="1310" max="1539" width="7.21875" style="170"/>
    <col min="1540" max="1541" width="0" style="170" hidden="1" customWidth="1"/>
    <col min="1542" max="1542" width="8.77734375" style="170" customWidth="1"/>
    <col min="1543" max="1543" width="17.6640625" style="170" customWidth="1"/>
    <col min="1544" max="1544" width="16.77734375" style="170" customWidth="1"/>
    <col min="1545" max="1545" width="6.77734375" style="170" customWidth="1"/>
    <col min="1546" max="1546" width="4.77734375" style="170" customWidth="1"/>
    <col min="1547" max="1547" width="7.88671875" style="170" customWidth="1"/>
    <col min="1548" max="1548" width="6.109375" style="170" customWidth="1"/>
    <col min="1549" max="1549" width="9.33203125" style="170" customWidth="1"/>
    <col min="1550" max="1550" width="6.5546875" style="170" customWidth="1"/>
    <col min="1551" max="1551" width="8.5546875" style="170" customWidth="1"/>
    <col min="1552" max="1552" width="7" style="170" customWidth="1"/>
    <col min="1553" max="1553" width="8.77734375" style="170" customWidth="1"/>
    <col min="1554" max="1554" width="6.109375" style="170" customWidth="1"/>
    <col min="1555" max="1555" width="7.88671875" style="170" customWidth="1"/>
    <col min="1556" max="1556" width="4.5546875" style="170" customWidth="1"/>
    <col min="1557" max="1557" width="7.88671875" style="170" customWidth="1"/>
    <col min="1558" max="1558" width="4.5546875" style="170" customWidth="1"/>
    <col min="1559" max="1559" width="7.88671875" style="170" customWidth="1"/>
    <col min="1560" max="1560" width="4.5546875" style="170" customWidth="1"/>
    <col min="1561" max="1561" width="9.6640625" style="170" customWidth="1"/>
    <col min="1562" max="1562" width="6.77734375" style="170" customWidth="1"/>
    <col min="1563" max="1563" width="3.6640625" style="170" customWidth="1"/>
    <col min="1564" max="1564" width="7.21875" style="170"/>
    <col min="1565" max="1565" width="7.5546875" style="170" bestFit="1" customWidth="1"/>
    <col min="1566" max="1795" width="7.21875" style="170"/>
    <col min="1796" max="1797" width="0" style="170" hidden="1" customWidth="1"/>
    <col min="1798" max="1798" width="8.77734375" style="170" customWidth="1"/>
    <col min="1799" max="1799" width="17.6640625" style="170" customWidth="1"/>
    <col min="1800" max="1800" width="16.77734375" style="170" customWidth="1"/>
    <col min="1801" max="1801" width="6.77734375" style="170" customWidth="1"/>
    <col min="1802" max="1802" width="4.77734375" style="170" customWidth="1"/>
    <col min="1803" max="1803" width="7.88671875" style="170" customWidth="1"/>
    <col min="1804" max="1804" width="6.109375" style="170" customWidth="1"/>
    <col min="1805" max="1805" width="9.33203125" style="170" customWidth="1"/>
    <col min="1806" max="1806" width="6.5546875" style="170" customWidth="1"/>
    <col min="1807" max="1807" width="8.5546875" style="170" customWidth="1"/>
    <col min="1808" max="1808" width="7" style="170" customWidth="1"/>
    <col min="1809" max="1809" width="8.77734375" style="170" customWidth="1"/>
    <col min="1810" max="1810" width="6.109375" style="170" customWidth="1"/>
    <col min="1811" max="1811" width="7.88671875" style="170" customWidth="1"/>
    <col min="1812" max="1812" width="4.5546875" style="170" customWidth="1"/>
    <col min="1813" max="1813" width="7.88671875" style="170" customWidth="1"/>
    <col min="1814" max="1814" width="4.5546875" style="170" customWidth="1"/>
    <col min="1815" max="1815" width="7.88671875" style="170" customWidth="1"/>
    <col min="1816" max="1816" width="4.5546875" style="170" customWidth="1"/>
    <col min="1817" max="1817" width="9.6640625" style="170" customWidth="1"/>
    <col min="1818" max="1818" width="6.77734375" style="170" customWidth="1"/>
    <col min="1819" max="1819" width="3.6640625" style="170" customWidth="1"/>
    <col min="1820" max="1820" width="7.21875" style="170"/>
    <col min="1821" max="1821" width="7.5546875" style="170" bestFit="1" customWidth="1"/>
    <col min="1822" max="2051" width="7.21875" style="170"/>
    <col min="2052" max="2053" width="0" style="170" hidden="1" customWidth="1"/>
    <col min="2054" max="2054" width="8.77734375" style="170" customWidth="1"/>
    <col min="2055" max="2055" width="17.6640625" style="170" customWidth="1"/>
    <col min="2056" max="2056" width="16.77734375" style="170" customWidth="1"/>
    <col min="2057" max="2057" width="6.77734375" style="170" customWidth="1"/>
    <col min="2058" max="2058" width="4.77734375" style="170" customWidth="1"/>
    <col min="2059" max="2059" width="7.88671875" style="170" customWidth="1"/>
    <col min="2060" max="2060" width="6.109375" style="170" customWidth="1"/>
    <col min="2061" max="2061" width="9.33203125" style="170" customWidth="1"/>
    <col min="2062" max="2062" width="6.5546875" style="170" customWidth="1"/>
    <col min="2063" max="2063" width="8.5546875" style="170" customWidth="1"/>
    <col min="2064" max="2064" width="7" style="170" customWidth="1"/>
    <col min="2065" max="2065" width="8.77734375" style="170" customWidth="1"/>
    <col min="2066" max="2066" width="6.109375" style="170" customWidth="1"/>
    <col min="2067" max="2067" width="7.88671875" style="170" customWidth="1"/>
    <col min="2068" max="2068" width="4.5546875" style="170" customWidth="1"/>
    <col min="2069" max="2069" width="7.88671875" style="170" customWidth="1"/>
    <col min="2070" max="2070" width="4.5546875" style="170" customWidth="1"/>
    <col min="2071" max="2071" width="7.88671875" style="170" customWidth="1"/>
    <col min="2072" max="2072" width="4.5546875" style="170" customWidth="1"/>
    <col min="2073" max="2073" width="9.6640625" style="170" customWidth="1"/>
    <col min="2074" max="2074" width="6.77734375" style="170" customWidth="1"/>
    <col min="2075" max="2075" width="3.6640625" style="170" customWidth="1"/>
    <col min="2076" max="2076" width="7.21875" style="170"/>
    <col min="2077" max="2077" width="7.5546875" style="170" bestFit="1" customWidth="1"/>
    <col min="2078" max="2307" width="7.21875" style="170"/>
    <col min="2308" max="2309" width="0" style="170" hidden="1" customWidth="1"/>
    <col min="2310" max="2310" width="8.77734375" style="170" customWidth="1"/>
    <col min="2311" max="2311" width="17.6640625" style="170" customWidth="1"/>
    <col min="2312" max="2312" width="16.77734375" style="170" customWidth="1"/>
    <col min="2313" max="2313" width="6.77734375" style="170" customWidth="1"/>
    <col min="2314" max="2314" width="4.77734375" style="170" customWidth="1"/>
    <col min="2315" max="2315" width="7.88671875" style="170" customWidth="1"/>
    <col min="2316" max="2316" width="6.109375" style="170" customWidth="1"/>
    <col min="2317" max="2317" width="9.33203125" style="170" customWidth="1"/>
    <col min="2318" max="2318" width="6.5546875" style="170" customWidth="1"/>
    <col min="2319" max="2319" width="8.5546875" style="170" customWidth="1"/>
    <col min="2320" max="2320" width="7" style="170" customWidth="1"/>
    <col min="2321" max="2321" width="8.77734375" style="170" customWidth="1"/>
    <col min="2322" max="2322" width="6.109375" style="170" customWidth="1"/>
    <col min="2323" max="2323" width="7.88671875" style="170" customWidth="1"/>
    <col min="2324" max="2324" width="4.5546875" style="170" customWidth="1"/>
    <col min="2325" max="2325" width="7.88671875" style="170" customWidth="1"/>
    <col min="2326" max="2326" width="4.5546875" style="170" customWidth="1"/>
    <col min="2327" max="2327" width="7.88671875" style="170" customWidth="1"/>
    <col min="2328" max="2328" width="4.5546875" style="170" customWidth="1"/>
    <col min="2329" max="2329" width="9.6640625" style="170" customWidth="1"/>
    <col min="2330" max="2330" width="6.77734375" style="170" customWidth="1"/>
    <col min="2331" max="2331" width="3.6640625" style="170" customWidth="1"/>
    <col min="2332" max="2332" width="7.21875" style="170"/>
    <col min="2333" max="2333" width="7.5546875" style="170" bestFit="1" customWidth="1"/>
    <col min="2334" max="2563" width="7.21875" style="170"/>
    <col min="2564" max="2565" width="0" style="170" hidden="1" customWidth="1"/>
    <col min="2566" max="2566" width="8.77734375" style="170" customWidth="1"/>
    <col min="2567" max="2567" width="17.6640625" style="170" customWidth="1"/>
    <col min="2568" max="2568" width="16.77734375" style="170" customWidth="1"/>
    <col min="2569" max="2569" width="6.77734375" style="170" customWidth="1"/>
    <col min="2570" max="2570" width="4.77734375" style="170" customWidth="1"/>
    <col min="2571" max="2571" width="7.88671875" style="170" customWidth="1"/>
    <col min="2572" max="2572" width="6.109375" style="170" customWidth="1"/>
    <col min="2573" max="2573" width="9.33203125" style="170" customWidth="1"/>
    <col min="2574" max="2574" width="6.5546875" style="170" customWidth="1"/>
    <col min="2575" max="2575" width="8.5546875" style="170" customWidth="1"/>
    <col min="2576" max="2576" width="7" style="170" customWidth="1"/>
    <col min="2577" max="2577" width="8.77734375" style="170" customWidth="1"/>
    <col min="2578" max="2578" width="6.109375" style="170" customWidth="1"/>
    <col min="2579" max="2579" width="7.88671875" style="170" customWidth="1"/>
    <col min="2580" max="2580" width="4.5546875" style="170" customWidth="1"/>
    <col min="2581" max="2581" width="7.88671875" style="170" customWidth="1"/>
    <col min="2582" max="2582" width="4.5546875" style="170" customWidth="1"/>
    <col min="2583" max="2583" width="7.88671875" style="170" customWidth="1"/>
    <col min="2584" max="2584" width="4.5546875" style="170" customWidth="1"/>
    <col min="2585" max="2585" width="9.6640625" style="170" customWidth="1"/>
    <col min="2586" max="2586" width="6.77734375" style="170" customWidth="1"/>
    <col min="2587" max="2587" width="3.6640625" style="170" customWidth="1"/>
    <col min="2588" max="2588" width="7.21875" style="170"/>
    <col min="2589" max="2589" width="7.5546875" style="170" bestFit="1" customWidth="1"/>
    <col min="2590" max="2819" width="7.21875" style="170"/>
    <col min="2820" max="2821" width="0" style="170" hidden="1" customWidth="1"/>
    <col min="2822" max="2822" width="8.77734375" style="170" customWidth="1"/>
    <col min="2823" max="2823" width="17.6640625" style="170" customWidth="1"/>
    <col min="2824" max="2824" width="16.77734375" style="170" customWidth="1"/>
    <col min="2825" max="2825" width="6.77734375" style="170" customWidth="1"/>
    <col min="2826" max="2826" width="4.77734375" style="170" customWidth="1"/>
    <col min="2827" max="2827" width="7.88671875" style="170" customWidth="1"/>
    <col min="2828" max="2828" width="6.109375" style="170" customWidth="1"/>
    <col min="2829" max="2829" width="9.33203125" style="170" customWidth="1"/>
    <col min="2830" max="2830" width="6.5546875" style="170" customWidth="1"/>
    <col min="2831" max="2831" width="8.5546875" style="170" customWidth="1"/>
    <col min="2832" max="2832" width="7" style="170" customWidth="1"/>
    <col min="2833" max="2833" width="8.77734375" style="170" customWidth="1"/>
    <col min="2834" max="2834" width="6.109375" style="170" customWidth="1"/>
    <col min="2835" max="2835" width="7.88671875" style="170" customWidth="1"/>
    <col min="2836" max="2836" width="4.5546875" style="170" customWidth="1"/>
    <col min="2837" max="2837" width="7.88671875" style="170" customWidth="1"/>
    <col min="2838" max="2838" width="4.5546875" style="170" customWidth="1"/>
    <col min="2839" max="2839" width="7.88671875" style="170" customWidth="1"/>
    <col min="2840" max="2840" width="4.5546875" style="170" customWidth="1"/>
    <col min="2841" max="2841" width="9.6640625" style="170" customWidth="1"/>
    <col min="2842" max="2842" width="6.77734375" style="170" customWidth="1"/>
    <col min="2843" max="2843" width="3.6640625" style="170" customWidth="1"/>
    <col min="2844" max="2844" width="7.21875" style="170"/>
    <col min="2845" max="2845" width="7.5546875" style="170" bestFit="1" customWidth="1"/>
    <col min="2846" max="3075" width="7.21875" style="170"/>
    <col min="3076" max="3077" width="0" style="170" hidden="1" customWidth="1"/>
    <col min="3078" max="3078" width="8.77734375" style="170" customWidth="1"/>
    <col min="3079" max="3079" width="17.6640625" style="170" customWidth="1"/>
    <col min="3080" max="3080" width="16.77734375" style="170" customWidth="1"/>
    <col min="3081" max="3081" width="6.77734375" style="170" customWidth="1"/>
    <col min="3082" max="3082" width="4.77734375" style="170" customWidth="1"/>
    <col min="3083" max="3083" width="7.88671875" style="170" customWidth="1"/>
    <col min="3084" max="3084" width="6.109375" style="170" customWidth="1"/>
    <col min="3085" max="3085" width="9.33203125" style="170" customWidth="1"/>
    <col min="3086" max="3086" width="6.5546875" style="170" customWidth="1"/>
    <col min="3087" max="3087" width="8.5546875" style="170" customWidth="1"/>
    <col min="3088" max="3088" width="7" style="170" customWidth="1"/>
    <col min="3089" max="3089" width="8.77734375" style="170" customWidth="1"/>
    <col min="3090" max="3090" width="6.109375" style="170" customWidth="1"/>
    <col min="3091" max="3091" width="7.88671875" style="170" customWidth="1"/>
    <col min="3092" max="3092" width="4.5546875" style="170" customWidth="1"/>
    <col min="3093" max="3093" width="7.88671875" style="170" customWidth="1"/>
    <col min="3094" max="3094" width="4.5546875" style="170" customWidth="1"/>
    <col min="3095" max="3095" width="7.88671875" style="170" customWidth="1"/>
    <col min="3096" max="3096" width="4.5546875" style="170" customWidth="1"/>
    <col min="3097" max="3097" width="9.6640625" style="170" customWidth="1"/>
    <col min="3098" max="3098" width="6.77734375" style="170" customWidth="1"/>
    <col min="3099" max="3099" width="3.6640625" style="170" customWidth="1"/>
    <col min="3100" max="3100" width="7.21875" style="170"/>
    <col min="3101" max="3101" width="7.5546875" style="170" bestFit="1" customWidth="1"/>
    <col min="3102" max="3331" width="7.21875" style="170"/>
    <col min="3332" max="3333" width="0" style="170" hidden="1" customWidth="1"/>
    <col min="3334" max="3334" width="8.77734375" style="170" customWidth="1"/>
    <col min="3335" max="3335" width="17.6640625" style="170" customWidth="1"/>
    <col min="3336" max="3336" width="16.77734375" style="170" customWidth="1"/>
    <col min="3337" max="3337" width="6.77734375" style="170" customWidth="1"/>
    <col min="3338" max="3338" width="4.77734375" style="170" customWidth="1"/>
    <col min="3339" max="3339" width="7.88671875" style="170" customWidth="1"/>
    <col min="3340" max="3340" width="6.109375" style="170" customWidth="1"/>
    <col min="3341" max="3341" width="9.33203125" style="170" customWidth="1"/>
    <col min="3342" max="3342" width="6.5546875" style="170" customWidth="1"/>
    <col min="3343" max="3343" width="8.5546875" style="170" customWidth="1"/>
    <col min="3344" max="3344" width="7" style="170" customWidth="1"/>
    <col min="3345" max="3345" width="8.77734375" style="170" customWidth="1"/>
    <col min="3346" max="3346" width="6.109375" style="170" customWidth="1"/>
    <col min="3347" max="3347" width="7.88671875" style="170" customWidth="1"/>
    <col min="3348" max="3348" width="4.5546875" style="170" customWidth="1"/>
    <col min="3349" max="3349" width="7.88671875" style="170" customWidth="1"/>
    <col min="3350" max="3350" width="4.5546875" style="170" customWidth="1"/>
    <col min="3351" max="3351" width="7.88671875" style="170" customWidth="1"/>
    <col min="3352" max="3352" width="4.5546875" style="170" customWidth="1"/>
    <col min="3353" max="3353" width="9.6640625" style="170" customWidth="1"/>
    <col min="3354" max="3354" width="6.77734375" style="170" customWidth="1"/>
    <col min="3355" max="3355" width="3.6640625" style="170" customWidth="1"/>
    <col min="3356" max="3356" width="7.21875" style="170"/>
    <col min="3357" max="3357" width="7.5546875" style="170" bestFit="1" customWidth="1"/>
    <col min="3358" max="3587" width="7.21875" style="170"/>
    <col min="3588" max="3589" width="0" style="170" hidden="1" customWidth="1"/>
    <col min="3590" max="3590" width="8.77734375" style="170" customWidth="1"/>
    <col min="3591" max="3591" width="17.6640625" style="170" customWidth="1"/>
    <col min="3592" max="3592" width="16.77734375" style="170" customWidth="1"/>
    <col min="3593" max="3593" width="6.77734375" style="170" customWidth="1"/>
    <col min="3594" max="3594" width="4.77734375" style="170" customWidth="1"/>
    <col min="3595" max="3595" width="7.88671875" style="170" customWidth="1"/>
    <col min="3596" max="3596" width="6.109375" style="170" customWidth="1"/>
    <col min="3597" max="3597" width="9.33203125" style="170" customWidth="1"/>
    <col min="3598" max="3598" width="6.5546875" style="170" customWidth="1"/>
    <col min="3599" max="3599" width="8.5546875" style="170" customWidth="1"/>
    <col min="3600" max="3600" width="7" style="170" customWidth="1"/>
    <col min="3601" max="3601" width="8.77734375" style="170" customWidth="1"/>
    <col min="3602" max="3602" width="6.109375" style="170" customWidth="1"/>
    <col min="3603" max="3603" width="7.88671875" style="170" customWidth="1"/>
    <col min="3604" max="3604" width="4.5546875" style="170" customWidth="1"/>
    <col min="3605" max="3605" width="7.88671875" style="170" customWidth="1"/>
    <col min="3606" max="3606" width="4.5546875" style="170" customWidth="1"/>
    <col min="3607" max="3607" width="7.88671875" style="170" customWidth="1"/>
    <col min="3608" max="3608" width="4.5546875" style="170" customWidth="1"/>
    <col min="3609" max="3609" width="9.6640625" style="170" customWidth="1"/>
    <col min="3610" max="3610" width="6.77734375" style="170" customWidth="1"/>
    <col min="3611" max="3611" width="3.6640625" style="170" customWidth="1"/>
    <col min="3612" max="3612" width="7.21875" style="170"/>
    <col min="3613" max="3613" width="7.5546875" style="170" bestFit="1" customWidth="1"/>
    <col min="3614" max="3843" width="7.21875" style="170"/>
    <col min="3844" max="3845" width="0" style="170" hidden="1" customWidth="1"/>
    <col min="3846" max="3846" width="8.77734375" style="170" customWidth="1"/>
    <col min="3847" max="3847" width="17.6640625" style="170" customWidth="1"/>
    <col min="3848" max="3848" width="16.77734375" style="170" customWidth="1"/>
    <col min="3849" max="3849" width="6.77734375" style="170" customWidth="1"/>
    <col min="3850" max="3850" width="4.77734375" style="170" customWidth="1"/>
    <col min="3851" max="3851" width="7.88671875" style="170" customWidth="1"/>
    <col min="3852" max="3852" width="6.109375" style="170" customWidth="1"/>
    <col min="3853" max="3853" width="9.33203125" style="170" customWidth="1"/>
    <col min="3854" max="3854" width="6.5546875" style="170" customWidth="1"/>
    <col min="3855" max="3855" width="8.5546875" style="170" customWidth="1"/>
    <col min="3856" max="3856" width="7" style="170" customWidth="1"/>
    <col min="3857" max="3857" width="8.77734375" style="170" customWidth="1"/>
    <col min="3858" max="3858" width="6.109375" style="170" customWidth="1"/>
    <col min="3859" max="3859" width="7.88671875" style="170" customWidth="1"/>
    <col min="3860" max="3860" width="4.5546875" style="170" customWidth="1"/>
    <col min="3861" max="3861" width="7.88671875" style="170" customWidth="1"/>
    <col min="3862" max="3862" width="4.5546875" style="170" customWidth="1"/>
    <col min="3863" max="3863" width="7.88671875" style="170" customWidth="1"/>
    <col min="3864" max="3864" width="4.5546875" style="170" customWidth="1"/>
    <col min="3865" max="3865" width="9.6640625" style="170" customWidth="1"/>
    <col min="3866" max="3866" width="6.77734375" style="170" customWidth="1"/>
    <col min="3867" max="3867" width="3.6640625" style="170" customWidth="1"/>
    <col min="3868" max="3868" width="7.21875" style="170"/>
    <col min="3869" max="3869" width="7.5546875" style="170" bestFit="1" customWidth="1"/>
    <col min="3870" max="4099" width="7.21875" style="170"/>
    <col min="4100" max="4101" width="0" style="170" hidden="1" customWidth="1"/>
    <col min="4102" max="4102" width="8.77734375" style="170" customWidth="1"/>
    <col min="4103" max="4103" width="17.6640625" style="170" customWidth="1"/>
    <col min="4104" max="4104" width="16.77734375" style="170" customWidth="1"/>
    <col min="4105" max="4105" width="6.77734375" style="170" customWidth="1"/>
    <col min="4106" max="4106" width="4.77734375" style="170" customWidth="1"/>
    <col min="4107" max="4107" width="7.88671875" style="170" customWidth="1"/>
    <col min="4108" max="4108" width="6.109375" style="170" customWidth="1"/>
    <col min="4109" max="4109" width="9.33203125" style="170" customWidth="1"/>
    <col min="4110" max="4110" width="6.5546875" style="170" customWidth="1"/>
    <col min="4111" max="4111" width="8.5546875" style="170" customWidth="1"/>
    <col min="4112" max="4112" width="7" style="170" customWidth="1"/>
    <col min="4113" max="4113" width="8.77734375" style="170" customWidth="1"/>
    <col min="4114" max="4114" width="6.109375" style="170" customWidth="1"/>
    <col min="4115" max="4115" width="7.88671875" style="170" customWidth="1"/>
    <col min="4116" max="4116" width="4.5546875" style="170" customWidth="1"/>
    <col min="4117" max="4117" width="7.88671875" style="170" customWidth="1"/>
    <col min="4118" max="4118" width="4.5546875" style="170" customWidth="1"/>
    <col min="4119" max="4119" width="7.88671875" style="170" customWidth="1"/>
    <col min="4120" max="4120" width="4.5546875" style="170" customWidth="1"/>
    <col min="4121" max="4121" width="9.6640625" style="170" customWidth="1"/>
    <col min="4122" max="4122" width="6.77734375" style="170" customWidth="1"/>
    <col min="4123" max="4123" width="3.6640625" style="170" customWidth="1"/>
    <col min="4124" max="4124" width="7.21875" style="170"/>
    <col min="4125" max="4125" width="7.5546875" style="170" bestFit="1" customWidth="1"/>
    <col min="4126" max="4355" width="7.21875" style="170"/>
    <col min="4356" max="4357" width="0" style="170" hidden="1" customWidth="1"/>
    <col min="4358" max="4358" width="8.77734375" style="170" customWidth="1"/>
    <col min="4359" max="4359" width="17.6640625" style="170" customWidth="1"/>
    <col min="4360" max="4360" width="16.77734375" style="170" customWidth="1"/>
    <col min="4361" max="4361" width="6.77734375" style="170" customWidth="1"/>
    <col min="4362" max="4362" width="4.77734375" style="170" customWidth="1"/>
    <col min="4363" max="4363" width="7.88671875" style="170" customWidth="1"/>
    <col min="4364" max="4364" width="6.109375" style="170" customWidth="1"/>
    <col min="4365" max="4365" width="9.33203125" style="170" customWidth="1"/>
    <col min="4366" max="4366" width="6.5546875" style="170" customWidth="1"/>
    <col min="4367" max="4367" width="8.5546875" style="170" customWidth="1"/>
    <col min="4368" max="4368" width="7" style="170" customWidth="1"/>
    <col min="4369" max="4369" width="8.77734375" style="170" customWidth="1"/>
    <col min="4370" max="4370" width="6.109375" style="170" customWidth="1"/>
    <col min="4371" max="4371" width="7.88671875" style="170" customWidth="1"/>
    <col min="4372" max="4372" width="4.5546875" style="170" customWidth="1"/>
    <col min="4373" max="4373" width="7.88671875" style="170" customWidth="1"/>
    <col min="4374" max="4374" width="4.5546875" style="170" customWidth="1"/>
    <col min="4375" max="4375" width="7.88671875" style="170" customWidth="1"/>
    <col min="4376" max="4376" width="4.5546875" style="170" customWidth="1"/>
    <col min="4377" max="4377" width="9.6640625" style="170" customWidth="1"/>
    <col min="4378" max="4378" width="6.77734375" style="170" customWidth="1"/>
    <col min="4379" max="4379" width="3.6640625" style="170" customWidth="1"/>
    <col min="4380" max="4380" width="7.21875" style="170"/>
    <col min="4381" max="4381" width="7.5546875" style="170" bestFit="1" customWidth="1"/>
    <col min="4382" max="4611" width="7.21875" style="170"/>
    <col min="4612" max="4613" width="0" style="170" hidden="1" customWidth="1"/>
    <col min="4614" max="4614" width="8.77734375" style="170" customWidth="1"/>
    <col min="4615" max="4615" width="17.6640625" style="170" customWidth="1"/>
    <col min="4616" max="4616" width="16.77734375" style="170" customWidth="1"/>
    <col min="4617" max="4617" width="6.77734375" style="170" customWidth="1"/>
    <col min="4618" max="4618" width="4.77734375" style="170" customWidth="1"/>
    <col min="4619" max="4619" width="7.88671875" style="170" customWidth="1"/>
    <col min="4620" max="4620" width="6.109375" style="170" customWidth="1"/>
    <col min="4621" max="4621" width="9.33203125" style="170" customWidth="1"/>
    <col min="4622" max="4622" width="6.5546875" style="170" customWidth="1"/>
    <col min="4623" max="4623" width="8.5546875" style="170" customWidth="1"/>
    <col min="4624" max="4624" width="7" style="170" customWidth="1"/>
    <col min="4625" max="4625" width="8.77734375" style="170" customWidth="1"/>
    <col min="4626" max="4626" width="6.109375" style="170" customWidth="1"/>
    <col min="4627" max="4627" width="7.88671875" style="170" customWidth="1"/>
    <col min="4628" max="4628" width="4.5546875" style="170" customWidth="1"/>
    <col min="4629" max="4629" width="7.88671875" style="170" customWidth="1"/>
    <col min="4630" max="4630" width="4.5546875" style="170" customWidth="1"/>
    <col min="4631" max="4631" width="7.88671875" style="170" customWidth="1"/>
    <col min="4632" max="4632" width="4.5546875" style="170" customWidth="1"/>
    <col min="4633" max="4633" width="9.6640625" style="170" customWidth="1"/>
    <col min="4634" max="4634" width="6.77734375" style="170" customWidth="1"/>
    <col min="4635" max="4635" width="3.6640625" style="170" customWidth="1"/>
    <col min="4636" max="4636" width="7.21875" style="170"/>
    <col min="4637" max="4637" width="7.5546875" style="170" bestFit="1" customWidth="1"/>
    <col min="4638" max="4867" width="7.21875" style="170"/>
    <col min="4868" max="4869" width="0" style="170" hidden="1" customWidth="1"/>
    <col min="4870" max="4870" width="8.77734375" style="170" customWidth="1"/>
    <col min="4871" max="4871" width="17.6640625" style="170" customWidth="1"/>
    <col min="4872" max="4872" width="16.77734375" style="170" customWidth="1"/>
    <col min="4873" max="4873" width="6.77734375" style="170" customWidth="1"/>
    <col min="4874" max="4874" width="4.77734375" style="170" customWidth="1"/>
    <col min="4875" max="4875" width="7.88671875" style="170" customWidth="1"/>
    <col min="4876" max="4876" width="6.109375" style="170" customWidth="1"/>
    <col min="4877" max="4877" width="9.33203125" style="170" customWidth="1"/>
    <col min="4878" max="4878" width="6.5546875" style="170" customWidth="1"/>
    <col min="4879" max="4879" width="8.5546875" style="170" customWidth="1"/>
    <col min="4880" max="4880" width="7" style="170" customWidth="1"/>
    <col min="4881" max="4881" width="8.77734375" style="170" customWidth="1"/>
    <col min="4882" max="4882" width="6.109375" style="170" customWidth="1"/>
    <col min="4883" max="4883" width="7.88671875" style="170" customWidth="1"/>
    <col min="4884" max="4884" width="4.5546875" style="170" customWidth="1"/>
    <col min="4885" max="4885" width="7.88671875" style="170" customWidth="1"/>
    <col min="4886" max="4886" width="4.5546875" style="170" customWidth="1"/>
    <col min="4887" max="4887" width="7.88671875" style="170" customWidth="1"/>
    <col min="4888" max="4888" width="4.5546875" style="170" customWidth="1"/>
    <col min="4889" max="4889" width="9.6640625" style="170" customWidth="1"/>
    <col min="4890" max="4890" width="6.77734375" style="170" customWidth="1"/>
    <col min="4891" max="4891" width="3.6640625" style="170" customWidth="1"/>
    <col min="4892" max="4892" width="7.21875" style="170"/>
    <col min="4893" max="4893" width="7.5546875" style="170" bestFit="1" customWidth="1"/>
    <col min="4894" max="5123" width="7.21875" style="170"/>
    <col min="5124" max="5125" width="0" style="170" hidden="1" customWidth="1"/>
    <col min="5126" max="5126" width="8.77734375" style="170" customWidth="1"/>
    <col min="5127" max="5127" width="17.6640625" style="170" customWidth="1"/>
    <col min="5128" max="5128" width="16.77734375" style="170" customWidth="1"/>
    <col min="5129" max="5129" width="6.77734375" style="170" customWidth="1"/>
    <col min="5130" max="5130" width="4.77734375" style="170" customWidth="1"/>
    <col min="5131" max="5131" width="7.88671875" style="170" customWidth="1"/>
    <col min="5132" max="5132" width="6.109375" style="170" customWidth="1"/>
    <col min="5133" max="5133" width="9.33203125" style="170" customWidth="1"/>
    <col min="5134" max="5134" width="6.5546875" style="170" customWidth="1"/>
    <col min="5135" max="5135" width="8.5546875" style="170" customWidth="1"/>
    <col min="5136" max="5136" width="7" style="170" customWidth="1"/>
    <col min="5137" max="5137" width="8.77734375" style="170" customWidth="1"/>
    <col min="5138" max="5138" width="6.109375" style="170" customWidth="1"/>
    <col min="5139" max="5139" width="7.88671875" style="170" customWidth="1"/>
    <col min="5140" max="5140" width="4.5546875" style="170" customWidth="1"/>
    <col min="5141" max="5141" width="7.88671875" style="170" customWidth="1"/>
    <col min="5142" max="5142" width="4.5546875" style="170" customWidth="1"/>
    <col min="5143" max="5143" width="7.88671875" style="170" customWidth="1"/>
    <col min="5144" max="5144" width="4.5546875" style="170" customWidth="1"/>
    <col min="5145" max="5145" width="9.6640625" style="170" customWidth="1"/>
    <col min="5146" max="5146" width="6.77734375" style="170" customWidth="1"/>
    <col min="5147" max="5147" width="3.6640625" style="170" customWidth="1"/>
    <col min="5148" max="5148" width="7.21875" style="170"/>
    <col min="5149" max="5149" width="7.5546875" style="170" bestFit="1" customWidth="1"/>
    <col min="5150" max="5379" width="7.21875" style="170"/>
    <col min="5380" max="5381" width="0" style="170" hidden="1" customWidth="1"/>
    <col min="5382" max="5382" width="8.77734375" style="170" customWidth="1"/>
    <col min="5383" max="5383" width="17.6640625" style="170" customWidth="1"/>
    <col min="5384" max="5384" width="16.77734375" style="170" customWidth="1"/>
    <col min="5385" max="5385" width="6.77734375" style="170" customWidth="1"/>
    <col min="5386" max="5386" width="4.77734375" style="170" customWidth="1"/>
    <col min="5387" max="5387" width="7.88671875" style="170" customWidth="1"/>
    <col min="5388" max="5388" width="6.109375" style="170" customWidth="1"/>
    <col min="5389" max="5389" width="9.33203125" style="170" customWidth="1"/>
    <col min="5390" max="5390" width="6.5546875" style="170" customWidth="1"/>
    <col min="5391" max="5391" width="8.5546875" style="170" customWidth="1"/>
    <col min="5392" max="5392" width="7" style="170" customWidth="1"/>
    <col min="5393" max="5393" width="8.77734375" style="170" customWidth="1"/>
    <col min="5394" max="5394" width="6.109375" style="170" customWidth="1"/>
    <col min="5395" max="5395" width="7.88671875" style="170" customWidth="1"/>
    <col min="5396" max="5396" width="4.5546875" style="170" customWidth="1"/>
    <col min="5397" max="5397" width="7.88671875" style="170" customWidth="1"/>
    <col min="5398" max="5398" width="4.5546875" style="170" customWidth="1"/>
    <col min="5399" max="5399" width="7.88671875" style="170" customWidth="1"/>
    <col min="5400" max="5400" width="4.5546875" style="170" customWidth="1"/>
    <col min="5401" max="5401" width="9.6640625" style="170" customWidth="1"/>
    <col min="5402" max="5402" width="6.77734375" style="170" customWidth="1"/>
    <col min="5403" max="5403" width="3.6640625" style="170" customWidth="1"/>
    <col min="5404" max="5404" width="7.21875" style="170"/>
    <col min="5405" max="5405" width="7.5546875" style="170" bestFit="1" customWidth="1"/>
    <col min="5406" max="5635" width="7.21875" style="170"/>
    <col min="5636" max="5637" width="0" style="170" hidden="1" customWidth="1"/>
    <col min="5638" max="5638" width="8.77734375" style="170" customWidth="1"/>
    <col min="5639" max="5639" width="17.6640625" style="170" customWidth="1"/>
    <col min="5640" max="5640" width="16.77734375" style="170" customWidth="1"/>
    <col min="5641" max="5641" width="6.77734375" style="170" customWidth="1"/>
    <col min="5642" max="5642" width="4.77734375" style="170" customWidth="1"/>
    <col min="5643" max="5643" width="7.88671875" style="170" customWidth="1"/>
    <col min="5644" max="5644" width="6.109375" style="170" customWidth="1"/>
    <col min="5645" max="5645" width="9.33203125" style="170" customWidth="1"/>
    <col min="5646" max="5646" width="6.5546875" style="170" customWidth="1"/>
    <col min="5647" max="5647" width="8.5546875" style="170" customWidth="1"/>
    <col min="5648" max="5648" width="7" style="170" customWidth="1"/>
    <col min="5649" max="5649" width="8.77734375" style="170" customWidth="1"/>
    <col min="5650" max="5650" width="6.109375" style="170" customWidth="1"/>
    <col min="5651" max="5651" width="7.88671875" style="170" customWidth="1"/>
    <col min="5652" max="5652" width="4.5546875" style="170" customWidth="1"/>
    <col min="5653" max="5653" width="7.88671875" style="170" customWidth="1"/>
    <col min="5654" max="5654" width="4.5546875" style="170" customWidth="1"/>
    <col min="5655" max="5655" width="7.88671875" style="170" customWidth="1"/>
    <col min="5656" max="5656" width="4.5546875" style="170" customWidth="1"/>
    <col min="5657" max="5657" width="9.6640625" style="170" customWidth="1"/>
    <col min="5658" max="5658" width="6.77734375" style="170" customWidth="1"/>
    <col min="5659" max="5659" width="3.6640625" style="170" customWidth="1"/>
    <col min="5660" max="5660" width="7.21875" style="170"/>
    <col min="5661" max="5661" width="7.5546875" style="170" bestFit="1" customWidth="1"/>
    <col min="5662" max="5891" width="7.21875" style="170"/>
    <col min="5892" max="5893" width="0" style="170" hidden="1" customWidth="1"/>
    <col min="5894" max="5894" width="8.77734375" style="170" customWidth="1"/>
    <col min="5895" max="5895" width="17.6640625" style="170" customWidth="1"/>
    <col min="5896" max="5896" width="16.77734375" style="170" customWidth="1"/>
    <col min="5897" max="5897" width="6.77734375" style="170" customWidth="1"/>
    <col min="5898" max="5898" width="4.77734375" style="170" customWidth="1"/>
    <col min="5899" max="5899" width="7.88671875" style="170" customWidth="1"/>
    <col min="5900" max="5900" width="6.109375" style="170" customWidth="1"/>
    <col min="5901" max="5901" width="9.33203125" style="170" customWidth="1"/>
    <col min="5902" max="5902" width="6.5546875" style="170" customWidth="1"/>
    <col min="5903" max="5903" width="8.5546875" style="170" customWidth="1"/>
    <col min="5904" max="5904" width="7" style="170" customWidth="1"/>
    <col min="5905" max="5905" width="8.77734375" style="170" customWidth="1"/>
    <col min="5906" max="5906" width="6.109375" style="170" customWidth="1"/>
    <col min="5907" max="5907" width="7.88671875" style="170" customWidth="1"/>
    <col min="5908" max="5908" width="4.5546875" style="170" customWidth="1"/>
    <col min="5909" max="5909" width="7.88671875" style="170" customWidth="1"/>
    <col min="5910" max="5910" width="4.5546875" style="170" customWidth="1"/>
    <col min="5911" max="5911" width="7.88671875" style="170" customWidth="1"/>
    <col min="5912" max="5912" width="4.5546875" style="170" customWidth="1"/>
    <col min="5913" max="5913" width="9.6640625" style="170" customWidth="1"/>
    <col min="5914" max="5914" width="6.77734375" style="170" customWidth="1"/>
    <col min="5915" max="5915" width="3.6640625" style="170" customWidth="1"/>
    <col min="5916" max="5916" width="7.21875" style="170"/>
    <col min="5917" max="5917" width="7.5546875" style="170" bestFit="1" customWidth="1"/>
    <col min="5918" max="6147" width="7.21875" style="170"/>
    <col min="6148" max="6149" width="0" style="170" hidden="1" customWidth="1"/>
    <col min="6150" max="6150" width="8.77734375" style="170" customWidth="1"/>
    <col min="6151" max="6151" width="17.6640625" style="170" customWidth="1"/>
    <col min="6152" max="6152" width="16.77734375" style="170" customWidth="1"/>
    <col min="6153" max="6153" width="6.77734375" style="170" customWidth="1"/>
    <col min="6154" max="6154" width="4.77734375" style="170" customWidth="1"/>
    <col min="6155" max="6155" width="7.88671875" style="170" customWidth="1"/>
    <col min="6156" max="6156" width="6.109375" style="170" customWidth="1"/>
    <col min="6157" max="6157" width="9.33203125" style="170" customWidth="1"/>
    <col min="6158" max="6158" width="6.5546875" style="170" customWidth="1"/>
    <col min="6159" max="6159" width="8.5546875" style="170" customWidth="1"/>
    <col min="6160" max="6160" width="7" style="170" customWidth="1"/>
    <col min="6161" max="6161" width="8.77734375" style="170" customWidth="1"/>
    <col min="6162" max="6162" width="6.109375" style="170" customWidth="1"/>
    <col min="6163" max="6163" width="7.88671875" style="170" customWidth="1"/>
    <col min="6164" max="6164" width="4.5546875" style="170" customWidth="1"/>
    <col min="6165" max="6165" width="7.88671875" style="170" customWidth="1"/>
    <col min="6166" max="6166" width="4.5546875" style="170" customWidth="1"/>
    <col min="6167" max="6167" width="7.88671875" style="170" customWidth="1"/>
    <col min="6168" max="6168" width="4.5546875" style="170" customWidth="1"/>
    <col min="6169" max="6169" width="9.6640625" style="170" customWidth="1"/>
    <col min="6170" max="6170" width="6.77734375" style="170" customWidth="1"/>
    <col min="6171" max="6171" width="3.6640625" style="170" customWidth="1"/>
    <col min="6172" max="6172" width="7.21875" style="170"/>
    <col min="6173" max="6173" width="7.5546875" style="170" bestFit="1" customWidth="1"/>
    <col min="6174" max="6403" width="7.21875" style="170"/>
    <col min="6404" max="6405" width="0" style="170" hidden="1" customWidth="1"/>
    <col min="6406" max="6406" width="8.77734375" style="170" customWidth="1"/>
    <col min="6407" max="6407" width="17.6640625" style="170" customWidth="1"/>
    <col min="6408" max="6408" width="16.77734375" style="170" customWidth="1"/>
    <col min="6409" max="6409" width="6.77734375" style="170" customWidth="1"/>
    <col min="6410" max="6410" width="4.77734375" style="170" customWidth="1"/>
    <col min="6411" max="6411" width="7.88671875" style="170" customWidth="1"/>
    <col min="6412" max="6412" width="6.109375" style="170" customWidth="1"/>
    <col min="6413" max="6413" width="9.33203125" style="170" customWidth="1"/>
    <col min="6414" max="6414" width="6.5546875" style="170" customWidth="1"/>
    <col min="6415" max="6415" width="8.5546875" style="170" customWidth="1"/>
    <col min="6416" max="6416" width="7" style="170" customWidth="1"/>
    <col min="6417" max="6417" width="8.77734375" style="170" customWidth="1"/>
    <col min="6418" max="6418" width="6.109375" style="170" customWidth="1"/>
    <col min="6419" max="6419" width="7.88671875" style="170" customWidth="1"/>
    <col min="6420" max="6420" width="4.5546875" style="170" customWidth="1"/>
    <col min="6421" max="6421" width="7.88671875" style="170" customWidth="1"/>
    <col min="6422" max="6422" width="4.5546875" style="170" customWidth="1"/>
    <col min="6423" max="6423" width="7.88671875" style="170" customWidth="1"/>
    <col min="6424" max="6424" width="4.5546875" style="170" customWidth="1"/>
    <col min="6425" max="6425" width="9.6640625" style="170" customWidth="1"/>
    <col min="6426" max="6426" width="6.77734375" style="170" customWidth="1"/>
    <col min="6427" max="6427" width="3.6640625" style="170" customWidth="1"/>
    <col min="6428" max="6428" width="7.21875" style="170"/>
    <col min="6429" max="6429" width="7.5546875" style="170" bestFit="1" customWidth="1"/>
    <col min="6430" max="6659" width="7.21875" style="170"/>
    <col min="6660" max="6661" width="0" style="170" hidden="1" customWidth="1"/>
    <col min="6662" max="6662" width="8.77734375" style="170" customWidth="1"/>
    <col min="6663" max="6663" width="17.6640625" style="170" customWidth="1"/>
    <col min="6664" max="6664" width="16.77734375" style="170" customWidth="1"/>
    <col min="6665" max="6665" width="6.77734375" style="170" customWidth="1"/>
    <col min="6666" max="6666" width="4.77734375" style="170" customWidth="1"/>
    <col min="6667" max="6667" width="7.88671875" style="170" customWidth="1"/>
    <col min="6668" max="6668" width="6.109375" style="170" customWidth="1"/>
    <col min="6669" max="6669" width="9.33203125" style="170" customWidth="1"/>
    <col min="6670" max="6670" width="6.5546875" style="170" customWidth="1"/>
    <col min="6671" max="6671" width="8.5546875" style="170" customWidth="1"/>
    <col min="6672" max="6672" width="7" style="170" customWidth="1"/>
    <col min="6673" max="6673" width="8.77734375" style="170" customWidth="1"/>
    <col min="6674" max="6674" width="6.109375" style="170" customWidth="1"/>
    <col min="6675" max="6675" width="7.88671875" style="170" customWidth="1"/>
    <col min="6676" max="6676" width="4.5546875" style="170" customWidth="1"/>
    <col min="6677" max="6677" width="7.88671875" style="170" customWidth="1"/>
    <col min="6678" max="6678" width="4.5546875" style="170" customWidth="1"/>
    <col min="6679" max="6679" width="7.88671875" style="170" customWidth="1"/>
    <col min="6680" max="6680" width="4.5546875" style="170" customWidth="1"/>
    <col min="6681" max="6681" width="9.6640625" style="170" customWidth="1"/>
    <col min="6682" max="6682" width="6.77734375" style="170" customWidth="1"/>
    <col min="6683" max="6683" width="3.6640625" style="170" customWidth="1"/>
    <col min="6684" max="6684" width="7.21875" style="170"/>
    <col min="6685" max="6685" width="7.5546875" style="170" bestFit="1" customWidth="1"/>
    <col min="6686" max="6915" width="7.21875" style="170"/>
    <col min="6916" max="6917" width="0" style="170" hidden="1" customWidth="1"/>
    <col min="6918" max="6918" width="8.77734375" style="170" customWidth="1"/>
    <col min="6919" max="6919" width="17.6640625" style="170" customWidth="1"/>
    <col min="6920" max="6920" width="16.77734375" style="170" customWidth="1"/>
    <col min="6921" max="6921" width="6.77734375" style="170" customWidth="1"/>
    <col min="6922" max="6922" width="4.77734375" style="170" customWidth="1"/>
    <col min="6923" max="6923" width="7.88671875" style="170" customWidth="1"/>
    <col min="6924" max="6924" width="6.109375" style="170" customWidth="1"/>
    <col min="6925" max="6925" width="9.33203125" style="170" customWidth="1"/>
    <col min="6926" max="6926" width="6.5546875" style="170" customWidth="1"/>
    <col min="6927" max="6927" width="8.5546875" style="170" customWidth="1"/>
    <col min="6928" max="6928" width="7" style="170" customWidth="1"/>
    <col min="6929" max="6929" width="8.77734375" style="170" customWidth="1"/>
    <col min="6930" max="6930" width="6.109375" style="170" customWidth="1"/>
    <col min="6931" max="6931" width="7.88671875" style="170" customWidth="1"/>
    <col min="6932" max="6932" width="4.5546875" style="170" customWidth="1"/>
    <col min="6933" max="6933" width="7.88671875" style="170" customWidth="1"/>
    <col min="6934" max="6934" width="4.5546875" style="170" customWidth="1"/>
    <col min="6935" max="6935" width="7.88671875" style="170" customWidth="1"/>
    <col min="6936" max="6936" width="4.5546875" style="170" customWidth="1"/>
    <col min="6937" max="6937" width="9.6640625" style="170" customWidth="1"/>
    <col min="6938" max="6938" width="6.77734375" style="170" customWidth="1"/>
    <col min="6939" max="6939" width="3.6640625" style="170" customWidth="1"/>
    <col min="6940" max="6940" width="7.21875" style="170"/>
    <col min="6941" max="6941" width="7.5546875" style="170" bestFit="1" customWidth="1"/>
    <col min="6942" max="7171" width="7.21875" style="170"/>
    <col min="7172" max="7173" width="0" style="170" hidden="1" customWidth="1"/>
    <col min="7174" max="7174" width="8.77734375" style="170" customWidth="1"/>
    <col min="7175" max="7175" width="17.6640625" style="170" customWidth="1"/>
    <col min="7176" max="7176" width="16.77734375" style="170" customWidth="1"/>
    <col min="7177" max="7177" width="6.77734375" style="170" customWidth="1"/>
    <col min="7178" max="7178" width="4.77734375" style="170" customWidth="1"/>
    <col min="7179" max="7179" width="7.88671875" style="170" customWidth="1"/>
    <col min="7180" max="7180" width="6.109375" style="170" customWidth="1"/>
    <col min="7181" max="7181" width="9.33203125" style="170" customWidth="1"/>
    <col min="7182" max="7182" width="6.5546875" style="170" customWidth="1"/>
    <col min="7183" max="7183" width="8.5546875" style="170" customWidth="1"/>
    <col min="7184" max="7184" width="7" style="170" customWidth="1"/>
    <col min="7185" max="7185" width="8.77734375" style="170" customWidth="1"/>
    <col min="7186" max="7186" width="6.109375" style="170" customWidth="1"/>
    <col min="7187" max="7187" width="7.88671875" style="170" customWidth="1"/>
    <col min="7188" max="7188" width="4.5546875" style="170" customWidth="1"/>
    <col min="7189" max="7189" width="7.88671875" style="170" customWidth="1"/>
    <col min="7190" max="7190" width="4.5546875" style="170" customWidth="1"/>
    <col min="7191" max="7191" width="7.88671875" style="170" customWidth="1"/>
    <col min="7192" max="7192" width="4.5546875" style="170" customWidth="1"/>
    <col min="7193" max="7193" width="9.6640625" style="170" customWidth="1"/>
    <col min="7194" max="7194" width="6.77734375" style="170" customWidth="1"/>
    <col min="7195" max="7195" width="3.6640625" style="170" customWidth="1"/>
    <col min="7196" max="7196" width="7.21875" style="170"/>
    <col min="7197" max="7197" width="7.5546875" style="170" bestFit="1" customWidth="1"/>
    <col min="7198" max="7427" width="7.21875" style="170"/>
    <col min="7428" max="7429" width="0" style="170" hidden="1" customWidth="1"/>
    <col min="7430" max="7430" width="8.77734375" style="170" customWidth="1"/>
    <col min="7431" max="7431" width="17.6640625" style="170" customWidth="1"/>
    <col min="7432" max="7432" width="16.77734375" style="170" customWidth="1"/>
    <col min="7433" max="7433" width="6.77734375" style="170" customWidth="1"/>
    <col min="7434" max="7434" width="4.77734375" style="170" customWidth="1"/>
    <col min="7435" max="7435" width="7.88671875" style="170" customWidth="1"/>
    <col min="7436" max="7436" width="6.109375" style="170" customWidth="1"/>
    <col min="7437" max="7437" width="9.33203125" style="170" customWidth="1"/>
    <col min="7438" max="7438" width="6.5546875" style="170" customWidth="1"/>
    <col min="7439" max="7439" width="8.5546875" style="170" customWidth="1"/>
    <col min="7440" max="7440" width="7" style="170" customWidth="1"/>
    <col min="7441" max="7441" width="8.77734375" style="170" customWidth="1"/>
    <col min="7442" max="7442" width="6.109375" style="170" customWidth="1"/>
    <col min="7443" max="7443" width="7.88671875" style="170" customWidth="1"/>
    <col min="7444" max="7444" width="4.5546875" style="170" customWidth="1"/>
    <col min="7445" max="7445" width="7.88671875" style="170" customWidth="1"/>
    <col min="7446" max="7446" width="4.5546875" style="170" customWidth="1"/>
    <col min="7447" max="7447" width="7.88671875" style="170" customWidth="1"/>
    <col min="7448" max="7448" width="4.5546875" style="170" customWidth="1"/>
    <col min="7449" max="7449" width="9.6640625" style="170" customWidth="1"/>
    <col min="7450" max="7450" width="6.77734375" style="170" customWidth="1"/>
    <col min="7451" max="7451" width="3.6640625" style="170" customWidth="1"/>
    <col min="7452" max="7452" width="7.21875" style="170"/>
    <col min="7453" max="7453" width="7.5546875" style="170" bestFit="1" customWidth="1"/>
    <col min="7454" max="7683" width="7.21875" style="170"/>
    <col min="7684" max="7685" width="0" style="170" hidden="1" customWidth="1"/>
    <col min="7686" max="7686" width="8.77734375" style="170" customWidth="1"/>
    <col min="7687" max="7687" width="17.6640625" style="170" customWidth="1"/>
    <col min="7688" max="7688" width="16.77734375" style="170" customWidth="1"/>
    <col min="7689" max="7689" width="6.77734375" style="170" customWidth="1"/>
    <col min="7690" max="7690" width="4.77734375" style="170" customWidth="1"/>
    <col min="7691" max="7691" width="7.88671875" style="170" customWidth="1"/>
    <col min="7692" max="7692" width="6.109375" style="170" customWidth="1"/>
    <col min="7693" max="7693" width="9.33203125" style="170" customWidth="1"/>
    <col min="7694" max="7694" width="6.5546875" style="170" customWidth="1"/>
    <col min="7695" max="7695" width="8.5546875" style="170" customWidth="1"/>
    <col min="7696" max="7696" width="7" style="170" customWidth="1"/>
    <col min="7697" max="7697" width="8.77734375" style="170" customWidth="1"/>
    <col min="7698" max="7698" width="6.109375" style="170" customWidth="1"/>
    <col min="7699" max="7699" width="7.88671875" style="170" customWidth="1"/>
    <col min="7700" max="7700" width="4.5546875" style="170" customWidth="1"/>
    <col min="7701" max="7701" width="7.88671875" style="170" customWidth="1"/>
    <col min="7702" max="7702" width="4.5546875" style="170" customWidth="1"/>
    <col min="7703" max="7703" width="7.88671875" style="170" customWidth="1"/>
    <col min="7704" max="7704" width="4.5546875" style="170" customWidth="1"/>
    <col min="7705" max="7705" width="9.6640625" style="170" customWidth="1"/>
    <col min="7706" max="7706" width="6.77734375" style="170" customWidth="1"/>
    <col min="7707" max="7707" width="3.6640625" style="170" customWidth="1"/>
    <col min="7708" max="7708" width="7.21875" style="170"/>
    <col min="7709" max="7709" width="7.5546875" style="170" bestFit="1" customWidth="1"/>
    <col min="7710" max="7939" width="7.21875" style="170"/>
    <col min="7940" max="7941" width="0" style="170" hidden="1" customWidth="1"/>
    <col min="7942" max="7942" width="8.77734375" style="170" customWidth="1"/>
    <col min="7943" max="7943" width="17.6640625" style="170" customWidth="1"/>
    <col min="7944" max="7944" width="16.77734375" style="170" customWidth="1"/>
    <col min="7945" max="7945" width="6.77734375" style="170" customWidth="1"/>
    <col min="7946" max="7946" width="4.77734375" style="170" customWidth="1"/>
    <col min="7947" max="7947" width="7.88671875" style="170" customWidth="1"/>
    <col min="7948" max="7948" width="6.109375" style="170" customWidth="1"/>
    <col min="7949" max="7949" width="9.33203125" style="170" customWidth="1"/>
    <col min="7950" max="7950" width="6.5546875" style="170" customWidth="1"/>
    <col min="7951" max="7951" width="8.5546875" style="170" customWidth="1"/>
    <col min="7952" max="7952" width="7" style="170" customWidth="1"/>
    <col min="7953" max="7953" width="8.77734375" style="170" customWidth="1"/>
    <col min="7954" max="7954" width="6.109375" style="170" customWidth="1"/>
    <col min="7955" max="7955" width="7.88671875" style="170" customWidth="1"/>
    <col min="7956" max="7956" width="4.5546875" style="170" customWidth="1"/>
    <col min="7957" max="7957" width="7.88671875" style="170" customWidth="1"/>
    <col min="7958" max="7958" width="4.5546875" style="170" customWidth="1"/>
    <col min="7959" max="7959" width="7.88671875" style="170" customWidth="1"/>
    <col min="7960" max="7960" width="4.5546875" style="170" customWidth="1"/>
    <col min="7961" max="7961" width="9.6640625" style="170" customWidth="1"/>
    <col min="7962" max="7962" width="6.77734375" style="170" customWidth="1"/>
    <col min="7963" max="7963" width="3.6640625" style="170" customWidth="1"/>
    <col min="7964" max="7964" width="7.21875" style="170"/>
    <col min="7965" max="7965" width="7.5546875" style="170" bestFit="1" customWidth="1"/>
    <col min="7966" max="8195" width="7.21875" style="170"/>
    <col min="8196" max="8197" width="0" style="170" hidden="1" customWidth="1"/>
    <col min="8198" max="8198" width="8.77734375" style="170" customWidth="1"/>
    <col min="8199" max="8199" width="17.6640625" style="170" customWidth="1"/>
    <col min="8200" max="8200" width="16.77734375" style="170" customWidth="1"/>
    <col min="8201" max="8201" width="6.77734375" style="170" customWidth="1"/>
    <col min="8202" max="8202" width="4.77734375" style="170" customWidth="1"/>
    <col min="8203" max="8203" width="7.88671875" style="170" customWidth="1"/>
    <col min="8204" max="8204" width="6.109375" style="170" customWidth="1"/>
    <col min="8205" max="8205" width="9.33203125" style="170" customWidth="1"/>
    <col min="8206" max="8206" width="6.5546875" style="170" customWidth="1"/>
    <col min="8207" max="8207" width="8.5546875" style="170" customWidth="1"/>
    <col min="8208" max="8208" width="7" style="170" customWidth="1"/>
    <col min="8209" max="8209" width="8.77734375" style="170" customWidth="1"/>
    <col min="8210" max="8210" width="6.109375" style="170" customWidth="1"/>
    <col min="8211" max="8211" width="7.88671875" style="170" customWidth="1"/>
    <col min="8212" max="8212" width="4.5546875" style="170" customWidth="1"/>
    <col min="8213" max="8213" width="7.88671875" style="170" customWidth="1"/>
    <col min="8214" max="8214" width="4.5546875" style="170" customWidth="1"/>
    <col min="8215" max="8215" width="7.88671875" style="170" customWidth="1"/>
    <col min="8216" max="8216" width="4.5546875" style="170" customWidth="1"/>
    <col min="8217" max="8217" width="9.6640625" style="170" customWidth="1"/>
    <col min="8218" max="8218" width="6.77734375" style="170" customWidth="1"/>
    <col min="8219" max="8219" width="3.6640625" style="170" customWidth="1"/>
    <col min="8220" max="8220" width="7.21875" style="170"/>
    <col min="8221" max="8221" width="7.5546875" style="170" bestFit="1" customWidth="1"/>
    <col min="8222" max="8451" width="7.21875" style="170"/>
    <col min="8452" max="8453" width="0" style="170" hidden="1" customWidth="1"/>
    <col min="8454" max="8454" width="8.77734375" style="170" customWidth="1"/>
    <col min="8455" max="8455" width="17.6640625" style="170" customWidth="1"/>
    <col min="8456" max="8456" width="16.77734375" style="170" customWidth="1"/>
    <col min="8457" max="8457" width="6.77734375" style="170" customWidth="1"/>
    <col min="8458" max="8458" width="4.77734375" style="170" customWidth="1"/>
    <col min="8459" max="8459" width="7.88671875" style="170" customWidth="1"/>
    <col min="8460" max="8460" width="6.109375" style="170" customWidth="1"/>
    <col min="8461" max="8461" width="9.33203125" style="170" customWidth="1"/>
    <col min="8462" max="8462" width="6.5546875" style="170" customWidth="1"/>
    <col min="8463" max="8463" width="8.5546875" style="170" customWidth="1"/>
    <col min="8464" max="8464" width="7" style="170" customWidth="1"/>
    <col min="8465" max="8465" width="8.77734375" style="170" customWidth="1"/>
    <col min="8466" max="8466" width="6.109375" style="170" customWidth="1"/>
    <col min="8467" max="8467" width="7.88671875" style="170" customWidth="1"/>
    <col min="8468" max="8468" width="4.5546875" style="170" customWidth="1"/>
    <col min="8469" max="8469" width="7.88671875" style="170" customWidth="1"/>
    <col min="8470" max="8470" width="4.5546875" style="170" customWidth="1"/>
    <col min="8471" max="8471" width="7.88671875" style="170" customWidth="1"/>
    <col min="8472" max="8472" width="4.5546875" style="170" customWidth="1"/>
    <col min="8473" max="8473" width="9.6640625" style="170" customWidth="1"/>
    <col min="8474" max="8474" width="6.77734375" style="170" customWidth="1"/>
    <col min="8475" max="8475" width="3.6640625" style="170" customWidth="1"/>
    <col min="8476" max="8476" width="7.21875" style="170"/>
    <col min="8477" max="8477" width="7.5546875" style="170" bestFit="1" customWidth="1"/>
    <col min="8478" max="8707" width="7.21875" style="170"/>
    <col min="8708" max="8709" width="0" style="170" hidden="1" customWidth="1"/>
    <col min="8710" max="8710" width="8.77734375" style="170" customWidth="1"/>
    <col min="8711" max="8711" width="17.6640625" style="170" customWidth="1"/>
    <col min="8712" max="8712" width="16.77734375" style="170" customWidth="1"/>
    <col min="8713" max="8713" width="6.77734375" style="170" customWidth="1"/>
    <col min="8714" max="8714" width="4.77734375" style="170" customWidth="1"/>
    <col min="8715" max="8715" width="7.88671875" style="170" customWidth="1"/>
    <col min="8716" max="8716" width="6.109375" style="170" customWidth="1"/>
    <col min="8717" max="8717" width="9.33203125" style="170" customWidth="1"/>
    <col min="8718" max="8718" width="6.5546875" style="170" customWidth="1"/>
    <col min="8719" max="8719" width="8.5546875" style="170" customWidth="1"/>
    <col min="8720" max="8720" width="7" style="170" customWidth="1"/>
    <col min="8721" max="8721" width="8.77734375" style="170" customWidth="1"/>
    <col min="8722" max="8722" width="6.109375" style="170" customWidth="1"/>
    <col min="8723" max="8723" width="7.88671875" style="170" customWidth="1"/>
    <col min="8724" max="8724" width="4.5546875" style="170" customWidth="1"/>
    <col min="8725" max="8725" width="7.88671875" style="170" customWidth="1"/>
    <col min="8726" max="8726" width="4.5546875" style="170" customWidth="1"/>
    <col min="8727" max="8727" width="7.88671875" style="170" customWidth="1"/>
    <col min="8728" max="8728" width="4.5546875" style="170" customWidth="1"/>
    <col min="8729" max="8729" width="9.6640625" style="170" customWidth="1"/>
    <col min="8730" max="8730" width="6.77734375" style="170" customWidth="1"/>
    <col min="8731" max="8731" width="3.6640625" style="170" customWidth="1"/>
    <col min="8732" max="8732" width="7.21875" style="170"/>
    <col min="8733" max="8733" width="7.5546875" style="170" bestFit="1" customWidth="1"/>
    <col min="8734" max="8963" width="7.21875" style="170"/>
    <col min="8964" max="8965" width="0" style="170" hidden="1" customWidth="1"/>
    <col min="8966" max="8966" width="8.77734375" style="170" customWidth="1"/>
    <col min="8967" max="8967" width="17.6640625" style="170" customWidth="1"/>
    <col min="8968" max="8968" width="16.77734375" style="170" customWidth="1"/>
    <col min="8969" max="8969" width="6.77734375" style="170" customWidth="1"/>
    <col min="8970" max="8970" width="4.77734375" style="170" customWidth="1"/>
    <col min="8971" max="8971" width="7.88671875" style="170" customWidth="1"/>
    <col min="8972" max="8972" width="6.109375" style="170" customWidth="1"/>
    <col min="8973" max="8973" width="9.33203125" style="170" customWidth="1"/>
    <col min="8974" max="8974" width="6.5546875" style="170" customWidth="1"/>
    <col min="8975" max="8975" width="8.5546875" style="170" customWidth="1"/>
    <col min="8976" max="8976" width="7" style="170" customWidth="1"/>
    <col min="8977" max="8977" width="8.77734375" style="170" customWidth="1"/>
    <col min="8978" max="8978" width="6.109375" style="170" customWidth="1"/>
    <col min="8979" max="8979" width="7.88671875" style="170" customWidth="1"/>
    <col min="8980" max="8980" width="4.5546875" style="170" customWidth="1"/>
    <col min="8981" max="8981" width="7.88671875" style="170" customWidth="1"/>
    <col min="8982" max="8982" width="4.5546875" style="170" customWidth="1"/>
    <col min="8983" max="8983" width="7.88671875" style="170" customWidth="1"/>
    <col min="8984" max="8984" width="4.5546875" style="170" customWidth="1"/>
    <col min="8985" max="8985" width="9.6640625" style="170" customWidth="1"/>
    <col min="8986" max="8986" width="6.77734375" style="170" customWidth="1"/>
    <col min="8987" max="8987" width="3.6640625" style="170" customWidth="1"/>
    <col min="8988" max="8988" width="7.21875" style="170"/>
    <col min="8989" max="8989" width="7.5546875" style="170" bestFit="1" customWidth="1"/>
    <col min="8990" max="9219" width="7.21875" style="170"/>
    <col min="9220" max="9221" width="0" style="170" hidden="1" customWidth="1"/>
    <col min="9222" max="9222" width="8.77734375" style="170" customWidth="1"/>
    <col min="9223" max="9223" width="17.6640625" style="170" customWidth="1"/>
    <col min="9224" max="9224" width="16.77734375" style="170" customWidth="1"/>
    <col min="9225" max="9225" width="6.77734375" style="170" customWidth="1"/>
    <col min="9226" max="9226" width="4.77734375" style="170" customWidth="1"/>
    <col min="9227" max="9227" width="7.88671875" style="170" customWidth="1"/>
    <col min="9228" max="9228" width="6.109375" style="170" customWidth="1"/>
    <col min="9229" max="9229" width="9.33203125" style="170" customWidth="1"/>
    <col min="9230" max="9230" width="6.5546875" style="170" customWidth="1"/>
    <col min="9231" max="9231" width="8.5546875" style="170" customWidth="1"/>
    <col min="9232" max="9232" width="7" style="170" customWidth="1"/>
    <col min="9233" max="9233" width="8.77734375" style="170" customWidth="1"/>
    <col min="9234" max="9234" width="6.109375" style="170" customWidth="1"/>
    <col min="9235" max="9235" width="7.88671875" style="170" customWidth="1"/>
    <col min="9236" max="9236" width="4.5546875" style="170" customWidth="1"/>
    <col min="9237" max="9237" width="7.88671875" style="170" customWidth="1"/>
    <col min="9238" max="9238" width="4.5546875" style="170" customWidth="1"/>
    <col min="9239" max="9239" width="7.88671875" style="170" customWidth="1"/>
    <col min="9240" max="9240" width="4.5546875" style="170" customWidth="1"/>
    <col min="9241" max="9241" width="9.6640625" style="170" customWidth="1"/>
    <col min="9242" max="9242" width="6.77734375" style="170" customWidth="1"/>
    <col min="9243" max="9243" width="3.6640625" style="170" customWidth="1"/>
    <col min="9244" max="9244" width="7.21875" style="170"/>
    <col min="9245" max="9245" width="7.5546875" style="170" bestFit="1" customWidth="1"/>
    <col min="9246" max="9475" width="7.21875" style="170"/>
    <col min="9476" max="9477" width="0" style="170" hidden="1" customWidth="1"/>
    <col min="9478" max="9478" width="8.77734375" style="170" customWidth="1"/>
    <col min="9479" max="9479" width="17.6640625" style="170" customWidth="1"/>
    <col min="9480" max="9480" width="16.77734375" style="170" customWidth="1"/>
    <col min="9481" max="9481" width="6.77734375" style="170" customWidth="1"/>
    <col min="9482" max="9482" width="4.77734375" style="170" customWidth="1"/>
    <col min="9483" max="9483" width="7.88671875" style="170" customWidth="1"/>
    <col min="9484" max="9484" width="6.109375" style="170" customWidth="1"/>
    <col min="9485" max="9485" width="9.33203125" style="170" customWidth="1"/>
    <col min="9486" max="9486" width="6.5546875" style="170" customWidth="1"/>
    <col min="9487" max="9487" width="8.5546875" style="170" customWidth="1"/>
    <col min="9488" max="9488" width="7" style="170" customWidth="1"/>
    <col min="9489" max="9489" width="8.77734375" style="170" customWidth="1"/>
    <col min="9490" max="9490" width="6.109375" style="170" customWidth="1"/>
    <col min="9491" max="9491" width="7.88671875" style="170" customWidth="1"/>
    <col min="9492" max="9492" width="4.5546875" style="170" customWidth="1"/>
    <col min="9493" max="9493" width="7.88671875" style="170" customWidth="1"/>
    <col min="9494" max="9494" width="4.5546875" style="170" customWidth="1"/>
    <col min="9495" max="9495" width="7.88671875" style="170" customWidth="1"/>
    <col min="9496" max="9496" width="4.5546875" style="170" customWidth="1"/>
    <col min="9497" max="9497" width="9.6640625" style="170" customWidth="1"/>
    <col min="9498" max="9498" width="6.77734375" style="170" customWidth="1"/>
    <col min="9499" max="9499" width="3.6640625" style="170" customWidth="1"/>
    <col min="9500" max="9500" width="7.21875" style="170"/>
    <col min="9501" max="9501" width="7.5546875" style="170" bestFit="1" customWidth="1"/>
    <col min="9502" max="9731" width="7.21875" style="170"/>
    <col min="9732" max="9733" width="0" style="170" hidden="1" customWidth="1"/>
    <col min="9734" max="9734" width="8.77734375" style="170" customWidth="1"/>
    <col min="9735" max="9735" width="17.6640625" style="170" customWidth="1"/>
    <col min="9736" max="9736" width="16.77734375" style="170" customWidth="1"/>
    <col min="9737" max="9737" width="6.77734375" style="170" customWidth="1"/>
    <col min="9738" max="9738" width="4.77734375" style="170" customWidth="1"/>
    <col min="9739" max="9739" width="7.88671875" style="170" customWidth="1"/>
    <col min="9740" max="9740" width="6.109375" style="170" customWidth="1"/>
    <col min="9741" max="9741" width="9.33203125" style="170" customWidth="1"/>
    <col min="9742" max="9742" width="6.5546875" style="170" customWidth="1"/>
    <col min="9743" max="9743" width="8.5546875" style="170" customWidth="1"/>
    <col min="9744" max="9744" width="7" style="170" customWidth="1"/>
    <col min="9745" max="9745" width="8.77734375" style="170" customWidth="1"/>
    <col min="9746" max="9746" width="6.109375" style="170" customWidth="1"/>
    <col min="9747" max="9747" width="7.88671875" style="170" customWidth="1"/>
    <col min="9748" max="9748" width="4.5546875" style="170" customWidth="1"/>
    <col min="9749" max="9749" width="7.88671875" style="170" customWidth="1"/>
    <col min="9750" max="9750" width="4.5546875" style="170" customWidth="1"/>
    <col min="9751" max="9751" width="7.88671875" style="170" customWidth="1"/>
    <col min="9752" max="9752" width="4.5546875" style="170" customWidth="1"/>
    <col min="9753" max="9753" width="9.6640625" style="170" customWidth="1"/>
    <col min="9754" max="9754" width="6.77734375" style="170" customWidth="1"/>
    <col min="9755" max="9755" width="3.6640625" style="170" customWidth="1"/>
    <col min="9756" max="9756" width="7.21875" style="170"/>
    <col min="9757" max="9757" width="7.5546875" style="170" bestFit="1" customWidth="1"/>
    <col min="9758" max="9987" width="7.21875" style="170"/>
    <col min="9988" max="9989" width="0" style="170" hidden="1" customWidth="1"/>
    <col min="9990" max="9990" width="8.77734375" style="170" customWidth="1"/>
    <col min="9991" max="9991" width="17.6640625" style="170" customWidth="1"/>
    <col min="9992" max="9992" width="16.77734375" style="170" customWidth="1"/>
    <col min="9993" max="9993" width="6.77734375" style="170" customWidth="1"/>
    <col min="9994" max="9994" width="4.77734375" style="170" customWidth="1"/>
    <col min="9995" max="9995" width="7.88671875" style="170" customWidth="1"/>
    <col min="9996" max="9996" width="6.109375" style="170" customWidth="1"/>
    <col min="9997" max="9997" width="9.33203125" style="170" customWidth="1"/>
    <col min="9998" max="9998" width="6.5546875" style="170" customWidth="1"/>
    <col min="9999" max="9999" width="8.5546875" style="170" customWidth="1"/>
    <col min="10000" max="10000" width="7" style="170" customWidth="1"/>
    <col min="10001" max="10001" width="8.77734375" style="170" customWidth="1"/>
    <col min="10002" max="10002" width="6.109375" style="170" customWidth="1"/>
    <col min="10003" max="10003" width="7.88671875" style="170" customWidth="1"/>
    <col min="10004" max="10004" width="4.5546875" style="170" customWidth="1"/>
    <col min="10005" max="10005" width="7.88671875" style="170" customWidth="1"/>
    <col min="10006" max="10006" width="4.5546875" style="170" customWidth="1"/>
    <col min="10007" max="10007" width="7.88671875" style="170" customWidth="1"/>
    <col min="10008" max="10008" width="4.5546875" style="170" customWidth="1"/>
    <col min="10009" max="10009" width="9.6640625" style="170" customWidth="1"/>
    <col min="10010" max="10010" width="6.77734375" style="170" customWidth="1"/>
    <col min="10011" max="10011" width="3.6640625" style="170" customWidth="1"/>
    <col min="10012" max="10012" width="7.21875" style="170"/>
    <col min="10013" max="10013" width="7.5546875" style="170" bestFit="1" customWidth="1"/>
    <col min="10014" max="10243" width="7.21875" style="170"/>
    <col min="10244" max="10245" width="0" style="170" hidden="1" customWidth="1"/>
    <col min="10246" max="10246" width="8.77734375" style="170" customWidth="1"/>
    <col min="10247" max="10247" width="17.6640625" style="170" customWidth="1"/>
    <col min="10248" max="10248" width="16.77734375" style="170" customWidth="1"/>
    <col min="10249" max="10249" width="6.77734375" style="170" customWidth="1"/>
    <col min="10250" max="10250" width="4.77734375" style="170" customWidth="1"/>
    <col min="10251" max="10251" width="7.88671875" style="170" customWidth="1"/>
    <col min="10252" max="10252" width="6.109375" style="170" customWidth="1"/>
    <col min="10253" max="10253" width="9.33203125" style="170" customWidth="1"/>
    <col min="10254" max="10254" width="6.5546875" style="170" customWidth="1"/>
    <col min="10255" max="10255" width="8.5546875" style="170" customWidth="1"/>
    <col min="10256" max="10256" width="7" style="170" customWidth="1"/>
    <col min="10257" max="10257" width="8.77734375" style="170" customWidth="1"/>
    <col min="10258" max="10258" width="6.109375" style="170" customWidth="1"/>
    <col min="10259" max="10259" width="7.88671875" style="170" customWidth="1"/>
    <col min="10260" max="10260" width="4.5546875" style="170" customWidth="1"/>
    <col min="10261" max="10261" width="7.88671875" style="170" customWidth="1"/>
    <col min="10262" max="10262" width="4.5546875" style="170" customWidth="1"/>
    <col min="10263" max="10263" width="7.88671875" style="170" customWidth="1"/>
    <col min="10264" max="10264" width="4.5546875" style="170" customWidth="1"/>
    <col min="10265" max="10265" width="9.6640625" style="170" customWidth="1"/>
    <col min="10266" max="10266" width="6.77734375" style="170" customWidth="1"/>
    <col min="10267" max="10267" width="3.6640625" style="170" customWidth="1"/>
    <col min="10268" max="10268" width="7.21875" style="170"/>
    <col min="10269" max="10269" width="7.5546875" style="170" bestFit="1" customWidth="1"/>
    <col min="10270" max="10499" width="7.21875" style="170"/>
    <col min="10500" max="10501" width="0" style="170" hidden="1" customWidth="1"/>
    <col min="10502" max="10502" width="8.77734375" style="170" customWidth="1"/>
    <col min="10503" max="10503" width="17.6640625" style="170" customWidth="1"/>
    <col min="10504" max="10504" width="16.77734375" style="170" customWidth="1"/>
    <col min="10505" max="10505" width="6.77734375" style="170" customWidth="1"/>
    <col min="10506" max="10506" width="4.77734375" style="170" customWidth="1"/>
    <col min="10507" max="10507" width="7.88671875" style="170" customWidth="1"/>
    <col min="10508" max="10508" width="6.109375" style="170" customWidth="1"/>
    <col min="10509" max="10509" width="9.33203125" style="170" customWidth="1"/>
    <col min="10510" max="10510" width="6.5546875" style="170" customWidth="1"/>
    <col min="10511" max="10511" width="8.5546875" style="170" customWidth="1"/>
    <col min="10512" max="10512" width="7" style="170" customWidth="1"/>
    <col min="10513" max="10513" width="8.77734375" style="170" customWidth="1"/>
    <col min="10514" max="10514" width="6.109375" style="170" customWidth="1"/>
    <col min="10515" max="10515" width="7.88671875" style="170" customWidth="1"/>
    <col min="10516" max="10516" width="4.5546875" style="170" customWidth="1"/>
    <col min="10517" max="10517" width="7.88671875" style="170" customWidth="1"/>
    <col min="10518" max="10518" width="4.5546875" style="170" customWidth="1"/>
    <col min="10519" max="10519" width="7.88671875" style="170" customWidth="1"/>
    <col min="10520" max="10520" width="4.5546875" style="170" customWidth="1"/>
    <col min="10521" max="10521" width="9.6640625" style="170" customWidth="1"/>
    <col min="10522" max="10522" width="6.77734375" style="170" customWidth="1"/>
    <col min="10523" max="10523" width="3.6640625" style="170" customWidth="1"/>
    <col min="10524" max="10524" width="7.21875" style="170"/>
    <col min="10525" max="10525" width="7.5546875" style="170" bestFit="1" customWidth="1"/>
    <col min="10526" max="10755" width="7.21875" style="170"/>
    <col min="10756" max="10757" width="0" style="170" hidden="1" customWidth="1"/>
    <col min="10758" max="10758" width="8.77734375" style="170" customWidth="1"/>
    <col min="10759" max="10759" width="17.6640625" style="170" customWidth="1"/>
    <col min="10760" max="10760" width="16.77734375" style="170" customWidth="1"/>
    <col min="10761" max="10761" width="6.77734375" style="170" customWidth="1"/>
    <col min="10762" max="10762" width="4.77734375" style="170" customWidth="1"/>
    <col min="10763" max="10763" width="7.88671875" style="170" customWidth="1"/>
    <col min="10764" max="10764" width="6.109375" style="170" customWidth="1"/>
    <col min="10765" max="10765" width="9.33203125" style="170" customWidth="1"/>
    <col min="10766" max="10766" width="6.5546875" style="170" customWidth="1"/>
    <col min="10767" max="10767" width="8.5546875" style="170" customWidth="1"/>
    <col min="10768" max="10768" width="7" style="170" customWidth="1"/>
    <col min="10769" max="10769" width="8.77734375" style="170" customWidth="1"/>
    <col min="10770" max="10770" width="6.109375" style="170" customWidth="1"/>
    <col min="10771" max="10771" width="7.88671875" style="170" customWidth="1"/>
    <col min="10772" max="10772" width="4.5546875" style="170" customWidth="1"/>
    <col min="10773" max="10773" width="7.88671875" style="170" customWidth="1"/>
    <col min="10774" max="10774" width="4.5546875" style="170" customWidth="1"/>
    <col min="10775" max="10775" width="7.88671875" style="170" customWidth="1"/>
    <col min="10776" max="10776" width="4.5546875" style="170" customWidth="1"/>
    <col min="10777" max="10777" width="9.6640625" style="170" customWidth="1"/>
    <col min="10778" max="10778" width="6.77734375" style="170" customWidth="1"/>
    <col min="10779" max="10779" width="3.6640625" style="170" customWidth="1"/>
    <col min="10780" max="10780" width="7.21875" style="170"/>
    <col min="10781" max="10781" width="7.5546875" style="170" bestFit="1" customWidth="1"/>
    <col min="10782" max="11011" width="7.21875" style="170"/>
    <col min="11012" max="11013" width="0" style="170" hidden="1" customWidth="1"/>
    <col min="11014" max="11014" width="8.77734375" style="170" customWidth="1"/>
    <col min="11015" max="11015" width="17.6640625" style="170" customWidth="1"/>
    <col min="11016" max="11016" width="16.77734375" style="170" customWidth="1"/>
    <col min="11017" max="11017" width="6.77734375" style="170" customWidth="1"/>
    <col min="11018" max="11018" width="4.77734375" style="170" customWidth="1"/>
    <col min="11019" max="11019" width="7.88671875" style="170" customWidth="1"/>
    <col min="11020" max="11020" width="6.109375" style="170" customWidth="1"/>
    <col min="11021" max="11021" width="9.33203125" style="170" customWidth="1"/>
    <col min="11022" max="11022" width="6.5546875" style="170" customWidth="1"/>
    <col min="11023" max="11023" width="8.5546875" style="170" customWidth="1"/>
    <col min="11024" max="11024" width="7" style="170" customWidth="1"/>
    <col min="11025" max="11025" width="8.77734375" style="170" customWidth="1"/>
    <col min="11026" max="11026" width="6.109375" style="170" customWidth="1"/>
    <col min="11027" max="11027" width="7.88671875" style="170" customWidth="1"/>
    <col min="11028" max="11028" width="4.5546875" style="170" customWidth="1"/>
    <col min="11029" max="11029" width="7.88671875" style="170" customWidth="1"/>
    <col min="11030" max="11030" width="4.5546875" style="170" customWidth="1"/>
    <col min="11031" max="11031" width="7.88671875" style="170" customWidth="1"/>
    <col min="11032" max="11032" width="4.5546875" style="170" customWidth="1"/>
    <col min="11033" max="11033" width="9.6640625" style="170" customWidth="1"/>
    <col min="11034" max="11034" width="6.77734375" style="170" customWidth="1"/>
    <col min="11035" max="11035" width="3.6640625" style="170" customWidth="1"/>
    <col min="11036" max="11036" width="7.21875" style="170"/>
    <col min="11037" max="11037" width="7.5546875" style="170" bestFit="1" customWidth="1"/>
    <col min="11038" max="11267" width="7.21875" style="170"/>
    <col min="11268" max="11269" width="0" style="170" hidden="1" customWidth="1"/>
    <col min="11270" max="11270" width="8.77734375" style="170" customWidth="1"/>
    <col min="11271" max="11271" width="17.6640625" style="170" customWidth="1"/>
    <col min="11272" max="11272" width="16.77734375" style="170" customWidth="1"/>
    <col min="11273" max="11273" width="6.77734375" style="170" customWidth="1"/>
    <col min="11274" max="11274" width="4.77734375" style="170" customWidth="1"/>
    <col min="11275" max="11275" width="7.88671875" style="170" customWidth="1"/>
    <col min="11276" max="11276" width="6.109375" style="170" customWidth="1"/>
    <col min="11277" max="11277" width="9.33203125" style="170" customWidth="1"/>
    <col min="11278" max="11278" width="6.5546875" style="170" customWidth="1"/>
    <col min="11279" max="11279" width="8.5546875" style="170" customWidth="1"/>
    <col min="11280" max="11280" width="7" style="170" customWidth="1"/>
    <col min="11281" max="11281" width="8.77734375" style="170" customWidth="1"/>
    <col min="11282" max="11282" width="6.109375" style="170" customWidth="1"/>
    <col min="11283" max="11283" width="7.88671875" style="170" customWidth="1"/>
    <col min="11284" max="11284" width="4.5546875" style="170" customWidth="1"/>
    <col min="11285" max="11285" width="7.88671875" style="170" customWidth="1"/>
    <col min="11286" max="11286" width="4.5546875" style="170" customWidth="1"/>
    <col min="11287" max="11287" width="7.88671875" style="170" customWidth="1"/>
    <col min="11288" max="11288" width="4.5546875" style="170" customWidth="1"/>
    <col min="11289" max="11289" width="9.6640625" style="170" customWidth="1"/>
    <col min="11290" max="11290" width="6.77734375" style="170" customWidth="1"/>
    <col min="11291" max="11291" width="3.6640625" style="170" customWidth="1"/>
    <col min="11292" max="11292" width="7.21875" style="170"/>
    <col min="11293" max="11293" width="7.5546875" style="170" bestFit="1" customWidth="1"/>
    <col min="11294" max="11523" width="7.21875" style="170"/>
    <col min="11524" max="11525" width="0" style="170" hidden="1" customWidth="1"/>
    <col min="11526" max="11526" width="8.77734375" style="170" customWidth="1"/>
    <col min="11527" max="11527" width="17.6640625" style="170" customWidth="1"/>
    <col min="11528" max="11528" width="16.77734375" style="170" customWidth="1"/>
    <col min="11529" max="11529" width="6.77734375" style="170" customWidth="1"/>
    <col min="11530" max="11530" width="4.77734375" style="170" customWidth="1"/>
    <col min="11531" max="11531" width="7.88671875" style="170" customWidth="1"/>
    <col min="11532" max="11532" width="6.109375" style="170" customWidth="1"/>
    <col min="11533" max="11533" width="9.33203125" style="170" customWidth="1"/>
    <col min="11534" max="11534" width="6.5546875" style="170" customWidth="1"/>
    <col min="11535" max="11535" width="8.5546875" style="170" customWidth="1"/>
    <col min="11536" max="11536" width="7" style="170" customWidth="1"/>
    <col min="11537" max="11537" width="8.77734375" style="170" customWidth="1"/>
    <col min="11538" max="11538" width="6.109375" style="170" customWidth="1"/>
    <col min="11539" max="11539" width="7.88671875" style="170" customWidth="1"/>
    <col min="11540" max="11540" width="4.5546875" style="170" customWidth="1"/>
    <col min="11541" max="11541" width="7.88671875" style="170" customWidth="1"/>
    <col min="11542" max="11542" width="4.5546875" style="170" customWidth="1"/>
    <col min="11543" max="11543" width="7.88671875" style="170" customWidth="1"/>
    <col min="11544" max="11544" width="4.5546875" style="170" customWidth="1"/>
    <col min="11545" max="11545" width="9.6640625" style="170" customWidth="1"/>
    <col min="11546" max="11546" width="6.77734375" style="170" customWidth="1"/>
    <col min="11547" max="11547" width="3.6640625" style="170" customWidth="1"/>
    <col min="11548" max="11548" width="7.21875" style="170"/>
    <col min="11549" max="11549" width="7.5546875" style="170" bestFit="1" customWidth="1"/>
    <col min="11550" max="11779" width="7.21875" style="170"/>
    <col min="11780" max="11781" width="0" style="170" hidden="1" customWidth="1"/>
    <col min="11782" max="11782" width="8.77734375" style="170" customWidth="1"/>
    <col min="11783" max="11783" width="17.6640625" style="170" customWidth="1"/>
    <col min="11784" max="11784" width="16.77734375" style="170" customWidth="1"/>
    <col min="11785" max="11785" width="6.77734375" style="170" customWidth="1"/>
    <col min="11786" max="11786" width="4.77734375" style="170" customWidth="1"/>
    <col min="11787" max="11787" width="7.88671875" style="170" customWidth="1"/>
    <col min="11788" max="11788" width="6.109375" style="170" customWidth="1"/>
    <col min="11789" max="11789" width="9.33203125" style="170" customWidth="1"/>
    <col min="11790" max="11790" width="6.5546875" style="170" customWidth="1"/>
    <col min="11791" max="11791" width="8.5546875" style="170" customWidth="1"/>
    <col min="11792" max="11792" width="7" style="170" customWidth="1"/>
    <col min="11793" max="11793" width="8.77734375" style="170" customWidth="1"/>
    <col min="11794" max="11794" width="6.109375" style="170" customWidth="1"/>
    <col min="11795" max="11795" width="7.88671875" style="170" customWidth="1"/>
    <col min="11796" max="11796" width="4.5546875" style="170" customWidth="1"/>
    <col min="11797" max="11797" width="7.88671875" style="170" customWidth="1"/>
    <col min="11798" max="11798" width="4.5546875" style="170" customWidth="1"/>
    <col min="11799" max="11799" width="7.88671875" style="170" customWidth="1"/>
    <col min="11800" max="11800" width="4.5546875" style="170" customWidth="1"/>
    <col min="11801" max="11801" width="9.6640625" style="170" customWidth="1"/>
    <col min="11802" max="11802" width="6.77734375" style="170" customWidth="1"/>
    <col min="11803" max="11803" width="3.6640625" style="170" customWidth="1"/>
    <col min="11804" max="11804" width="7.21875" style="170"/>
    <col min="11805" max="11805" width="7.5546875" style="170" bestFit="1" customWidth="1"/>
    <col min="11806" max="12035" width="7.21875" style="170"/>
    <col min="12036" max="12037" width="0" style="170" hidden="1" customWidth="1"/>
    <col min="12038" max="12038" width="8.77734375" style="170" customWidth="1"/>
    <col min="12039" max="12039" width="17.6640625" style="170" customWidth="1"/>
    <col min="12040" max="12040" width="16.77734375" style="170" customWidth="1"/>
    <col min="12041" max="12041" width="6.77734375" style="170" customWidth="1"/>
    <col min="12042" max="12042" width="4.77734375" style="170" customWidth="1"/>
    <col min="12043" max="12043" width="7.88671875" style="170" customWidth="1"/>
    <col min="12044" max="12044" width="6.109375" style="170" customWidth="1"/>
    <col min="12045" max="12045" width="9.33203125" style="170" customWidth="1"/>
    <col min="12046" max="12046" width="6.5546875" style="170" customWidth="1"/>
    <col min="12047" max="12047" width="8.5546875" style="170" customWidth="1"/>
    <col min="12048" max="12048" width="7" style="170" customWidth="1"/>
    <col min="12049" max="12049" width="8.77734375" style="170" customWidth="1"/>
    <col min="12050" max="12050" width="6.109375" style="170" customWidth="1"/>
    <col min="12051" max="12051" width="7.88671875" style="170" customWidth="1"/>
    <col min="12052" max="12052" width="4.5546875" style="170" customWidth="1"/>
    <col min="12053" max="12053" width="7.88671875" style="170" customWidth="1"/>
    <col min="12054" max="12054" width="4.5546875" style="170" customWidth="1"/>
    <col min="12055" max="12055" width="7.88671875" style="170" customWidth="1"/>
    <col min="12056" max="12056" width="4.5546875" style="170" customWidth="1"/>
    <col min="12057" max="12057" width="9.6640625" style="170" customWidth="1"/>
    <col min="12058" max="12058" width="6.77734375" style="170" customWidth="1"/>
    <col min="12059" max="12059" width="3.6640625" style="170" customWidth="1"/>
    <col min="12060" max="12060" width="7.21875" style="170"/>
    <col min="12061" max="12061" width="7.5546875" style="170" bestFit="1" customWidth="1"/>
    <col min="12062" max="12291" width="7.21875" style="170"/>
    <col min="12292" max="12293" width="0" style="170" hidden="1" customWidth="1"/>
    <col min="12294" max="12294" width="8.77734375" style="170" customWidth="1"/>
    <col min="12295" max="12295" width="17.6640625" style="170" customWidth="1"/>
    <col min="12296" max="12296" width="16.77734375" style="170" customWidth="1"/>
    <col min="12297" max="12297" width="6.77734375" style="170" customWidth="1"/>
    <col min="12298" max="12298" width="4.77734375" style="170" customWidth="1"/>
    <col min="12299" max="12299" width="7.88671875" style="170" customWidth="1"/>
    <col min="12300" max="12300" width="6.109375" style="170" customWidth="1"/>
    <col min="12301" max="12301" width="9.33203125" style="170" customWidth="1"/>
    <col min="12302" max="12302" width="6.5546875" style="170" customWidth="1"/>
    <col min="12303" max="12303" width="8.5546875" style="170" customWidth="1"/>
    <col min="12304" max="12304" width="7" style="170" customWidth="1"/>
    <col min="12305" max="12305" width="8.77734375" style="170" customWidth="1"/>
    <col min="12306" max="12306" width="6.109375" style="170" customWidth="1"/>
    <col min="12307" max="12307" width="7.88671875" style="170" customWidth="1"/>
    <col min="12308" max="12308" width="4.5546875" style="170" customWidth="1"/>
    <col min="12309" max="12309" width="7.88671875" style="170" customWidth="1"/>
    <col min="12310" max="12310" width="4.5546875" style="170" customWidth="1"/>
    <col min="12311" max="12311" width="7.88671875" style="170" customWidth="1"/>
    <col min="12312" max="12312" width="4.5546875" style="170" customWidth="1"/>
    <col min="12313" max="12313" width="9.6640625" style="170" customWidth="1"/>
    <col min="12314" max="12314" width="6.77734375" style="170" customWidth="1"/>
    <col min="12315" max="12315" width="3.6640625" style="170" customWidth="1"/>
    <col min="12316" max="12316" width="7.21875" style="170"/>
    <col min="12317" max="12317" width="7.5546875" style="170" bestFit="1" customWidth="1"/>
    <col min="12318" max="12547" width="7.21875" style="170"/>
    <col min="12548" max="12549" width="0" style="170" hidden="1" customWidth="1"/>
    <col min="12550" max="12550" width="8.77734375" style="170" customWidth="1"/>
    <col min="12551" max="12551" width="17.6640625" style="170" customWidth="1"/>
    <col min="12552" max="12552" width="16.77734375" style="170" customWidth="1"/>
    <col min="12553" max="12553" width="6.77734375" style="170" customWidth="1"/>
    <col min="12554" max="12554" width="4.77734375" style="170" customWidth="1"/>
    <col min="12555" max="12555" width="7.88671875" style="170" customWidth="1"/>
    <col min="12556" max="12556" width="6.109375" style="170" customWidth="1"/>
    <col min="12557" max="12557" width="9.33203125" style="170" customWidth="1"/>
    <col min="12558" max="12558" width="6.5546875" style="170" customWidth="1"/>
    <col min="12559" max="12559" width="8.5546875" style="170" customWidth="1"/>
    <col min="12560" max="12560" width="7" style="170" customWidth="1"/>
    <col min="12561" max="12561" width="8.77734375" style="170" customWidth="1"/>
    <col min="12562" max="12562" width="6.109375" style="170" customWidth="1"/>
    <col min="12563" max="12563" width="7.88671875" style="170" customWidth="1"/>
    <col min="12564" max="12564" width="4.5546875" style="170" customWidth="1"/>
    <col min="12565" max="12565" width="7.88671875" style="170" customWidth="1"/>
    <col min="12566" max="12566" width="4.5546875" style="170" customWidth="1"/>
    <col min="12567" max="12567" width="7.88671875" style="170" customWidth="1"/>
    <col min="12568" max="12568" width="4.5546875" style="170" customWidth="1"/>
    <col min="12569" max="12569" width="9.6640625" style="170" customWidth="1"/>
    <col min="12570" max="12570" width="6.77734375" style="170" customWidth="1"/>
    <col min="12571" max="12571" width="3.6640625" style="170" customWidth="1"/>
    <col min="12572" max="12572" width="7.21875" style="170"/>
    <col min="12573" max="12573" width="7.5546875" style="170" bestFit="1" customWidth="1"/>
    <col min="12574" max="12803" width="7.21875" style="170"/>
    <col min="12804" max="12805" width="0" style="170" hidden="1" customWidth="1"/>
    <col min="12806" max="12806" width="8.77734375" style="170" customWidth="1"/>
    <col min="12807" max="12807" width="17.6640625" style="170" customWidth="1"/>
    <col min="12808" max="12808" width="16.77734375" style="170" customWidth="1"/>
    <col min="12809" max="12809" width="6.77734375" style="170" customWidth="1"/>
    <col min="12810" max="12810" width="4.77734375" style="170" customWidth="1"/>
    <col min="12811" max="12811" width="7.88671875" style="170" customWidth="1"/>
    <col min="12812" max="12812" width="6.109375" style="170" customWidth="1"/>
    <col min="12813" max="12813" width="9.33203125" style="170" customWidth="1"/>
    <col min="12814" max="12814" width="6.5546875" style="170" customWidth="1"/>
    <col min="12815" max="12815" width="8.5546875" style="170" customWidth="1"/>
    <col min="12816" max="12816" width="7" style="170" customWidth="1"/>
    <col min="12817" max="12817" width="8.77734375" style="170" customWidth="1"/>
    <col min="12818" max="12818" width="6.109375" style="170" customWidth="1"/>
    <col min="12819" max="12819" width="7.88671875" style="170" customWidth="1"/>
    <col min="12820" max="12820" width="4.5546875" style="170" customWidth="1"/>
    <col min="12821" max="12821" width="7.88671875" style="170" customWidth="1"/>
    <col min="12822" max="12822" width="4.5546875" style="170" customWidth="1"/>
    <col min="12823" max="12823" width="7.88671875" style="170" customWidth="1"/>
    <col min="12824" max="12824" width="4.5546875" style="170" customWidth="1"/>
    <col min="12825" max="12825" width="9.6640625" style="170" customWidth="1"/>
    <col min="12826" max="12826" width="6.77734375" style="170" customWidth="1"/>
    <col min="12827" max="12827" width="3.6640625" style="170" customWidth="1"/>
    <col min="12828" max="12828" width="7.21875" style="170"/>
    <col min="12829" max="12829" width="7.5546875" style="170" bestFit="1" customWidth="1"/>
    <col min="12830" max="13059" width="7.21875" style="170"/>
    <col min="13060" max="13061" width="0" style="170" hidden="1" customWidth="1"/>
    <col min="13062" max="13062" width="8.77734375" style="170" customWidth="1"/>
    <col min="13063" max="13063" width="17.6640625" style="170" customWidth="1"/>
    <col min="13064" max="13064" width="16.77734375" style="170" customWidth="1"/>
    <col min="13065" max="13065" width="6.77734375" style="170" customWidth="1"/>
    <col min="13066" max="13066" width="4.77734375" style="170" customWidth="1"/>
    <col min="13067" max="13067" width="7.88671875" style="170" customWidth="1"/>
    <col min="13068" max="13068" width="6.109375" style="170" customWidth="1"/>
    <col min="13069" max="13069" width="9.33203125" style="170" customWidth="1"/>
    <col min="13070" max="13070" width="6.5546875" style="170" customWidth="1"/>
    <col min="13071" max="13071" width="8.5546875" style="170" customWidth="1"/>
    <col min="13072" max="13072" width="7" style="170" customWidth="1"/>
    <col min="13073" max="13073" width="8.77734375" style="170" customWidth="1"/>
    <col min="13074" max="13074" width="6.109375" style="170" customWidth="1"/>
    <col min="13075" max="13075" width="7.88671875" style="170" customWidth="1"/>
    <col min="13076" max="13076" width="4.5546875" style="170" customWidth="1"/>
    <col min="13077" max="13077" width="7.88671875" style="170" customWidth="1"/>
    <col min="13078" max="13078" width="4.5546875" style="170" customWidth="1"/>
    <col min="13079" max="13079" width="7.88671875" style="170" customWidth="1"/>
    <col min="13080" max="13080" width="4.5546875" style="170" customWidth="1"/>
    <col min="13081" max="13081" width="9.6640625" style="170" customWidth="1"/>
    <col min="13082" max="13082" width="6.77734375" style="170" customWidth="1"/>
    <col min="13083" max="13083" width="3.6640625" style="170" customWidth="1"/>
    <col min="13084" max="13084" width="7.21875" style="170"/>
    <col min="13085" max="13085" width="7.5546875" style="170" bestFit="1" customWidth="1"/>
    <col min="13086" max="13315" width="7.21875" style="170"/>
    <col min="13316" max="13317" width="0" style="170" hidden="1" customWidth="1"/>
    <col min="13318" max="13318" width="8.77734375" style="170" customWidth="1"/>
    <col min="13319" max="13319" width="17.6640625" style="170" customWidth="1"/>
    <col min="13320" max="13320" width="16.77734375" style="170" customWidth="1"/>
    <col min="13321" max="13321" width="6.77734375" style="170" customWidth="1"/>
    <col min="13322" max="13322" width="4.77734375" style="170" customWidth="1"/>
    <col min="13323" max="13323" width="7.88671875" style="170" customWidth="1"/>
    <col min="13324" max="13324" width="6.109375" style="170" customWidth="1"/>
    <col min="13325" max="13325" width="9.33203125" style="170" customWidth="1"/>
    <col min="13326" max="13326" width="6.5546875" style="170" customWidth="1"/>
    <col min="13327" max="13327" width="8.5546875" style="170" customWidth="1"/>
    <col min="13328" max="13328" width="7" style="170" customWidth="1"/>
    <col min="13329" max="13329" width="8.77734375" style="170" customWidth="1"/>
    <col min="13330" max="13330" width="6.109375" style="170" customWidth="1"/>
    <col min="13331" max="13331" width="7.88671875" style="170" customWidth="1"/>
    <col min="13332" max="13332" width="4.5546875" style="170" customWidth="1"/>
    <col min="13333" max="13333" width="7.88671875" style="170" customWidth="1"/>
    <col min="13334" max="13334" width="4.5546875" style="170" customWidth="1"/>
    <col min="13335" max="13335" width="7.88671875" style="170" customWidth="1"/>
    <col min="13336" max="13336" width="4.5546875" style="170" customWidth="1"/>
    <col min="13337" max="13337" width="9.6640625" style="170" customWidth="1"/>
    <col min="13338" max="13338" width="6.77734375" style="170" customWidth="1"/>
    <col min="13339" max="13339" width="3.6640625" style="170" customWidth="1"/>
    <col min="13340" max="13340" width="7.21875" style="170"/>
    <col min="13341" max="13341" width="7.5546875" style="170" bestFit="1" customWidth="1"/>
    <col min="13342" max="13571" width="7.21875" style="170"/>
    <col min="13572" max="13573" width="0" style="170" hidden="1" customWidth="1"/>
    <col min="13574" max="13574" width="8.77734375" style="170" customWidth="1"/>
    <col min="13575" max="13575" width="17.6640625" style="170" customWidth="1"/>
    <col min="13576" max="13576" width="16.77734375" style="170" customWidth="1"/>
    <col min="13577" max="13577" width="6.77734375" style="170" customWidth="1"/>
    <col min="13578" max="13578" width="4.77734375" style="170" customWidth="1"/>
    <col min="13579" max="13579" width="7.88671875" style="170" customWidth="1"/>
    <col min="13580" max="13580" width="6.109375" style="170" customWidth="1"/>
    <col min="13581" max="13581" width="9.33203125" style="170" customWidth="1"/>
    <col min="13582" max="13582" width="6.5546875" style="170" customWidth="1"/>
    <col min="13583" max="13583" width="8.5546875" style="170" customWidth="1"/>
    <col min="13584" max="13584" width="7" style="170" customWidth="1"/>
    <col min="13585" max="13585" width="8.77734375" style="170" customWidth="1"/>
    <col min="13586" max="13586" width="6.109375" style="170" customWidth="1"/>
    <col min="13587" max="13587" width="7.88671875" style="170" customWidth="1"/>
    <col min="13588" max="13588" width="4.5546875" style="170" customWidth="1"/>
    <col min="13589" max="13589" width="7.88671875" style="170" customWidth="1"/>
    <col min="13590" max="13590" width="4.5546875" style="170" customWidth="1"/>
    <col min="13591" max="13591" width="7.88671875" style="170" customWidth="1"/>
    <col min="13592" max="13592" width="4.5546875" style="170" customWidth="1"/>
    <col min="13593" max="13593" width="9.6640625" style="170" customWidth="1"/>
    <col min="13594" max="13594" width="6.77734375" style="170" customWidth="1"/>
    <col min="13595" max="13595" width="3.6640625" style="170" customWidth="1"/>
    <col min="13596" max="13596" width="7.21875" style="170"/>
    <col min="13597" max="13597" width="7.5546875" style="170" bestFit="1" customWidth="1"/>
    <col min="13598" max="13827" width="7.21875" style="170"/>
    <col min="13828" max="13829" width="0" style="170" hidden="1" customWidth="1"/>
    <col min="13830" max="13830" width="8.77734375" style="170" customWidth="1"/>
    <col min="13831" max="13831" width="17.6640625" style="170" customWidth="1"/>
    <col min="13832" max="13832" width="16.77734375" style="170" customWidth="1"/>
    <col min="13833" max="13833" width="6.77734375" style="170" customWidth="1"/>
    <col min="13834" max="13834" width="4.77734375" style="170" customWidth="1"/>
    <col min="13835" max="13835" width="7.88671875" style="170" customWidth="1"/>
    <col min="13836" max="13836" width="6.109375" style="170" customWidth="1"/>
    <col min="13837" max="13837" width="9.33203125" style="170" customWidth="1"/>
    <col min="13838" max="13838" width="6.5546875" style="170" customWidth="1"/>
    <col min="13839" max="13839" width="8.5546875" style="170" customWidth="1"/>
    <col min="13840" max="13840" width="7" style="170" customWidth="1"/>
    <col min="13841" max="13841" width="8.77734375" style="170" customWidth="1"/>
    <col min="13842" max="13842" width="6.109375" style="170" customWidth="1"/>
    <col min="13843" max="13843" width="7.88671875" style="170" customWidth="1"/>
    <col min="13844" max="13844" width="4.5546875" style="170" customWidth="1"/>
    <col min="13845" max="13845" width="7.88671875" style="170" customWidth="1"/>
    <col min="13846" max="13846" width="4.5546875" style="170" customWidth="1"/>
    <col min="13847" max="13847" width="7.88671875" style="170" customWidth="1"/>
    <col min="13848" max="13848" width="4.5546875" style="170" customWidth="1"/>
    <col min="13849" max="13849" width="9.6640625" style="170" customWidth="1"/>
    <col min="13850" max="13850" width="6.77734375" style="170" customWidth="1"/>
    <col min="13851" max="13851" width="3.6640625" style="170" customWidth="1"/>
    <col min="13852" max="13852" width="7.21875" style="170"/>
    <col min="13853" max="13853" width="7.5546875" style="170" bestFit="1" customWidth="1"/>
    <col min="13854" max="14083" width="7.21875" style="170"/>
    <col min="14084" max="14085" width="0" style="170" hidden="1" customWidth="1"/>
    <col min="14086" max="14086" width="8.77734375" style="170" customWidth="1"/>
    <col min="14087" max="14087" width="17.6640625" style="170" customWidth="1"/>
    <col min="14088" max="14088" width="16.77734375" style="170" customWidth="1"/>
    <col min="14089" max="14089" width="6.77734375" style="170" customWidth="1"/>
    <col min="14090" max="14090" width="4.77734375" style="170" customWidth="1"/>
    <col min="14091" max="14091" width="7.88671875" style="170" customWidth="1"/>
    <col min="14092" max="14092" width="6.109375" style="170" customWidth="1"/>
    <col min="14093" max="14093" width="9.33203125" style="170" customWidth="1"/>
    <col min="14094" max="14094" width="6.5546875" style="170" customWidth="1"/>
    <col min="14095" max="14095" width="8.5546875" style="170" customWidth="1"/>
    <col min="14096" max="14096" width="7" style="170" customWidth="1"/>
    <col min="14097" max="14097" width="8.77734375" style="170" customWidth="1"/>
    <col min="14098" max="14098" width="6.109375" style="170" customWidth="1"/>
    <col min="14099" max="14099" width="7.88671875" style="170" customWidth="1"/>
    <col min="14100" max="14100" width="4.5546875" style="170" customWidth="1"/>
    <col min="14101" max="14101" width="7.88671875" style="170" customWidth="1"/>
    <col min="14102" max="14102" width="4.5546875" style="170" customWidth="1"/>
    <col min="14103" max="14103" width="7.88671875" style="170" customWidth="1"/>
    <col min="14104" max="14104" width="4.5546875" style="170" customWidth="1"/>
    <col min="14105" max="14105" width="9.6640625" style="170" customWidth="1"/>
    <col min="14106" max="14106" width="6.77734375" style="170" customWidth="1"/>
    <col min="14107" max="14107" width="3.6640625" style="170" customWidth="1"/>
    <col min="14108" max="14108" width="7.21875" style="170"/>
    <col min="14109" max="14109" width="7.5546875" style="170" bestFit="1" customWidth="1"/>
    <col min="14110" max="14339" width="7.21875" style="170"/>
    <col min="14340" max="14341" width="0" style="170" hidden="1" customWidth="1"/>
    <col min="14342" max="14342" width="8.77734375" style="170" customWidth="1"/>
    <col min="14343" max="14343" width="17.6640625" style="170" customWidth="1"/>
    <col min="14344" max="14344" width="16.77734375" style="170" customWidth="1"/>
    <col min="14345" max="14345" width="6.77734375" style="170" customWidth="1"/>
    <col min="14346" max="14346" width="4.77734375" style="170" customWidth="1"/>
    <col min="14347" max="14347" width="7.88671875" style="170" customWidth="1"/>
    <col min="14348" max="14348" width="6.109375" style="170" customWidth="1"/>
    <col min="14349" max="14349" width="9.33203125" style="170" customWidth="1"/>
    <col min="14350" max="14350" width="6.5546875" style="170" customWidth="1"/>
    <col min="14351" max="14351" width="8.5546875" style="170" customWidth="1"/>
    <col min="14352" max="14352" width="7" style="170" customWidth="1"/>
    <col min="14353" max="14353" width="8.77734375" style="170" customWidth="1"/>
    <col min="14354" max="14354" width="6.109375" style="170" customWidth="1"/>
    <col min="14355" max="14355" width="7.88671875" style="170" customWidth="1"/>
    <col min="14356" max="14356" width="4.5546875" style="170" customWidth="1"/>
    <col min="14357" max="14357" width="7.88671875" style="170" customWidth="1"/>
    <col min="14358" max="14358" width="4.5546875" style="170" customWidth="1"/>
    <col min="14359" max="14359" width="7.88671875" style="170" customWidth="1"/>
    <col min="14360" max="14360" width="4.5546875" style="170" customWidth="1"/>
    <col min="14361" max="14361" width="9.6640625" style="170" customWidth="1"/>
    <col min="14362" max="14362" width="6.77734375" style="170" customWidth="1"/>
    <col min="14363" max="14363" width="3.6640625" style="170" customWidth="1"/>
    <col min="14364" max="14364" width="7.21875" style="170"/>
    <col min="14365" max="14365" width="7.5546875" style="170" bestFit="1" customWidth="1"/>
    <col min="14366" max="14595" width="7.21875" style="170"/>
    <col min="14596" max="14597" width="0" style="170" hidden="1" customWidth="1"/>
    <col min="14598" max="14598" width="8.77734375" style="170" customWidth="1"/>
    <col min="14599" max="14599" width="17.6640625" style="170" customWidth="1"/>
    <col min="14600" max="14600" width="16.77734375" style="170" customWidth="1"/>
    <col min="14601" max="14601" width="6.77734375" style="170" customWidth="1"/>
    <col min="14602" max="14602" width="4.77734375" style="170" customWidth="1"/>
    <col min="14603" max="14603" width="7.88671875" style="170" customWidth="1"/>
    <col min="14604" max="14604" width="6.109375" style="170" customWidth="1"/>
    <col min="14605" max="14605" width="9.33203125" style="170" customWidth="1"/>
    <col min="14606" max="14606" width="6.5546875" style="170" customWidth="1"/>
    <col min="14607" max="14607" width="8.5546875" style="170" customWidth="1"/>
    <col min="14608" max="14608" width="7" style="170" customWidth="1"/>
    <col min="14609" max="14609" width="8.77734375" style="170" customWidth="1"/>
    <col min="14610" max="14610" width="6.109375" style="170" customWidth="1"/>
    <col min="14611" max="14611" width="7.88671875" style="170" customWidth="1"/>
    <col min="14612" max="14612" width="4.5546875" style="170" customWidth="1"/>
    <col min="14613" max="14613" width="7.88671875" style="170" customWidth="1"/>
    <col min="14614" max="14614" width="4.5546875" style="170" customWidth="1"/>
    <col min="14615" max="14615" width="7.88671875" style="170" customWidth="1"/>
    <col min="14616" max="14616" width="4.5546875" style="170" customWidth="1"/>
    <col min="14617" max="14617" width="9.6640625" style="170" customWidth="1"/>
    <col min="14618" max="14618" width="6.77734375" style="170" customWidth="1"/>
    <col min="14619" max="14619" width="3.6640625" style="170" customWidth="1"/>
    <col min="14620" max="14620" width="7.21875" style="170"/>
    <col min="14621" max="14621" width="7.5546875" style="170" bestFit="1" customWidth="1"/>
    <col min="14622" max="14851" width="7.21875" style="170"/>
    <col min="14852" max="14853" width="0" style="170" hidden="1" customWidth="1"/>
    <col min="14854" max="14854" width="8.77734375" style="170" customWidth="1"/>
    <col min="14855" max="14855" width="17.6640625" style="170" customWidth="1"/>
    <col min="14856" max="14856" width="16.77734375" style="170" customWidth="1"/>
    <col min="14857" max="14857" width="6.77734375" style="170" customWidth="1"/>
    <col min="14858" max="14858" width="4.77734375" style="170" customWidth="1"/>
    <col min="14859" max="14859" width="7.88671875" style="170" customWidth="1"/>
    <col min="14860" max="14860" width="6.109375" style="170" customWidth="1"/>
    <col min="14861" max="14861" width="9.33203125" style="170" customWidth="1"/>
    <col min="14862" max="14862" width="6.5546875" style="170" customWidth="1"/>
    <col min="14863" max="14863" width="8.5546875" style="170" customWidth="1"/>
    <col min="14864" max="14864" width="7" style="170" customWidth="1"/>
    <col min="14865" max="14865" width="8.77734375" style="170" customWidth="1"/>
    <col min="14866" max="14866" width="6.109375" style="170" customWidth="1"/>
    <col min="14867" max="14867" width="7.88671875" style="170" customWidth="1"/>
    <col min="14868" max="14868" width="4.5546875" style="170" customWidth="1"/>
    <col min="14869" max="14869" width="7.88671875" style="170" customWidth="1"/>
    <col min="14870" max="14870" width="4.5546875" style="170" customWidth="1"/>
    <col min="14871" max="14871" width="7.88671875" style="170" customWidth="1"/>
    <col min="14872" max="14872" width="4.5546875" style="170" customWidth="1"/>
    <col min="14873" max="14873" width="9.6640625" style="170" customWidth="1"/>
    <col min="14874" max="14874" width="6.77734375" style="170" customWidth="1"/>
    <col min="14875" max="14875" width="3.6640625" style="170" customWidth="1"/>
    <col min="14876" max="14876" width="7.21875" style="170"/>
    <col min="14877" max="14877" width="7.5546875" style="170" bestFit="1" customWidth="1"/>
    <col min="14878" max="15107" width="7.21875" style="170"/>
    <col min="15108" max="15109" width="0" style="170" hidden="1" customWidth="1"/>
    <col min="15110" max="15110" width="8.77734375" style="170" customWidth="1"/>
    <col min="15111" max="15111" width="17.6640625" style="170" customWidth="1"/>
    <col min="15112" max="15112" width="16.77734375" style="170" customWidth="1"/>
    <col min="15113" max="15113" width="6.77734375" style="170" customWidth="1"/>
    <col min="15114" max="15114" width="4.77734375" style="170" customWidth="1"/>
    <col min="15115" max="15115" width="7.88671875" style="170" customWidth="1"/>
    <col min="15116" max="15116" width="6.109375" style="170" customWidth="1"/>
    <col min="15117" max="15117" width="9.33203125" style="170" customWidth="1"/>
    <col min="15118" max="15118" width="6.5546875" style="170" customWidth="1"/>
    <col min="15119" max="15119" width="8.5546875" style="170" customWidth="1"/>
    <col min="15120" max="15120" width="7" style="170" customWidth="1"/>
    <col min="15121" max="15121" width="8.77734375" style="170" customWidth="1"/>
    <col min="15122" max="15122" width="6.109375" style="170" customWidth="1"/>
    <col min="15123" max="15123" width="7.88671875" style="170" customWidth="1"/>
    <col min="15124" max="15124" width="4.5546875" style="170" customWidth="1"/>
    <col min="15125" max="15125" width="7.88671875" style="170" customWidth="1"/>
    <col min="15126" max="15126" width="4.5546875" style="170" customWidth="1"/>
    <col min="15127" max="15127" width="7.88671875" style="170" customWidth="1"/>
    <col min="15128" max="15128" width="4.5546875" style="170" customWidth="1"/>
    <col min="15129" max="15129" width="9.6640625" style="170" customWidth="1"/>
    <col min="15130" max="15130" width="6.77734375" style="170" customWidth="1"/>
    <col min="15131" max="15131" width="3.6640625" style="170" customWidth="1"/>
    <col min="15132" max="15132" width="7.21875" style="170"/>
    <col min="15133" max="15133" width="7.5546875" style="170" bestFit="1" customWidth="1"/>
    <col min="15134" max="15363" width="7.21875" style="170"/>
    <col min="15364" max="15365" width="0" style="170" hidden="1" customWidth="1"/>
    <col min="15366" max="15366" width="8.77734375" style="170" customWidth="1"/>
    <col min="15367" max="15367" width="17.6640625" style="170" customWidth="1"/>
    <col min="15368" max="15368" width="16.77734375" style="170" customWidth="1"/>
    <col min="15369" max="15369" width="6.77734375" style="170" customWidth="1"/>
    <col min="15370" max="15370" width="4.77734375" style="170" customWidth="1"/>
    <col min="15371" max="15371" width="7.88671875" style="170" customWidth="1"/>
    <col min="15372" max="15372" width="6.109375" style="170" customWidth="1"/>
    <col min="15373" max="15373" width="9.33203125" style="170" customWidth="1"/>
    <col min="15374" max="15374" width="6.5546875" style="170" customWidth="1"/>
    <col min="15375" max="15375" width="8.5546875" style="170" customWidth="1"/>
    <col min="15376" max="15376" width="7" style="170" customWidth="1"/>
    <col min="15377" max="15377" width="8.77734375" style="170" customWidth="1"/>
    <col min="15378" max="15378" width="6.109375" style="170" customWidth="1"/>
    <col min="15379" max="15379" width="7.88671875" style="170" customWidth="1"/>
    <col min="15380" max="15380" width="4.5546875" style="170" customWidth="1"/>
    <col min="15381" max="15381" width="7.88671875" style="170" customWidth="1"/>
    <col min="15382" max="15382" width="4.5546875" style="170" customWidth="1"/>
    <col min="15383" max="15383" width="7.88671875" style="170" customWidth="1"/>
    <col min="15384" max="15384" width="4.5546875" style="170" customWidth="1"/>
    <col min="15385" max="15385" width="9.6640625" style="170" customWidth="1"/>
    <col min="15386" max="15386" width="6.77734375" style="170" customWidth="1"/>
    <col min="15387" max="15387" width="3.6640625" style="170" customWidth="1"/>
    <col min="15388" max="15388" width="7.21875" style="170"/>
    <col min="15389" max="15389" width="7.5546875" style="170" bestFit="1" customWidth="1"/>
    <col min="15390" max="15619" width="7.21875" style="170"/>
    <col min="15620" max="15621" width="0" style="170" hidden="1" customWidth="1"/>
    <col min="15622" max="15622" width="8.77734375" style="170" customWidth="1"/>
    <col min="15623" max="15623" width="17.6640625" style="170" customWidth="1"/>
    <col min="15624" max="15624" width="16.77734375" style="170" customWidth="1"/>
    <col min="15625" max="15625" width="6.77734375" style="170" customWidth="1"/>
    <col min="15626" max="15626" width="4.77734375" style="170" customWidth="1"/>
    <col min="15627" max="15627" width="7.88671875" style="170" customWidth="1"/>
    <col min="15628" max="15628" width="6.109375" style="170" customWidth="1"/>
    <col min="15629" max="15629" width="9.33203125" style="170" customWidth="1"/>
    <col min="15630" max="15630" width="6.5546875" style="170" customWidth="1"/>
    <col min="15631" max="15631" width="8.5546875" style="170" customWidth="1"/>
    <col min="15632" max="15632" width="7" style="170" customWidth="1"/>
    <col min="15633" max="15633" width="8.77734375" style="170" customWidth="1"/>
    <col min="15634" max="15634" width="6.109375" style="170" customWidth="1"/>
    <col min="15635" max="15635" width="7.88671875" style="170" customWidth="1"/>
    <col min="15636" max="15636" width="4.5546875" style="170" customWidth="1"/>
    <col min="15637" max="15637" width="7.88671875" style="170" customWidth="1"/>
    <col min="15638" max="15638" width="4.5546875" style="170" customWidth="1"/>
    <col min="15639" max="15639" width="7.88671875" style="170" customWidth="1"/>
    <col min="15640" max="15640" width="4.5546875" style="170" customWidth="1"/>
    <col min="15641" max="15641" width="9.6640625" style="170" customWidth="1"/>
    <col min="15642" max="15642" width="6.77734375" style="170" customWidth="1"/>
    <col min="15643" max="15643" width="3.6640625" style="170" customWidth="1"/>
    <col min="15644" max="15644" width="7.21875" style="170"/>
    <col min="15645" max="15645" width="7.5546875" style="170" bestFit="1" customWidth="1"/>
    <col min="15646" max="15875" width="7.21875" style="170"/>
    <col min="15876" max="15877" width="0" style="170" hidden="1" customWidth="1"/>
    <col min="15878" max="15878" width="8.77734375" style="170" customWidth="1"/>
    <col min="15879" max="15879" width="17.6640625" style="170" customWidth="1"/>
    <col min="15880" max="15880" width="16.77734375" style="170" customWidth="1"/>
    <col min="15881" max="15881" width="6.77734375" style="170" customWidth="1"/>
    <col min="15882" max="15882" width="4.77734375" style="170" customWidth="1"/>
    <col min="15883" max="15883" width="7.88671875" style="170" customWidth="1"/>
    <col min="15884" max="15884" width="6.109375" style="170" customWidth="1"/>
    <col min="15885" max="15885" width="9.33203125" style="170" customWidth="1"/>
    <col min="15886" max="15886" width="6.5546875" style="170" customWidth="1"/>
    <col min="15887" max="15887" width="8.5546875" style="170" customWidth="1"/>
    <col min="15888" max="15888" width="7" style="170" customWidth="1"/>
    <col min="15889" max="15889" width="8.77734375" style="170" customWidth="1"/>
    <col min="15890" max="15890" width="6.109375" style="170" customWidth="1"/>
    <col min="15891" max="15891" width="7.88671875" style="170" customWidth="1"/>
    <col min="15892" max="15892" width="4.5546875" style="170" customWidth="1"/>
    <col min="15893" max="15893" width="7.88671875" style="170" customWidth="1"/>
    <col min="15894" max="15894" width="4.5546875" style="170" customWidth="1"/>
    <col min="15895" max="15895" width="7.88671875" style="170" customWidth="1"/>
    <col min="15896" max="15896" width="4.5546875" style="170" customWidth="1"/>
    <col min="15897" max="15897" width="9.6640625" style="170" customWidth="1"/>
    <col min="15898" max="15898" width="6.77734375" style="170" customWidth="1"/>
    <col min="15899" max="15899" width="3.6640625" style="170" customWidth="1"/>
    <col min="15900" max="15900" width="7.21875" style="170"/>
    <col min="15901" max="15901" width="7.5546875" style="170" bestFit="1" customWidth="1"/>
    <col min="15902" max="16131" width="7.21875" style="170"/>
    <col min="16132" max="16133" width="0" style="170" hidden="1" customWidth="1"/>
    <col min="16134" max="16134" width="8.77734375" style="170" customWidth="1"/>
    <col min="16135" max="16135" width="17.6640625" style="170" customWidth="1"/>
    <col min="16136" max="16136" width="16.77734375" style="170" customWidth="1"/>
    <col min="16137" max="16137" width="6.77734375" style="170" customWidth="1"/>
    <col min="16138" max="16138" width="4.77734375" style="170" customWidth="1"/>
    <col min="16139" max="16139" width="7.88671875" style="170" customWidth="1"/>
    <col min="16140" max="16140" width="6.109375" style="170" customWidth="1"/>
    <col min="16141" max="16141" width="9.33203125" style="170" customWidth="1"/>
    <col min="16142" max="16142" width="6.5546875" style="170" customWidth="1"/>
    <col min="16143" max="16143" width="8.5546875" style="170" customWidth="1"/>
    <col min="16144" max="16144" width="7" style="170" customWidth="1"/>
    <col min="16145" max="16145" width="8.77734375" style="170" customWidth="1"/>
    <col min="16146" max="16146" width="6.109375" style="170" customWidth="1"/>
    <col min="16147" max="16147" width="7.88671875" style="170" customWidth="1"/>
    <col min="16148" max="16148" width="4.5546875" style="170" customWidth="1"/>
    <col min="16149" max="16149" width="7.88671875" style="170" customWidth="1"/>
    <col min="16150" max="16150" width="4.5546875" style="170" customWidth="1"/>
    <col min="16151" max="16151" width="7.88671875" style="170" customWidth="1"/>
    <col min="16152" max="16152" width="4.5546875" style="170" customWidth="1"/>
    <col min="16153" max="16153" width="9.6640625" style="170" customWidth="1"/>
    <col min="16154" max="16154" width="6.77734375" style="170" customWidth="1"/>
    <col min="16155" max="16155" width="3.6640625" style="170" customWidth="1"/>
    <col min="16156" max="16156" width="7.21875" style="170"/>
    <col min="16157" max="16157" width="7.5546875" style="170" bestFit="1" customWidth="1"/>
    <col min="16158" max="16384" width="7.21875" style="170"/>
  </cols>
  <sheetData>
    <row r="1" spans="3:26" s="151" customFormat="1" ht="36" customHeight="1">
      <c r="C1" s="415" t="s">
        <v>339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</row>
    <row r="2" spans="3:26" s="151" customFormat="1" ht="21" customHeight="1">
      <c r="C2" s="416" t="s">
        <v>694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</row>
    <row r="3" spans="3:26" s="152" customFormat="1" ht="25.15" customHeight="1">
      <c r="C3" s="418" t="s">
        <v>213</v>
      </c>
      <c r="D3" s="418" t="s">
        <v>214</v>
      </c>
      <c r="E3" s="418" t="s">
        <v>215</v>
      </c>
      <c r="F3" s="419" t="s">
        <v>216</v>
      </c>
      <c r="G3" s="419" t="s">
        <v>217</v>
      </c>
      <c r="H3" s="420" t="s">
        <v>333</v>
      </c>
      <c r="I3" s="421"/>
      <c r="J3" s="421"/>
      <c r="K3" s="421"/>
      <c r="L3" s="421"/>
      <c r="M3" s="421"/>
      <c r="N3" s="422"/>
      <c r="O3" s="425" t="s">
        <v>334</v>
      </c>
      <c r="P3" s="426"/>
      <c r="Q3" s="426"/>
      <c r="R3" s="426"/>
      <c r="S3" s="426"/>
      <c r="T3" s="426"/>
      <c r="U3" s="426"/>
      <c r="V3" s="426"/>
      <c r="W3" s="426"/>
      <c r="X3" s="426"/>
      <c r="Y3" s="427"/>
      <c r="Z3" s="418" t="s">
        <v>220</v>
      </c>
    </row>
    <row r="4" spans="3:26" s="152" customFormat="1" ht="25.15" customHeight="1">
      <c r="C4" s="418"/>
      <c r="D4" s="418"/>
      <c r="E4" s="418"/>
      <c r="F4" s="419"/>
      <c r="G4" s="419"/>
      <c r="H4" s="419" t="s">
        <v>478</v>
      </c>
      <c r="I4" s="419"/>
      <c r="J4" s="425" t="s">
        <v>218</v>
      </c>
      <c r="K4" s="426"/>
      <c r="L4" s="426"/>
      <c r="M4" s="427"/>
      <c r="N4" s="423" t="s">
        <v>604</v>
      </c>
      <c r="O4" s="428" t="s">
        <v>320</v>
      </c>
      <c r="P4" s="428"/>
      <c r="Q4" s="428" t="s">
        <v>323</v>
      </c>
      <c r="R4" s="428"/>
      <c r="S4" s="428" t="s">
        <v>321</v>
      </c>
      <c r="T4" s="428"/>
      <c r="U4" s="425" t="s">
        <v>218</v>
      </c>
      <c r="V4" s="426"/>
      <c r="W4" s="426"/>
      <c r="X4" s="427"/>
      <c r="Y4" s="423" t="s">
        <v>219</v>
      </c>
      <c r="Z4" s="418"/>
    </row>
    <row r="5" spans="3:26" s="152" customFormat="1" ht="25.15" customHeight="1">
      <c r="C5" s="418"/>
      <c r="D5" s="418"/>
      <c r="E5" s="418"/>
      <c r="F5" s="419"/>
      <c r="G5" s="419"/>
      <c r="H5" s="153" t="s">
        <v>221</v>
      </c>
      <c r="I5" s="154" t="s">
        <v>222</v>
      </c>
      <c r="J5" s="419" t="s">
        <v>223</v>
      </c>
      <c r="K5" s="419"/>
      <c r="L5" s="419" t="s">
        <v>322</v>
      </c>
      <c r="M5" s="419"/>
      <c r="N5" s="424"/>
      <c r="O5" s="153" t="s">
        <v>221</v>
      </c>
      <c r="P5" s="154" t="s">
        <v>222</v>
      </c>
      <c r="Q5" s="153" t="s">
        <v>221</v>
      </c>
      <c r="R5" s="154" t="s">
        <v>222</v>
      </c>
      <c r="S5" s="153" t="s">
        <v>221</v>
      </c>
      <c r="T5" s="154" t="s">
        <v>222</v>
      </c>
      <c r="U5" s="419" t="s">
        <v>223</v>
      </c>
      <c r="V5" s="419"/>
      <c r="W5" s="419" t="s">
        <v>322</v>
      </c>
      <c r="X5" s="419"/>
      <c r="Y5" s="424"/>
      <c r="Z5" s="418"/>
    </row>
    <row r="6" spans="3:26" s="160" customFormat="1" ht="25.15" customHeight="1">
      <c r="C6" s="179" t="s">
        <v>224</v>
      </c>
      <c r="D6" s="179" t="s">
        <v>479</v>
      </c>
      <c r="E6" s="155"/>
      <c r="F6" s="196"/>
      <c r="G6" s="157"/>
      <c r="H6" s="158"/>
      <c r="I6" s="159"/>
      <c r="J6" s="158"/>
      <c r="K6" s="159"/>
      <c r="L6" s="158"/>
      <c r="M6" s="159"/>
      <c r="N6" s="156"/>
      <c r="O6" s="158"/>
      <c r="P6" s="159"/>
      <c r="Q6" s="158"/>
      <c r="R6" s="159"/>
      <c r="S6" s="158"/>
      <c r="T6" s="159"/>
      <c r="U6" s="158"/>
      <c r="V6" s="159"/>
      <c r="W6" s="158"/>
      <c r="X6" s="159"/>
      <c r="Y6" s="156"/>
      <c r="Z6" s="155"/>
    </row>
    <row r="7" spans="3:26" s="166" customFormat="1" ht="25.15" customHeight="1">
      <c r="C7" s="161" t="s">
        <v>225</v>
      </c>
      <c r="D7" s="161" t="s">
        <v>202</v>
      </c>
      <c r="E7" s="161"/>
      <c r="F7" s="163"/>
      <c r="G7" s="163" t="s">
        <v>226</v>
      </c>
      <c r="H7" s="164">
        <v>109819</v>
      </c>
      <c r="I7" s="165"/>
      <c r="J7" s="164"/>
      <c r="K7" s="165"/>
      <c r="L7" s="164"/>
      <c r="M7" s="165"/>
      <c r="N7" s="156">
        <f>MIN(J7,H7,L7)</f>
        <v>109819</v>
      </c>
      <c r="O7" s="164"/>
      <c r="P7" s="165"/>
      <c r="Q7" s="164"/>
      <c r="R7" s="165"/>
      <c r="S7" s="164"/>
      <c r="T7" s="165"/>
      <c r="U7" s="164"/>
      <c r="V7" s="165"/>
      <c r="W7" s="164"/>
      <c r="X7" s="165"/>
      <c r="Y7" s="156">
        <f>MIN(H7,Q7,O7,U7,S7,W7)</f>
        <v>109819</v>
      </c>
      <c r="Z7" s="161"/>
    </row>
    <row r="8" spans="3:26" s="166" customFormat="1" ht="25.15" customHeight="1">
      <c r="C8" s="161" t="s">
        <v>212</v>
      </c>
      <c r="D8" s="161" t="s">
        <v>227</v>
      </c>
      <c r="E8" s="161"/>
      <c r="F8" s="163"/>
      <c r="G8" s="163" t="s">
        <v>226</v>
      </c>
      <c r="H8" s="164">
        <v>133417</v>
      </c>
      <c r="I8" s="165"/>
      <c r="J8" s="164"/>
      <c r="K8" s="165"/>
      <c r="L8" s="164"/>
      <c r="M8" s="165"/>
      <c r="N8" s="156">
        <f t="shared" ref="N8:N13" si="0">MIN(J8,H8,L8)</f>
        <v>133417</v>
      </c>
      <c r="O8" s="164"/>
      <c r="P8" s="165"/>
      <c r="Q8" s="164"/>
      <c r="R8" s="165"/>
      <c r="S8" s="164"/>
      <c r="T8" s="165"/>
      <c r="U8" s="164"/>
      <c r="V8" s="165"/>
      <c r="W8" s="164"/>
      <c r="X8" s="165"/>
      <c r="Y8" s="156">
        <f t="shared" ref="Y8:Y13" si="1">MIN(H8,Q8,O8,U8,S8,W8)</f>
        <v>133417</v>
      </c>
      <c r="Z8" s="161"/>
    </row>
    <row r="9" spans="3:26" s="166" customFormat="1" ht="25.15" customHeight="1">
      <c r="C9" s="161" t="s">
        <v>228</v>
      </c>
      <c r="D9" s="161" t="s">
        <v>200</v>
      </c>
      <c r="E9" s="161"/>
      <c r="F9" s="163"/>
      <c r="G9" s="163" t="s">
        <v>226</v>
      </c>
      <c r="H9" s="164">
        <v>175760</v>
      </c>
      <c r="I9" s="165"/>
      <c r="J9" s="164"/>
      <c r="K9" s="165"/>
      <c r="L9" s="164"/>
      <c r="M9" s="165"/>
      <c r="N9" s="156">
        <f t="shared" si="0"/>
        <v>175760</v>
      </c>
      <c r="O9" s="164"/>
      <c r="P9" s="165"/>
      <c r="Q9" s="164"/>
      <c r="R9" s="165"/>
      <c r="S9" s="164"/>
      <c r="T9" s="165"/>
      <c r="U9" s="164"/>
      <c r="V9" s="165"/>
      <c r="W9" s="164"/>
      <c r="X9" s="165"/>
      <c r="Y9" s="156">
        <f t="shared" si="1"/>
        <v>175760</v>
      </c>
      <c r="Z9" s="161"/>
    </row>
    <row r="10" spans="3:26" s="166" customFormat="1" ht="25.15" customHeight="1">
      <c r="C10" s="161" t="s">
        <v>229</v>
      </c>
      <c r="D10" s="161" t="s">
        <v>230</v>
      </c>
      <c r="E10" s="161"/>
      <c r="F10" s="163"/>
      <c r="G10" s="163" t="s">
        <v>226</v>
      </c>
      <c r="H10" s="164">
        <v>169201</v>
      </c>
      <c r="I10" s="165"/>
      <c r="J10" s="164"/>
      <c r="K10" s="165"/>
      <c r="L10" s="164"/>
      <c r="M10" s="165"/>
      <c r="N10" s="156">
        <f t="shared" si="0"/>
        <v>169201</v>
      </c>
      <c r="O10" s="164"/>
      <c r="P10" s="165"/>
      <c r="Q10" s="164"/>
      <c r="R10" s="165"/>
      <c r="S10" s="164"/>
      <c r="T10" s="165"/>
      <c r="U10" s="164"/>
      <c r="V10" s="165"/>
      <c r="W10" s="164"/>
      <c r="X10" s="165"/>
      <c r="Y10" s="156">
        <f t="shared" si="1"/>
        <v>169201</v>
      </c>
      <c r="Z10" s="161"/>
    </row>
    <row r="11" spans="3:26" s="166" customFormat="1" ht="25.15" customHeight="1">
      <c r="C11" s="161" t="s">
        <v>231</v>
      </c>
      <c r="D11" s="161" t="s">
        <v>232</v>
      </c>
      <c r="E11" s="161"/>
      <c r="F11" s="163"/>
      <c r="G11" s="163" t="s">
        <v>226</v>
      </c>
      <c r="H11" s="164">
        <v>170500</v>
      </c>
      <c r="I11" s="165"/>
      <c r="J11" s="164"/>
      <c r="K11" s="165"/>
      <c r="L11" s="164"/>
      <c r="M11" s="165"/>
      <c r="N11" s="156">
        <f t="shared" si="0"/>
        <v>170500</v>
      </c>
      <c r="O11" s="164"/>
      <c r="P11" s="165"/>
      <c r="Q11" s="164"/>
      <c r="R11" s="165"/>
      <c r="S11" s="164"/>
      <c r="T11" s="165"/>
      <c r="U11" s="164"/>
      <c r="V11" s="165"/>
      <c r="W11" s="164"/>
      <c r="X11" s="165"/>
      <c r="Y11" s="156">
        <f t="shared" si="1"/>
        <v>170500</v>
      </c>
      <c r="Z11" s="161"/>
    </row>
    <row r="12" spans="3:26" s="166" customFormat="1" ht="25.15" customHeight="1">
      <c r="C12" s="161" t="s">
        <v>233</v>
      </c>
      <c r="D12" s="161" t="s">
        <v>234</v>
      </c>
      <c r="E12" s="161"/>
      <c r="F12" s="163"/>
      <c r="G12" s="163" t="s">
        <v>226</v>
      </c>
      <c r="H12" s="164">
        <v>153890</v>
      </c>
      <c r="I12" s="165"/>
      <c r="J12" s="164"/>
      <c r="K12" s="165"/>
      <c r="L12" s="164"/>
      <c r="M12" s="165"/>
      <c r="N12" s="156">
        <f t="shared" si="0"/>
        <v>153890</v>
      </c>
      <c r="O12" s="164"/>
      <c r="P12" s="165"/>
      <c r="Q12" s="164"/>
      <c r="R12" s="165"/>
      <c r="S12" s="164"/>
      <c r="T12" s="165"/>
      <c r="U12" s="164"/>
      <c r="V12" s="165"/>
      <c r="W12" s="164"/>
      <c r="X12" s="165"/>
      <c r="Y12" s="156">
        <f t="shared" si="1"/>
        <v>153890</v>
      </c>
      <c r="Z12" s="161"/>
    </row>
    <row r="13" spans="3:26" s="166" customFormat="1" ht="25.15" customHeight="1">
      <c r="C13" s="161" t="s">
        <v>235</v>
      </c>
      <c r="D13" s="161" t="s">
        <v>210</v>
      </c>
      <c r="E13" s="161"/>
      <c r="F13" s="163"/>
      <c r="G13" s="163" t="s">
        <v>205</v>
      </c>
      <c r="H13" s="164">
        <v>165367</v>
      </c>
      <c r="I13" s="165"/>
      <c r="J13" s="164"/>
      <c r="K13" s="165"/>
      <c r="L13" s="164"/>
      <c r="M13" s="165"/>
      <c r="N13" s="156">
        <f t="shared" si="0"/>
        <v>165367</v>
      </c>
      <c r="O13" s="164"/>
      <c r="P13" s="165"/>
      <c r="Q13" s="164"/>
      <c r="R13" s="165"/>
      <c r="S13" s="164"/>
      <c r="T13" s="165"/>
      <c r="U13" s="164"/>
      <c r="V13" s="165"/>
      <c r="W13" s="164"/>
      <c r="X13" s="165"/>
      <c r="Y13" s="156">
        <f t="shared" si="1"/>
        <v>165367</v>
      </c>
      <c r="Z13" s="161"/>
    </row>
    <row r="14" spans="3:26" s="166" customFormat="1" ht="25.15" customHeight="1">
      <c r="C14" s="161" t="s">
        <v>236</v>
      </c>
      <c r="D14" s="161" t="s">
        <v>603</v>
      </c>
      <c r="E14" s="161"/>
      <c r="F14" s="163"/>
      <c r="G14" s="163" t="s">
        <v>205</v>
      </c>
      <c r="H14" s="164">
        <v>148689</v>
      </c>
      <c r="I14" s="165"/>
      <c r="J14" s="164"/>
      <c r="K14" s="165"/>
      <c r="L14" s="164"/>
      <c r="M14" s="165"/>
      <c r="N14" s="156">
        <f t="shared" ref="N14" si="2">MIN(J14,H14,L14)</f>
        <v>148689</v>
      </c>
      <c r="O14" s="164"/>
      <c r="P14" s="165"/>
      <c r="Q14" s="164"/>
      <c r="R14" s="165"/>
      <c r="S14" s="164"/>
      <c r="T14" s="165"/>
      <c r="U14" s="164"/>
      <c r="V14" s="165"/>
      <c r="W14" s="164"/>
      <c r="X14" s="165"/>
      <c r="Y14" s="156">
        <f t="shared" ref="Y14" si="3">MIN(H14,Q14,O14,U14,S14,W14)</f>
        <v>148689</v>
      </c>
      <c r="Z14" s="161"/>
    </row>
    <row r="15" spans="3:26" s="166" customFormat="1" ht="24.95" customHeight="1">
      <c r="C15" s="161" t="s">
        <v>237</v>
      </c>
      <c r="D15" s="161" t="s">
        <v>481</v>
      </c>
      <c r="E15" s="161"/>
      <c r="F15" s="163"/>
      <c r="G15" s="163" t="s">
        <v>205</v>
      </c>
      <c r="H15" s="164">
        <v>155803</v>
      </c>
      <c r="I15" s="165"/>
      <c r="J15" s="164"/>
      <c r="K15" s="165"/>
      <c r="L15" s="164"/>
      <c r="M15" s="165"/>
      <c r="N15" s="156">
        <f t="shared" ref="N15" si="4">MIN(J15,H15,L15)</f>
        <v>155803</v>
      </c>
      <c r="O15" s="164"/>
      <c r="P15" s="165"/>
      <c r="Q15" s="164"/>
      <c r="R15" s="165"/>
      <c r="S15" s="164"/>
      <c r="T15" s="165"/>
      <c r="U15" s="164"/>
      <c r="V15" s="165"/>
      <c r="W15" s="164"/>
      <c r="X15" s="165"/>
      <c r="Y15" s="156">
        <f t="shared" ref="Y15" si="5">MIN(H15,Q15,O15,U15,S15,W15)</f>
        <v>155803</v>
      </c>
      <c r="Z15" s="161"/>
    </row>
    <row r="16" spans="3:26" s="166" customFormat="1" ht="25.15" customHeight="1">
      <c r="C16" s="161" t="s">
        <v>238</v>
      </c>
      <c r="D16" s="161" t="s">
        <v>483</v>
      </c>
      <c r="E16" s="161"/>
      <c r="F16" s="163"/>
      <c r="G16" s="163" t="s">
        <v>205</v>
      </c>
      <c r="H16" s="164">
        <v>149882</v>
      </c>
      <c r="I16" s="165"/>
      <c r="J16" s="164"/>
      <c r="K16" s="165"/>
      <c r="L16" s="164"/>
      <c r="M16" s="165"/>
      <c r="N16" s="156">
        <f t="shared" ref="N16" si="6">MIN(J16,H16,L16)</f>
        <v>149882</v>
      </c>
      <c r="O16" s="164"/>
      <c r="P16" s="165"/>
      <c r="Q16" s="164"/>
      <c r="R16" s="165"/>
      <c r="S16" s="164"/>
      <c r="T16" s="165"/>
      <c r="U16" s="164"/>
      <c r="V16" s="165"/>
      <c r="W16" s="164"/>
      <c r="X16" s="165"/>
      <c r="Y16" s="156">
        <f t="shared" ref="Y16" si="7">MIN(H16,Q16,O16,U16,S16,W16)</f>
        <v>149882</v>
      </c>
      <c r="Z16" s="161"/>
    </row>
    <row r="17" spans="3:26" s="160" customFormat="1" ht="25.15" customHeight="1">
      <c r="C17" s="179" t="s">
        <v>342</v>
      </c>
      <c r="D17" s="179"/>
      <c r="E17" s="155"/>
      <c r="F17" s="196"/>
      <c r="G17" s="157"/>
      <c r="H17" s="158"/>
      <c r="I17" s="159"/>
      <c r="J17" s="158"/>
      <c r="K17" s="159"/>
      <c r="L17" s="158"/>
      <c r="M17" s="159"/>
      <c r="N17" s="156"/>
      <c r="O17" s="158"/>
      <c r="P17" s="159"/>
      <c r="Q17" s="158"/>
      <c r="R17" s="159"/>
      <c r="S17" s="158"/>
      <c r="T17" s="159"/>
      <c r="U17" s="158"/>
      <c r="V17" s="159"/>
      <c r="W17" s="158"/>
      <c r="X17" s="159"/>
      <c r="Y17" s="156"/>
      <c r="Z17" s="155"/>
    </row>
    <row r="18" spans="3:26" s="166" customFormat="1" ht="25.15" customHeight="1">
      <c r="C18" s="161" t="s">
        <v>488</v>
      </c>
      <c r="D18" s="161" t="s">
        <v>243</v>
      </c>
      <c r="E18" s="161"/>
      <c r="F18" s="163"/>
      <c r="G18" s="163" t="s">
        <v>180</v>
      </c>
      <c r="H18" s="164"/>
      <c r="I18" s="165"/>
      <c r="J18" s="164"/>
      <c r="K18" s="165"/>
      <c r="L18" s="164"/>
      <c r="M18" s="165"/>
      <c r="N18" s="156">
        <f t="shared" ref="N18:N24" si="8">MIN(J18,H18,L18)</f>
        <v>0</v>
      </c>
      <c r="O18" s="164">
        <f>15000/(40*120)</f>
        <v>3.125</v>
      </c>
      <c r="P18" s="165" t="s">
        <v>318</v>
      </c>
      <c r="Q18" s="164">
        <f>13000/(40*120)</f>
        <v>2.7083333333333335</v>
      </c>
      <c r="R18" s="165" t="s">
        <v>503</v>
      </c>
      <c r="S18" s="164">
        <f>13000/(40*120)</f>
        <v>2.7083333333333335</v>
      </c>
      <c r="T18" s="165">
        <v>1435</v>
      </c>
      <c r="U18" s="164"/>
      <c r="V18" s="165"/>
      <c r="W18" s="164"/>
      <c r="X18" s="165"/>
      <c r="Y18" s="156">
        <f t="shared" ref="Y18:Y38" si="9">MIN(H18,Q18,O18,U18,S18,W18)</f>
        <v>2.7083333333333335</v>
      </c>
      <c r="Z18" s="161"/>
    </row>
    <row r="19" spans="3:26" s="166" customFormat="1" ht="25.15" customHeight="1">
      <c r="C19" s="161" t="s">
        <v>239</v>
      </c>
      <c r="D19" s="161" t="s">
        <v>244</v>
      </c>
      <c r="E19" s="161"/>
      <c r="F19" s="163"/>
      <c r="G19" s="163" t="s">
        <v>139</v>
      </c>
      <c r="H19" s="164"/>
      <c r="I19" s="165"/>
      <c r="J19" s="164"/>
      <c r="K19" s="165"/>
      <c r="L19" s="164"/>
      <c r="M19" s="165"/>
      <c r="N19" s="156">
        <f t="shared" si="8"/>
        <v>0</v>
      </c>
      <c r="O19" s="164">
        <v>17000</v>
      </c>
      <c r="P19" s="165" t="s">
        <v>318</v>
      </c>
      <c r="Q19" s="164">
        <v>13000</v>
      </c>
      <c r="R19" s="165" t="s">
        <v>503</v>
      </c>
      <c r="S19" s="164">
        <v>13200</v>
      </c>
      <c r="T19" s="165">
        <v>1435</v>
      </c>
      <c r="U19" s="164"/>
      <c r="V19" s="165"/>
      <c r="W19" s="164"/>
      <c r="X19" s="165"/>
      <c r="Y19" s="156">
        <f t="shared" si="9"/>
        <v>13000</v>
      </c>
      <c r="Z19" s="161"/>
    </row>
    <row r="20" spans="3:26" s="166" customFormat="1" ht="25.15" customHeight="1">
      <c r="C20" s="161" t="s">
        <v>465</v>
      </c>
      <c r="D20" s="161" t="s">
        <v>211</v>
      </c>
      <c r="E20" s="161" t="s">
        <v>246</v>
      </c>
      <c r="F20" s="163"/>
      <c r="G20" s="163" t="s">
        <v>139</v>
      </c>
      <c r="H20" s="164"/>
      <c r="I20" s="165"/>
      <c r="J20" s="164"/>
      <c r="K20" s="165"/>
      <c r="L20" s="164"/>
      <c r="M20" s="165"/>
      <c r="N20" s="156">
        <f t="shared" si="8"/>
        <v>0</v>
      </c>
      <c r="O20" s="164">
        <v>3100</v>
      </c>
      <c r="P20" s="165">
        <v>1395</v>
      </c>
      <c r="Q20" s="164">
        <f>2320+200</f>
        <v>2520</v>
      </c>
      <c r="R20" s="165" t="s">
        <v>502</v>
      </c>
      <c r="S20" s="164">
        <v>2280</v>
      </c>
      <c r="T20" s="165">
        <v>1310</v>
      </c>
      <c r="U20" s="164"/>
      <c r="V20" s="165"/>
      <c r="W20" s="164"/>
      <c r="X20" s="165"/>
      <c r="Y20" s="156">
        <f t="shared" si="9"/>
        <v>2280</v>
      </c>
      <c r="Z20" s="161"/>
    </row>
    <row r="21" spans="3:26" s="166" customFormat="1" ht="25.15" customHeight="1">
      <c r="C21" s="161" t="s">
        <v>401</v>
      </c>
      <c r="D21" s="161" t="s">
        <v>191</v>
      </c>
      <c r="E21" s="161" t="s">
        <v>248</v>
      </c>
      <c r="F21" s="163"/>
      <c r="G21" s="163" t="s">
        <v>180</v>
      </c>
      <c r="H21" s="164"/>
      <c r="I21" s="165"/>
      <c r="J21" s="164"/>
      <c r="K21" s="165"/>
      <c r="L21" s="164"/>
      <c r="M21" s="165"/>
      <c r="N21" s="156">
        <f t="shared" si="8"/>
        <v>0</v>
      </c>
      <c r="O21" s="164">
        <v>1993</v>
      </c>
      <c r="P21" s="165" t="s">
        <v>319</v>
      </c>
      <c r="Q21" s="164">
        <v>1618.85</v>
      </c>
      <c r="R21" s="165" t="s">
        <v>504</v>
      </c>
      <c r="S21" s="164">
        <v>1676</v>
      </c>
      <c r="T21" s="165">
        <v>1435</v>
      </c>
      <c r="U21" s="164"/>
      <c r="V21" s="165"/>
      <c r="W21" s="164"/>
      <c r="X21" s="165"/>
      <c r="Y21" s="156">
        <f t="shared" si="9"/>
        <v>1618.85</v>
      </c>
      <c r="Z21" s="161"/>
    </row>
    <row r="22" spans="3:26" s="166" customFormat="1" ht="25.15" customHeight="1">
      <c r="C22" s="161" t="s">
        <v>340</v>
      </c>
      <c r="D22" s="161" t="s">
        <v>270</v>
      </c>
      <c r="E22" s="161"/>
      <c r="F22" s="163"/>
      <c r="G22" s="163" t="s">
        <v>68</v>
      </c>
      <c r="H22" s="164"/>
      <c r="I22" s="165"/>
      <c r="J22" s="164"/>
      <c r="K22" s="165"/>
      <c r="L22" s="164"/>
      <c r="M22" s="165"/>
      <c r="N22" s="156">
        <f t="shared" si="8"/>
        <v>0</v>
      </c>
      <c r="O22" s="164"/>
      <c r="P22" s="165"/>
      <c r="Q22" s="164"/>
      <c r="R22" s="165"/>
      <c r="S22" s="164">
        <v>430</v>
      </c>
      <c r="T22" s="165">
        <v>640</v>
      </c>
      <c r="U22" s="164"/>
      <c r="V22" s="165"/>
      <c r="W22" s="164"/>
      <c r="X22" s="165"/>
      <c r="Y22" s="156">
        <f t="shared" si="9"/>
        <v>430</v>
      </c>
      <c r="Z22" s="161"/>
    </row>
    <row r="23" spans="3:26" s="166" customFormat="1" ht="25.15" customHeight="1">
      <c r="C23" s="161" t="s">
        <v>347</v>
      </c>
      <c r="D23" s="161" t="s">
        <v>400</v>
      </c>
      <c r="E23" s="161"/>
      <c r="F23" s="163"/>
      <c r="G23" s="163" t="s">
        <v>139</v>
      </c>
      <c r="H23" s="164"/>
      <c r="I23" s="165"/>
      <c r="J23" s="164"/>
      <c r="K23" s="165"/>
      <c r="L23" s="164"/>
      <c r="M23" s="165"/>
      <c r="N23" s="156">
        <f t="shared" si="8"/>
        <v>0</v>
      </c>
      <c r="O23" s="164"/>
      <c r="P23" s="165"/>
      <c r="Q23" s="164"/>
      <c r="R23" s="165"/>
      <c r="S23" s="164">
        <f>4000/5</f>
        <v>800</v>
      </c>
      <c r="T23" s="165">
        <v>640</v>
      </c>
      <c r="U23" s="164"/>
      <c r="V23" s="165"/>
      <c r="W23" s="164"/>
      <c r="X23" s="165"/>
      <c r="Y23" s="156">
        <f t="shared" si="9"/>
        <v>800</v>
      </c>
      <c r="Z23" s="161"/>
    </row>
    <row r="24" spans="3:26" s="166" customFormat="1" ht="25.15" customHeight="1">
      <c r="C24" s="161" t="s">
        <v>341</v>
      </c>
      <c r="D24" s="161" t="s">
        <v>440</v>
      </c>
      <c r="E24" s="161"/>
      <c r="F24" s="163"/>
      <c r="G24" s="163" t="s">
        <v>278</v>
      </c>
      <c r="H24" s="164"/>
      <c r="I24" s="165"/>
      <c r="J24" s="164"/>
      <c r="K24" s="165"/>
      <c r="L24" s="164"/>
      <c r="M24" s="165"/>
      <c r="N24" s="156">
        <f t="shared" si="8"/>
        <v>0</v>
      </c>
      <c r="O24" s="164">
        <f>10900/25</f>
        <v>436</v>
      </c>
      <c r="P24" s="165">
        <v>698</v>
      </c>
      <c r="Q24" s="164">
        <v>456</v>
      </c>
      <c r="R24" s="165" t="s">
        <v>497</v>
      </c>
      <c r="S24" s="164">
        <f>11500/25</f>
        <v>460</v>
      </c>
      <c r="T24" s="165">
        <v>625</v>
      </c>
      <c r="U24" s="164"/>
      <c r="V24" s="165"/>
      <c r="W24" s="165"/>
      <c r="X24" s="165"/>
      <c r="Y24" s="156">
        <f t="shared" si="9"/>
        <v>436</v>
      </c>
      <c r="Z24" s="161"/>
    </row>
    <row r="25" spans="3:26" s="166" customFormat="1" ht="25.15" customHeight="1">
      <c r="C25" s="161" t="s">
        <v>240</v>
      </c>
      <c r="D25" s="161" t="s">
        <v>201</v>
      </c>
      <c r="E25" s="161" t="s">
        <v>257</v>
      </c>
      <c r="F25" s="163"/>
      <c r="G25" s="163" t="s">
        <v>254</v>
      </c>
      <c r="H25" s="164"/>
      <c r="I25" s="165"/>
      <c r="J25" s="164"/>
      <c r="K25" s="165"/>
      <c r="L25" s="164"/>
      <c r="M25" s="165"/>
      <c r="N25" s="156">
        <f>MIN(J25,H25,L25)</f>
        <v>0</v>
      </c>
      <c r="O25" s="164">
        <f>INT(39000/16)</f>
        <v>2437</v>
      </c>
      <c r="P25" s="165">
        <v>109</v>
      </c>
      <c r="Q25" s="164">
        <f>INT(39000/16)</f>
        <v>2437</v>
      </c>
      <c r="R25" s="165" t="s">
        <v>505</v>
      </c>
      <c r="S25" s="164"/>
      <c r="T25" s="165"/>
      <c r="U25" s="164"/>
      <c r="V25" s="165"/>
      <c r="W25" s="165"/>
      <c r="X25" s="165"/>
      <c r="Y25" s="156">
        <f>MIN(H25,Q25,O25,U25,S25,W25)</f>
        <v>2437</v>
      </c>
      <c r="Z25" s="161"/>
    </row>
    <row r="26" spans="3:26" s="166" customFormat="1" ht="25.15" customHeight="1">
      <c r="C26" s="161" t="s">
        <v>462</v>
      </c>
      <c r="D26" s="161" t="s">
        <v>201</v>
      </c>
      <c r="E26" s="161" t="s">
        <v>258</v>
      </c>
      <c r="F26" s="163"/>
      <c r="G26" s="163" t="s">
        <v>203</v>
      </c>
      <c r="H26" s="164"/>
      <c r="I26" s="165"/>
      <c r="J26" s="164"/>
      <c r="K26" s="165"/>
      <c r="L26" s="164"/>
      <c r="M26" s="165"/>
      <c r="N26" s="156">
        <f>MIN(J26,H26,L26)</f>
        <v>0</v>
      </c>
      <c r="O26" s="164">
        <f>INT(28000/18)</f>
        <v>1555</v>
      </c>
      <c r="P26" s="165">
        <v>109</v>
      </c>
      <c r="Q26" s="164">
        <f>INT(28000/18)</f>
        <v>1555</v>
      </c>
      <c r="R26" s="165" t="s">
        <v>505</v>
      </c>
      <c r="S26" s="164"/>
      <c r="T26" s="165"/>
      <c r="U26" s="164"/>
      <c r="V26" s="165"/>
      <c r="W26" s="165"/>
      <c r="X26" s="165"/>
      <c r="Y26" s="156">
        <f>MIN(H26,Q26,O26,U26,S26,W26)</f>
        <v>1555</v>
      </c>
      <c r="Z26" s="161"/>
    </row>
    <row r="27" spans="3:26" s="166" customFormat="1" ht="25.15" customHeight="1">
      <c r="C27" s="161" t="s">
        <v>605</v>
      </c>
      <c r="D27" s="161" t="s">
        <v>156</v>
      </c>
      <c r="E27" s="161" t="s">
        <v>249</v>
      </c>
      <c r="F27" s="254"/>
      <c r="G27" s="163" t="s">
        <v>68</v>
      </c>
      <c r="H27" s="164"/>
      <c r="I27" s="165"/>
      <c r="J27" s="164"/>
      <c r="K27" s="165"/>
      <c r="L27" s="164"/>
      <c r="M27" s="165"/>
      <c r="N27" s="156">
        <f t="shared" ref="N27:N29" si="10">MIN(J27,H27,L27)</f>
        <v>0</v>
      </c>
      <c r="O27" s="164">
        <f>TRUNC(19570/(0.914*1.829),0)</f>
        <v>11706</v>
      </c>
      <c r="P27" s="165">
        <v>54</v>
      </c>
      <c r="Q27" s="164">
        <f>(23880/(0.9*1.8)/1.2)*1.6</f>
        <v>19654.320987654322</v>
      </c>
      <c r="R27" s="165" t="s">
        <v>495</v>
      </c>
      <c r="S27" s="164">
        <f>TRUNC(27860/(0.914*1.829),0)</f>
        <v>16665</v>
      </c>
      <c r="T27" s="165">
        <v>48</v>
      </c>
      <c r="U27" s="164"/>
      <c r="V27" s="165"/>
      <c r="W27" s="165"/>
      <c r="X27" s="165"/>
      <c r="Y27" s="156">
        <f t="shared" si="9"/>
        <v>11706</v>
      </c>
      <c r="Z27" s="161"/>
    </row>
    <row r="28" spans="3:26" s="166" customFormat="1" ht="25.15" customHeight="1">
      <c r="C28" s="161" t="s">
        <v>241</v>
      </c>
      <c r="D28" s="161" t="s">
        <v>250</v>
      </c>
      <c r="E28" s="161" t="s">
        <v>282</v>
      </c>
      <c r="F28" s="254"/>
      <c r="G28" s="163" t="s">
        <v>277</v>
      </c>
      <c r="H28" s="164"/>
      <c r="I28" s="165"/>
      <c r="J28" s="164"/>
      <c r="K28" s="165"/>
      <c r="L28" s="164"/>
      <c r="M28" s="165"/>
      <c r="N28" s="156">
        <f t="shared" si="10"/>
        <v>0</v>
      </c>
      <c r="O28" s="164">
        <v>2950</v>
      </c>
      <c r="P28" s="165">
        <v>71</v>
      </c>
      <c r="Q28" s="164">
        <f>(3206000*2)/23.79/100</f>
        <v>2695.2501050861711</v>
      </c>
      <c r="R28" s="165" t="s">
        <v>496</v>
      </c>
      <c r="S28" s="164">
        <v>3083</v>
      </c>
      <c r="T28" s="165">
        <v>60</v>
      </c>
      <c r="U28" s="164"/>
      <c r="V28" s="165"/>
      <c r="W28" s="165"/>
      <c r="X28" s="165"/>
      <c r="Y28" s="156">
        <f t="shared" si="9"/>
        <v>2695.2501050861711</v>
      </c>
      <c r="Z28" s="161"/>
    </row>
    <row r="29" spans="3:26" s="166" customFormat="1" ht="27" customHeight="1">
      <c r="C29" s="161" t="s">
        <v>317</v>
      </c>
      <c r="D29" s="161" t="s">
        <v>251</v>
      </c>
      <c r="E29" s="161" t="s">
        <v>547</v>
      </c>
      <c r="F29" s="254"/>
      <c r="G29" s="163" t="s">
        <v>70</v>
      </c>
      <c r="H29" s="164"/>
      <c r="I29" s="165"/>
      <c r="J29" s="164"/>
      <c r="K29" s="165"/>
      <c r="L29" s="164"/>
      <c r="M29" s="165"/>
      <c r="N29" s="156">
        <f t="shared" si="10"/>
        <v>0</v>
      </c>
      <c r="O29" s="164">
        <v>1280</v>
      </c>
      <c r="P29" s="165">
        <v>65</v>
      </c>
      <c r="Q29" s="164"/>
      <c r="R29" s="165"/>
      <c r="S29" s="164">
        <v>1820</v>
      </c>
      <c r="T29" s="165">
        <v>57</v>
      </c>
      <c r="U29" s="164"/>
      <c r="V29" s="165"/>
      <c r="W29" s="165"/>
      <c r="X29" s="165"/>
      <c r="Y29" s="156">
        <f t="shared" si="9"/>
        <v>1280</v>
      </c>
      <c r="Z29" s="161"/>
    </row>
    <row r="30" spans="3:26" s="166" customFormat="1" ht="27" customHeight="1">
      <c r="C30" s="161" t="s">
        <v>606</v>
      </c>
      <c r="D30" s="161" t="s">
        <v>157</v>
      </c>
      <c r="E30" s="161" t="s">
        <v>591</v>
      </c>
      <c r="F30" s="254"/>
      <c r="G30" s="163" t="s">
        <v>70</v>
      </c>
      <c r="H30" s="164"/>
      <c r="I30" s="165"/>
      <c r="J30" s="164"/>
      <c r="K30" s="165"/>
      <c r="L30" s="164"/>
      <c r="M30" s="165"/>
      <c r="N30" s="156">
        <f t="shared" ref="N30" si="11">MIN(J30,H30,L30)</f>
        <v>0</v>
      </c>
      <c r="O30" s="164">
        <v>2920</v>
      </c>
      <c r="P30" s="165">
        <v>65</v>
      </c>
      <c r="Q30" s="164"/>
      <c r="R30" s="165"/>
      <c r="S30" s="164">
        <v>4440</v>
      </c>
      <c r="T30" s="165">
        <v>57</v>
      </c>
      <c r="U30" s="164"/>
      <c r="V30" s="165"/>
      <c r="W30" s="165"/>
      <c r="X30" s="165"/>
      <c r="Y30" s="156">
        <f t="shared" ref="Y30" si="12">MIN(H30,Q30,O30,U30,S30,W30)</f>
        <v>2920</v>
      </c>
      <c r="Z30" s="161"/>
    </row>
    <row r="31" spans="3:26" s="166" customFormat="1" ht="25.15" customHeight="1">
      <c r="C31" s="161" t="s">
        <v>259</v>
      </c>
      <c r="D31" s="161" t="s">
        <v>336</v>
      </c>
      <c r="E31" s="161"/>
      <c r="F31" s="254"/>
      <c r="G31" s="163" t="s">
        <v>180</v>
      </c>
      <c r="H31" s="164"/>
      <c r="I31" s="165"/>
      <c r="J31" s="164"/>
      <c r="K31" s="165"/>
      <c r="L31" s="164"/>
      <c r="M31" s="165"/>
      <c r="N31" s="156">
        <f t="shared" ref="N31:N37" si="13">MIN(J31,H31,L31)</f>
        <v>0</v>
      </c>
      <c r="O31" s="164">
        <f>48800/18</f>
        <v>2711.1111111111113</v>
      </c>
      <c r="P31" s="165">
        <v>617</v>
      </c>
      <c r="Q31" s="164">
        <f>64500/18</f>
        <v>3583.3333333333335</v>
      </c>
      <c r="R31" s="165" t="s">
        <v>499</v>
      </c>
      <c r="S31" s="164">
        <f>64430/18</f>
        <v>3579.4444444444443</v>
      </c>
      <c r="T31" s="165">
        <v>572</v>
      </c>
      <c r="U31" s="164"/>
      <c r="V31" s="165"/>
      <c r="W31" s="164"/>
      <c r="X31" s="165"/>
      <c r="Y31" s="156">
        <f t="shared" si="9"/>
        <v>2711.1111111111113</v>
      </c>
      <c r="Z31" s="161"/>
    </row>
    <row r="32" spans="3:26" s="166" customFormat="1" ht="25.15" customHeight="1">
      <c r="C32" s="161" t="s">
        <v>242</v>
      </c>
      <c r="D32" s="161" t="s">
        <v>332</v>
      </c>
      <c r="E32" s="161"/>
      <c r="F32" s="163"/>
      <c r="G32" s="163" t="s">
        <v>180</v>
      </c>
      <c r="H32" s="164"/>
      <c r="I32" s="165"/>
      <c r="J32" s="164"/>
      <c r="K32" s="165"/>
      <c r="L32" s="164"/>
      <c r="M32" s="165"/>
      <c r="N32" s="156">
        <f t="shared" si="13"/>
        <v>0</v>
      </c>
      <c r="O32" s="164">
        <f>105800/18</f>
        <v>5877.7777777777774</v>
      </c>
      <c r="P32" s="165">
        <v>629</v>
      </c>
      <c r="Q32" s="164">
        <f>104700/18</f>
        <v>5816.666666666667</v>
      </c>
      <c r="R32" s="165" t="s">
        <v>499</v>
      </c>
      <c r="S32" s="164">
        <f>104300/18</f>
        <v>5794.4444444444443</v>
      </c>
      <c r="T32" s="165">
        <v>572</v>
      </c>
      <c r="U32" s="164"/>
      <c r="V32" s="165"/>
      <c r="W32" s="164"/>
      <c r="X32" s="165"/>
      <c r="Y32" s="156">
        <f t="shared" si="9"/>
        <v>5794.4444444444443</v>
      </c>
      <c r="Z32" s="161"/>
    </row>
    <row r="33" spans="3:26" s="166" customFormat="1" ht="25.15" customHeight="1">
      <c r="C33" s="161" t="s">
        <v>489</v>
      </c>
      <c r="D33" s="161" t="s">
        <v>252</v>
      </c>
      <c r="E33" s="161"/>
      <c r="F33" s="163"/>
      <c r="G33" s="163" t="s">
        <v>70</v>
      </c>
      <c r="H33" s="164"/>
      <c r="I33" s="165"/>
      <c r="J33" s="164"/>
      <c r="K33" s="165"/>
      <c r="L33" s="164"/>
      <c r="M33" s="165"/>
      <c r="N33" s="156">
        <f t="shared" si="13"/>
        <v>0</v>
      </c>
      <c r="O33" s="164"/>
      <c r="P33" s="165"/>
      <c r="Q33" s="164"/>
      <c r="R33" s="165"/>
      <c r="S33" s="164">
        <f>1500/20</f>
        <v>75</v>
      </c>
      <c r="T33" s="165">
        <v>1349</v>
      </c>
      <c r="U33" s="164"/>
      <c r="V33" s="165"/>
      <c r="W33" s="164"/>
      <c r="X33" s="165"/>
      <c r="Y33" s="156">
        <f t="shared" si="9"/>
        <v>75</v>
      </c>
      <c r="Z33" s="161"/>
    </row>
    <row r="34" spans="3:26" s="166" customFormat="1" ht="25.15" customHeight="1">
      <c r="C34" s="161" t="s">
        <v>245</v>
      </c>
      <c r="D34" s="161" t="s">
        <v>253</v>
      </c>
      <c r="E34" s="161"/>
      <c r="F34" s="163"/>
      <c r="G34" s="163" t="s">
        <v>254</v>
      </c>
      <c r="H34" s="164"/>
      <c r="I34" s="165"/>
      <c r="J34" s="164"/>
      <c r="K34" s="165"/>
      <c r="L34" s="164"/>
      <c r="M34" s="165"/>
      <c r="N34" s="156">
        <f t="shared" si="13"/>
        <v>0</v>
      </c>
      <c r="O34" s="164"/>
      <c r="P34" s="165"/>
      <c r="Q34" s="164"/>
      <c r="R34" s="165"/>
      <c r="S34" s="164"/>
      <c r="T34" s="165"/>
      <c r="U34" s="164">
        <v>1050</v>
      </c>
      <c r="V34" s="165"/>
      <c r="W34" s="164"/>
      <c r="X34" s="165"/>
      <c r="Y34" s="156">
        <f t="shared" si="9"/>
        <v>1050</v>
      </c>
      <c r="Z34" s="161"/>
    </row>
    <row r="35" spans="3:26" s="166" customFormat="1" ht="25.15" customHeight="1">
      <c r="C35" s="161" t="s">
        <v>247</v>
      </c>
      <c r="D35" s="161" t="s">
        <v>181</v>
      </c>
      <c r="E35" s="161" t="s">
        <v>335</v>
      </c>
      <c r="F35" s="163"/>
      <c r="G35" s="163" t="s">
        <v>182</v>
      </c>
      <c r="H35" s="164"/>
      <c r="I35" s="165"/>
      <c r="J35" s="164"/>
      <c r="K35" s="165"/>
      <c r="L35" s="164"/>
      <c r="M35" s="165"/>
      <c r="N35" s="156">
        <f t="shared" si="13"/>
        <v>0</v>
      </c>
      <c r="O35" s="164">
        <v>260</v>
      </c>
      <c r="P35" s="165">
        <v>1420</v>
      </c>
      <c r="Q35" s="164">
        <v>319</v>
      </c>
      <c r="R35" s="165" t="s">
        <v>501</v>
      </c>
      <c r="S35" s="164">
        <v>230</v>
      </c>
      <c r="T35" s="165">
        <v>1321</v>
      </c>
      <c r="U35" s="164"/>
      <c r="V35" s="165"/>
      <c r="W35" s="164"/>
      <c r="X35" s="165"/>
      <c r="Y35" s="156">
        <f t="shared" si="9"/>
        <v>230</v>
      </c>
      <c r="Z35" s="161"/>
    </row>
    <row r="36" spans="3:26" s="166" customFormat="1" ht="25.15" customHeight="1">
      <c r="C36" s="161" t="s">
        <v>490</v>
      </c>
      <c r="D36" s="161" t="s">
        <v>255</v>
      </c>
      <c r="E36" s="161" t="s">
        <v>425</v>
      </c>
      <c r="F36" s="163"/>
      <c r="G36" s="163" t="s">
        <v>139</v>
      </c>
      <c r="H36" s="164"/>
      <c r="I36" s="165"/>
      <c r="J36" s="164"/>
      <c r="K36" s="165"/>
      <c r="L36" s="164"/>
      <c r="M36" s="165"/>
      <c r="N36" s="156">
        <f t="shared" si="13"/>
        <v>0</v>
      </c>
      <c r="O36" s="164">
        <f>69000/18</f>
        <v>3833.3333333333335</v>
      </c>
      <c r="P36" s="165">
        <v>636</v>
      </c>
      <c r="Q36" s="164">
        <f>16500/4</f>
        <v>4125</v>
      </c>
      <c r="R36" s="165" t="s">
        <v>500</v>
      </c>
      <c r="S36" s="164"/>
      <c r="T36" s="165"/>
      <c r="U36" s="164"/>
      <c r="V36" s="165"/>
      <c r="W36" s="164"/>
      <c r="X36" s="165"/>
      <c r="Y36" s="156">
        <f t="shared" si="9"/>
        <v>3833.3333333333335</v>
      </c>
      <c r="Z36" s="161"/>
    </row>
    <row r="37" spans="3:26" s="166" customFormat="1" ht="25.15" customHeight="1">
      <c r="C37" s="161" t="s">
        <v>607</v>
      </c>
      <c r="D37" s="161" t="s">
        <v>338</v>
      </c>
      <c r="E37" s="161"/>
      <c r="F37" s="163"/>
      <c r="G37" s="163" t="s">
        <v>180</v>
      </c>
      <c r="H37" s="164"/>
      <c r="I37" s="165"/>
      <c r="J37" s="164"/>
      <c r="K37" s="165"/>
      <c r="L37" s="164"/>
      <c r="M37" s="165"/>
      <c r="N37" s="156">
        <f t="shared" si="13"/>
        <v>0</v>
      </c>
      <c r="O37" s="164">
        <f>41700/18</f>
        <v>2316.6666666666665</v>
      </c>
      <c r="P37" s="165">
        <v>628</v>
      </c>
      <c r="Q37" s="164">
        <f>45800/18</f>
        <v>2544.4444444444443</v>
      </c>
      <c r="R37" s="165" t="s">
        <v>499</v>
      </c>
      <c r="S37" s="164">
        <f>87200/18</f>
        <v>4844.4444444444443</v>
      </c>
      <c r="T37" s="165">
        <v>572</v>
      </c>
      <c r="U37" s="164"/>
      <c r="V37" s="165"/>
      <c r="W37" s="164"/>
      <c r="X37" s="165"/>
      <c r="Y37" s="156">
        <f t="shared" si="9"/>
        <v>2316.6666666666665</v>
      </c>
      <c r="Z37" s="161"/>
    </row>
    <row r="38" spans="3:26" s="166" customFormat="1" ht="25.15" customHeight="1">
      <c r="C38" s="161" t="s">
        <v>276</v>
      </c>
      <c r="D38" s="161" t="s">
        <v>256</v>
      </c>
      <c r="E38" s="161" t="s">
        <v>573</v>
      </c>
      <c r="F38" s="163"/>
      <c r="G38" s="163" t="s">
        <v>68</v>
      </c>
      <c r="H38" s="164"/>
      <c r="I38" s="165"/>
      <c r="J38" s="164"/>
      <c r="K38" s="165"/>
      <c r="L38" s="164"/>
      <c r="M38" s="165"/>
      <c r="N38" s="156">
        <f t="shared" ref="N38:N41" si="14">MIN(J38,H38,L38)</f>
        <v>0</v>
      </c>
      <c r="O38" s="164">
        <f>INT(25500/(1.22*2.44))</f>
        <v>8566</v>
      </c>
      <c r="P38" s="165">
        <v>693</v>
      </c>
      <c r="Q38" s="164">
        <f>INT(28530/(1.22*2.44))</f>
        <v>9584</v>
      </c>
      <c r="R38" s="165" t="s">
        <v>574</v>
      </c>
      <c r="S38" s="164">
        <f>INT(29100/(1.22*2.44))</f>
        <v>9775</v>
      </c>
      <c r="T38" s="165">
        <v>621</v>
      </c>
      <c r="U38" s="164"/>
      <c r="V38" s="165"/>
      <c r="W38" s="164"/>
      <c r="X38" s="165"/>
      <c r="Y38" s="156">
        <f t="shared" si="9"/>
        <v>8566</v>
      </c>
      <c r="Z38" s="161"/>
    </row>
    <row r="39" spans="3:26" s="166" customFormat="1" ht="25.15" customHeight="1">
      <c r="C39" s="161" t="s">
        <v>348</v>
      </c>
      <c r="D39" s="161" t="s">
        <v>589</v>
      </c>
      <c r="E39" s="161" t="s">
        <v>587</v>
      </c>
      <c r="F39" s="163"/>
      <c r="G39" s="163" t="s">
        <v>158</v>
      </c>
      <c r="H39" s="164"/>
      <c r="I39" s="165"/>
      <c r="J39" s="164"/>
      <c r="K39" s="165"/>
      <c r="L39" s="164"/>
      <c r="M39" s="165"/>
      <c r="N39" s="156">
        <f t="shared" ref="N39" si="15">MIN(J39,H39,L39)</f>
        <v>0</v>
      </c>
      <c r="O39" s="164"/>
      <c r="P39" s="165"/>
      <c r="Q39" s="164"/>
      <c r="R39" s="165"/>
      <c r="S39" s="164"/>
      <c r="T39" s="165"/>
      <c r="U39" s="164">
        <v>3000</v>
      </c>
      <c r="V39" s="165"/>
      <c r="W39" s="164"/>
      <c r="X39" s="165"/>
      <c r="Y39" s="156">
        <f t="shared" ref="Y39" si="16">MIN(H39,Q39,O39,U39,S39,W39)</f>
        <v>3000</v>
      </c>
      <c r="Z39" s="161"/>
    </row>
    <row r="40" spans="3:26" s="166" customFormat="1" ht="25.15" customHeight="1">
      <c r="C40" s="161" t="s">
        <v>466</v>
      </c>
      <c r="D40" s="161" t="s">
        <v>666</v>
      </c>
      <c r="E40" s="161" t="s">
        <v>575</v>
      </c>
      <c r="F40" s="163"/>
      <c r="G40" s="163" t="s">
        <v>86</v>
      </c>
      <c r="H40" s="164"/>
      <c r="I40" s="165"/>
      <c r="J40" s="164"/>
      <c r="K40" s="165"/>
      <c r="L40" s="164"/>
      <c r="M40" s="165"/>
      <c r="N40" s="156">
        <f t="shared" ref="N40" si="17">MIN(J40,H40,L40)</f>
        <v>0</v>
      </c>
      <c r="O40" s="164"/>
      <c r="P40" s="165"/>
      <c r="Q40" s="164"/>
      <c r="R40" s="165"/>
      <c r="S40" s="164"/>
      <c r="T40" s="165"/>
      <c r="U40" s="164">
        <v>30000</v>
      </c>
      <c r="V40" s="165"/>
      <c r="W40" s="164"/>
      <c r="X40" s="165"/>
      <c r="Y40" s="156">
        <f t="shared" ref="Y40" si="18">MIN(H40,Q40,O40,U40,S40,W40)</f>
        <v>30000</v>
      </c>
      <c r="Z40" s="161"/>
    </row>
    <row r="41" spans="3:26" s="166" customFormat="1" ht="25.15" customHeight="1">
      <c r="C41" s="161" t="s">
        <v>608</v>
      </c>
      <c r="D41" s="161" t="s">
        <v>209</v>
      </c>
      <c r="E41" s="161"/>
      <c r="F41" s="163"/>
      <c r="G41" s="163" t="s">
        <v>207</v>
      </c>
      <c r="H41" s="167"/>
      <c r="I41" s="168"/>
      <c r="J41" s="167"/>
      <c r="K41" s="168"/>
      <c r="L41" s="167"/>
      <c r="M41" s="168"/>
      <c r="N41" s="156">
        <f t="shared" si="14"/>
        <v>0</v>
      </c>
      <c r="O41" s="167">
        <v>1890</v>
      </c>
      <c r="P41" s="168">
        <v>543</v>
      </c>
      <c r="Q41" s="167">
        <v>1950</v>
      </c>
      <c r="R41" s="165" t="s">
        <v>498</v>
      </c>
      <c r="S41" s="167"/>
      <c r="T41" s="168"/>
      <c r="U41" s="167"/>
      <c r="V41" s="168"/>
      <c r="W41" s="167"/>
      <c r="X41" s="168"/>
      <c r="Y41" s="156">
        <f t="shared" ref="Y41" si="19">MIN(H41,Q41,O41,U41,S41,W41)</f>
        <v>1890</v>
      </c>
      <c r="Z41" s="161"/>
    </row>
    <row r="42" spans="3:26" s="166" customFormat="1" ht="25.15" customHeight="1">
      <c r="C42" s="161" t="s">
        <v>281</v>
      </c>
      <c r="D42" s="161" t="s">
        <v>432</v>
      </c>
      <c r="E42" s="161" t="s">
        <v>434</v>
      </c>
      <c r="F42" s="244"/>
      <c r="G42" s="163" t="s">
        <v>68</v>
      </c>
      <c r="H42" s="164"/>
      <c r="I42" s="165"/>
      <c r="J42" s="164"/>
      <c r="K42" s="165"/>
      <c r="L42" s="164"/>
      <c r="M42" s="165"/>
      <c r="N42" s="156">
        <f t="shared" ref="N42:N53" si="20">MIN(J42,H42,L42)</f>
        <v>0</v>
      </c>
      <c r="O42" s="164">
        <f>3900/1.62</f>
        <v>2407.4074074074074</v>
      </c>
      <c r="P42" s="165">
        <v>698</v>
      </c>
      <c r="Q42" s="164">
        <f>4200/1.62</f>
        <v>2592.5925925925926</v>
      </c>
      <c r="R42" s="165" t="s">
        <v>497</v>
      </c>
      <c r="S42" s="164">
        <f>4180/1.62</f>
        <v>2580.2469135802467</v>
      </c>
      <c r="T42" s="165">
        <v>624</v>
      </c>
      <c r="U42" s="164"/>
      <c r="V42" s="165"/>
      <c r="W42" s="158"/>
      <c r="X42" s="165"/>
      <c r="Y42" s="156">
        <f t="shared" ref="Y42:Y53" si="21">MIN(H42,Q42,O42,U42,S42,W42)</f>
        <v>2407.4074074074074</v>
      </c>
      <c r="Z42" s="161"/>
    </row>
    <row r="43" spans="3:26" s="166" customFormat="1" ht="25.15" customHeight="1">
      <c r="C43" s="161" t="s">
        <v>491</v>
      </c>
      <c r="D43" s="161" t="s">
        <v>432</v>
      </c>
      <c r="E43" s="161" t="s">
        <v>580</v>
      </c>
      <c r="F43" s="244"/>
      <c r="G43" s="163" t="s">
        <v>86</v>
      </c>
      <c r="H43" s="164"/>
      <c r="I43" s="165"/>
      <c r="J43" s="164"/>
      <c r="K43" s="165"/>
      <c r="L43" s="164"/>
      <c r="M43" s="165"/>
      <c r="N43" s="156">
        <f t="shared" ref="N43:N50" si="22">MIN(J43,H43,L43)</f>
        <v>0</v>
      </c>
      <c r="O43" s="164">
        <f>5300/1.62</f>
        <v>3271.6049382716046</v>
      </c>
      <c r="P43" s="165">
        <v>698</v>
      </c>
      <c r="Q43" s="164">
        <f>5700/1.62</f>
        <v>3518.5185185185182</v>
      </c>
      <c r="R43" s="165" t="s">
        <v>497</v>
      </c>
      <c r="S43" s="164">
        <f>5620/1.62</f>
        <v>3469.1358024691358</v>
      </c>
      <c r="T43" s="165">
        <v>624</v>
      </c>
      <c r="U43" s="164"/>
      <c r="V43" s="165"/>
      <c r="W43" s="158"/>
      <c r="X43" s="165"/>
      <c r="Y43" s="156">
        <f t="shared" ref="Y43:Y50" si="23">MIN(H43,Q43,O43,U43,S43,W43)</f>
        <v>3271.6049382716046</v>
      </c>
      <c r="Z43" s="161"/>
    </row>
    <row r="44" spans="3:26" s="166" customFormat="1" ht="25.15" customHeight="1">
      <c r="C44" s="161" t="s">
        <v>345</v>
      </c>
      <c r="D44" s="161" t="s">
        <v>448</v>
      </c>
      <c r="E44" s="161" t="s">
        <v>458</v>
      </c>
      <c r="F44" s="162"/>
      <c r="G44" s="163" t="s">
        <v>70</v>
      </c>
      <c r="H44" s="167"/>
      <c r="I44" s="168"/>
      <c r="J44" s="167"/>
      <c r="K44" s="168"/>
      <c r="L44" s="167"/>
      <c r="M44" s="168"/>
      <c r="N44" s="156">
        <f t="shared" si="22"/>
        <v>0</v>
      </c>
      <c r="O44" s="167">
        <v>2580</v>
      </c>
      <c r="P44" s="168">
        <v>543</v>
      </c>
      <c r="Q44" s="167">
        <v>2600</v>
      </c>
      <c r="R44" s="165" t="s">
        <v>498</v>
      </c>
      <c r="S44" s="167">
        <v>2580</v>
      </c>
      <c r="T44" s="168">
        <v>688</v>
      </c>
      <c r="U44" s="167"/>
      <c r="V44" s="168"/>
      <c r="W44" s="167"/>
      <c r="X44" s="168"/>
      <c r="Y44" s="156">
        <f t="shared" si="23"/>
        <v>2580</v>
      </c>
      <c r="Z44" s="161"/>
    </row>
    <row r="45" spans="3:26" s="166" customFormat="1" ht="25.15" customHeight="1">
      <c r="C45" s="161" t="s">
        <v>609</v>
      </c>
      <c r="D45" s="161" t="s">
        <v>448</v>
      </c>
      <c r="E45" s="161" t="s">
        <v>582</v>
      </c>
      <c r="F45" s="162"/>
      <c r="G45" s="163" t="s">
        <v>70</v>
      </c>
      <c r="H45" s="167"/>
      <c r="I45" s="168"/>
      <c r="J45" s="167"/>
      <c r="K45" s="168"/>
      <c r="L45" s="167"/>
      <c r="M45" s="168"/>
      <c r="N45" s="156">
        <f t="shared" ref="N45" si="24">MIN(J45,H45,L45)</f>
        <v>0</v>
      </c>
      <c r="O45" s="167">
        <v>3140</v>
      </c>
      <c r="P45" s="168">
        <v>543</v>
      </c>
      <c r="Q45" s="167">
        <v>3170</v>
      </c>
      <c r="R45" s="165" t="s">
        <v>498</v>
      </c>
      <c r="S45" s="167">
        <v>3140</v>
      </c>
      <c r="T45" s="168">
        <v>688</v>
      </c>
      <c r="U45" s="167"/>
      <c r="V45" s="168"/>
      <c r="W45" s="167"/>
      <c r="X45" s="168"/>
      <c r="Y45" s="156">
        <f t="shared" ref="Y45" si="25">MIN(H45,Q45,O45,U45,S45,W45)</f>
        <v>3140</v>
      </c>
      <c r="Z45" s="161"/>
    </row>
    <row r="46" spans="3:26" s="166" customFormat="1" ht="25.15" customHeight="1">
      <c r="C46" s="161" t="s">
        <v>346</v>
      </c>
      <c r="D46" s="161" t="s">
        <v>450</v>
      </c>
      <c r="E46" s="161" t="s">
        <v>459</v>
      </c>
      <c r="F46" s="162"/>
      <c r="G46" s="163" t="s">
        <v>70</v>
      </c>
      <c r="H46" s="167"/>
      <c r="I46" s="168"/>
      <c r="J46" s="167"/>
      <c r="K46" s="168"/>
      <c r="L46" s="167"/>
      <c r="M46" s="168"/>
      <c r="N46" s="156">
        <f t="shared" si="22"/>
        <v>0</v>
      </c>
      <c r="O46" s="167">
        <v>2140</v>
      </c>
      <c r="P46" s="168">
        <v>543</v>
      </c>
      <c r="Q46" s="167">
        <v>2120</v>
      </c>
      <c r="R46" s="165" t="s">
        <v>498</v>
      </c>
      <c r="S46" s="167">
        <v>2140</v>
      </c>
      <c r="T46" s="168">
        <v>688</v>
      </c>
      <c r="U46" s="167"/>
      <c r="V46" s="168"/>
      <c r="W46" s="167"/>
      <c r="X46" s="168"/>
      <c r="Y46" s="156">
        <f t="shared" si="23"/>
        <v>2120</v>
      </c>
      <c r="Z46" s="161"/>
    </row>
    <row r="47" spans="3:26" s="166" customFormat="1" ht="25.15" customHeight="1">
      <c r="C47" s="161" t="s">
        <v>492</v>
      </c>
      <c r="D47" s="161" t="s">
        <v>450</v>
      </c>
      <c r="E47" s="161" t="s">
        <v>581</v>
      </c>
      <c r="F47" s="162"/>
      <c r="G47" s="163" t="s">
        <v>70</v>
      </c>
      <c r="H47" s="167"/>
      <c r="I47" s="168"/>
      <c r="J47" s="167"/>
      <c r="K47" s="168"/>
      <c r="L47" s="167"/>
      <c r="M47" s="168"/>
      <c r="N47" s="156">
        <f t="shared" ref="N47" si="26">MIN(J47,H47,L47)</f>
        <v>0</v>
      </c>
      <c r="O47" s="167">
        <v>2670</v>
      </c>
      <c r="P47" s="168">
        <v>543</v>
      </c>
      <c r="Q47" s="167">
        <v>2600</v>
      </c>
      <c r="R47" s="165" t="s">
        <v>498</v>
      </c>
      <c r="S47" s="167">
        <v>2670</v>
      </c>
      <c r="T47" s="168">
        <v>688</v>
      </c>
      <c r="U47" s="167"/>
      <c r="V47" s="168"/>
      <c r="W47" s="167"/>
      <c r="X47" s="168"/>
      <c r="Y47" s="156">
        <f t="shared" ref="Y47" si="27">MIN(H47,Q47,O47,U47,S47,W47)</f>
        <v>2600</v>
      </c>
      <c r="Z47" s="161"/>
    </row>
    <row r="48" spans="3:26" s="166" customFormat="1" ht="25.15" customHeight="1">
      <c r="C48" s="161" t="s">
        <v>463</v>
      </c>
      <c r="D48" s="161" t="s">
        <v>452</v>
      </c>
      <c r="E48" s="161" t="s">
        <v>453</v>
      </c>
      <c r="F48" s="162"/>
      <c r="G48" s="163" t="s">
        <v>71</v>
      </c>
      <c r="H48" s="167"/>
      <c r="I48" s="168"/>
      <c r="J48" s="167"/>
      <c r="K48" s="168"/>
      <c r="L48" s="167"/>
      <c r="M48" s="168"/>
      <c r="N48" s="156">
        <f t="shared" si="22"/>
        <v>0</v>
      </c>
      <c r="O48" s="167">
        <v>55</v>
      </c>
      <c r="P48" s="168">
        <v>95</v>
      </c>
      <c r="Q48" s="366">
        <v>65</v>
      </c>
      <c r="R48" s="165" t="s">
        <v>506</v>
      </c>
      <c r="S48" s="367"/>
      <c r="T48" s="168"/>
      <c r="U48" s="167"/>
      <c r="V48" s="168"/>
      <c r="W48" s="167"/>
      <c r="X48" s="168"/>
      <c r="Y48" s="156">
        <f t="shared" si="23"/>
        <v>55</v>
      </c>
      <c r="Z48" s="161"/>
    </row>
    <row r="49" spans="3:26" s="166" customFormat="1" ht="25.15" customHeight="1">
      <c r="C49" s="161" t="s">
        <v>260</v>
      </c>
      <c r="D49" s="161" t="s">
        <v>452</v>
      </c>
      <c r="E49" s="161" t="s">
        <v>585</v>
      </c>
      <c r="F49" s="162"/>
      <c r="G49" s="163" t="s">
        <v>71</v>
      </c>
      <c r="H49" s="167"/>
      <c r="I49" s="168"/>
      <c r="J49" s="167"/>
      <c r="K49" s="168"/>
      <c r="L49" s="167"/>
      <c r="M49" s="168"/>
      <c r="N49" s="156">
        <f t="shared" ref="N49" si="28">MIN(J49,H49,L49)</f>
        <v>0</v>
      </c>
      <c r="O49" s="167">
        <v>85</v>
      </c>
      <c r="P49" s="168">
        <v>95</v>
      </c>
      <c r="Q49" s="366">
        <v>108</v>
      </c>
      <c r="R49" s="165" t="s">
        <v>506</v>
      </c>
      <c r="S49" s="367"/>
      <c r="T49" s="168"/>
      <c r="U49" s="167"/>
      <c r="V49" s="168"/>
      <c r="W49" s="167"/>
      <c r="X49" s="168"/>
      <c r="Y49" s="156">
        <f t="shared" ref="Y49" si="29">MIN(H49,Q49,O49,U49,S49,W49)</f>
        <v>85</v>
      </c>
      <c r="Z49" s="161"/>
    </row>
    <row r="50" spans="3:26" s="166" customFormat="1" ht="25.15" customHeight="1">
      <c r="C50" s="161" t="s">
        <v>467</v>
      </c>
      <c r="D50" s="161" t="s">
        <v>454</v>
      </c>
      <c r="E50" s="161" t="s">
        <v>460</v>
      </c>
      <c r="F50" s="162"/>
      <c r="G50" s="163" t="s">
        <v>461</v>
      </c>
      <c r="H50" s="167"/>
      <c r="I50" s="168"/>
      <c r="J50" s="167"/>
      <c r="K50" s="168"/>
      <c r="L50" s="167"/>
      <c r="M50" s="168"/>
      <c r="N50" s="156">
        <f t="shared" si="22"/>
        <v>0</v>
      </c>
      <c r="O50" s="167"/>
      <c r="P50" s="168"/>
      <c r="Q50" s="167"/>
      <c r="R50" s="168"/>
      <c r="S50" s="167"/>
      <c r="T50" s="168"/>
      <c r="U50" s="167">
        <v>55</v>
      </c>
      <c r="V50" s="168"/>
      <c r="W50" s="167"/>
      <c r="X50" s="168"/>
      <c r="Y50" s="156">
        <f t="shared" si="23"/>
        <v>55</v>
      </c>
      <c r="Z50" s="161"/>
    </row>
    <row r="51" spans="3:26" s="166" customFormat="1" ht="25.15" customHeight="1">
      <c r="C51" s="161" t="s">
        <v>493</v>
      </c>
      <c r="D51" s="161" t="s">
        <v>598</v>
      </c>
      <c r="E51" s="161"/>
      <c r="F51" s="244"/>
      <c r="G51" s="163" t="s">
        <v>596</v>
      </c>
      <c r="H51" s="164"/>
      <c r="I51" s="165"/>
      <c r="J51" s="164"/>
      <c r="K51" s="165"/>
      <c r="L51" s="164"/>
      <c r="M51" s="165"/>
      <c r="N51" s="156">
        <f t="shared" ref="N51" si="30">MIN(J51,H51,L51)</f>
        <v>0</v>
      </c>
      <c r="O51" s="164">
        <f>5500/40</f>
        <v>137.5</v>
      </c>
      <c r="P51" s="165">
        <v>106</v>
      </c>
      <c r="Q51" s="164">
        <f>5400/40</f>
        <v>135</v>
      </c>
      <c r="R51" s="165" t="s">
        <v>602</v>
      </c>
      <c r="S51" s="164">
        <f>5600/40</f>
        <v>140</v>
      </c>
      <c r="T51" s="165">
        <v>93</v>
      </c>
      <c r="U51" s="164"/>
      <c r="V51" s="165"/>
      <c r="W51" s="158"/>
      <c r="X51" s="165"/>
      <c r="Y51" s="156">
        <f t="shared" ref="Y51" si="31">MIN(H51,Q51,O51,U51,S51,W51)</f>
        <v>135</v>
      </c>
      <c r="Z51" s="161"/>
    </row>
    <row r="52" spans="3:26" s="166" customFormat="1" ht="25.15" customHeight="1">
      <c r="C52" s="161" t="s">
        <v>407</v>
      </c>
      <c r="D52" s="161" t="s">
        <v>599</v>
      </c>
      <c r="E52" s="161"/>
      <c r="F52" s="244"/>
      <c r="G52" s="163" t="s">
        <v>600</v>
      </c>
      <c r="H52" s="164"/>
      <c r="I52" s="165"/>
      <c r="J52" s="164"/>
      <c r="K52" s="165"/>
      <c r="L52" s="164"/>
      <c r="M52" s="165"/>
      <c r="N52" s="156">
        <f t="shared" si="20"/>
        <v>0</v>
      </c>
      <c r="O52" s="164">
        <v>25000</v>
      </c>
      <c r="P52" s="165">
        <v>103</v>
      </c>
      <c r="Q52" s="164">
        <v>28000</v>
      </c>
      <c r="R52" s="165" t="s">
        <v>601</v>
      </c>
      <c r="S52" s="164">
        <v>29000</v>
      </c>
      <c r="T52" s="165">
        <v>92</v>
      </c>
      <c r="U52" s="164"/>
      <c r="V52" s="165"/>
      <c r="W52" s="158"/>
      <c r="X52" s="165"/>
      <c r="Y52" s="156">
        <f t="shared" si="21"/>
        <v>25000</v>
      </c>
      <c r="Z52" s="161"/>
    </row>
    <row r="53" spans="3:26" s="166" customFormat="1" ht="25.15" customHeight="1">
      <c r="C53" s="161" t="s">
        <v>468</v>
      </c>
      <c r="D53" s="161" t="s">
        <v>666</v>
      </c>
      <c r="E53" s="161" t="s">
        <v>668</v>
      </c>
      <c r="F53" s="163"/>
      <c r="G53" s="163" t="s">
        <v>86</v>
      </c>
      <c r="H53" s="164"/>
      <c r="I53" s="165"/>
      <c r="J53" s="164"/>
      <c r="K53" s="165"/>
      <c r="L53" s="164"/>
      <c r="M53" s="165"/>
      <c r="N53" s="156">
        <f t="shared" si="20"/>
        <v>0</v>
      </c>
      <c r="O53" s="164"/>
      <c r="P53" s="165"/>
      <c r="Q53" s="164"/>
      <c r="R53" s="165"/>
      <c r="S53" s="164"/>
      <c r="T53" s="165"/>
      <c r="U53" s="164">
        <v>50000</v>
      </c>
      <c r="V53" s="165"/>
      <c r="W53" s="164"/>
      <c r="X53" s="165"/>
      <c r="Y53" s="156">
        <f t="shared" si="21"/>
        <v>50000</v>
      </c>
      <c r="Z53" s="161"/>
    </row>
    <row r="54" spans="3:26" s="166" customFormat="1" ht="25.15" customHeight="1">
      <c r="C54" s="161"/>
      <c r="D54" s="161"/>
      <c r="E54" s="161"/>
      <c r="F54" s="163"/>
      <c r="G54" s="163"/>
      <c r="H54" s="167"/>
      <c r="I54" s="168"/>
      <c r="J54" s="167"/>
      <c r="K54" s="168"/>
      <c r="L54" s="167"/>
      <c r="M54" s="168"/>
      <c r="N54" s="155"/>
      <c r="O54" s="167"/>
      <c r="P54" s="168"/>
      <c r="Q54" s="167"/>
      <c r="R54" s="168"/>
      <c r="S54" s="167"/>
      <c r="T54" s="168"/>
      <c r="U54" s="167"/>
      <c r="V54" s="168"/>
      <c r="W54" s="167"/>
      <c r="X54" s="168"/>
      <c r="Y54" s="155"/>
      <c r="Z54" s="161"/>
    </row>
  </sheetData>
  <autoFilter ref="A5:WWK53">
    <filterColumn colId="20" showButton="0"/>
    <filterColumn colId="22" showButton="0"/>
  </autoFilter>
  <mergeCells count="22">
    <mergeCell ref="W5:X5"/>
    <mergeCell ref="O3:Y3"/>
    <mergeCell ref="O4:P4"/>
    <mergeCell ref="Q4:R4"/>
    <mergeCell ref="S4:T4"/>
    <mergeCell ref="U4:X4"/>
    <mergeCell ref="C1:Z1"/>
    <mergeCell ref="C2:Z2"/>
    <mergeCell ref="C3:C5"/>
    <mergeCell ref="D3:D5"/>
    <mergeCell ref="E3:E5"/>
    <mergeCell ref="F3:F5"/>
    <mergeCell ref="G3:G5"/>
    <mergeCell ref="Z3:Z5"/>
    <mergeCell ref="U5:V5"/>
    <mergeCell ref="H3:N3"/>
    <mergeCell ref="N4:N5"/>
    <mergeCell ref="J5:K5"/>
    <mergeCell ref="L5:M5"/>
    <mergeCell ref="H4:I4"/>
    <mergeCell ref="J4:M4"/>
    <mergeCell ref="Y4:Y5"/>
  </mergeCells>
  <phoneticPr fontId="24" type="noConversion"/>
  <printOptions gridLines="1"/>
  <pageMargins left="0.47244094488188981" right="0.15748031496062992" top="0.39370078740157483" bottom="0.39370078740157483" header="0.31496062992125984" footer="0.23622047244094491"/>
  <pageSetup paperSize="9" scale="56" orientation="landscape" r:id="rId1"/>
  <headerFooter>
    <oddFooter>&amp;C&amp;9&amp;P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view="pageBreakPreview" zoomScale="85" zoomScaleNormal="80" zoomScaleSheetLayoutView="85" workbookViewId="0">
      <pane ySplit="3" topLeftCell="A4" activePane="bottomLeft" state="frozen"/>
      <selection activeCell="A8" sqref="A8:G8"/>
      <selection pane="bottomLeft" activeCell="G5" sqref="G5"/>
    </sheetView>
  </sheetViews>
  <sheetFormatPr defaultColWidth="8.88671875" defaultRowHeight="13.5" outlineLevelRow="1"/>
  <cols>
    <col min="1" max="1" width="7.88671875" style="3" customWidth="1"/>
    <col min="2" max="2" width="20.33203125" style="3" customWidth="1"/>
    <col min="3" max="3" width="20.21875" style="3" customWidth="1"/>
    <col min="4" max="4" width="10.109375" style="3" customWidth="1"/>
    <col min="5" max="6" width="8.88671875" style="3"/>
    <col min="7" max="10" width="16.77734375" style="5" customWidth="1"/>
    <col min="11" max="11" width="20.44140625" style="3" customWidth="1"/>
    <col min="12" max="12" width="13.6640625" style="3" bestFit="1" customWidth="1"/>
    <col min="13" max="13" width="12.21875" style="3" bestFit="1" customWidth="1"/>
    <col min="14" max="14" width="13.109375" style="3" bestFit="1" customWidth="1"/>
    <col min="15" max="16384" width="8.88671875" style="3"/>
  </cols>
  <sheetData>
    <row r="1" spans="1:15" ht="60" customHeight="1">
      <c r="A1" s="379" t="s">
        <v>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5" ht="20.100000000000001" customHeight="1">
      <c r="A2" s="17" t="s">
        <v>67</v>
      </c>
      <c r="B2" s="1"/>
      <c r="C2" s="1"/>
      <c r="D2" s="2"/>
      <c r="E2" s="1"/>
      <c r="F2" s="1"/>
      <c r="G2" s="4"/>
      <c r="H2" s="4"/>
      <c r="I2" s="4"/>
      <c r="J2" s="4"/>
      <c r="K2" s="1"/>
    </row>
    <row r="3" spans="1:15" s="9" customFormat="1" ht="26.1" customHeight="1">
      <c r="A3" s="6" t="s">
        <v>4</v>
      </c>
      <c r="B3" s="7" t="s">
        <v>5</v>
      </c>
      <c r="C3" s="380" t="s">
        <v>6</v>
      </c>
      <c r="D3" s="381"/>
      <c r="E3" s="7" t="s">
        <v>0</v>
      </c>
      <c r="F3" s="7" t="s">
        <v>1</v>
      </c>
      <c r="G3" s="8" t="s">
        <v>7</v>
      </c>
      <c r="H3" s="8" t="s">
        <v>8</v>
      </c>
      <c r="I3" s="8" t="s">
        <v>9</v>
      </c>
      <c r="J3" s="8" t="s">
        <v>10</v>
      </c>
      <c r="K3" s="7" t="s">
        <v>2</v>
      </c>
    </row>
    <row r="4" spans="1:15" s="9" customFormat="1" ht="26.1" customHeight="1">
      <c r="A4" s="29">
        <v>1</v>
      </c>
      <c r="B4" s="29" t="s">
        <v>12</v>
      </c>
      <c r="C4" s="30"/>
      <c r="D4" s="31"/>
      <c r="E4" s="29" t="s">
        <v>11</v>
      </c>
      <c r="F4" s="29">
        <v>1</v>
      </c>
      <c r="G4" s="32">
        <v>31872339129</v>
      </c>
      <c r="H4" s="32">
        <v>14622019594</v>
      </c>
      <c r="I4" s="32">
        <v>2660158622</v>
      </c>
      <c r="J4" s="32">
        <v>49154517345</v>
      </c>
      <c r="K4" s="33"/>
    </row>
    <row r="5" spans="1:15" s="9" customFormat="1" ht="26.1" customHeight="1">
      <c r="A5" s="34">
        <v>2</v>
      </c>
      <c r="B5" s="34" t="s">
        <v>37</v>
      </c>
      <c r="C5" s="35"/>
      <c r="D5" s="36"/>
      <c r="E5" s="34" t="s">
        <v>11</v>
      </c>
      <c r="F5" s="34">
        <v>1</v>
      </c>
      <c r="G5" s="37">
        <v>1486474196</v>
      </c>
      <c r="H5" s="37">
        <v>239874974</v>
      </c>
      <c r="I5" s="37">
        <v>180660327</v>
      </c>
      <c r="J5" s="37">
        <v>1907009497</v>
      </c>
      <c r="K5" s="38"/>
    </row>
    <row r="6" spans="1:15" s="9" customFormat="1" ht="26.1" customHeight="1">
      <c r="A6" s="34">
        <v>3</v>
      </c>
      <c r="B6" s="34" t="s">
        <v>38</v>
      </c>
      <c r="C6" s="35"/>
      <c r="D6" s="36"/>
      <c r="E6" s="34" t="s">
        <v>11</v>
      </c>
      <c r="F6" s="34">
        <v>1</v>
      </c>
      <c r="G6" s="37">
        <v>3381483491</v>
      </c>
      <c r="H6" s="37">
        <v>789435010</v>
      </c>
      <c r="I6" s="37">
        <v>66280520</v>
      </c>
      <c r="J6" s="37">
        <v>4237199021</v>
      </c>
      <c r="K6" s="38"/>
    </row>
    <row r="7" spans="1:15" s="9" customFormat="1" ht="26.1" customHeight="1">
      <c r="A7" s="34">
        <v>4</v>
      </c>
      <c r="B7" s="34" t="s">
        <v>13</v>
      </c>
      <c r="C7" s="35"/>
      <c r="D7" s="36"/>
      <c r="E7" s="34" t="s">
        <v>11</v>
      </c>
      <c r="F7" s="34">
        <v>1</v>
      </c>
      <c r="G7" s="37">
        <v>20297240574</v>
      </c>
      <c r="H7" s="37">
        <v>6527087760</v>
      </c>
      <c r="I7" s="37"/>
      <c r="J7" s="37">
        <v>26824328334</v>
      </c>
      <c r="K7" s="38"/>
    </row>
    <row r="8" spans="1:15" s="9" customFormat="1" ht="26.1" customHeight="1">
      <c r="A8" s="34">
        <v>5</v>
      </c>
      <c r="B8" s="34" t="s">
        <v>14</v>
      </c>
      <c r="C8" s="35"/>
      <c r="D8" s="36"/>
      <c r="E8" s="34" t="s">
        <v>11</v>
      </c>
      <c r="F8" s="34">
        <v>1</v>
      </c>
      <c r="G8" s="37">
        <v>12204687157</v>
      </c>
      <c r="H8" s="37">
        <v>1801923393</v>
      </c>
      <c r="I8" s="37"/>
      <c r="J8" s="37">
        <v>14006610550</v>
      </c>
      <c r="K8" s="38"/>
      <c r="L8" s="73"/>
      <c r="M8" s="73"/>
      <c r="N8" s="73"/>
      <c r="O8" s="73"/>
    </row>
    <row r="9" spans="1:15" s="9" customFormat="1" ht="26.1" customHeight="1">
      <c r="A9" s="34">
        <v>6</v>
      </c>
      <c r="B9" s="34" t="s">
        <v>15</v>
      </c>
      <c r="C9" s="35"/>
      <c r="D9" s="36"/>
      <c r="E9" s="34" t="s">
        <v>11</v>
      </c>
      <c r="F9" s="34">
        <v>1</v>
      </c>
      <c r="G9" s="37">
        <v>5826823865</v>
      </c>
      <c r="H9" s="37">
        <v>988075656</v>
      </c>
      <c r="I9" s="37"/>
      <c r="J9" s="37">
        <v>6814899521</v>
      </c>
      <c r="K9" s="38"/>
      <c r="L9" s="73"/>
      <c r="M9" s="73"/>
      <c r="N9" s="73"/>
      <c r="O9" s="73"/>
    </row>
    <row r="10" spans="1:15" s="9" customFormat="1" ht="26.1" customHeight="1">
      <c r="A10" s="39">
        <v>7</v>
      </c>
      <c r="B10" s="39" t="s">
        <v>16</v>
      </c>
      <c r="C10" s="40"/>
      <c r="D10" s="41"/>
      <c r="E10" s="39" t="s">
        <v>11</v>
      </c>
      <c r="F10" s="39">
        <v>1</v>
      </c>
      <c r="G10" s="42">
        <v>256014098</v>
      </c>
      <c r="H10" s="42">
        <v>304322915</v>
      </c>
      <c r="I10" s="42"/>
      <c r="J10" s="42">
        <v>560337013</v>
      </c>
      <c r="K10" s="43"/>
      <c r="L10" s="73"/>
      <c r="M10" s="73"/>
      <c r="N10" s="73"/>
      <c r="O10" s="73"/>
    </row>
    <row r="11" spans="1:15" s="9" customFormat="1" ht="26.1" customHeight="1">
      <c r="A11" s="11"/>
      <c r="B11" s="11" t="s">
        <v>17</v>
      </c>
      <c r="C11" s="12"/>
      <c r="D11" s="13"/>
      <c r="E11" s="11"/>
      <c r="F11" s="14"/>
      <c r="G11" s="15">
        <v>75325062510</v>
      </c>
      <c r="H11" s="15">
        <v>25272739302</v>
      </c>
      <c r="I11" s="15">
        <v>2907099469</v>
      </c>
      <c r="J11" s="15">
        <v>103504901281</v>
      </c>
      <c r="K11" s="16"/>
      <c r="L11" s="74"/>
      <c r="M11" s="74"/>
    </row>
    <row r="12" spans="1:15" s="9" customFormat="1" ht="26.1" customHeight="1">
      <c r="A12" s="29">
        <v>1</v>
      </c>
      <c r="B12" s="29" t="s">
        <v>34</v>
      </c>
      <c r="C12" s="44" t="s">
        <v>36</v>
      </c>
      <c r="D12" s="45">
        <v>8.4000000000000005E-2</v>
      </c>
      <c r="E12" s="29" t="s">
        <v>11</v>
      </c>
      <c r="F12" s="29">
        <v>1</v>
      </c>
      <c r="G12" s="32"/>
      <c r="H12" s="32">
        <v>2122910101</v>
      </c>
      <c r="I12" s="32"/>
      <c r="J12" s="32">
        <v>2122910101</v>
      </c>
      <c r="K12" s="33"/>
    </row>
    <row r="13" spans="1:15" s="9" customFormat="1" ht="26.1" customHeight="1">
      <c r="A13" s="34">
        <v>2</v>
      </c>
      <c r="B13" s="34" t="s">
        <v>18</v>
      </c>
      <c r="C13" s="46" t="s">
        <v>19</v>
      </c>
      <c r="D13" s="47">
        <v>3.5999999999999997E-2</v>
      </c>
      <c r="E13" s="34" t="s">
        <v>11</v>
      </c>
      <c r="F13" s="34">
        <v>1</v>
      </c>
      <c r="G13" s="37"/>
      <c r="H13" s="37"/>
      <c r="I13" s="37">
        <v>986243378</v>
      </c>
      <c r="J13" s="37">
        <v>986243378</v>
      </c>
      <c r="K13" s="38"/>
    </row>
    <row r="14" spans="1:15" s="9" customFormat="1" ht="26.1" customHeight="1">
      <c r="A14" s="34">
        <v>3</v>
      </c>
      <c r="B14" s="34" t="s">
        <v>20</v>
      </c>
      <c r="C14" s="46" t="s">
        <v>19</v>
      </c>
      <c r="D14" s="47">
        <v>1.24E-2</v>
      </c>
      <c r="E14" s="34" t="s">
        <v>11</v>
      </c>
      <c r="F14" s="34">
        <v>1</v>
      </c>
      <c r="G14" s="37"/>
      <c r="H14" s="37"/>
      <c r="I14" s="37">
        <v>339706052</v>
      </c>
      <c r="J14" s="37">
        <v>339706052</v>
      </c>
      <c r="K14" s="38"/>
    </row>
    <row r="15" spans="1:15" s="9" customFormat="1" ht="26.1" customHeight="1">
      <c r="A15" s="34">
        <v>4</v>
      </c>
      <c r="B15" s="34" t="s">
        <v>21</v>
      </c>
      <c r="C15" s="46" t="s">
        <v>22</v>
      </c>
      <c r="D15" s="47">
        <v>1.7000000000000001E-2</v>
      </c>
      <c r="E15" s="34" t="s">
        <v>11</v>
      </c>
      <c r="F15" s="34">
        <v>1</v>
      </c>
      <c r="G15" s="37"/>
      <c r="H15" s="37"/>
      <c r="I15" s="37">
        <v>429636568</v>
      </c>
      <c r="J15" s="37">
        <v>429636568</v>
      </c>
      <c r="K15" s="38"/>
    </row>
    <row r="16" spans="1:15" s="9" customFormat="1" ht="26.1" customHeight="1">
      <c r="A16" s="34">
        <v>5</v>
      </c>
      <c r="B16" s="34" t="s">
        <v>23</v>
      </c>
      <c r="C16" s="46" t="s">
        <v>24</v>
      </c>
      <c r="D16" s="47">
        <v>6.5500000000000003E-2</v>
      </c>
      <c r="E16" s="34" t="s">
        <v>11</v>
      </c>
      <c r="F16" s="34">
        <v>1</v>
      </c>
      <c r="G16" s="37"/>
      <c r="H16" s="37"/>
      <c r="I16" s="37">
        <v>28141195</v>
      </c>
      <c r="J16" s="37">
        <v>28141195</v>
      </c>
      <c r="K16" s="38"/>
    </row>
    <row r="17" spans="1:11" s="9" customFormat="1" ht="26.1" customHeight="1">
      <c r="A17" s="34">
        <v>6</v>
      </c>
      <c r="B17" s="34" t="s">
        <v>25</v>
      </c>
      <c r="C17" s="46" t="s">
        <v>22</v>
      </c>
      <c r="D17" s="47">
        <v>2.4899999999999999E-2</v>
      </c>
      <c r="E17" s="34" t="s">
        <v>11</v>
      </c>
      <c r="F17" s="34">
        <v>1</v>
      </c>
      <c r="G17" s="37"/>
      <c r="H17" s="37"/>
      <c r="I17" s="37">
        <v>629291208</v>
      </c>
      <c r="J17" s="37">
        <v>629291208</v>
      </c>
      <c r="K17" s="38"/>
    </row>
    <row r="18" spans="1:11" s="9" customFormat="1" ht="26.1" customHeight="1">
      <c r="A18" s="34">
        <v>7</v>
      </c>
      <c r="B18" s="34" t="s">
        <v>26</v>
      </c>
      <c r="C18" s="46" t="s">
        <v>22</v>
      </c>
      <c r="D18" s="47">
        <v>2.3E-2</v>
      </c>
      <c r="E18" s="34" t="s">
        <v>11</v>
      </c>
      <c r="F18" s="34">
        <v>1</v>
      </c>
      <c r="G18" s="37"/>
      <c r="H18" s="37"/>
      <c r="I18" s="37">
        <v>581273003</v>
      </c>
      <c r="J18" s="37">
        <v>581273003</v>
      </c>
      <c r="K18" s="48"/>
    </row>
    <row r="19" spans="1:11" s="9" customFormat="1" ht="26.1" customHeight="1">
      <c r="A19" s="34">
        <v>8</v>
      </c>
      <c r="B19" s="34" t="s">
        <v>27</v>
      </c>
      <c r="C19" s="46" t="s">
        <v>28</v>
      </c>
      <c r="D19" s="47">
        <v>1.8800000000000001E-2</v>
      </c>
      <c r="E19" s="34" t="s">
        <v>11</v>
      </c>
      <c r="F19" s="34">
        <v>1</v>
      </c>
      <c r="G19" s="37"/>
      <c r="H19" s="37"/>
      <c r="I19" s="37">
        <v>1891238674</v>
      </c>
      <c r="J19" s="37">
        <v>1891238674</v>
      </c>
      <c r="K19" s="38"/>
    </row>
    <row r="20" spans="1:11" s="9" customFormat="1" ht="26.1" customHeight="1">
      <c r="A20" s="34">
        <v>9</v>
      </c>
      <c r="B20" s="34" t="s">
        <v>29</v>
      </c>
      <c r="C20" s="46" t="s">
        <v>30</v>
      </c>
      <c r="D20" s="47">
        <v>5.0000000000000001E-3</v>
      </c>
      <c r="E20" s="34" t="s">
        <v>11</v>
      </c>
      <c r="F20" s="34">
        <v>1</v>
      </c>
      <c r="G20" s="37"/>
      <c r="H20" s="37"/>
      <c r="I20" s="37">
        <v>517524506</v>
      </c>
      <c r="J20" s="37">
        <v>517524506</v>
      </c>
      <c r="K20" s="38"/>
    </row>
    <row r="21" spans="1:11" s="9" customFormat="1" ht="26.1" customHeight="1">
      <c r="A21" s="34">
        <v>10</v>
      </c>
      <c r="B21" s="34" t="s">
        <v>39</v>
      </c>
      <c r="C21" s="46" t="s">
        <v>41</v>
      </c>
      <c r="D21" s="47">
        <v>0</v>
      </c>
      <c r="E21" s="34" t="s">
        <v>11</v>
      </c>
      <c r="F21" s="34">
        <v>1</v>
      </c>
      <c r="G21" s="37"/>
      <c r="H21" s="37"/>
      <c r="I21" s="37"/>
      <c r="J21" s="37"/>
      <c r="K21" s="38"/>
    </row>
    <row r="22" spans="1:11" s="9" customFormat="1" ht="26.1" customHeight="1" outlineLevel="1">
      <c r="A22" s="39">
        <v>11</v>
      </c>
      <c r="B22" s="39" t="s">
        <v>40</v>
      </c>
      <c r="C22" s="46" t="s">
        <v>42</v>
      </c>
      <c r="D22" s="72">
        <v>0</v>
      </c>
      <c r="E22" s="34" t="s">
        <v>11</v>
      </c>
      <c r="F22" s="34">
        <v>1</v>
      </c>
      <c r="G22" s="42"/>
      <c r="H22" s="42"/>
      <c r="I22" s="42"/>
      <c r="J22" s="42"/>
      <c r="K22" s="56"/>
    </row>
    <row r="23" spans="1:11" s="9" customFormat="1" ht="26.1" customHeight="1">
      <c r="A23" s="11"/>
      <c r="B23" s="11" t="s">
        <v>17</v>
      </c>
      <c r="C23" s="12"/>
      <c r="D23" s="13"/>
      <c r="E23" s="11"/>
      <c r="F23" s="14"/>
      <c r="G23" s="15">
        <v>0</v>
      </c>
      <c r="H23" s="15">
        <v>2122910101</v>
      </c>
      <c r="I23" s="15">
        <v>5403054584</v>
      </c>
      <c r="J23" s="15">
        <v>7525964685</v>
      </c>
      <c r="K23" s="16"/>
    </row>
    <row r="24" spans="1:11" s="9" customFormat="1" ht="26.1" customHeight="1">
      <c r="A24" s="50"/>
      <c r="B24" s="50" t="s">
        <v>32</v>
      </c>
      <c r="C24" s="51"/>
      <c r="D24" s="52"/>
      <c r="E24" s="50"/>
      <c r="F24" s="53"/>
      <c r="G24" s="54">
        <v>75325062510</v>
      </c>
      <c r="H24" s="54">
        <v>27395649403</v>
      </c>
      <c r="I24" s="54">
        <v>8310154053</v>
      </c>
      <c r="J24" s="54">
        <v>111030865966</v>
      </c>
      <c r="K24" s="55"/>
    </row>
    <row r="25" spans="1:11" s="9" customFormat="1" ht="26.1" customHeight="1" thickBot="1">
      <c r="A25" s="10"/>
      <c r="B25" s="10" t="s">
        <v>33</v>
      </c>
      <c r="C25" s="18"/>
      <c r="D25" s="19"/>
      <c r="E25" s="10"/>
      <c r="F25" s="20"/>
      <c r="G25" s="21">
        <v>7532506251</v>
      </c>
      <c r="H25" s="21">
        <v>2739564940</v>
      </c>
      <c r="I25" s="21">
        <v>831015405</v>
      </c>
      <c r="J25" s="21">
        <v>11103086596</v>
      </c>
      <c r="K25" s="22"/>
    </row>
    <row r="26" spans="1:11" s="9" customFormat="1" ht="26.1" customHeight="1" thickBot="1">
      <c r="A26" s="23"/>
      <c r="B26" s="24" t="s">
        <v>31</v>
      </c>
      <c r="C26" s="25"/>
      <c r="D26" s="26"/>
      <c r="E26" s="24"/>
      <c r="F26" s="27"/>
      <c r="G26" s="28">
        <v>82857568761</v>
      </c>
      <c r="H26" s="28">
        <v>30135214343</v>
      </c>
      <c r="I26" s="28">
        <v>9141169458</v>
      </c>
      <c r="J26" s="28">
        <v>122133952562</v>
      </c>
      <c r="K26" s="49" t="s">
        <v>35</v>
      </c>
    </row>
  </sheetData>
  <mergeCells count="2">
    <mergeCell ref="A1:K1"/>
    <mergeCell ref="C3:D3"/>
  </mergeCells>
  <phoneticPr fontId="26" type="noConversion"/>
  <pageMargins left="0.70866141732283472" right="3.937007874015748E-2" top="0.39370078740157483" bottom="0.39370078740157483" header="0.31496062992125984" footer="0.31496062992125984"/>
  <pageSetup paperSize="9" scale="70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6"/>
  <sheetViews>
    <sheetView view="pageBreakPreview" zoomScaleNormal="90" zoomScaleSheetLayoutView="100" workbookViewId="0">
      <selection activeCell="T18" sqref="T18"/>
    </sheetView>
  </sheetViews>
  <sheetFormatPr defaultColWidth="7.88671875" defaultRowHeight="16.5"/>
  <cols>
    <col min="1" max="13" width="7" style="75" customWidth="1"/>
    <col min="14" max="256" width="7.88671875" style="75"/>
    <col min="257" max="269" width="7" style="75" customWidth="1"/>
    <col min="270" max="512" width="7.88671875" style="75"/>
    <col min="513" max="525" width="7" style="75" customWidth="1"/>
    <col min="526" max="768" width="7.88671875" style="75"/>
    <col min="769" max="781" width="7" style="75" customWidth="1"/>
    <col min="782" max="1024" width="7.88671875" style="75"/>
    <col min="1025" max="1037" width="7" style="75" customWidth="1"/>
    <col min="1038" max="1280" width="7.88671875" style="75"/>
    <col min="1281" max="1293" width="7" style="75" customWidth="1"/>
    <col min="1294" max="1536" width="7.88671875" style="75"/>
    <col min="1537" max="1549" width="7" style="75" customWidth="1"/>
    <col min="1550" max="1792" width="7.88671875" style="75"/>
    <col min="1793" max="1805" width="7" style="75" customWidth="1"/>
    <col min="1806" max="2048" width="7.88671875" style="75"/>
    <col min="2049" max="2061" width="7" style="75" customWidth="1"/>
    <col min="2062" max="2304" width="7.88671875" style="75"/>
    <col min="2305" max="2317" width="7" style="75" customWidth="1"/>
    <col min="2318" max="2560" width="7.88671875" style="75"/>
    <col min="2561" max="2573" width="7" style="75" customWidth="1"/>
    <col min="2574" max="2816" width="7.88671875" style="75"/>
    <col min="2817" max="2829" width="7" style="75" customWidth="1"/>
    <col min="2830" max="3072" width="7.88671875" style="75"/>
    <col min="3073" max="3085" width="7" style="75" customWidth="1"/>
    <col min="3086" max="3328" width="7.88671875" style="75"/>
    <col min="3329" max="3341" width="7" style="75" customWidth="1"/>
    <col min="3342" max="3584" width="7.88671875" style="75"/>
    <col min="3585" max="3597" width="7" style="75" customWidth="1"/>
    <col min="3598" max="3840" width="7.88671875" style="75"/>
    <col min="3841" max="3853" width="7" style="75" customWidth="1"/>
    <col min="3854" max="4096" width="7.88671875" style="75"/>
    <col min="4097" max="4109" width="7" style="75" customWidth="1"/>
    <col min="4110" max="4352" width="7.88671875" style="75"/>
    <col min="4353" max="4365" width="7" style="75" customWidth="1"/>
    <col min="4366" max="4608" width="7.88671875" style="75"/>
    <col min="4609" max="4621" width="7" style="75" customWidth="1"/>
    <col min="4622" max="4864" width="7.88671875" style="75"/>
    <col min="4865" max="4877" width="7" style="75" customWidth="1"/>
    <col min="4878" max="5120" width="7.88671875" style="75"/>
    <col min="5121" max="5133" width="7" style="75" customWidth="1"/>
    <col min="5134" max="5376" width="7.88671875" style="75"/>
    <col min="5377" max="5389" width="7" style="75" customWidth="1"/>
    <col min="5390" max="5632" width="7.88671875" style="75"/>
    <col min="5633" max="5645" width="7" style="75" customWidth="1"/>
    <col min="5646" max="5888" width="7.88671875" style="75"/>
    <col min="5889" max="5901" width="7" style="75" customWidth="1"/>
    <col min="5902" max="6144" width="7.88671875" style="75"/>
    <col min="6145" max="6157" width="7" style="75" customWidth="1"/>
    <col min="6158" max="6400" width="7.88671875" style="75"/>
    <col min="6401" max="6413" width="7" style="75" customWidth="1"/>
    <col min="6414" max="6656" width="7.88671875" style="75"/>
    <col min="6657" max="6669" width="7" style="75" customWidth="1"/>
    <col min="6670" max="6912" width="7.88671875" style="75"/>
    <col min="6913" max="6925" width="7" style="75" customWidth="1"/>
    <col min="6926" max="7168" width="7.88671875" style="75"/>
    <col min="7169" max="7181" width="7" style="75" customWidth="1"/>
    <col min="7182" max="7424" width="7.88671875" style="75"/>
    <col min="7425" max="7437" width="7" style="75" customWidth="1"/>
    <col min="7438" max="7680" width="7.88671875" style="75"/>
    <col min="7681" max="7693" width="7" style="75" customWidth="1"/>
    <col min="7694" max="7936" width="7.88671875" style="75"/>
    <col min="7937" max="7949" width="7" style="75" customWidth="1"/>
    <col min="7950" max="8192" width="7.88671875" style="75"/>
    <col min="8193" max="8205" width="7" style="75" customWidth="1"/>
    <col min="8206" max="8448" width="7.88671875" style="75"/>
    <col min="8449" max="8461" width="7" style="75" customWidth="1"/>
    <col min="8462" max="8704" width="7.88671875" style="75"/>
    <col min="8705" max="8717" width="7" style="75" customWidth="1"/>
    <col min="8718" max="8960" width="7.88671875" style="75"/>
    <col min="8961" max="8973" width="7" style="75" customWidth="1"/>
    <col min="8974" max="9216" width="7.88671875" style="75"/>
    <col min="9217" max="9229" width="7" style="75" customWidth="1"/>
    <col min="9230" max="9472" width="7.88671875" style="75"/>
    <col min="9473" max="9485" width="7" style="75" customWidth="1"/>
    <col min="9486" max="9728" width="7.88671875" style="75"/>
    <col min="9729" max="9741" width="7" style="75" customWidth="1"/>
    <col min="9742" max="9984" width="7.88671875" style="75"/>
    <col min="9985" max="9997" width="7" style="75" customWidth="1"/>
    <col min="9998" max="10240" width="7.88671875" style="75"/>
    <col min="10241" max="10253" width="7" style="75" customWidth="1"/>
    <col min="10254" max="10496" width="7.88671875" style="75"/>
    <col min="10497" max="10509" width="7" style="75" customWidth="1"/>
    <col min="10510" max="10752" width="7.88671875" style="75"/>
    <col min="10753" max="10765" width="7" style="75" customWidth="1"/>
    <col min="10766" max="11008" width="7.88671875" style="75"/>
    <col min="11009" max="11021" width="7" style="75" customWidth="1"/>
    <col min="11022" max="11264" width="7.88671875" style="75"/>
    <col min="11265" max="11277" width="7" style="75" customWidth="1"/>
    <col min="11278" max="11520" width="7.88671875" style="75"/>
    <col min="11521" max="11533" width="7" style="75" customWidth="1"/>
    <col min="11534" max="11776" width="7.88671875" style="75"/>
    <col min="11777" max="11789" width="7" style="75" customWidth="1"/>
    <col min="11790" max="12032" width="7.88671875" style="75"/>
    <col min="12033" max="12045" width="7" style="75" customWidth="1"/>
    <col min="12046" max="12288" width="7.88671875" style="75"/>
    <col min="12289" max="12301" width="7" style="75" customWidth="1"/>
    <col min="12302" max="12544" width="7.88671875" style="75"/>
    <col min="12545" max="12557" width="7" style="75" customWidth="1"/>
    <col min="12558" max="12800" width="7.88671875" style="75"/>
    <col min="12801" max="12813" width="7" style="75" customWidth="1"/>
    <col min="12814" max="13056" width="7.88671875" style="75"/>
    <col min="13057" max="13069" width="7" style="75" customWidth="1"/>
    <col min="13070" max="13312" width="7.88671875" style="75"/>
    <col min="13313" max="13325" width="7" style="75" customWidth="1"/>
    <col min="13326" max="13568" width="7.88671875" style="75"/>
    <col min="13569" max="13581" width="7" style="75" customWidth="1"/>
    <col min="13582" max="13824" width="7.88671875" style="75"/>
    <col min="13825" max="13837" width="7" style="75" customWidth="1"/>
    <col min="13838" max="14080" width="7.88671875" style="75"/>
    <col min="14081" max="14093" width="7" style="75" customWidth="1"/>
    <col min="14094" max="14336" width="7.88671875" style="75"/>
    <col min="14337" max="14349" width="7" style="75" customWidth="1"/>
    <col min="14350" max="14592" width="7.88671875" style="75"/>
    <col min="14593" max="14605" width="7" style="75" customWidth="1"/>
    <col min="14606" max="14848" width="7.88671875" style="75"/>
    <col min="14849" max="14861" width="7" style="75" customWidth="1"/>
    <col min="14862" max="15104" width="7.88671875" style="75"/>
    <col min="15105" max="15117" width="7" style="75" customWidth="1"/>
    <col min="15118" max="15360" width="7.88671875" style="75"/>
    <col min="15361" max="15373" width="7" style="75" customWidth="1"/>
    <col min="15374" max="15616" width="7.88671875" style="75"/>
    <col min="15617" max="15629" width="7" style="75" customWidth="1"/>
    <col min="15630" max="15872" width="7.88671875" style="75"/>
    <col min="15873" max="15885" width="7" style="75" customWidth="1"/>
    <col min="15886" max="16128" width="7.88671875" style="75"/>
    <col min="16129" max="16141" width="7" style="75" customWidth="1"/>
    <col min="16142" max="16384" width="7.88671875" style="75"/>
  </cols>
  <sheetData>
    <row r="5" spans="1:15">
      <c r="A5" s="383" t="s">
        <v>693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5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</row>
    <row r="7" spans="1:15">
      <c r="A7" s="384" t="s">
        <v>633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</row>
    <row r="8" spans="1:15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</row>
    <row r="18" spans="1:13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</row>
    <row r="19" spans="1:13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</row>
    <row r="20" spans="1:13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</row>
    <row r="21" spans="1:13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</row>
    <row r="22" spans="1:13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</row>
    <row r="23" spans="1:13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</row>
    <row r="24" spans="1:13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</row>
    <row r="25" spans="1:13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</row>
    <row r="26" spans="1:13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</row>
  </sheetData>
  <mergeCells count="7">
    <mergeCell ref="A25:M26"/>
    <mergeCell ref="A5:O6"/>
    <mergeCell ref="A7:O8"/>
    <mergeCell ref="A18:M18"/>
    <mergeCell ref="A19:M20"/>
    <mergeCell ref="A21:M22"/>
    <mergeCell ref="A23:M24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zoomScale="85" zoomScaleNormal="85" zoomScaleSheetLayoutView="85" workbookViewId="0">
      <selection activeCell="E18" sqref="E18"/>
    </sheetView>
  </sheetViews>
  <sheetFormatPr defaultRowHeight="16.5"/>
  <cols>
    <col min="1" max="2" width="4.77734375" style="245" customWidth="1"/>
    <col min="3" max="3" width="35.77734375" style="245" customWidth="1"/>
    <col min="4" max="4" width="25.77734375" style="249" customWidth="1"/>
    <col min="5" max="5" width="55.77734375" style="249" customWidth="1"/>
    <col min="6" max="6" width="30.77734375" style="245" customWidth="1"/>
    <col min="7" max="255" width="8.88671875" style="245"/>
    <col min="256" max="256" width="0" style="245" hidden="1" customWidth="1"/>
    <col min="257" max="258" width="4.77734375" style="245" customWidth="1"/>
    <col min="259" max="259" width="35.77734375" style="245" customWidth="1"/>
    <col min="260" max="260" width="25.77734375" style="245" customWidth="1"/>
    <col min="261" max="261" width="55.77734375" style="245" customWidth="1"/>
    <col min="262" max="262" width="30.77734375" style="245" customWidth="1"/>
    <col min="263" max="511" width="8.88671875" style="245"/>
    <col min="512" max="512" width="0" style="245" hidden="1" customWidth="1"/>
    <col min="513" max="514" width="4.77734375" style="245" customWidth="1"/>
    <col min="515" max="515" width="35.77734375" style="245" customWidth="1"/>
    <col min="516" max="516" width="25.77734375" style="245" customWidth="1"/>
    <col min="517" max="517" width="55.77734375" style="245" customWidth="1"/>
    <col min="518" max="518" width="30.77734375" style="245" customWidth="1"/>
    <col min="519" max="767" width="8.88671875" style="245"/>
    <col min="768" max="768" width="0" style="245" hidden="1" customWidth="1"/>
    <col min="769" max="770" width="4.77734375" style="245" customWidth="1"/>
    <col min="771" max="771" width="35.77734375" style="245" customWidth="1"/>
    <col min="772" max="772" width="25.77734375" style="245" customWidth="1"/>
    <col min="773" max="773" width="55.77734375" style="245" customWidth="1"/>
    <col min="774" max="774" width="30.77734375" style="245" customWidth="1"/>
    <col min="775" max="1023" width="8.88671875" style="245"/>
    <col min="1024" max="1024" width="0" style="245" hidden="1" customWidth="1"/>
    <col min="1025" max="1026" width="4.77734375" style="245" customWidth="1"/>
    <col min="1027" max="1027" width="35.77734375" style="245" customWidth="1"/>
    <col min="1028" max="1028" width="25.77734375" style="245" customWidth="1"/>
    <col min="1029" max="1029" width="55.77734375" style="245" customWidth="1"/>
    <col min="1030" max="1030" width="30.77734375" style="245" customWidth="1"/>
    <col min="1031" max="1279" width="8.88671875" style="245"/>
    <col min="1280" max="1280" width="0" style="245" hidden="1" customWidth="1"/>
    <col min="1281" max="1282" width="4.77734375" style="245" customWidth="1"/>
    <col min="1283" max="1283" width="35.77734375" style="245" customWidth="1"/>
    <col min="1284" max="1284" width="25.77734375" style="245" customWidth="1"/>
    <col min="1285" max="1285" width="55.77734375" style="245" customWidth="1"/>
    <col min="1286" max="1286" width="30.77734375" style="245" customWidth="1"/>
    <col min="1287" max="1535" width="8.88671875" style="245"/>
    <col min="1536" max="1536" width="0" style="245" hidden="1" customWidth="1"/>
    <col min="1537" max="1538" width="4.77734375" style="245" customWidth="1"/>
    <col min="1539" max="1539" width="35.77734375" style="245" customWidth="1"/>
    <col min="1540" max="1540" width="25.77734375" style="245" customWidth="1"/>
    <col min="1541" max="1541" width="55.77734375" style="245" customWidth="1"/>
    <col min="1542" max="1542" width="30.77734375" style="245" customWidth="1"/>
    <col min="1543" max="1791" width="8.88671875" style="245"/>
    <col min="1792" max="1792" width="0" style="245" hidden="1" customWidth="1"/>
    <col min="1793" max="1794" width="4.77734375" style="245" customWidth="1"/>
    <col min="1795" max="1795" width="35.77734375" style="245" customWidth="1"/>
    <col min="1796" max="1796" width="25.77734375" style="245" customWidth="1"/>
    <col min="1797" max="1797" width="55.77734375" style="245" customWidth="1"/>
    <col min="1798" max="1798" width="30.77734375" style="245" customWidth="1"/>
    <col min="1799" max="2047" width="8.88671875" style="245"/>
    <col min="2048" max="2048" width="0" style="245" hidden="1" customWidth="1"/>
    <col min="2049" max="2050" width="4.77734375" style="245" customWidth="1"/>
    <col min="2051" max="2051" width="35.77734375" style="245" customWidth="1"/>
    <col min="2052" max="2052" width="25.77734375" style="245" customWidth="1"/>
    <col min="2053" max="2053" width="55.77734375" style="245" customWidth="1"/>
    <col min="2054" max="2054" width="30.77734375" style="245" customWidth="1"/>
    <col min="2055" max="2303" width="8.88671875" style="245"/>
    <col min="2304" max="2304" width="0" style="245" hidden="1" customWidth="1"/>
    <col min="2305" max="2306" width="4.77734375" style="245" customWidth="1"/>
    <col min="2307" max="2307" width="35.77734375" style="245" customWidth="1"/>
    <col min="2308" max="2308" width="25.77734375" style="245" customWidth="1"/>
    <col min="2309" max="2309" width="55.77734375" style="245" customWidth="1"/>
    <col min="2310" max="2310" width="30.77734375" style="245" customWidth="1"/>
    <col min="2311" max="2559" width="8.88671875" style="245"/>
    <col min="2560" max="2560" width="0" style="245" hidden="1" customWidth="1"/>
    <col min="2561" max="2562" width="4.77734375" style="245" customWidth="1"/>
    <col min="2563" max="2563" width="35.77734375" style="245" customWidth="1"/>
    <col min="2564" max="2564" width="25.77734375" style="245" customWidth="1"/>
    <col min="2565" max="2565" width="55.77734375" style="245" customWidth="1"/>
    <col min="2566" max="2566" width="30.77734375" style="245" customWidth="1"/>
    <col min="2567" max="2815" width="8.88671875" style="245"/>
    <col min="2816" max="2816" width="0" style="245" hidden="1" customWidth="1"/>
    <col min="2817" max="2818" width="4.77734375" style="245" customWidth="1"/>
    <col min="2819" max="2819" width="35.77734375" style="245" customWidth="1"/>
    <col min="2820" max="2820" width="25.77734375" style="245" customWidth="1"/>
    <col min="2821" max="2821" width="55.77734375" style="245" customWidth="1"/>
    <col min="2822" max="2822" width="30.77734375" style="245" customWidth="1"/>
    <col min="2823" max="3071" width="8.88671875" style="245"/>
    <col min="3072" max="3072" width="0" style="245" hidden="1" customWidth="1"/>
    <col min="3073" max="3074" width="4.77734375" style="245" customWidth="1"/>
    <col min="3075" max="3075" width="35.77734375" style="245" customWidth="1"/>
    <col min="3076" max="3076" width="25.77734375" style="245" customWidth="1"/>
    <col min="3077" max="3077" width="55.77734375" style="245" customWidth="1"/>
    <col min="3078" max="3078" width="30.77734375" style="245" customWidth="1"/>
    <col min="3079" max="3327" width="8.88671875" style="245"/>
    <col min="3328" max="3328" width="0" style="245" hidden="1" customWidth="1"/>
    <col min="3329" max="3330" width="4.77734375" style="245" customWidth="1"/>
    <col min="3331" max="3331" width="35.77734375" style="245" customWidth="1"/>
    <col min="3332" max="3332" width="25.77734375" style="245" customWidth="1"/>
    <col min="3333" max="3333" width="55.77734375" style="245" customWidth="1"/>
    <col min="3334" max="3334" width="30.77734375" style="245" customWidth="1"/>
    <col min="3335" max="3583" width="8.88671875" style="245"/>
    <col min="3584" max="3584" width="0" style="245" hidden="1" customWidth="1"/>
    <col min="3585" max="3586" width="4.77734375" style="245" customWidth="1"/>
    <col min="3587" max="3587" width="35.77734375" style="245" customWidth="1"/>
    <col min="3588" max="3588" width="25.77734375" style="245" customWidth="1"/>
    <col min="3589" max="3589" width="55.77734375" style="245" customWidth="1"/>
    <col min="3590" max="3590" width="30.77734375" style="245" customWidth="1"/>
    <col min="3591" max="3839" width="8.88671875" style="245"/>
    <col min="3840" max="3840" width="0" style="245" hidden="1" customWidth="1"/>
    <col min="3841" max="3842" width="4.77734375" style="245" customWidth="1"/>
    <col min="3843" max="3843" width="35.77734375" style="245" customWidth="1"/>
    <col min="3844" max="3844" width="25.77734375" style="245" customWidth="1"/>
    <col min="3845" max="3845" width="55.77734375" style="245" customWidth="1"/>
    <col min="3846" max="3846" width="30.77734375" style="245" customWidth="1"/>
    <col min="3847" max="4095" width="8.88671875" style="245"/>
    <col min="4096" max="4096" width="0" style="245" hidden="1" customWidth="1"/>
    <col min="4097" max="4098" width="4.77734375" style="245" customWidth="1"/>
    <col min="4099" max="4099" width="35.77734375" style="245" customWidth="1"/>
    <col min="4100" max="4100" width="25.77734375" style="245" customWidth="1"/>
    <col min="4101" max="4101" width="55.77734375" style="245" customWidth="1"/>
    <col min="4102" max="4102" width="30.77734375" style="245" customWidth="1"/>
    <col min="4103" max="4351" width="8.88671875" style="245"/>
    <col min="4352" max="4352" width="0" style="245" hidden="1" customWidth="1"/>
    <col min="4353" max="4354" width="4.77734375" style="245" customWidth="1"/>
    <col min="4355" max="4355" width="35.77734375" style="245" customWidth="1"/>
    <col min="4356" max="4356" width="25.77734375" style="245" customWidth="1"/>
    <col min="4357" max="4357" width="55.77734375" style="245" customWidth="1"/>
    <col min="4358" max="4358" width="30.77734375" style="245" customWidth="1"/>
    <col min="4359" max="4607" width="8.88671875" style="245"/>
    <col min="4608" max="4608" width="0" style="245" hidden="1" customWidth="1"/>
    <col min="4609" max="4610" width="4.77734375" style="245" customWidth="1"/>
    <col min="4611" max="4611" width="35.77734375" style="245" customWidth="1"/>
    <col min="4612" max="4612" width="25.77734375" style="245" customWidth="1"/>
    <col min="4613" max="4613" width="55.77734375" style="245" customWidth="1"/>
    <col min="4614" max="4614" width="30.77734375" style="245" customWidth="1"/>
    <col min="4615" max="4863" width="8.88671875" style="245"/>
    <col min="4864" max="4864" width="0" style="245" hidden="1" customWidth="1"/>
    <col min="4865" max="4866" width="4.77734375" style="245" customWidth="1"/>
    <col min="4867" max="4867" width="35.77734375" style="245" customWidth="1"/>
    <col min="4868" max="4868" width="25.77734375" style="245" customWidth="1"/>
    <col min="4869" max="4869" width="55.77734375" style="245" customWidth="1"/>
    <col min="4870" max="4870" width="30.77734375" style="245" customWidth="1"/>
    <col min="4871" max="5119" width="8.88671875" style="245"/>
    <col min="5120" max="5120" width="0" style="245" hidden="1" customWidth="1"/>
    <col min="5121" max="5122" width="4.77734375" style="245" customWidth="1"/>
    <col min="5123" max="5123" width="35.77734375" style="245" customWidth="1"/>
    <col min="5124" max="5124" width="25.77734375" style="245" customWidth="1"/>
    <col min="5125" max="5125" width="55.77734375" style="245" customWidth="1"/>
    <col min="5126" max="5126" width="30.77734375" style="245" customWidth="1"/>
    <col min="5127" max="5375" width="8.88671875" style="245"/>
    <col min="5376" max="5376" width="0" style="245" hidden="1" customWidth="1"/>
    <col min="5377" max="5378" width="4.77734375" style="245" customWidth="1"/>
    <col min="5379" max="5379" width="35.77734375" style="245" customWidth="1"/>
    <col min="5380" max="5380" width="25.77734375" style="245" customWidth="1"/>
    <col min="5381" max="5381" width="55.77734375" style="245" customWidth="1"/>
    <col min="5382" max="5382" width="30.77734375" style="245" customWidth="1"/>
    <col min="5383" max="5631" width="8.88671875" style="245"/>
    <col min="5632" max="5632" width="0" style="245" hidden="1" customWidth="1"/>
    <col min="5633" max="5634" width="4.77734375" style="245" customWidth="1"/>
    <col min="5635" max="5635" width="35.77734375" style="245" customWidth="1"/>
    <col min="5636" max="5636" width="25.77734375" style="245" customWidth="1"/>
    <col min="5637" max="5637" width="55.77734375" style="245" customWidth="1"/>
    <col min="5638" max="5638" width="30.77734375" style="245" customWidth="1"/>
    <col min="5639" max="5887" width="8.88671875" style="245"/>
    <col min="5888" max="5888" width="0" style="245" hidden="1" customWidth="1"/>
    <col min="5889" max="5890" width="4.77734375" style="245" customWidth="1"/>
    <col min="5891" max="5891" width="35.77734375" style="245" customWidth="1"/>
    <col min="5892" max="5892" width="25.77734375" style="245" customWidth="1"/>
    <col min="5893" max="5893" width="55.77734375" style="245" customWidth="1"/>
    <col min="5894" max="5894" width="30.77734375" style="245" customWidth="1"/>
    <col min="5895" max="6143" width="8.88671875" style="245"/>
    <col min="6144" max="6144" width="0" style="245" hidden="1" customWidth="1"/>
    <col min="6145" max="6146" width="4.77734375" style="245" customWidth="1"/>
    <col min="6147" max="6147" width="35.77734375" style="245" customWidth="1"/>
    <col min="6148" max="6148" width="25.77734375" style="245" customWidth="1"/>
    <col min="6149" max="6149" width="55.77734375" style="245" customWidth="1"/>
    <col min="6150" max="6150" width="30.77734375" style="245" customWidth="1"/>
    <col min="6151" max="6399" width="8.88671875" style="245"/>
    <col min="6400" max="6400" width="0" style="245" hidden="1" customWidth="1"/>
    <col min="6401" max="6402" width="4.77734375" style="245" customWidth="1"/>
    <col min="6403" max="6403" width="35.77734375" style="245" customWidth="1"/>
    <col min="6404" max="6404" width="25.77734375" style="245" customWidth="1"/>
    <col min="6405" max="6405" width="55.77734375" style="245" customWidth="1"/>
    <col min="6406" max="6406" width="30.77734375" style="245" customWidth="1"/>
    <col min="6407" max="6655" width="8.88671875" style="245"/>
    <col min="6656" max="6656" width="0" style="245" hidden="1" customWidth="1"/>
    <col min="6657" max="6658" width="4.77734375" style="245" customWidth="1"/>
    <col min="6659" max="6659" width="35.77734375" style="245" customWidth="1"/>
    <col min="6660" max="6660" width="25.77734375" style="245" customWidth="1"/>
    <col min="6661" max="6661" width="55.77734375" style="245" customWidth="1"/>
    <col min="6662" max="6662" width="30.77734375" style="245" customWidth="1"/>
    <col min="6663" max="6911" width="8.88671875" style="245"/>
    <col min="6912" max="6912" width="0" style="245" hidden="1" customWidth="1"/>
    <col min="6913" max="6914" width="4.77734375" style="245" customWidth="1"/>
    <col min="6915" max="6915" width="35.77734375" style="245" customWidth="1"/>
    <col min="6916" max="6916" width="25.77734375" style="245" customWidth="1"/>
    <col min="6917" max="6917" width="55.77734375" style="245" customWidth="1"/>
    <col min="6918" max="6918" width="30.77734375" style="245" customWidth="1"/>
    <col min="6919" max="7167" width="8.88671875" style="245"/>
    <col min="7168" max="7168" width="0" style="245" hidden="1" customWidth="1"/>
    <col min="7169" max="7170" width="4.77734375" style="245" customWidth="1"/>
    <col min="7171" max="7171" width="35.77734375" style="245" customWidth="1"/>
    <col min="7172" max="7172" width="25.77734375" style="245" customWidth="1"/>
    <col min="7173" max="7173" width="55.77734375" style="245" customWidth="1"/>
    <col min="7174" max="7174" width="30.77734375" style="245" customWidth="1"/>
    <col min="7175" max="7423" width="8.88671875" style="245"/>
    <col min="7424" max="7424" width="0" style="245" hidden="1" customWidth="1"/>
    <col min="7425" max="7426" width="4.77734375" style="245" customWidth="1"/>
    <col min="7427" max="7427" width="35.77734375" style="245" customWidth="1"/>
    <col min="7428" max="7428" width="25.77734375" style="245" customWidth="1"/>
    <col min="7429" max="7429" width="55.77734375" style="245" customWidth="1"/>
    <col min="7430" max="7430" width="30.77734375" style="245" customWidth="1"/>
    <col min="7431" max="7679" width="8.88671875" style="245"/>
    <col min="7680" max="7680" width="0" style="245" hidden="1" customWidth="1"/>
    <col min="7681" max="7682" width="4.77734375" style="245" customWidth="1"/>
    <col min="7683" max="7683" width="35.77734375" style="245" customWidth="1"/>
    <col min="7684" max="7684" width="25.77734375" style="245" customWidth="1"/>
    <col min="7685" max="7685" width="55.77734375" style="245" customWidth="1"/>
    <col min="7686" max="7686" width="30.77734375" style="245" customWidth="1"/>
    <col min="7687" max="7935" width="8.88671875" style="245"/>
    <col min="7936" max="7936" width="0" style="245" hidden="1" customWidth="1"/>
    <col min="7937" max="7938" width="4.77734375" style="245" customWidth="1"/>
    <col min="7939" max="7939" width="35.77734375" style="245" customWidth="1"/>
    <col min="7940" max="7940" width="25.77734375" style="245" customWidth="1"/>
    <col min="7941" max="7941" width="55.77734375" style="245" customWidth="1"/>
    <col min="7942" max="7942" width="30.77734375" style="245" customWidth="1"/>
    <col min="7943" max="8191" width="8.88671875" style="245"/>
    <col min="8192" max="8192" width="0" style="245" hidden="1" customWidth="1"/>
    <col min="8193" max="8194" width="4.77734375" style="245" customWidth="1"/>
    <col min="8195" max="8195" width="35.77734375" style="245" customWidth="1"/>
    <col min="8196" max="8196" width="25.77734375" style="245" customWidth="1"/>
    <col min="8197" max="8197" width="55.77734375" style="245" customWidth="1"/>
    <col min="8198" max="8198" width="30.77734375" style="245" customWidth="1"/>
    <col min="8199" max="8447" width="8.88671875" style="245"/>
    <col min="8448" max="8448" width="0" style="245" hidden="1" customWidth="1"/>
    <col min="8449" max="8450" width="4.77734375" style="245" customWidth="1"/>
    <col min="8451" max="8451" width="35.77734375" style="245" customWidth="1"/>
    <col min="8452" max="8452" width="25.77734375" style="245" customWidth="1"/>
    <col min="8453" max="8453" width="55.77734375" style="245" customWidth="1"/>
    <col min="8454" max="8454" width="30.77734375" style="245" customWidth="1"/>
    <col min="8455" max="8703" width="8.88671875" style="245"/>
    <col min="8704" max="8704" width="0" style="245" hidden="1" customWidth="1"/>
    <col min="8705" max="8706" width="4.77734375" style="245" customWidth="1"/>
    <col min="8707" max="8707" width="35.77734375" style="245" customWidth="1"/>
    <col min="8708" max="8708" width="25.77734375" style="245" customWidth="1"/>
    <col min="8709" max="8709" width="55.77734375" style="245" customWidth="1"/>
    <col min="8710" max="8710" width="30.77734375" style="245" customWidth="1"/>
    <col min="8711" max="8959" width="8.88671875" style="245"/>
    <col min="8960" max="8960" width="0" style="245" hidden="1" customWidth="1"/>
    <col min="8961" max="8962" width="4.77734375" style="245" customWidth="1"/>
    <col min="8963" max="8963" width="35.77734375" style="245" customWidth="1"/>
    <col min="8964" max="8964" width="25.77734375" style="245" customWidth="1"/>
    <col min="8965" max="8965" width="55.77734375" style="245" customWidth="1"/>
    <col min="8966" max="8966" width="30.77734375" style="245" customWidth="1"/>
    <col min="8967" max="9215" width="8.88671875" style="245"/>
    <col min="9216" max="9216" width="0" style="245" hidden="1" customWidth="1"/>
    <col min="9217" max="9218" width="4.77734375" style="245" customWidth="1"/>
    <col min="9219" max="9219" width="35.77734375" style="245" customWidth="1"/>
    <col min="9220" max="9220" width="25.77734375" style="245" customWidth="1"/>
    <col min="9221" max="9221" width="55.77734375" style="245" customWidth="1"/>
    <col min="9222" max="9222" width="30.77734375" style="245" customWidth="1"/>
    <col min="9223" max="9471" width="8.88671875" style="245"/>
    <col min="9472" max="9472" width="0" style="245" hidden="1" customWidth="1"/>
    <col min="9473" max="9474" width="4.77734375" style="245" customWidth="1"/>
    <col min="9475" max="9475" width="35.77734375" style="245" customWidth="1"/>
    <col min="9476" max="9476" width="25.77734375" style="245" customWidth="1"/>
    <col min="9477" max="9477" width="55.77734375" style="245" customWidth="1"/>
    <col min="9478" max="9478" width="30.77734375" style="245" customWidth="1"/>
    <col min="9479" max="9727" width="8.88671875" style="245"/>
    <col min="9728" max="9728" width="0" style="245" hidden="1" customWidth="1"/>
    <col min="9729" max="9730" width="4.77734375" style="245" customWidth="1"/>
    <col min="9731" max="9731" width="35.77734375" style="245" customWidth="1"/>
    <col min="9732" max="9732" width="25.77734375" style="245" customWidth="1"/>
    <col min="9733" max="9733" width="55.77734375" style="245" customWidth="1"/>
    <col min="9734" max="9734" width="30.77734375" style="245" customWidth="1"/>
    <col min="9735" max="9983" width="8.88671875" style="245"/>
    <col min="9984" max="9984" width="0" style="245" hidden="1" customWidth="1"/>
    <col min="9985" max="9986" width="4.77734375" style="245" customWidth="1"/>
    <col min="9987" max="9987" width="35.77734375" style="245" customWidth="1"/>
    <col min="9988" max="9988" width="25.77734375" style="245" customWidth="1"/>
    <col min="9989" max="9989" width="55.77734375" style="245" customWidth="1"/>
    <col min="9990" max="9990" width="30.77734375" style="245" customWidth="1"/>
    <col min="9991" max="10239" width="8.88671875" style="245"/>
    <col min="10240" max="10240" width="0" style="245" hidden="1" customWidth="1"/>
    <col min="10241" max="10242" width="4.77734375" style="245" customWidth="1"/>
    <col min="10243" max="10243" width="35.77734375" style="245" customWidth="1"/>
    <col min="10244" max="10244" width="25.77734375" style="245" customWidth="1"/>
    <col min="10245" max="10245" width="55.77734375" style="245" customWidth="1"/>
    <col min="10246" max="10246" width="30.77734375" style="245" customWidth="1"/>
    <col min="10247" max="10495" width="8.88671875" style="245"/>
    <col min="10496" max="10496" width="0" style="245" hidden="1" customWidth="1"/>
    <col min="10497" max="10498" width="4.77734375" style="245" customWidth="1"/>
    <col min="10499" max="10499" width="35.77734375" style="245" customWidth="1"/>
    <col min="10500" max="10500" width="25.77734375" style="245" customWidth="1"/>
    <col min="10501" max="10501" width="55.77734375" style="245" customWidth="1"/>
    <col min="10502" max="10502" width="30.77734375" style="245" customWidth="1"/>
    <col min="10503" max="10751" width="8.88671875" style="245"/>
    <col min="10752" max="10752" width="0" style="245" hidden="1" customWidth="1"/>
    <col min="10753" max="10754" width="4.77734375" style="245" customWidth="1"/>
    <col min="10755" max="10755" width="35.77734375" style="245" customWidth="1"/>
    <col min="10756" max="10756" width="25.77734375" style="245" customWidth="1"/>
    <col min="10757" max="10757" width="55.77734375" style="245" customWidth="1"/>
    <col min="10758" max="10758" width="30.77734375" style="245" customWidth="1"/>
    <col min="10759" max="11007" width="8.88671875" style="245"/>
    <col min="11008" max="11008" width="0" style="245" hidden="1" customWidth="1"/>
    <col min="11009" max="11010" width="4.77734375" style="245" customWidth="1"/>
    <col min="11011" max="11011" width="35.77734375" style="245" customWidth="1"/>
    <col min="11012" max="11012" width="25.77734375" style="245" customWidth="1"/>
    <col min="11013" max="11013" width="55.77734375" style="245" customWidth="1"/>
    <col min="11014" max="11014" width="30.77734375" style="245" customWidth="1"/>
    <col min="11015" max="11263" width="8.88671875" style="245"/>
    <col min="11264" max="11264" width="0" style="245" hidden="1" customWidth="1"/>
    <col min="11265" max="11266" width="4.77734375" style="245" customWidth="1"/>
    <col min="11267" max="11267" width="35.77734375" style="245" customWidth="1"/>
    <col min="11268" max="11268" width="25.77734375" style="245" customWidth="1"/>
    <col min="11269" max="11269" width="55.77734375" style="245" customWidth="1"/>
    <col min="11270" max="11270" width="30.77734375" style="245" customWidth="1"/>
    <col min="11271" max="11519" width="8.88671875" style="245"/>
    <col min="11520" max="11520" width="0" style="245" hidden="1" customWidth="1"/>
    <col min="11521" max="11522" width="4.77734375" style="245" customWidth="1"/>
    <col min="11523" max="11523" width="35.77734375" style="245" customWidth="1"/>
    <col min="11524" max="11524" width="25.77734375" style="245" customWidth="1"/>
    <col min="11525" max="11525" width="55.77734375" style="245" customWidth="1"/>
    <col min="11526" max="11526" width="30.77734375" style="245" customWidth="1"/>
    <col min="11527" max="11775" width="8.88671875" style="245"/>
    <col min="11776" max="11776" width="0" style="245" hidden="1" customWidth="1"/>
    <col min="11777" max="11778" width="4.77734375" style="245" customWidth="1"/>
    <col min="11779" max="11779" width="35.77734375" style="245" customWidth="1"/>
    <col min="11780" max="11780" width="25.77734375" style="245" customWidth="1"/>
    <col min="11781" max="11781" width="55.77734375" style="245" customWidth="1"/>
    <col min="11782" max="11782" width="30.77734375" style="245" customWidth="1"/>
    <col min="11783" max="12031" width="8.88671875" style="245"/>
    <col min="12032" max="12032" width="0" style="245" hidden="1" customWidth="1"/>
    <col min="12033" max="12034" width="4.77734375" style="245" customWidth="1"/>
    <col min="12035" max="12035" width="35.77734375" style="245" customWidth="1"/>
    <col min="12036" max="12036" width="25.77734375" style="245" customWidth="1"/>
    <col min="12037" max="12037" width="55.77734375" style="245" customWidth="1"/>
    <col min="12038" max="12038" width="30.77734375" style="245" customWidth="1"/>
    <col min="12039" max="12287" width="8.88671875" style="245"/>
    <col min="12288" max="12288" width="0" style="245" hidden="1" customWidth="1"/>
    <col min="12289" max="12290" width="4.77734375" style="245" customWidth="1"/>
    <col min="12291" max="12291" width="35.77734375" style="245" customWidth="1"/>
    <col min="12292" max="12292" width="25.77734375" style="245" customWidth="1"/>
    <col min="12293" max="12293" width="55.77734375" style="245" customWidth="1"/>
    <col min="12294" max="12294" width="30.77734375" style="245" customWidth="1"/>
    <col min="12295" max="12543" width="8.88671875" style="245"/>
    <col min="12544" max="12544" width="0" style="245" hidden="1" customWidth="1"/>
    <col min="12545" max="12546" width="4.77734375" style="245" customWidth="1"/>
    <col min="12547" max="12547" width="35.77734375" style="245" customWidth="1"/>
    <col min="12548" max="12548" width="25.77734375" style="245" customWidth="1"/>
    <col min="12549" max="12549" width="55.77734375" style="245" customWidth="1"/>
    <col min="12550" max="12550" width="30.77734375" style="245" customWidth="1"/>
    <col min="12551" max="12799" width="8.88671875" style="245"/>
    <col min="12800" max="12800" width="0" style="245" hidden="1" customWidth="1"/>
    <col min="12801" max="12802" width="4.77734375" style="245" customWidth="1"/>
    <col min="12803" max="12803" width="35.77734375" style="245" customWidth="1"/>
    <col min="12804" max="12804" width="25.77734375" style="245" customWidth="1"/>
    <col min="12805" max="12805" width="55.77734375" style="245" customWidth="1"/>
    <col min="12806" max="12806" width="30.77734375" style="245" customWidth="1"/>
    <col min="12807" max="13055" width="8.88671875" style="245"/>
    <col min="13056" max="13056" width="0" style="245" hidden="1" customWidth="1"/>
    <col min="13057" max="13058" width="4.77734375" style="245" customWidth="1"/>
    <col min="13059" max="13059" width="35.77734375" style="245" customWidth="1"/>
    <col min="13060" max="13060" width="25.77734375" style="245" customWidth="1"/>
    <col min="13061" max="13061" width="55.77734375" style="245" customWidth="1"/>
    <col min="13062" max="13062" width="30.77734375" style="245" customWidth="1"/>
    <col min="13063" max="13311" width="8.88671875" style="245"/>
    <col min="13312" max="13312" width="0" style="245" hidden="1" customWidth="1"/>
    <col min="13313" max="13314" width="4.77734375" style="245" customWidth="1"/>
    <col min="13315" max="13315" width="35.77734375" style="245" customWidth="1"/>
    <col min="13316" max="13316" width="25.77734375" style="245" customWidth="1"/>
    <col min="13317" max="13317" width="55.77734375" style="245" customWidth="1"/>
    <col min="13318" max="13318" width="30.77734375" style="245" customWidth="1"/>
    <col min="13319" max="13567" width="8.88671875" style="245"/>
    <col min="13568" max="13568" width="0" style="245" hidden="1" customWidth="1"/>
    <col min="13569" max="13570" width="4.77734375" style="245" customWidth="1"/>
    <col min="13571" max="13571" width="35.77734375" style="245" customWidth="1"/>
    <col min="13572" max="13572" width="25.77734375" style="245" customWidth="1"/>
    <col min="13573" max="13573" width="55.77734375" style="245" customWidth="1"/>
    <col min="13574" max="13574" width="30.77734375" style="245" customWidth="1"/>
    <col min="13575" max="13823" width="8.88671875" style="245"/>
    <col min="13824" max="13824" width="0" style="245" hidden="1" customWidth="1"/>
    <col min="13825" max="13826" width="4.77734375" style="245" customWidth="1"/>
    <col min="13827" max="13827" width="35.77734375" style="245" customWidth="1"/>
    <col min="13828" max="13828" width="25.77734375" style="245" customWidth="1"/>
    <col min="13829" max="13829" width="55.77734375" style="245" customWidth="1"/>
    <col min="13830" max="13830" width="30.77734375" style="245" customWidth="1"/>
    <col min="13831" max="14079" width="8.88671875" style="245"/>
    <col min="14080" max="14080" width="0" style="245" hidden="1" customWidth="1"/>
    <col min="14081" max="14082" width="4.77734375" style="245" customWidth="1"/>
    <col min="14083" max="14083" width="35.77734375" style="245" customWidth="1"/>
    <col min="14084" max="14084" width="25.77734375" style="245" customWidth="1"/>
    <col min="14085" max="14085" width="55.77734375" style="245" customWidth="1"/>
    <col min="14086" max="14086" width="30.77734375" style="245" customWidth="1"/>
    <col min="14087" max="14335" width="8.88671875" style="245"/>
    <col min="14336" max="14336" width="0" style="245" hidden="1" customWidth="1"/>
    <col min="14337" max="14338" width="4.77734375" style="245" customWidth="1"/>
    <col min="14339" max="14339" width="35.77734375" style="245" customWidth="1"/>
    <col min="14340" max="14340" width="25.77734375" style="245" customWidth="1"/>
    <col min="14341" max="14341" width="55.77734375" style="245" customWidth="1"/>
    <col min="14342" max="14342" width="30.77734375" style="245" customWidth="1"/>
    <col min="14343" max="14591" width="8.88671875" style="245"/>
    <col min="14592" max="14592" width="0" style="245" hidden="1" customWidth="1"/>
    <col min="14593" max="14594" width="4.77734375" style="245" customWidth="1"/>
    <col min="14595" max="14595" width="35.77734375" style="245" customWidth="1"/>
    <col min="14596" max="14596" width="25.77734375" style="245" customWidth="1"/>
    <col min="14597" max="14597" width="55.77734375" style="245" customWidth="1"/>
    <col min="14598" max="14598" width="30.77734375" style="245" customWidth="1"/>
    <col min="14599" max="14847" width="8.88671875" style="245"/>
    <col min="14848" max="14848" width="0" style="245" hidden="1" customWidth="1"/>
    <col min="14849" max="14850" width="4.77734375" style="245" customWidth="1"/>
    <col min="14851" max="14851" width="35.77734375" style="245" customWidth="1"/>
    <col min="14852" max="14852" width="25.77734375" style="245" customWidth="1"/>
    <col min="14853" max="14853" width="55.77734375" style="245" customWidth="1"/>
    <col min="14854" max="14854" width="30.77734375" style="245" customWidth="1"/>
    <col min="14855" max="15103" width="8.88671875" style="245"/>
    <col min="15104" max="15104" width="0" style="245" hidden="1" customWidth="1"/>
    <col min="15105" max="15106" width="4.77734375" style="245" customWidth="1"/>
    <col min="15107" max="15107" width="35.77734375" style="245" customWidth="1"/>
    <col min="15108" max="15108" width="25.77734375" style="245" customWidth="1"/>
    <col min="15109" max="15109" width="55.77734375" style="245" customWidth="1"/>
    <col min="15110" max="15110" width="30.77734375" style="245" customWidth="1"/>
    <col min="15111" max="15359" width="8.88671875" style="245"/>
    <col min="15360" max="15360" width="0" style="245" hidden="1" customWidth="1"/>
    <col min="15361" max="15362" width="4.77734375" style="245" customWidth="1"/>
    <col min="15363" max="15363" width="35.77734375" style="245" customWidth="1"/>
    <col min="15364" max="15364" width="25.77734375" style="245" customWidth="1"/>
    <col min="15365" max="15365" width="55.77734375" style="245" customWidth="1"/>
    <col min="15366" max="15366" width="30.77734375" style="245" customWidth="1"/>
    <col min="15367" max="15615" width="8.88671875" style="245"/>
    <col min="15616" max="15616" width="0" style="245" hidden="1" customWidth="1"/>
    <col min="15617" max="15618" width="4.77734375" style="245" customWidth="1"/>
    <col min="15619" max="15619" width="35.77734375" style="245" customWidth="1"/>
    <col min="15620" max="15620" width="25.77734375" style="245" customWidth="1"/>
    <col min="15621" max="15621" width="55.77734375" style="245" customWidth="1"/>
    <col min="15622" max="15622" width="30.77734375" style="245" customWidth="1"/>
    <col min="15623" max="15871" width="8.88671875" style="245"/>
    <col min="15872" max="15872" width="0" style="245" hidden="1" customWidth="1"/>
    <col min="15873" max="15874" width="4.77734375" style="245" customWidth="1"/>
    <col min="15875" max="15875" width="35.77734375" style="245" customWidth="1"/>
    <col min="15876" max="15876" width="25.77734375" style="245" customWidth="1"/>
    <col min="15877" max="15877" width="55.77734375" style="245" customWidth="1"/>
    <col min="15878" max="15878" width="30.77734375" style="245" customWidth="1"/>
    <col min="15879" max="16127" width="8.88671875" style="245"/>
    <col min="16128" max="16128" width="0" style="245" hidden="1" customWidth="1"/>
    <col min="16129" max="16130" width="4.77734375" style="245" customWidth="1"/>
    <col min="16131" max="16131" width="35.77734375" style="245" customWidth="1"/>
    <col min="16132" max="16132" width="25.77734375" style="245" customWidth="1"/>
    <col min="16133" max="16133" width="55.77734375" style="245" customWidth="1"/>
    <col min="16134" max="16134" width="30.77734375" style="245" customWidth="1"/>
    <col min="16135" max="16384" width="8.88671875" style="245"/>
  </cols>
  <sheetData>
    <row r="1" spans="1:6" ht="50.1" customHeight="1">
      <c r="A1" s="389" t="s">
        <v>352</v>
      </c>
      <c r="B1" s="389"/>
      <c r="C1" s="389"/>
      <c r="D1" s="389"/>
      <c r="E1" s="389"/>
      <c r="F1" s="389"/>
    </row>
    <row r="2" spans="1:6" ht="21.95" customHeight="1">
      <c r="A2" s="390" t="s">
        <v>692</v>
      </c>
      <c r="B2" s="390"/>
      <c r="C2" s="390"/>
      <c r="D2" s="390"/>
      <c r="E2" s="391"/>
      <c r="F2" s="391"/>
    </row>
    <row r="3" spans="1:6" ht="21.95" customHeight="1">
      <c r="A3" s="392" t="s">
        <v>353</v>
      </c>
      <c r="B3" s="392"/>
      <c r="C3" s="392"/>
      <c r="D3" s="250" t="s">
        <v>354</v>
      </c>
      <c r="E3" s="250" t="s">
        <v>355</v>
      </c>
      <c r="F3" s="251" t="s">
        <v>356</v>
      </c>
    </row>
    <row r="4" spans="1:6" ht="21.95" customHeight="1">
      <c r="A4" s="393" t="s">
        <v>357</v>
      </c>
      <c r="B4" s="393" t="s">
        <v>358</v>
      </c>
      <c r="C4" s="252" t="s">
        <v>359</v>
      </c>
      <c r="D4" s="246">
        <f>집계표!H8</f>
        <v>14983413</v>
      </c>
      <c r="E4" s="247" t="s">
        <v>360</v>
      </c>
      <c r="F4" s="248" t="s">
        <v>394</v>
      </c>
    </row>
    <row r="5" spans="1:6" ht="21.95" customHeight="1">
      <c r="A5" s="393"/>
      <c r="B5" s="393"/>
      <c r="C5" s="252" t="s">
        <v>361</v>
      </c>
      <c r="D5" s="246"/>
      <c r="E5" s="247" t="s">
        <v>360</v>
      </c>
      <c r="F5" s="248" t="s">
        <v>691</v>
      </c>
    </row>
    <row r="6" spans="1:6" ht="21.95" customHeight="1">
      <c r="A6" s="393"/>
      <c r="B6" s="393"/>
      <c r="C6" s="252" t="s">
        <v>362</v>
      </c>
      <c r="D6" s="246"/>
      <c r="E6" s="247" t="s">
        <v>360</v>
      </c>
      <c r="F6" s="248" t="s">
        <v>360</v>
      </c>
    </row>
    <row r="7" spans="1:6" ht="21.95" customHeight="1">
      <c r="A7" s="393"/>
      <c r="B7" s="393"/>
      <c r="C7" s="252" t="s">
        <v>363</v>
      </c>
      <c r="D7" s="246">
        <f>TRUNC(D4+D5-D6, 0)</f>
        <v>14983413</v>
      </c>
      <c r="E7" s="247" t="s">
        <v>360</v>
      </c>
      <c r="F7" s="248" t="s">
        <v>360</v>
      </c>
    </row>
    <row r="8" spans="1:6" ht="21.95" customHeight="1">
      <c r="A8" s="393"/>
      <c r="B8" s="393" t="s">
        <v>364</v>
      </c>
      <c r="C8" s="252" t="s">
        <v>365</v>
      </c>
      <c r="D8" s="246">
        <f>집계표!J8</f>
        <v>15323694</v>
      </c>
      <c r="E8" s="247" t="s">
        <v>360</v>
      </c>
      <c r="F8" s="248" t="s">
        <v>360</v>
      </c>
    </row>
    <row r="9" spans="1:6" ht="21.95" customHeight="1">
      <c r="A9" s="393"/>
      <c r="B9" s="393"/>
      <c r="C9" s="252" t="s">
        <v>366</v>
      </c>
      <c r="D9" s="246">
        <f>TRUNC(D8*0.079, 0)</f>
        <v>1210571</v>
      </c>
      <c r="E9" s="322" t="s">
        <v>623</v>
      </c>
      <c r="F9" s="248" t="s">
        <v>360</v>
      </c>
    </row>
    <row r="10" spans="1:6" ht="21.95" customHeight="1">
      <c r="A10" s="393"/>
      <c r="B10" s="393"/>
      <c r="C10" s="252" t="s">
        <v>363</v>
      </c>
      <c r="D10" s="246">
        <f>TRUNC(D8+D9, 0)</f>
        <v>16534265</v>
      </c>
      <c r="E10" s="247" t="s">
        <v>360</v>
      </c>
      <c r="F10" s="248" t="s">
        <v>360</v>
      </c>
    </row>
    <row r="11" spans="1:6" ht="21.95" customHeight="1">
      <c r="A11" s="393"/>
      <c r="B11" s="393" t="s">
        <v>367</v>
      </c>
      <c r="C11" s="252" t="s">
        <v>368</v>
      </c>
      <c r="D11" s="246">
        <f>집계표!L8</f>
        <v>89836</v>
      </c>
      <c r="E11" s="247" t="s">
        <v>360</v>
      </c>
      <c r="F11" s="248" t="s">
        <v>360</v>
      </c>
    </row>
    <row r="12" spans="1:6" ht="21.95" customHeight="1">
      <c r="A12" s="393"/>
      <c r="B12" s="393"/>
      <c r="C12" s="252" t="s">
        <v>369</v>
      </c>
      <c r="D12" s="246">
        <f>TRUNC(D10*0.0405, 0)</f>
        <v>669637</v>
      </c>
      <c r="E12" s="247" t="s">
        <v>508</v>
      </c>
      <c r="F12" s="248" t="s">
        <v>360</v>
      </c>
    </row>
    <row r="13" spans="1:6" ht="21.95" customHeight="1">
      <c r="A13" s="393"/>
      <c r="B13" s="393"/>
      <c r="C13" s="252" t="s">
        <v>370</v>
      </c>
      <c r="D13" s="246">
        <f>TRUNC(D10*0.0087, 0)</f>
        <v>143848</v>
      </c>
      <c r="E13" s="247" t="s">
        <v>371</v>
      </c>
      <c r="F13" s="248" t="s">
        <v>360</v>
      </c>
    </row>
    <row r="14" spans="1:6" ht="21.95" customHeight="1">
      <c r="A14" s="393"/>
      <c r="B14" s="393"/>
      <c r="C14" s="252" t="s">
        <v>372</v>
      </c>
      <c r="D14" s="246"/>
      <c r="E14" s="247" t="s">
        <v>373</v>
      </c>
      <c r="F14" s="248" t="s">
        <v>360</v>
      </c>
    </row>
    <row r="15" spans="1:6" ht="21.95" customHeight="1">
      <c r="A15" s="393"/>
      <c r="B15" s="393"/>
      <c r="C15" s="252" t="s">
        <v>374</v>
      </c>
      <c r="D15" s="246"/>
      <c r="E15" s="247" t="s">
        <v>375</v>
      </c>
      <c r="F15" s="248" t="s">
        <v>360</v>
      </c>
    </row>
    <row r="16" spans="1:6" ht="21.95" customHeight="1">
      <c r="A16" s="393"/>
      <c r="B16" s="393"/>
      <c r="C16" s="252" t="s">
        <v>376</v>
      </c>
      <c r="D16" s="246"/>
      <c r="E16" s="247" t="s">
        <v>509</v>
      </c>
      <c r="F16" s="248" t="s">
        <v>360</v>
      </c>
    </row>
    <row r="17" spans="1:6" ht="21.95" customHeight="1">
      <c r="A17" s="393"/>
      <c r="B17" s="393"/>
      <c r="C17" s="252" t="s">
        <v>377</v>
      </c>
      <c r="D17" s="246"/>
      <c r="E17" s="247"/>
      <c r="F17" s="248" t="s">
        <v>360</v>
      </c>
    </row>
    <row r="18" spans="1:6" ht="21.95" customHeight="1">
      <c r="A18" s="393"/>
      <c r="B18" s="393"/>
      <c r="C18" s="252" t="s">
        <v>378</v>
      </c>
      <c r="D18" s="246">
        <f>TRUNC((D7+D8)*0.0293, 0)</f>
        <v>887998</v>
      </c>
      <c r="E18" s="247" t="s">
        <v>707</v>
      </c>
      <c r="F18" s="248" t="s">
        <v>360</v>
      </c>
    </row>
    <row r="19" spans="1:6" ht="21.95" customHeight="1">
      <c r="A19" s="393"/>
      <c r="B19" s="393"/>
      <c r="C19" s="252" t="s">
        <v>379</v>
      </c>
      <c r="D19" s="246">
        <f>TRUNC((D7+D8+D11)*0.005, 0)</f>
        <v>151984</v>
      </c>
      <c r="E19" s="247" t="s">
        <v>380</v>
      </c>
      <c r="F19" s="248" t="s">
        <v>360</v>
      </c>
    </row>
    <row r="20" spans="1:6" ht="21.95" customHeight="1">
      <c r="A20" s="393"/>
      <c r="B20" s="393"/>
      <c r="C20" s="252" t="s">
        <v>381</v>
      </c>
      <c r="D20" s="246">
        <f>TRUNC((D7+D10)*0.055, 0)</f>
        <v>1733472</v>
      </c>
      <c r="E20" s="322" t="s">
        <v>510</v>
      </c>
      <c r="F20" s="248" t="s">
        <v>360</v>
      </c>
    </row>
    <row r="21" spans="1:6" ht="21.95" customHeight="1">
      <c r="A21" s="393"/>
      <c r="B21" s="393"/>
      <c r="C21" s="252" t="s">
        <v>382</v>
      </c>
      <c r="D21" s="246">
        <f>TRUNC((D7+D8+D11)*0.00081, 0)</f>
        <v>24621</v>
      </c>
      <c r="E21" s="322" t="s">
        <v>402</v>
      </c>
      <c r="F21" s="248" t="s">
        <v>360</v>
      </c>
    </row>
    <row r="22" spans="1:6" ht="21.95" customHeight="1">
      <c r="A22" s="393"/>
      <c r="B22" s="393"/>
      <c r="C22" s="252" t="s">
        <v>383</v>
      </c>
      <c r="D22" s="246">
        <f>TRUNC((D7+D8+D11)*0.0007, 0)</f>
        <v>21277</v>
      </c>
      <c r="E22" s="322" t="s">
        <v>384</v>
      </c>
      <c r="F22" s="248" t="s">
        <v>360</v>
      </c>
    </row>
    <row r="23" spans="1:6" ht="21.95" customHeight="1">
      <c r="A23" s="393"/>
      <c r="B23" s="393"/>
      <c r="C23" s="252" t="s">
        <v>363</v>
      </c>
      <c r="D23" s="246">
        <f>TRUNC(D11+D12+D13+D14+D15+D17+D18+D16+D20+D19+D21+D22, 0)</f>
        <v>3722673</v>
      </c>
      <c r="E23" s="322" t="s">
        <v>360</v>
      </c>
      <c r="F23" s="248" t="s">
        <v>360</v>
      </c>
    </row>
    <row r="24" spans="1:6" ht="21.95" customHeight="1">
      <c r="A24" s="385" t="s">
        <v>385</v>
      </c>
      <c r="B24" s="385"/>
      <c r="C24" s="385"/>
      <c r="D24" s="246">
        <f>TRUNC(D7+D10+D23, 0)</f>
        <v>35240351</v>
      </c>
      <c r="E24" s="322" t="s">
        <v>360</v>
      </c>
      <c r="F24" s="248" t="s">
        <v>360</v>
      </c>
    </row>
    <row r="25" spans="1:6" ht="21.95" customHeight="1">
      <c r="A25" s="385" t="s">
        <v>386</v>
      </c>
      <c r="B25" s="385"/>
      <c r="C25" s="385"/>
      <c r="D25" s="246">
        <f>TRUNC(D24*0.05, 0)</f>
        <v>1762017</v>
      </c>
      <c r="E25" s="322" t="s">
        <v>464</v>
      </c>
      <c r="F25" s="248" t="s">
        <v>705</v>
      </c>
    </row>
    <row r="26" spans="1:6" ht="21.95" customHeight="1">
      <c r="A26" s="385" t="s">
        <v>387</v>
      </c>
      <c r="B26" s="385"/>
      <c r="C26" s="385"/>
      <c r="D26" s="246">
        <f>TRUNC((D10+D23+D25)*0.1, 0)</f>
        <v>2201895</v>
      </c>
      <c r="E26" s="322" t="s">
        <v>511</v>
      </c>
      <c r="F26" s="248" t="s">
        <v>706</v>
      </c>
    </row>
    <row r="27" spans="1:6" ht="21.95" customHeight="1">
      <c r="A27" s="385" t="s">
        <v>388</v>
      </c>
      <c r="B27" s="385"/>
      <c r="C27" s="385"/>
      <c r="D27" s="246">
        <f>인테리어내역서!N93</f>
        <v>1350000</v>
      </c>
      <c r="E27" s="247" t="s">
        <v>360</v>
      </c>
      <c r="F27" s="369"/>
    </row>
    <row r="28" spans="1:6" ht="21.95" customHeight="1">
      <c r="A28" s="385" t="s">
        <v>389</v>
      </c>
      <c r="B28" s="385"/>
      <c r="C28" s="385"/>
      <c r="D28" s="246">
        <f>TRUNC(D24+D25+D26+D27, 0)</f>
        <v>40554263</v>
      </c>
      <c r="E28" s="247" t="s">
        <v>360</v>
      </c>
      <c r="F28" s="369"/>
    </row>
    <row r="29" spans="1:6" ht="21.95" customHeight="1">
      <c r="A29" s="385" t="s">
        <v>390</v>
      </c>
      <c r="B29" s="385"/>
      <c r="C29" s="385"/>
      <c r="D29" s="246">
        <f>TRUNC(D28*0.1, 0)</f>
        <v>4055426</v>
      </c>
      <c r="E29" s="247" t="s">
        <v>391</v>
      </c>
      <c r="F29" s="369"/>
    </row>
    <row r="30" spans="1:6" ht="21.95" customHeight="1">
      <c r="A30" s="385" t="s">
        <v>392</v>
      </c>
      <c r="B30" s="385"/>
      <c r="C30" s="385"/>
      <c r="D30" s="246">
        <f>TRUNC(D28+D29, 0)</f>
        <v>44609689</v>
      </c>
      <c r="E30" s="247" t="s">
        <v>360</v>
      </c>
      <c r="F30" s="369"/>
    </row>
    <row r="31" spans="1:6" ht="21.95" customHeight="1">
      <c r="A31" s="386"/>
      <c r="B31" s="387"/>
      <c r="C31" s="388"/>
      <c r="D31" s="246"/>
      <c r="E31" s="247" t="s">
        <v>360</v>
      </c>
      <c r="F31" s="369"/>
    </row>
    <row r="32" spans="1:6" ht="21.95" customHeight="1">
      <c r="A32" s="385" t="s">
        <v>393</v>
      </c>
      <c r="B32" s="385"/>
      <c r="C32" s="385"/>
      <c r="D32" s="246">
        <f>TRUNC(D30+D31, 0)</f>
        <v>44609689</v>
      </c>
      <c r="E32" s="247"/>
      <c r="F32" s="369"/>
    </row>
    <row r="33" spans="6:6">
      <c r="F33" s="370"/>
    </row>
    <row r="34" spans="6:6">
      <c r="F34" s="370"/>
    </row>
  </sheetData>
  <mergeCells count="17">
    <mergeCell ref="A1:F1"/>
    <mergeCell ref="A2:D2"/>
    <mergeCell ref="E2:F2"/>
    <mergeCell ref="A3:C3"/>
    <mergeCell ref="A4:A23"/>
    <mergeCell ref="B4:B7"/>
    <mergeCell ref="B8:B10"/>
    <mergeCell ref="B11:B23"/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</mergeCells>
  <phoneticPr fontId="15" type="noConversion"/>
  <pageMargins left="0.78740157480314965" right="0.39370078740157483" top="0.39370078740157483" bottom="0.39370078740157483" header="0" footer="0"/>
  <pageSetup paperSize="9" scale="7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85" zoomScaleSheetLayoutView="85" workbookViewId="0">
      <pane xSplit="6" ySplit="2" topLeftCell="G3" activePane="bottomRight" state="frozen"/>
      <selection pane="topRight" activeCell="H1" sqref="H1"/>
      <selection pane="bottomLeft" activeCell="A3" sqref="A3"/>
      <selection pane="bottomRight" activeCell="C33" sqref="C33"/>
    </sheetView>
  </sheetViews>
  <sheetFormatPr defaultColWidth="9" defaultRowHeight="18.95" customHeight="1"/>
  <cols>
    <col min="1" max="1" width="6.77734375" style="192" customWidth="1"/>
    <col min="2" max="2" width="24.21875" style="235" customWidth="1"/>
    <col min="3" max="3" width="26.109375" style="236" customWidth="1"/>
    <col min="4" max="4" width="7.6640625" style="234" customWidth="1"/>
    <col min="5" max="5" width="5.88671875" style="237" customWidth="1"/>
    <col min="6" max="6" width="9" style="238" customWidth="1"/>
    <col min="7" max="7" width="10.21875" style="234" customWidth="1"/>
    <col min="8" max="8" width="11.77734375" style="234" customWidth="1"/>
    <col min="9" max="13" width="10.6640625" style="234" bestFit="1" customWidth="1"/>
    <col min="14" max="14" width="11.77734375" style="234" bestFit="1" customWidth="1"/>
    <col min="15" max="15" width="8.5546875" style="193" customWidth="1"/>
    <col min="16" max="257" width="9" style="183"/>
    <col min="258" max="258" width="5.77734375" style="183" customWidth="1"/>
    <col min="259" max="260" width="25.77734375" style="183" customWidth="1"/>
    <col min="261" max="261" width="7.77734375" style="183" customWidth="1"/>
    <col min="262" max="262" width="5.77734375" style="183" customWidth="1"/>
    <col min="263" max="263" width="9.77734375" style="183" customWidth="1"/>
    <col min="264" max="264" width="10.77734375" style="183" customWidth="1"/>
    <col min="265" max="265" width="11.77734375" style="183" customWidth="1"/>
    <col min="266" max="266" width="10.77734375" style="183" customWidth="1"/>
    <col min="267" max="268" width="11.77734375" style="183" customWidth="1"/>
    <col min="269" max="269" width="13.77734375" style="183" customWidth="1"/>
    <col min="270" max="270" width="8.77734375" style="183" customWidth="1"/>
    <col min="271" max="513" width="9" style="183"/>
    <col min="514" max="514" width="5.77734375" style="183" customWidth="1"/>
    <col min="515" max="516" width="25.77734375" style="183" customWidth="1"/>
    <col min="517" max="517" width="7.77734375" style="183" customWidth="1"/>
    <col min="518" max="518" width="5.77734375" style="183" customWidth="1"/>
    <col min="519" max="519" width="9.77734375" style="183" customWidth="1"/>
    <col min="520" max="520" width="10.77734375" style="183" customWidth="1"/>
    <col min="521" max="521" width="11.77734375" style="183" customWidth="1"/>
    <col min="522" max="522" width="10.77734375" style="183" customWidth="1"/>
    <col min="523" max="524" width="11.77734375" style="183" customWidth="1"/>
    <col min="525" max="525" width="13.77734375" style="183" customWidth="1"/>
    <col min="526" max="526" width="8.77734375" style="183" customWidth="1"/>
    <col min="527" max="769" width="9" style="183"/>
    <col min="770" max="770" width="5.77734375" style="183" customWidth="1"/>
    <col min="771" max="772" width="25.77734375" style="183" customWidth="1"/>
    <col min="773" max="773" width="7.77734375" style="183" customWidth="1"/>
    <col min="774" max="774" width="5.77734375" style="183" customWidth="1"/>
    <col min="775" max="775" width="9.77734375" style="183" customWidth="1"/>
    <col min="776" max="776" width="10.77734375" style="183" customWidth="1"/>
    <col min="777" max="777" width="11.77734375" style="183" customWidth="1"/>
    <col min="778" max="778" width="10.77734375" style="183" customWidth="1"/>
    <col min="779" max="780" width="11.77734375" style="183" customWidth="1"/>
    <col min="781" max="781" width="13.77734375" style="183" customWidth="1"/>
    <col min="782" max="782" width="8.77734375" style="183" customWidth="1"/>
    <col min="783" max="1025" width="9" style="183"/>
    <col min="1026" max="1026" width="5.77734375" style="183" customWidth="1"/>
    <col min="1027" max="1028" width="25.77734375" style="183" customWidth="1"/>
    <col min="1029" max="1029" width="7.77734375" style="183" customWidth="1"/>
    <col min="1030" max="1030" width="5.77734375" style="183" customWidth="1"/>
    <col min="1031" max="1031" width="9.77734375" style="183" customWidth="1"/>
    <col min="1032" max="1032" width="10.77734375" style="183" customWidth="1"/>
    <col min="1033" max="1033" width="11.77734375" style="183" customWidth="1"/>
    <col min="1034" max="1034" width="10.77734375" style="183" customWidth="1"/>
    <col min="1035" max="1036" width="11.77734375" style="183" customWidth="1"/>
    <col min="1037" max="1037" width="13.77734375" style="183" customWidth="1"/>
    <col min="1038" max="1038" width="8.77734375" style="183" customWidth="1"/>
    <col min="1039" max="1281" width="9" style="183"/>
    <col min="1282" max="1282" width="5.77734375" style="183" customWidth="1"/>
    <col min="1283" max="1284" width="25.77734375" style="183" customWidth="1"/>
    <col min="1285" max="1285" width="7.77734375" style="183" customWidth="1"/>
    <col min="1286" max="1286" width="5.77734375" style="183" customWidth="1"/>
    <col min="1287" max="1287" width="9.77734375" style="183" customWidth="1"/>
    <col min="1288" max="1288" width="10.77734375" style="183" customWidth="1"/>
    <col min="1289" max="1289" width="11.77734375" style="183" customWidth="1"/>
    <col min="1290" max="1290" width="10.77734375" style="183" customWidth="1"/>
    <col min="1291" max="1292" width="11.77734375" style="183" customWidth="1"/>
    <col min="1293" max="1293" width="13.77734375" style="183" customWidth="1"/>
    <col min="1294" max="1294" width="8.77734375" style="183" customWidth="1"/>
    <col min="1295" max="1537" width="9" style="183"/>
    <col min="1538" max="1538" width="5.77734375" style="183" customWidth="1"/>
    <col min="1539" max="1540" width="25.77734375" style="183" customWidth="1"/>
    <col min="1541" max="1541" width="7.77734375" style="183" customWidth="1"/>
    <col min="1542" max="1542" width="5.77734375" style="183" customWidth="1"/>
    <col min="1543" max="1543" width="9.77734375" style="183" customWidth="1"/>
    <col min="1544" max="1544" width="10.77734375" style="183" customWidth="1"/>
    <col min="1545" max="1545" width="11.77734375" style="183" customWidth="1"/>
    <col min="1546" max="1546" width="10.77734375" style="183" customWidth="1"/>
    <col min="1547" max="1548" width="11.77734375" style="183" customWidth="1"/>
    <col min="1549" max="1549" width="13.77734375" style="183" customWidth="1"/>
    <col min="1550" max="1550" width="8.77734375" style="183" customWidth="1"/>
    <col min="1551" max="1793" width="9" style="183"/>
    <col min="1794" max="1794" width="5.77734375" style="183" customWidth="1"/>
    <col min="1795" max="1796" width="25.77734375" style="183" customWidth="1"/>
    <col min="1797" max="1797" width="7.77734375" style="183" customWidth="1"/>
    <col min="1798" max="1798" width="5.77734375" style="183" customWidth="1"/>
    <col min="1799" max="1799" width="9.77734375" style="183" customWidth="1"/>
    <col min="1800" max="1800" width="10.77734375" style="183" customWidth="1"/>
    <col min="1801" max="1801" width="11.77734375" style="183" customWidth="1"/>
    <col min="1802" max="1802" width="10.77734375" style="183" customWidth="1"/>
    <col min="1803" max="1804" width="11.77734375" style="183" customWidth="1"/>
    <col min="1805" max="1805" width="13.77734375" style="183" customWidth="1"/>
    <col min="1806" max="1806" width="8.77734375" style="183" customWidth="1"/>
    <col min="1807" max="2049" width="9" style="183"/>
    <col min="2050" max="2050" width="5.77734375" style="183" customWidth="1"/>
    <col min="2051" max="2052" width="25.77734375" style="183" customWidth="1"/>
    <col min="2053" max="2053" width="7.77734375" style="183" customWidth="1"/>
    <col min="2054" max="2054" width="5.77734375" style="183" customWidth="1"/>
    <col min="2055" max="2055" width="9.77734375" style="183" customWidth="1"/>
    <col min="2056" max="2056" width="10.77734375" style="183" customWidth="1"/>
    <col min="2057" max="2057" width="11.77734375" style="183" customWidth="1"/>
    <col min="2058" max="2058" width="10.77734375" style="183" customWidth="1"/>
    <col min="2059" max="2060" width="11.77734375" style="183" customWidth="1"/>
    <col min="2061" max="2061" width="13.77734375" style="183" customWidth="1"/>
    <col min="2062" max="2062" width="8.77734375" style="183" customWidth="1"/>
    <col min="2063" max="2305" width="9" style="183"/>
    <col min="2306" max="2306" width="5.77734375" style="183" customWidth="1"/>
    <col min="2307" max="2308" width="25.77734375" style="183" customWidth="1"/>
    <col min="2309" max="2309" width="7.77734375" style="183" customWidth="1"/>
    <col min="2310" max="2310" width="5.77734375" style="183" customWidth="1"/>
    <col min="2311" max="2311" width="9.77734375" style="183" customWidth="1"/>
    <col min="2312" max="2312" width="10.77734375" style="183" customWidth="1"/>
    <col min="2313" max="2313" width="11.77734375" style="183" customWidth="1"/>
    <col min="2314" max="2314" width="10.77734375" style="183" customWidth="1"/>
    <col min="2315" max="2316" width="11.77734375" style="183" customWidth="1"/>
    <col min="2317" max="2317" width="13.77734375" style="183" customWidth="1"/>
    <col min="2318" max="2318" width="8.77734375" style="183" customWidth="1"/>
    <col min="2319" max="2561" width="9" style="183"/>
    <col min="2562" max="2562" width="5.77734375" style="183" customWidth="1"/>
    <col min="2563" max="2564" width="25.77734375" style="183" customWidth="1"/>
    <col min="2565" max="2565" width="7.77734375" style="183" customWidth="1"/>
    <col min="2566" max="2566" width="5.77734375" style="183" customWidth="1"/>
    <col min="2567" max="2567" width="9.77734375" style="183" customWidth="1"/>
    <col min="2568" max="2568" width="10.77734375" style="183" customWidth="1"/>
    <col min="2569" max="2569" width="11.77734375" style="183" customWidth="1"/>
    <col min="2570" max="2570" width="10.77734375" style="183" customWidth="1"/>
    <col min="2571" max="2572" width="11.77734375" style="183" customWidth="1"/>
    <col min="2573" max="2573" width="13.77734375" style="183" customWidth="1"/>
    <col min="2574" max="2574" width="8.77734375" style="183" customWidth="1"/>
    <col min="2575" max="2817" width="9" style="183"/>
    <col min="2818" max="2818" width="5.77734375" style="183" customWidth="1"/>
    <col min="2819" max="2820" width="25.77734375" style="183" customWidth="1"/>
    <col min="2821" max="2821" width="7.77734375" style="183" customWidth="1"/>
    <col min="2822" max="2822" width="5.77734375" style="183" customWidth="1"/>
    <col min="2823" max="2823" width="9.77734375" style="183" customWidth="1"/>
    <col min="2824" max="2824" width="10.77734375" style="183" customWidth="1"/>
    <col min="2825" max="2825" width="11.77734375" style="183" customWidth="1"/>
    <col min="2826" max="2826" width="10.77734375" style="183" customWidth="1"/>
    <col min="2827" max="2828" width="11.77734375" style="183" customWidth="1"/>
    <col min="2829" max="2829" width="13.77734375" style="183" customWidth="1"/>
    <col min="2830" max="2830" width="8.77734375" style="183" customWidth="1"/>
    <col min="2831" max="3073" width="9" style="183"/>
    <col min="3074" max="3074" width="5.77734375" style="183" customWidth="1"/>
    <col min="3075" max="3076" width="25.77734375" style="183" customWidth="1"/>
    <col min="3077" max="3077" width="7.77734375" style="183" customWidth="1"/>
    <col min="3078" max="3078" width="5.77734375" style="183" customWidth="1"/>
    <col min="3079" max="3079" width="9.77734375" style="183" customWidth="1"/>
    <col min="3080" max="3080" width="10.77734375" style="183" customWidth="1"/>
    <col min="3081" max="3081" width="11.77734375" style="183" customWidth="1"/>
    <col min="3082" max="3082" width="10.77734375" style="183" customWidth="1"/>
    <col min="3083" max="3084" width="11.77734375" style="183" customWidth="1"/>
    <col min="3085" max="3085" width="13.77734375" style="183" customWidth="1"/>
    <col min="3086" max="3086" width="8.77734375" style="183" customWidth="1"/>
    <col min="3087" max="3329" width="9" style="183"/>
    <col min="3330" max="3330" width="5.77734375" style="183" customWidth="1"/>
    <col min="3331" max="3332" width="25.77734375" style="183" customWidth="1"/>
    <col min="3333" max="3333" width="7.77734375" style="183" customWidth="1"/>
    <col min="3334" max="3334" width="5.77734375" style="183" customWidth="1"/>
    <col min="3335" max="3335" width="9.77734375" style="183" customWidth="1"/>
    <col min="3336" max="3336" width="10.77734375" style="183" customWidth="1"/>
    <col min="3337" max="3337" width="11.77734375" style="183" customWidth="1"/>
    <col min="3338" max="3338" width="10.77734375" style="183" customWidth="1"/>
    <col min="3339" max="3340" width="11.77734375" style="183" customWidth="1"/>
    <col min="3341" max="3341" width="13.77734375" style="183" customWidth="1"/>
    <col min="3342" max="3342" width="8.77734375" style="183" customWidth="1"/>
    <col min="3343" max="3585" width="9" style="183"/>
    <col min="3586" max="3586" width="5.77734375" style="183" customWidth="1"/>
    <col min="3587" max="3588" width="25.77734375" style="183" customWidth="1"/>
    <col min="3589" max="3589" width="7.77734375" style="183" customWidth="1"/>
    <col min="3590" max="3590" width="5.77734375" style="183" customWidth="1"/>
    <col min="3591" max="3591" width="9.77734375" style="183" customWidth="1"/>
    <col min="3592" max="3592" width="10.77734375" style="183" customWidth="1"/>
    <col min="3593" max="3593" width="11.77734375" style="183" customWidth="1"/>
    <col min="3594" max="3594" width="10.77734375" style="183" customWidth="1"/>
    <col min="3595" max="3596" width="11.77734375" style="183" customWidth="1"/>
    <col min="3597" max="3597" width="13.77734375" style="183" customWidth="1"/>
    <col min="3598" max="3598" width="8.77734375" style="183" customWidth="1"/>
    <col min="3599" max="3841" width="9" style="183"/>
    <col min="3842" max="3842" width="5.77734375" style="183" customWidth="1"/>
    <col min="3843" max="3844" width="25.77734375" style="183" customWidth="1"/>
    <col min="3845" max="3845" width="7.77734375" style="183" customWidth="1"/>
    <col min="3846" max="3846" width="5.77734375" style="183" customWidth="1"/>
    <col min="3847" max="3847" width="9.77734375" style="183" customWidth="1"/>
    <col min="3848" max="3848" width="10.77734375" style="183" customWidth="1"/>
    <col min="3849" max="3849" width="11.77734375" style="183" customWidth="1"/>
    <col min="3850" max="3850" width="10.77734375" style="183" customWidth="1"/>
    <col min="3851" max="3852" width="11.77734375" style="183" customWidth="1"/>
    <col min="3853" max="3853" width="13.77734375" style="183" customWidth="1"/>
    <col min="3854" max="3854" width="8.77734375" style="183" customWidth="1"/>
    <col min="3855" max="4097" width="9" style="183"/>
    <col min="4098" max="4098" width="5.77734375" style="183" customWidth="1"/>
    <col min="4099" max="4100" width="25.77734375" style="183" customWidth="1"/>
    <col min="4101" max="4101" width="7.77734375" style="183" customWidth="1"/>
    <col min="4102" max="4102" width="5.77734375" style="183" customWidth="1"/>
    <col min="4103" max="4103" width="9.77734375" style="183" customWidth="1"/>
    <col min="4104" max="4104" width="10.77734375" style="183" customWidth="1"/>
    <col min="4105" max="4105" width="11.77734375" style="183" customWidth="1"/>
    <col min="4106" max="4106" width="10.77734375" style="183" customWidth="1"/>
    <col min="4107" max="4108" width="11.77734375" style="183" customWidth="1"/>
    <col min="4109" max="4109" width="13.77734375" style="183" customWidth="1"/>
    <col min="4110" max="4110" width="8.77734375" style="183" customWidth="1"/>
    <col min="4111" max="4353" width="9" style="183"/>
    <col min="4354" max="4354" width="5.77734375" style="183" customWidth="1"/>
    <col min="4355" max="4356" width="25.77734375" style="183" customWidth="1"/>
    <col min="4357" max="4357" width="7.77734375" style="183" customWidth="1"/>
    <col min="4358" max="4358" width="5.77734375" style="183" customWidth="1"/>
    <col min="4359" max="4359" width="9.77734375" style="183" customWidth="1"/>
    <col min="4360" max="4360" width="10.77734375" style="183" customWidth="1"/>
    <col min="4361" max="4361" width="11.77734375" style="183" customWidth="1"/>
    <col min="4362" max="4362" width="10.77734375" style="183" customWidth="1"/>
    <col min="4363" max="4364" width="11.77734375" style="183" customWidth="1"/>
    <col min="4365" max="4365" width="13.77734375" style="183" customWidth="1"/>
    <col min="4366" max="4366" width="8.77734375" style="183" customWidth="1"/>
    <col min="4367" max="4609" width="9" style="183"/>
    <col min="4610" max="4610" width="5.77734375" style="183" customWidth="1"/>
    <col min="4611" max="4612" width="25.77734375" style="183" customWidth="1"/>
    <col min="4613" max="4613" width="7.77734375" style="183" customWidth="1"/>
    <col min="4614" max="4614" width="5.77734375" style="183" customWidth="1"/>
    <col min="4615" max="4615" width="9.77734375" style="183" customWidth="1"/>
    <col min="4616" max="4616" width="10.77734375" style="183" customWidth="1"/>
    <col min="4617" max="4617" width="11.77734375" style="183" customWidth="1"/>
    <col min="4618" max="4618" width="10.77734375" style="183" customWidth="1"/>
    <col min="4619" max="4620" width="11.77734375" style="183" customWidth="1"/>
    <col min="4621" max="4621" width="13.77734375" style="183" customWidth="1"/>
    <col min="4622" max="4622" width="8.77734375" style="183" customWidth="1"/>
    <col min="4623" max="4865" width="9" style="183"/>
    <col min="4866" max="4866" width="5.77734375" style="183" customWidth="1"/>
    <col min="4867" max="4868" width="25.77734375" style="183" customWidth="1"/>
    <col min="4869" max="4869" width="7.77734375" style="183" customWidth="1"/>
    <col min="4870" max="4870" width="5.77734375" style="183" customWidth="1"/>
    <col min="4871" max="4871" width="9.77734375" style="183" customWidth="1"/>
    <col min="4872" max="4872" width="10.77734375" style="183" customWidth="1"/>
    <col min="4873" max="4873" width="11.77734375" style="183" customWidth="1"/>
    <col min="4874" max="4874" width="10.77734375" style="183" customWidth="1"/>
    <col min="4875" max="4876" width="11.77734375" style="183" customWidth="1"/>
    <col min="4877" max="4877" width="13.77734375" style="183" customWidth="1"/>
    <col min="4878" max="4878" width="8.77734375" style="183" customWidth="1"/>
    <col min="4879" max="5121" width="9" style="183"/>
    <col min="5122" max="5122" width="5.77734375" style="183" customWidth="1"/>
    <col min="5123" max="5124" width="25.77734375" style="183" customWidth="1"/>
    <col min="5125" max="5125" width="7.77734375" style="183" customWidth="1"/>
    <col min="5126" max="5126" width="5.77734375" style="183" customWidth="1"/>
    <col min="5127" max="5127" width="9.77734375" style="183" customWidth="1"/>
    <col min="5128" max="5128" width="10.77734375" style="183" customWidth="1"/>
    <col min="5129" max="5129" width="11.77734375" style="183" customWidth="1"/>
    <col min="5130" max="5130" width="10.77734375" style="183" customWidth="1"/>
    <col min="5131" max="5132" width="11.77734375" style="183" customWidth="1"/>
    <col min="5133" max="5133" width="13.77734375" style="183" customWidth="1"/>
    <col min="5134" max="5134" width="8.77734375" style="183" customWidth="1"/>
    <col min="5135" max="5377" width="9" style="183"/>
    <col min="5378" max="5378" width="5.77734375" style="183" customWidth="1"/>
    <col min="5379" max="5380" width="25.77734375" style="183" customWidth="1"/>
    <col min="5381" max="5381" width="7.77734375" style="183" customWidth="1"/>
    <col min="5382" max="5382" width="5.77734375" style="183" customWidth="1"/>
    <col min="5383" max="5383" width="9.77734375" style="183" customWidth="1"/>
    <col min="5384" max="5384" width="10.77734375" style="183" customWidth="1"/>
    <col min="5385" max="5385" width="11.77734375" style="183" customWidth="1"/>
    <col min="5386" max="5386" width="10.77734375" style="183" customWidth="1"/>
    <col min="5387" max="5388" width="11.77734375" style="183" customWidth="1"/>
    <col min="5389" max="5389" width="13.77734375" style="183" customWidth="1"/>
    <col min="5390" max="5390" width="8.77734375" style="183" customWidth="1"/>
    <col min="5391" max="5633" width="9" style="183"/>
    <col min="5634" max="5634" width="5.77734375" style="183" customWidth="1"/>
    <col min="5635" max="5636" width="25.77734375" style="183" customWidth="1"/>
    <col min="5637" max="5637" width="7.77734375" style="183" customWidth="1"/>
    <col min="5638" max="5638" width="5.77734375" style="183" customWidth="1"/>
    <col min="5639" max="5639" width="9.77734375" style="183" customWidth="1"/>
    <col min="5640" max="5640" width="10.77734375" style="183" customWidth="1"/>
    <col min="5641" max="5641" width="11.77734375" style="183" customWidth="1"/>
    <col min="5642" max="5642" width="10.77734375" style="183" customWidth="1"/>
    <col min="5643" max="5644" width="11.77734375" style="183" customWidth="1"/>
    <col min="5645" max="5645" width="13.77734375" style="183" customWidth="1"/>
    <col min="5646" max="5646" width="8.77734375" style="183" customWidth="1"/>
    <col min="5647" max="5889" width="9" style="183"/>
    <col min="5890" max="5890" width="5.77734375" style="183" customWidth="1"/>
    <col min="5891" max="5892" width="25.77734375" style="183" customWidth="1"/>
    <col min="5893" max="5893" width="7.77734375" style="183" customWidth="1"/>
    <col min="5894" max="5894" width="5.77734375" style="183" customWidth="1"/>
    <col min="5895" max="5895" width="9.77734375" style="183" customWidth="1"/>
    <col min="5896" max="5896" width="10.77734375" style="183" customWidth="1"/>
    <col min="5897" max="5897" width="11.77734375" style="183" customWidth="1"/>
    <col min="5898" max="5898" width="10.77734375" style="183" customWidth="1"/>
    <col min="5899" max="5900" width="11.77734375" style="183" customWidth="1"/>
    <col min="5901" max="5901" width="13.77734375" style="183" customWidth="1"/>
    <col min="5902" max="5902" width="8.77734375" style="183" customWidth="1"/>
    <col min="5903" max="6145" width="9" style="183"/>
    <col min="6146" max="6146" width="5.77734375" style="183" customWidth="1"/>
    <col min="6147" max="6148" width="25.77734375" style="183" customWidth="1"/>
    <col min="6149" max="6149" width="7.77734375" style="183" customWidth="1"/>
    <col min="6150" max="6150" width="5.77734375" style="183" customWidth="1"/>
    <col min="6151" max="6151" width="9.77734375" style="183" customWidth="1"/>
    <col min="6152" max="6152" width="10.77734375" style="183" customWidth="1"/>
    <col min="6153" max="6153" width="11.77734375" style="183" customWidth="1"/>
    <col min="6154" max="6154" width="10.77734375" style="183" customWidth="1"/>
    <col min="6155" max="6156" width="11.77734375" style="183" customWidth="1"/>
    <col min="6157" max="6157" width="13.77734375" style="183" customWidth="1"/>
    <col min="6158" max="6158" width="8.77734375" style="183" customWidth="1"/>
    <col min="6159" max="6401" width="9" style="183"/>
    <col min="6402" max="6402" width="5.77734375" style="183" customWidth="1"/>
    <col min="6403" max="6404" width="25.77734375" style="183" customWidth="1"/>
    <col min="6405" max="6405" width="7.77734375" style="183" customWidth="1"/>
    <col min="6406" max="6406" width="5.77734375" style="183" customWidth="1"/>
    <col min="6407" max="6407" width="9.77734375" style="183" customWidth="1"/>
    <col min="6408" max="6408" width="10.77734375" style="183" customWidth="1"/>
    <col min="6409" max="6409" width="11.77734375" style="183" customWidth="1"/>
    <col min="6410" max="6410" width="10.77734375" style="183" customWidth="1"/>
    <col min="6411" max="6412" width="11.77734375" style="183" customWidth="1"/>
    <col min="6413" max="6413" width="13.77734375" style="183" customWidth="1"/>
    <col min="6414" max="6414" width="8.77734375" style="183" customWidth="1"/>
    <col min="6415" max="6657" width="9" style="183"/>
    <col min="6658" max="6658" width="5.77734375" style="183" customWidth="1"/>
    <col min="6659" max="6660" width="25.77734375" style="183" customWidth="1"/>
    <col min="6661" max="6661" width="7.77734375" style="183" customWidth="1"/>
    <col min="6662" max="6662" width="5.77734375" style="183" customWidth="1"/>
    <col min="6663" max="6663" width="9.77734375" style="183" customWidth="1"/>
    <col min="6664" max="6664" width="10.77734375" style="183" customWidth="1"/>
    <col min="6665" max="6665" width="11.77734375" style="183" customWidth="1"/>
    <col min="6666" max="6666" width="10.77734375" style="183" customWidth="1"/>
    <col min="6667" max="6668" width="11.77734375" style="183" customWidth="1"/>
    <col min="6669" max="6669" width="13.77734375" style="183" customWidth="1"/>
    <col min="6670" max="6670" width="8.77734375" style="183" customWidth="1"/>
    <col min="6671" max="6913" width="9" style="183"/>
    <col min="6914" max="6914" width="5.77734375" style="183" customWidth="1"/>
    <col min="6915" max="6916" width="25.77734375" style="183" customWidth="1"/>
    <col min="6917" max="6917" width="7.77734375" style="183" customWidth="1"/>
    <col min="6918" max="6918" width="5.77734375" style="183" customWidth="1"/>
    <col min="6919" max="6919" width="9.77734375" style="183" customWidth="1"/>
    <col min="6920" max="6920" width="10.77734375" style="183" customWidth="1"/>
    <col min="6921" max="6921" width="11.77734375" style="183" customWidth="1"/>
    <col min="6922" max="6922" width="10.77734375" style="183" customWidth="1"/>
    <col min="6923" max="6924" width="11.77734375" style="183" customWidth="1"/>
    <col min="6925" max="6925" width="13.77734375" style="183" customWidth="1"/>
    <col min="6926" max="6926" width="8.77734375" style="183" customWidth="1"/>
    <col min="6927" max="7169" width="9" style="183"/>
    <col min="7170" max="7170" width="5.77734375" style="183" customWidth="1"/>
    <col min="7171" max="7172" width="25.77734375" style="183" customWidth="1"/>
    <col min="7173" max="7173" width="7.77734375" style="183" customWidth="1"/>
    <col min="7174" max="7174" width="5.77734375" style="183" customWidth="1"/>
    <col min="7175" max="7175" width="9.77734375" style="183" customWidth="1"/>
    <col min="7176" max="7176" width="10.77734375" style="183" customWidth="1"/>
    <col min="7177" max="7177" width="11.77734375" style="183" customWidth="1"/>
    <col min="7178" max="7178" width="10.77734375" style="183" customWidth="1"/>
    <col min="7179" max="7180" width="11.77734375" style="183" customWidth="1"/>
    <col min="7181" max="7181" width="13.77734375" style="183" customWidth="1"/>
    <col min="7182" max="7182" width="8.77734375" style="183" customWidth="1"/>
    <col min="7183" max="7425" width="9" style="183"/>
    <col min="7426" max="7426" width="5.77734375" style="183" customWidth="1"/>
    <col min="7427" max="7428" width="25.77734375" style="183" customWidth="1"/>
    <col min="7429" max="7429" width="7.77734375" style="183" customWidth="1"/>
    <col min="7430" max="7430" width="5.77734375" style="183" customWidth="1"/>
    <col min="7431" max="7431" width="9.77734375" style="183" customWidth="1"/>
    <col min="7432" max="7432" width="10.77734375" style="183" customWidth="1"/>
    <col min="7433" max="7433" width="11.77734375" style="183" customWidth="1"/>
    <col min="7434" max="7434" width="10.77734375" style="183" customWidth="1"/>
    <col min="7435" max="7436" width="11.77734375" style="183" customWidth="1"/>
    <col min="7437" max="7437" width="13.77734375" style="183" customWidth="1"/>
    <col min="7438" max="7438" width="8.77734375" style="183" customWidth="1"/>
    <col min="7439" max="7681" width="9" style="183"/>
    <col min="7682" max="7682" width="5.77734375" style="183" customWidth="1"/>
    <col min="7683" max="7684" width="25.77734375" style="183" customWidth="1"/>
    <col min="7685" max="7685" width="7.77734375" style="183" customWidth="1"/>
    <col min="7686" max="7686" width="5.77734375" style="183" customWidth="1"/>
    <col min="7687" max="7687" width="9.77734375" style="183" customWidth="1"/>
    <col min="7688" max="7688" width="10.77734375" style="183" customWidth="1"/>
    <col min="7689" max="7689" width="11.77734375" style="183" customWidth="1"/>
    <col min="7690" max="7690" width="10.77734375" style="183" customWidth="1"/>
    <col min="7691" max="7692" width="11.77734375" style="183" customWidth="1"/>
    <col min="7693" max="7693" width="13.77734375" style="183" customWidth="1"/>
    <col min="7694" max="7694" width="8.77734375" style="183" customWidth="1"/>
    <col min="7695" max="7937" width="9" style="183"/>
    <col min="7938" max="7938" width="5.77734375" style="183" customWidth="1"/>
    <col min="7939" max="7940" width="25.77734375" style="183" customWidth="1"/>
    <col min="7941" max="7941" width="7.77734375" style="183" customWidth="1"/>
    <col min="7942" max="7942" width="5.77734375" style="183" customWidth="1"/>
    <col min="7943" max="7943" width="9.77734375" style="183" customWidth="1"/>
    <col min="7944" max="7944" width="10.77734375" style="183" customWidth="1"/>
    <col min="7945" max="7945" width="11.77734375" style="183" customWidth="1"/>
    <col min="7946" max="7946" width="10.77734375" style="183" customWidth="1"/>
    <col min="7947" max="7948" width="11.77734375" style="183" customWidth="1"/>
    <col min="7949" max="7949" width="13.77734375" style="183" customWidth="1"/>
    <col min="7950" max="7950" width="8.77734375" style="183" customWidth="1"/>
    <col min="7951" max="8193" width="9" style="183"/>
    <col min="8194" max="8194" width="5.77734375" style="183" customWidth="1"/>
    <col min="8195" max="8196" width="25.77734375" style="183" customWidth="1"/>
    <col min="8197" max="8197" width="7.77734375" style="183" customWidth="1"/>
    <col min="8198" max="8198" width="5.77734375" style="183" customWidth="1"/>
    <col min="8199" max="8199" width="9.77734375" style="183" customWidth="1"/>
    <col min="8200" max="8200" width="10.77734375" style="183" customWidth="1"/>
    <col min="8201" max="8201" width="11.77734375" style="183" customWidth="1"/>
    <col min="8202" max="8202" width="10.77734375" style="183" customWidth="1"/>
    <col min="8203" max="8204" width="11.77734375" style="183" customWidth="1"/>
    <col min="8205" max="8205" width="13.77734375" style="183" customWidth="1"/>
    <col min="8206" max="8206" width="8.77734375" style="183" customWidth="1"/>
    <col min="8207" max="8449" width="9" style="183"/>
    <col min="8450" max="8450" width="5.77734375" style="183" customWidth="1"/>
    <col min="8451" max="8452" width="25.77734375" style="183" customWidth="1"/>
    <col min="8453" max="8453" width="7.77734375" style="183" customWidth="1"/>
    <col min="8454" max="8454" width="5.77734375" style="183" customWidth="1"/>
    <col min="8455" max="8455" width="9.77734375" style="183" customWidth="1"/>
    <col min="8456" max="8456" width="10.77734375" style="183" customWidth="1"/>
    <col min="8457" max="8457" width="11.77734375" style="183" customWidth="1"/>
    <col min="8458" max="8458" width="10.77734375" style="183" customWidth="1"/>
    <col min="8459" max="8460" width="11.77734375" style="183" customWidth="1"/>
    <col min="8461" max="8461" width="13.77734375" style="183" customWidth="1"/>
    <col min="8462" max="8462" width="8.77734375" style="183" customWidth="1"/>
    <col min="8463" max="8705" width="9" style="183"/>
    <col min="8706" max="8706" width="5.77734375" style="183" customWidth="1"/>
    <col min="8707" max="8708" width="25.77734375" style="183" customWidth="1"/>
    <col min="8709" max="8709" width="7.77734375" style="183" customWidth="1"/>
    <col min="8710" max="8710" width="5.77734375" style="183" customWidth="1"/>
    <col min="8711" max="8711" width="9.77734375" style="183" customWidth="1"/>
    <col min="8712" max="8712" width="10.77734375" style="183" customWidth="1"/>
    <col min="8713" max="8713" width="11.77734375" style="183" customWidth="1"/>
    <col min="8714" max="8714" width="10.77734375" style="183" customWidth="1"/>
    <col min="8715" max="8716" width="11.77734375" style="183" customWidth="1"/>
    <col min="8717" max="8717" width="13.77734375" style="183" customWidth="1"/>
    <col min="8718" max="8718" width="8.77734375" style="183" customWidth="1"/>
    <col min="8719" max="8961" width="9" style="183"/>
    <col min="8962" max="8962" width="5.77734375" style="183" customWidth="1"/>
    <col min="8963" max="8964" width="25.77734375" style="183" customWidth="1"/>
    <col min="8965" max="8965" width="7.77734375" style="183" customWidth="1"/>
    <col min="8966" max="8966" width="5.77734375" style="183" customWidth="1"/>
    <col min="8967" max="8967" width="9.77734375" style="183" customWidth="1"/>
    <col min="8968" max="8968" width="10.77734375" style="183" customWidth="1"/>
    <col min="8969" max="8969" width="11.77734375" style="183" customWidth="1"/>
    <col min="8970" max="8970" width="10.77734375" style="183" customWidth="1"/>
    <col min="8971" max="8972" width="11.77734375" style="183" customWidth="1"/>
    <col min="8973" max="8973" width="13.77734375" style="183" customWidth="1"/>
    <col min="8974" max="8974" width="8.77734375" style="183" customWidth="1"/>
    <col min="8975" max="9217" width="9" style="183"/>
    <col min="9218" max="9218" width="5.77734375" style="183" customWidth="1"/>
    <col min="9219" max="9220" width="25.77734375" style="183" customWidth="1"/>
    <col min="9221" max="9221" width="7.77734375" style="183" customWidth="1"/>
    <col min="9222" max="9222" width="5.77734375" style="183" customWidth="1"/>
    <col min="9223" max="9223" width="9.77734375" style="183" customWidth="1"/>
    <col min="9224" max="9224" width="10.77734375" style="183" customWidth="1"/>
    <col min="9225" max="9225" width="11.77734375" style="183" customWidth="1"/>
    <col min="9226" max="9226" width="10.77734375" style="183" customWidth="1"/>
    <col min="9227" max="9228" width="11.77734375" style="183" customWidth="1"/>
    <col min="9229" max="9229" width="13.77734375" style="183" customWidth="1"/>
    <col min="9230" max="9230" width="8.77734375" style="183" customWidth="1"/>
    <col min="9231" max="9473" width="9" style="183"/>
    <col min="9474" max="9474" width="5.77734375" style="183" customWidth="1"/>
    <col min="9475" max="9476" width="25.77734375" style="183" customWidth="1"/>
    <col min="9477" max="9477" width="7.77734375" style="183" customWidth="1"/>
    <col min="9478" max="9478" width="5.77734375" style="183" customWidth="1"/>
    <col min="9479" max="9479" width="9.77734375" style="183" customWidth="1"/>
    <col min="9480" max="9480" width="10.77734375" style="183" customWidth="1"/>
    <col min="9481" max="9481" width="11.77734375" style="183" customWidth="1"/>
    <col min="9482" max="9482" width="10.77734375" style="183" customWidth="1"/>
    <col min="9483" max="9484" width="11.77734375" style="183" customWidth="1"/>
    <col min="9485" max="9485" width="13.77734375" style="183" customWidth="1"/>
    <col min="9486" max="9486" width="8.77734375" style="183" customWidth="1"/>
    <col min="9487" max="9729" width="9" style="183"/>
    <col min="9730" max="9730" width="5.77734375" style="183" customWidth="1"/>
    <col min="9731" max="9732" width="25.77734375" style="183" customWidth="1"/>
    <col min="9733" max="9733" width="7.77734375" style="183" customWidth="1"/>
    <col min="9734" max="9734" width="5.77734375" style="183" customWidth="1"/>
    <col min="9735" max="9735" width="9.77734375" style="183" customWidth="1"/>
    <col min="9736" max="9736" width="10.77734375" style="183" customWidth="1"/>
    <col min="9737" max="9737" width="11.77734375" style="183" customWidth="1"/>
    <col min="9738" max="9738" width="10.77734375" style="183" customWidth="1"/>
    <col min="9739" max="9740" width="11.77734375" style="183" customWidth="1"/>
    <col min="9741" max="9741" width="13.77734375" style="183" customWidth="1"/>
    <col min="9742" max="9742" width="8.77734375" style="183" customWidth="1"/>
    <col min="9743" max="9985" width="9" style="183"/>
    <col min="9986" max="9986" width="5.77734375" style="183" customWidth="1"/>
    <col min="9987" max="9988" width="25.77734375" style="183" customWidth="1"/>
    <col min="9989" max="9989" width="7.77734375" style="183" customWidth="1"/>
    <col min="9990" max="9990" width="5.77734375" style="183" customWidth="1"/>
    <col min="9991" max="9991" width="9.77734375" style="183" customWidth="1"/>
    <col min="9992" max="9992" width="10.77734375" style="183" customWidth="1"/>
    <col min="9993" max="9993" width="11.77734375" style="183" customWidth="1"/>
    <col min="9994" max="9994" width="10.77734375" style="183" customWidth="1"/>
    <col min="9995" max="9996" width="11.77734375" style="183" customWidth="1"/>
    <col min="9997" max="9997" width="13.77734375" style="183" customWidth="1"/>
    <col min="9998" max="9998" width="8.77734375" style="183" customWidth="1"/>
    <col min="9999" max="10241" width="9" style="183"/>
    <col min="10242" max="10242" width="5.77734375" style="183" customWidth="1"/>
    <col min="10243" max="10244" width="25.77734375" style="183" customWidth="1"/>
    <col min="10245" max="10245" width="7.77734375" style="183" customWidth="1"/>
    <col min="10246" max="10246" width="5.77734375" style="183" customWidth="1"/>
    <col min="10247" max="10247" width="9.77734375" style="183" customWidth="1"/>
    <col min="10248" max="10248" width="10.77734375" style="183" customWidth="1"/>
    <col min="10249" max="10249" width="11.77734375" style="183" customWidth="1"/>
    <col min="10250" max="10250" width="10.77734375" style="183" customWidth="1"/>
    <col min="10251" max="10252" width="11.77734375" style="183" customWidth="1"/>
    <col min="10253" max="10253" width="13.77734375" style="183" customWidth="1"/>
    <col min="10254" max="10254" width="8.77734375" style="183" customWidth="1"/>
    <col min="10255" max="10497" width="9" style="183"/>
    <col min="10498" max="10498" width="5.77734375" style="183" customWidth="1"/>
    <col min="10499" max="10500" width="25.77734375" style="183" customWidth="1"/>
    <col min="10501" max="10501" width="7.77734375" style="183" customWidth="1"/>
    <col min="10502" max="10502" width="5.77734375" style="183" customWidth="1"/>
    <col min="10503" max="10503" width="9.77734375" style="183" customWidth="1"/>
    <col min="10504" max="10504" width="10.77734375" style="183" customWidth="1"/>
    <col min="10505" max="10505" width="11.77734375" style="183" customWidth="1"/>
    <col min="10506" max="10506" width="10.77734375" style="183" customWidth="1"/>
    <col min="10507" max="10508" width="11.77734375" style="183" customWidth="1"/>
    <col min="10509" max="10509" width="13.77734375" style="183" customWidth="1"/>
    <col min="10510" max="10510" width="8.77734375" style="183" customWidth="1"/>
    <col min="10511" max="10753" width="9" style="183"/>
    <col min="10754" max="10754" width="5.77734375" style="183" customWidth="1"/>
    <col min="10755" max="10756" width="25.77734375" style="183" customWidth="1"/>
    <col min="10757" max="10757" width="7.77734375" style="183" customWidth="1"/>
    <col min="10758" max="10758" width="5.77734375" style="183" customWidth="1"/>
    <col min="10759" max="10759" width="9.77734375" style="183" customWidth="1"/>
    <col min="10760" max="10760" width="10.77734375" style="183" customWidth="1"/>
    <col min="10761" max="10761" width="11.77734375" style="183" customWidth="1"/>
    <col min="10762" max="10762" width="10.77734375" style="183" customWidth="1"/>
    <col min="10763" max="10764" width="11.77734375" style="183" customWidth="1"/>
    <col min="10765" max="10765" width="13.77734375" style="183" customWidth="1"/>
    <col min="10766" max="10766" width="8.77734375" style="183" customWidth="1"/>
    <col min="10767" max="11009" width="9" style="183"/>
    <col min="11010" max="11010" width="5.77734375" style="183" customWidth="1"/>
    <col min="11011" max="11012" width="25.77734375" style="183" customWidth="1"/>
    <col min="11013" max="11013" width="7.77734375" style="183" customWidth="1"/>
    <col min="11014" max="11014" width="5.77734375" style="183" customWidth="1"/>
    <col min="11015" max="11015" width="9.77734375" style="183" customWidth="1"/>
    <col min="11016" max="11016" width="10.77734375" style="183" customWidth="1"/>
    <col min="11017" max="11017" width="11.77734375" style="183" customWidth="1"/>
    <col min="11018" max="11018" width="10.77734375" style="183" customWidth="1"/>
    <col min="11019" max="11020" width="11.77734375" style="183" customWidth="1"/>
    <col min="11021" max="11021" width="13.77734375" style="183" customWidth="1"/>
    <col min="11022" max="11022" width="8.77734375" style="183" customWidth="1"/>
    <col min="11023" max="11265" width="9" style="183"/>
    <col min="11266" max="11266" width="5.77734375" style="183" customWidth="1"/>
    <col min="11267" max="11268" width="25.77734375" style="183" customWidth="1"/>
    <col min="11269" max="11269" width="7.77734375" style="183" customWidth="1"/>
    <col min="11270" max="11270" width="5.77734375" style="183" customWidth="1"/>
    <col min="11271" max="11271" width="9.77734375" style="183" customWidth="1"/>
    <col min="11272" max="11272" width="10.77734375" style="183" customWidth="1"/>
    <col min="11273" max="11273" width="11.77734375" style="183" customWidth="1"/>
    <col min="11274" max="11274" width="10.77734375" style="183" customWidth="1"/>
    <col min="11275" max="11276" width="11.77734375" style="183" customWidth="1"/>
    <col min="11277" max="11277" width="13.77734375" style="183" customWidth="1"/>
    <col min="11278" max="11278" width="8.77734375" style="183" customWidth="1"/>
    <col min="11279" max="11521" width="9" style="183"/>
    <col min="11522" max="11522" width="5.77734375" style="183" customWidth="1"/>
    <col min="11523" max="11524" width="25.77734375" style="183" customWidth="1"/>
    <col min="11525" max="11525" width="7.77734375" style="183" customWidth="1"/>
    <col min="11526" max="11526" width="5.77734375" style="183" customWidth="1"/>
    <col min="11527" max="11527" width="9.77734375" style="183" customWidth="1"/>
    <col min="11528" max="11528" width="10.77734375" style="183" customWidth="1"/>
    <col min="11529" max="11529" width="11.77734375" style="183" customWidth="1"/>
    <col min="11530" max="11530" width="10.77734375" style="183" customWidth="1"/>
    <col min="11531" max="11532" width="11.77734375" style="183" customWidth="1"/>
    <col min="11533" max="11533" width="13.77734375" style="183" customWidth="1"/>
    <col min="11534" max="11534" width="8.77734375" style="183" customWidth="1"/>
    <col min="11535" max="11777" width="9" style="183"/>
    <col min="11778" max="11778" width="5.77734375" style="183" customWidth="1"/>
    <col min="11779" max="11780" width="25.77734375" style="183" customWidth="1"/>
    <col min="11781" max="11781" width="7.77734375" style="183" customWidth="1"/>
    <col min="11782" max="11782" width="5.77734375" style="183" customWidth="1"/>
    <col min="11783" max="11783" width="9.77734375" style="183" customWidth="1"/>
    <col min="11784" max="11784" width="10.77734375" style="183" customWidth="1"/>
    <col min="11785" max="11785" width="11.77734375" style="183" customWidth="1"/>
    <col min="11786" max="11786" width="10.77734375" style="183" customWidth="1"/>
    <col min="11787" max="11788" width="11.77734375" style="183" customWidth="1"/>
    <col min="11789" max="11789" width="13.77734375" style="183" customWidth="1"/>
    <col min="11790" max="11790" width="8.77734375" style="183" customWidth="1"/>
    <col min="11791" max="12033" width="9" style="183"/>
    <col min="12034" max="12034" width="5.77734375" style="183" customWidth="1"/>
    <col min="12035" max="12036" width="25.77734375" style="183" customWidth="1"/>
    <col min="12037" max="12037" width="7.77734375" style="183" customWidth="1"/>
    <col min="12038" max="12038" width="5.77734375" style="183" customWidth="1"/>
    <col min="12039" max="12039" width="9.77734375" style="183" customWidth="1"/>
    <col min="12040" max="12040" width="10.77734375" style="183" customWidth="1"/>
    <col min="12041" max="12041" width="11.77734375" style="183" customWidth="1"/>
    <col min="12042" max="12042" width="10.77734375" style="183" customWidth="1"/>
    <col min="12043" max="12044" width="11.77734375" style="183" customWidth="1"/>
    <col min="12045" max="12045" width="13.77734375" style="183" customWidth="1"/>
    <col min="12046" max="12046" width="8.77734375" style="183" customWidth="1"/>
    <col min="12047" max="12289" width="9" style="183"/>
    <col min="12290" max="12290" width="5.77734375" style="183" customWidth="1"/>
    <col min="12291" max="12292" width="25.77734375" style="183" customWidth="1"/>
    <col min="12293" max="12293" width="7.77734375" style="183" customWidth="1"/>
    <col min="12294" max="12294" width="5.77734375" style="183" customWidth="1"/>
    <col min="12295" max="12295" width="9.77734375" style="183" customWidth="1"/>
    <col min="12296" max="12296" width="10.77734375" style="183" customWidth="1"/>
    <col min="12297" max="12297" width="11.77734375" style="183" customWidth="1"/>
    <col min="12298" max="12298" width="10.77734375" style="183" customWidth="1"/>
    <col min="12299" max="12300" width="11.77734375" style="183" customWidth="1"/>
    <col min="12301" max="12301" width="13.77734375" style="183" customWidth="1"/>
    <col min="12302" max="12302" width="8.77734375" style="183" customWidth="1"/>
    <col min="12303" max="12545" width="9" style="183"/>
    <col min="12546" max="12546" width="5.77734375" style="183" customWidth="1"/>
    <col min="12547" max="12548" width="25.77734375" style="183" customWidth="1"/>
    <col min="12549" max="12549" width="7.77734375" style="183" customWidth="1"/>
    <col min="12550" max="12550" width="5.77734375" style="183" customWidth="1"/>
    <col min="12551" max="12551" width="9.77734375" style="183" customWidth="1"/>
    <col min="12552" max="12552" width="10.77734375" style="183" customWidth="1"/>
    <col min="12553" max="12553" width="11.77734375" style="183" customWidth="1"/>
    <col min="12554" max="12554" width="10.77734375" style="183" customWidth="1"/>
    <col min="12555" max="12556" width="11.77734375" style="183" customWidth="1"/>
    <col min="12557" max="12557" width="13.77734375" style="183" customWidth="1"/>
    <col min="12558" max="12558" width="8.77734375" style="183" customWidth="1"/>
    <col min="12559" max="12801" width="9" style="183"/>
    <col min="12802" max="12802" width="5.77734375" style="183" customWidth="1"/>
    <col min="12803" max="12804" width="25.77734375" style="183" customWidth="1"/>
    <col min="12805" max="12805" width="7.77734375" style="183" customWidth="1"/>
    <col min="12806" max="12806" width="5.77734375" style="183" customWidth="1"/>
    <col min="12807" max="12807" width="9.77734375" style="183" customWidth="1"/>
    <col min="12808" max="12808" width="10.77734375" style="183" customWidth="1"/>
    <col min="12809" max="12809" width="11.77734375" style="183" customWidth="1"/>
    <col min="12810" max="12810" width="10.77734375" style="183" customWidth="1"/>
    <col min="12811" max="12812" width="11.77734375" style="183" customWidth="1"/>
    <col min="12813" max="12813" width="13.77734375" style="183" customWidth="1"/>
    <col min="12814" max="12814" width="8.77734375" style="183" customWidth="1"/>
    <col min="12815" max="13057" width="9" style="183"/>
    <col min="13058" max="13058" width="5.77734375" style="183" customWidth="1"/>
    <col min="13059" max="13060" width="25.77734375" style="183" customWidth="1"/>
    <col min="13061" max="13061" width="7.77734375" style="183" customWidth="1"/>
    <col min="13062" max="13062" width="5.77734375" style="183" customWidth="1"/>
    <col min="13063" max="13063" width="9.77734375" style="183" customWidth="1"/>
    <col min="13064" max="13064" width="10.77734375" style="183" customWidth="1"/>
    <col min="13065" max="13065" width="11.77734375" style="183" customWidth="1"/>
    <col min="13066" max="13066" width="10.77734375" style="183" customWidth="1"/>
    <col min="13067" max="13068" width="11.77734375" style="183" customWidth="1"/>
    <col min="13069" max="13069" width="13.77734375" style="183" customWidth="1"/>
    <col min="13070" max="13070" width="8.77734375" style="183" customWidth="1"/>
    <col min="13071" max="13313" width="9" style="183"/>
    <col min="13314" max="13314" width="5.77734375" style="183" customWidth="1"/>
    <col min="13315" max="13316" width="25.77734375" style="183" customWidth="1"/>
    <col min="13317" max="13317" width="7.77734375" style="183" customWidth="1"/>
    <col min="13318" max="13318" width="5.77734375" style="183" customWidth="1"/>
    <col min="13319" max="13319" width="9.77734375" style="183" customWidth="1"/>
    <col min="13320" max="13320" width="10.77734375" style="183" customWidth="1"/>
    <col min="13321" max="13321" width="11.77734375" style="183" customWidth="1"/>
    <col min="13322" max="13322" width="10.77734375" style="183" customWidth="1"/>
    <col min="13323" max="13324" width="11.77734375" style="183" customWidth="1"/>
    <col min="13325" max="13325" width="13.77734375" style="183" customWidth="1"/>
    <col min="13326" max="13326" width="8.77734375" style="183" customWidth="1"/>
    <col min="13327" max="13569" width="9" style="183"/>
    <col min="13570" max="13570" width="5.77734375" style="183" customWidth="1"/>
    <col min="13571" max="13572" width="25.77734375" style="183" customWidth="1"/>
    <col min="13573" max="13573" width="7.77734375" style="183" customWidth="1"/>
    <col min="13574" max="13574" width="5.77734375" style="183" customWidth="1"/>
    <col min="13575" max="13575" width="9.77734375" style="183" customWidth="1"/>
    <col min="13576" max="13576" width="10.77734375" style="183" customWidth="1"/>
    <col min="13577" max="13577" width="11.77734375" style="183" customWidth="1"/>
    <col min="13578" max="13578" width="10.77734375" style="183" customWidth="1"/>
    <col min="13579" max="13580" width="11.77734375" style="183" customWidth="1"/>
    <col min="13581" max="13581" width="13.77734375" style="183" customWidth="1"/>
    <col min="13582" max="13582" width="8.77734375" style="183" customWidth="1"/>
    <col min="13583" max="13825" width="9" style="183"/>
    <col min="13826" max="13826" width="5.77734375" style="183" customWidth="1"/>
    <col min="13827" max="13828" width="25.77734375" style="183" customWidth="1"/>
    <col min="13829" max="13829" width="7.77734375" style="183" customWidth="1"/>
    <col min="13830" max="13830" width="5.77734375" style="183" customWidth="1"/>
    <col min="13831" max="13831" width="9.77734375" style="183" customWidth="1"/>
    <col min="13832" max="13832" width="10.77734375" style="183" customWidth="1"/>
    <col min="13833" max="13833" width="11.77734375" style="183" customWidth="1"/>
    <col min="13834" max="13834" width="10.77734375" style="183" customWidth="1"/>
    <col min="13835" max="13836" width="11.77734375" style="183" customWidth="1"/>
    <col min="13837" max="13837" width="13.77734375" style="183" customWidth="1"/>
    <col min="13838" max="13838" width="8.77734375" style="183" customWidth="1"/>
    <col min="13839" max="14081" width="9" style="183"/>
    <col min="14082" max="14082" width="5.77734375" style="183" customWidth="1"/>
    <col min="14083" max="14084" width="25.77734375" style="183" customWidth="1"/>
    <col min="14085" max="14085" width="7.77734375" style="183" customWidth="1"/>
    <col min="14086" max="14086" width="5.77734375" style="183" customWidth="1"/>
    <col min="14087" max="14087" width="9.77734375" style="183" customWidth="1"/>
    <col min="14088" max="14088" width="10.77734375" style="183" customWidth="1"/>
    <col min="14089" max="14089" width="11.77734375" style="183" customWidth="1"/>
    <col min="14090" max="14090" width="10.77734375" style="183" customWidth="1"/>
    <col min="14091" max="14092" width="11.77734375" style="183" customWidth="1"/>
    <col min="14093" max="14093" width="13.77734375" style="183" customWidth="1"/>
    <col min="14094" max="14094" width="8.77734375" style="183" customWidth="1"/>
    <col min="14095" max="14337" width="9" style="183"/>
    <col min="14338" max="14338" width="5.77734375" style="183" customWidth="1"/>
    <col min="14339" max="14340" width="25.77734375" style="183" customWidth="1"/>
    <col min="14341" max="14341" width="7.77734375" style="183" customWidth="1"/>
    <col min="14342" max="14342" width="5.77734375" style="183" customWidth="1"/>
    <col min="14343" max="14343" width="9.77734375" style="183" customWidth="1"/>
    <col min="14344" max="14344" width="10.77734375" style="183" customWidth="1"/>
    <col min="14345" max="14345" width="11.77734375" style="183" customWidth="1"/>
    <col min="14346" max="14346" width="10.77734375" style="183" customWidth="1"/>
    <col min="14347" max="14348" width="11.77734375" style="183" customWidth="1"/>
    <col min="14349" max="14349" width="13.77734375" style="183" customWidth="1"/>
    <col min="14350" max="14350" width="8.77734375" style="183" customWidth="1"/>
    <col min="14351" max="14593" width="9" style="183"/>
    <col min="14594" max="14594" width="5.77734375" style="183" customWidth="1"/>
    <col min="14595" max="14596" width="25.77734375" style="183" customWidth="1"/>
    <col min="14597" max="14597" width="7.77734375" style="183" customWidth="1"/>
    <col min="14598" max="14598" width="5.77734375" style="183" customWidth="1"/>
    <col min="14599" max="14599" width="9.77734375" style="183" customWidth="1"/>
    <col min="14600" max="14600" width="10.77734375" style="183" customWidth="1"/>
    <col min="14601" max="14601" width="11.77734375" style="183" customWidth="1"/>
    <col min="14602" max="14602" width="10.77734375" style="183" customWidth="1"/>
    <col min="14603" max="14604" width="11.77734375" style="183" customWidth="1"/>
    <col min="14605" max="14605" width="13.77734375" style="183" customWidth="1"/>
    <col min="14606" max="14606" width="8.77734375" style="183" customWidth="1"/>
    <col min="14607" max="14849" width="9" style="183"/>
    <col min="14850" max="14850" width="5.77734375" style="183" customWidth="1"/>
    <col min="14851" max="14852" width="25.77734375" style="183" customWidth="1"/>
    <col min="14853" max="14853" width="7.77734375" style="183" customWidth="1"/>
    <col min="14854" max="14854" width="5.77734375" style="183" customWidth="1"/>
    <col min="14855" max="14855" width="9.77734375" style="183" customWidth="1"/>
    <col min="14856" max="14856" width="10.77734375" style="183" customWidth="1"/>
    <col min="14857" max="14857" width="11.77734375" style="183" customWidth="1"/>
    <col min="14858" max="14858" width="10.77734375" style="183" customWidth="1"/>
    <col min="14859" max="14860" width="11.77734375" style="183" customWidth="1"/>
    <col min="14861" max="14861" width="13.77734375" style="183" customWidth="1"/>
    <col min="14862" max="14862" width="8.77734375" style="183" customWidth="1"/>
    <col min="14863" max="15105" width="9" style="183"/>
    <col min="15106" max="15106" width="5.77734375" style="183" customWidth="1"/>
    <col min="15107" max="15108" width="25.77734375" style="183" customWidth="1"/>
    <col min="15109" max="15109" width="7.77734375" style="183" customWidth="1"/>
    <col min="15110" max="15110" width="5.77734375" style="183" customWidth="1"/>
    <col min="15111" max="15111" width="9.77734375" style="183" customWidth="1"/>
    <col min="15112" max="15112" width="10.77734375" style="183" customWidth="1"/>
    <col min="15113" max="15113" width="11.77734375" style="183" customWidth="1"/>
    <col min="15114" max="15114" width="10.77734375" style="183" customWidth="1"/>
    <col min="15115" max="15116" width="11.77734375" style="183" customWidth="1"/>
    <col min="15117" max="15117" width="13.77734375" style="183" customWidth="1"/>
    <col min="15118" max="15118" width="8.77734375" style="183" customWidth="1"/>
    <col min="15119" max="15361" width="9" style="183"/>
    <col min="15362" max="15362" width="5.77734375" style="183" customWidth="1"/>
    <col min="15363" max="15364" width="25.77734375" style="183" customWidth="1"/>
    <col min="15365" max="15365" width="7.77734375" style="183" customWidth="1"/>
    <col min="15366" max="15366" width="5.77734375" style="183" customWidth="1"/>
    <col min="15367" max="15367" width="9.77734375" style="183" customWidth="1"/>
    <col min="15368" max="15368" width="10.77734375" style="183" customWidth="1"/>
    <col min="15369" max="15369" width="11.77734375" style="183" customWidth="1"/>
    <col min="15370" max="15370" width="10.77734375" style="183" customWidth="1"/>
    <col min="15371" max="15372" width="11.77734375" style="183" customWidth="1"/>
    <col min="15373" max="15373" width="13.77734375" style="183" customWidth="1"/>
    <col min="15374" max="15374" width="8.77734375" style="183" customWidth="1"/>
    <col min="15375" max="15617" width="9" style="183"/>
    <col min="15618" max="15618" width="5.77734375" style="183" customWidth="1"/>
    <col min="15619" max="15620" width="25.77734375" style="183" customWidth="1"/>
    <col min="15621" max="15621" width="7.77734375" style="183" customWidth="1"/>
    <col min="15622" max="15622" width="5.77734375" style="183" customWidth="1"/>
    <col min="15623" max="15623" width="9.77734375" style="183" customWidth="1"/>
    <col min="15624" max="15624" width="10.77734375" style="183" customWidth="1"/>
    <col min="15625" max="15625" width="11.77734375" style="183" customWidth="1"/>
    <col min="15626" max="15626" width="10.77734375" style="183" customWidth="1"/>
    <col min="15627" max="15628" width="11.77734375" style="183" customWidth="1"/>
    <col min="15629" max="15629" width="13.77734375" style="183" customWidth="1"/>
    <col min="15630" max="15630" width="8.77734375" style="183" customWidth="1"/>
    <col min="15631" max="15873" width="9" style="183"/>
    <col min="15874" max="15874" width="5.77734375" style="183" customWidth="1"/>
    <col min="15875" max="15876" width="25.77734375" style="183" customWidth="1"/>
    <col min="15877" max="15877" width="7.77734375" style="183" customWidth="1"/>
    <col min="15878" max="15878" width="5.77734375" style="183" customWidth="1"/>
    <col min="15879" max="15879" width="9.77734375" style="183" customWidth="1"/>
    <col min="15880" max="15880" width="10.77734375" style="183" customWidth="1"/>
    <col min="15881" max="15881" width="11.77734375" style="183" customWidth="1"/>
    <col min="15882" max="15882" width="10.77734375" style="183" customWidth="1"/>
    <col min="15883" max="15884" width="11.77734375" style="183" customWidth="1"/>
    <col min="15885" max="15885" width="13.77734375" style="183" customWidth="1"/>
    <col min="15886" max="15886" width="8.77734375" style="183" customWidth="1"/>
    <col min="15887" max="16129" width="9" style="183"/>
    <col min="16130" max="16130" width="5.77734375" style="183" customWidth="1"/>
    <col min="16131" max="16132" width="25.77734375" style="183" customWidth="1"/>
    <col min="16133" max="16133" width="7.77734375" style="183" customWidth="1"/>
    <col min="16134" max="16134" width="5.77734375" style="183" customWidth="1"/>
    <col min="16135" max="16135" width="9.77734375" style="183" customWidth="1"/>
    <col min="16136" max="16136" width="10.77734375" style="183" customWidth="1"/>
    <col min="16137" max="16137" width="11.77734375" style="183" customWidth="1"/>
    <col min="16138" max="16138" width="10.77734375" style="183" customWidth="1"/>
    <col min="16139" max="16140" width="11.77734375" style="183" customWidth="1"/>
    <col min="16141" max="16141" width="13.77734375" style="183" customWidth="1"/>
    <col min="16142" max="16142" width="8.77734375" style="183" customWidth="1"/>
    <col min="16143" max="16384" width="9" style="183"/>
  </cols>
  <sheetData>
    <row r="1" spans="1:15" s="190" customFormat="1" ht="18.95" customHeight="1">
      <c r="A1" s="371" t="s">
        <v>324</v>
      </c>
      <c r="B1" s="185" t="s">
        <v>283</v>
      </c>
      <c r="C1" s="253" t="s">
        <v>284</v>
      </c>
      <c r="D1" s="256" t="s">
        <v>285</v>
      </c>
      <c r="E1" s="187" t="s">
        <v>0</v>
      </c>
      <c r="F1" s="188" t="s">
        <v>1</v>
      </c>
      <c r="G1" s="189" t="s">
        <v>286</v>
      </c>
      <c r="H1" s="189"/>
      <c r="I1" s="189" t="s">
        <v>343</v>
      </c>
      <c r="J1" s="189"/>
      <c r="K1" s="394" t="s">
        <v>316</v>
      </c>
      <c r="L1" s="394"/>
      <c r="M1" s="189" t="s">
        <v>95</v>
      </c>
      <c r="N1" s="189"/>
      <c r="O1" s="257" t="s">
        <v>287</v>
      </c>
    </row>
    <row r="2" spans="1:15" s="190" customFormat="1" ht="18.95" customHeight="1">
      <c r="A2" s="372" t="s">
        <v>325</v>
      </c>
      <c r="B2" s="185" t="s">
        <v>288</v>
      </c>
      <c r="C2" s="186" t="s">
        <v>289</v>
      </c>
      <c r="D2" s="256" t="s">
        <v>290</v>
      </c>
      <c r="E2" s="187" t="s">
        <v>291</v>
      </c>
      <c r="F2" s="188" t="s">
        <v>292</v>
      </c>
      <c r="G2" s="256" t="s">
        <v>94</v>
      </c>
      <c r="H2" s="256" t="s">
        <v>293</v>
      </c>
      <c r="I2" s="256" t="s">
        <v>94</v>
      </c>
      <c r="J2" s="256" t="s">
        <v>293</v>
      </c>
      <c r="K2" s="256" t="s">
        <v>94</v>
      </c>
      <c r="L2" s="256" t="s">
        <v>293</v>
      </c>
      <c r="M2" s="256" t="s">
        <v>94</v>
      </c>
      <c r="N2" s="256" t="s">
        <v>293</v>
      </c>
      <c r="O2" s="257" t="s">
        <v>294</v>
      </c>
    </row>
    <row r="3" spans="1:15" s="181" customFormat="1" ht="18.95" customHeight="1">
      <c r="A3" s="302" t="s">
        <v>295</v>
      </c>
      <c r="B3" s="206" t="s">
        <v>693</v>
      </c>
      <c r="C3" s="207"/>
      <c r="D3" s="205"/>
      <c r="E3" s="208"/>
      <c r="F3" s="209"/>
      <c r="G3" s="205"/>
      <c r="H3" s="205"/>
      <c r="I3" s="205"/>
      <c r="J3" s="205"/>
      <c r="K3" s="205"/>
      <c r="L3" s="205"/>
      <c r="M3" s="205"/>
      <c r="N3" s="205"/>
      <c r="O3" s="200"/>
    </row>
    <row r="4" spans="1:15" s="181" customFormat="1" ht="18.95" customHeight="1">
      <c r="A4" s="319" t="s">
        <v>351</v>
      </c>
      <c r="B4" s="211" t="s">
        <v>296</v>
      </c>
      <c r="C4" s="212"/>
      <c r="D4" s="210"/>
      <c r="E4" s="213"/>
      <c r="F4" s="214"/>
      <c r="G4" s="210"/>
      <c r="H4" s="210"/>
      <c r="I4" s="210"/>
      <c r="J4" s="210"/>
      <c r="K4" s="210"/>
      <c r="L4" s="210"/>
      <c r="M4" s="210"/>
      <c r="N4" s="210"/>
      <c r="O4" s="201"/>
    </row>
    <row r="5" spans="1:15" s="182" customFormat="1" ht="18.95" customHeight="1">
      <c r="A5" s="320" t="s">
        <v>351</v>
      </c>
      <c r="B5" s="215" t="s">
        <v>408</v>
      </c>
      <c r="C5" s="216"/>
      <c r="D5" s="210"/>
      <c r="E5" s="217" t="s">
        <v>159</v>
      </c>
      <c r="F5" s="218">
        <v>1</v>
      </c>
      <c r="G5" s="210"/>
      <c r="H5" s="219">
        <f>인테리어내역서!H11</f>
        <v>14983413</v>
      </c>
      <c r="I5" s="210"/>
      <c r="J5" s="219">
        <f>인테리어내역서!J11</f>
        <v>15323694</v>
      </c>
      <c r="K5" s="210"/>
      <c r="L5" s="219">
        <f>인테리어내역서!L11</f>
        <v>89836</v>
      </c>
      <c r="M5" s="219"/>
      <c r="N5" s="219">
        <f>L5+J5+H5</f>
        <v>30396943</v>
      </c>
      <c r="O5" s="201"/>
    </row>
    <row r="6" spans="1:15" s="182" customFormat="1" ht="18.95" customHeight="1">
      <c r="A6" s="320"/>
      <c r="B6" s="215"/>
      <c r="C6" s="216"/>
      <c r="D6" s="319"/>
      <c r="E6" s="305"/>
      <c r="F6" s="306"/>
      <c r="G6" s="319"/>
      <c r="H6" s="320"/>
      <c r="I6" s="319"/>
      <c r="J6" s="320"/>
      <c r="K6" s="319"/>
      <c r="L6" s="320"/>
      <c r="M6" s="320"/>
      <c r="N6" s="320"/>
      <c r="O6" s="201"/>
    </row>
    <row r="7" spans="1:15" ht="18.95" customHeight="1">
      <c r="A7" s="320"/>
      <c r="B7" s="221"/>
      <c r="C7" s="220"/>
      <c r="D7" s="219"/>
      <c r="E7" s="217"/>
      <c r="F7" s="218"/>
      <c r="G7" s="219"/>
      <c r="H7" s="219"/>
      <c r="I7" s="219"/>
      <c r="J7" s="219"/>
      <c r="K7" s="219"/>
      <c r="L7" s="219"/>
      <c r="M7" s="219"/>
      <c r="N7" s="219"/>
      <c r="O7" s="202"/>
    </row>
    <row r="8" spans="1:15" s="191" customFormat="1" ht="18.95" customHeight="1">
      <c r="A8" s="307"/>
      <c r="B8" s="223" t="s">
        <v>300</v>
      </c>
      <c r="C8" s="224"/>
      <c r="D8" s="222"/>
      <c r="E8" s="225"/>
      <c r="F8" s="226"/>
      <c r="G8" s="222"/>
      <c r="H8" s="222">
        <f>SUM(H4:H7)</f>
        <v>14983413</v>
      </c>
      <c r="I8" s="222"/>
      <c r="J8" s="222">
        <f>SUM(J4:J7)</f>
        <v>15323694</v>
      </c>
      <c r="K8" s="222"/>
      <c r="L8" s="222">
        <f>SUM(L4:L7)</f>
        <v>89836</v>
      </c>
      <c r="M8" s="222"/>
      <c r="N8" s="222">
        <f>SUM(N4:N7)</f>
        <v>30396943</v>
      </c>
      <c r="O8" s="203"/>
    </row>
    <row r="9" spans="1:15" ht="18.95" customHeight="1">
      <c r="A9" s="320"/>
      <c r="B9" s="215"/>
      <c r="C9" s="220"/>
      <c r="D9" s="219"/>
      <c r="E9" s="217"/>
      <c r="F9" s="218"/>
      <c r="G9" s="219"/>
      <c r="H9" s="219"/>
      <c r="I9" s="219"/>
      <c r="J9" s="219"/>
      <c r="K9" s="219"/>
      <c r="L9" s="219"/>
      <c r="M9" s="219"/>
      <c r="N9" s="219"/>
      <c r="O9" s="202"/>
    </row>
    <row r="10" spans="1:15" s="182" customFormat="1" ht="18.95" customHeight="1">
      <c r="A10" s="319"/>
      <c r="B10" s="215"/>
      <c r="C10" s="216"/>
      <c r="D10" s="210"/>
      <c r="E10" s="217"/>
      <c r="F10" s="218"/>
      <c r="G10" s="210"/>
      <c r="H10" s="219"/>
      <c r="I10" s="210"/>
      <c r="J10" s="219"/>
      <c r="K10" s="210"/>
      <c r="L10" s="219"/>
      <c r="M10" s="210"/>
      <c r="N10" s="219"/>
      <c r="O10" s="201"/>
    </row>
    <row r="11" spans="1:15" s="182" customFormat="1" ht="18.95" customHeight="1">
      <c r="A11" s="319" t="s">
        <v>295</v>
      </c>
      <c r="B11" s="227" t="s">
        <v>301</v>
      </c>
      <c r="C11" s="216"/>
      <c r="D11" s="210"/>
      <c r="E11" s="217"/>
      <c r="F11" s="218"/>
      <c r="G11" s="210"/>
      <c r="H11" s="219"/>
      <c r="I11" s="210"/>
      <c r="J11" s="219"/>
      <c r="K11" s="210"/>
      <c r="L11" s="219"/>
      <c r="M11" s="210"/>
      <c r="N11" s="219"/>
      <c r="O11" s="201"/>
    </row>
    <row r="12" spans="1:15" s="182" customFormat="1" ht="18.95" customHeight="1">
      <c r="A12" s="319" t="s">
        <v>302</v>
      </c>
      <c r="B12" s="215" t="s">
        <v>303</v>
      </c>
      <c r="C12" s="216"/>
      <c r="D12" s="210"/>
      <c r="E12" s="217"/>
      <c r="F12" s="218"/>
      <c r="G12" s="210"/>
      <c r="H12" s="219"/>
      <c r="I12" s="210"/>
      <c r="J12" s="219"/>
      <c r="K12" s="210"/>
      <c r="L12" s="219"/>
      <c r="M12" s="210"/>
      <c r="N12" s="219"/>
      <c r="O12" s="201"/>
    </row>
    <row r="13" spans="1:15" ht="18.95" customHeight="1">
      <c r="A13" s="320"/>
      <c r="B13" s="215"/>
      <c r="C13" s="220"/>
      <c r="D13" s="320"/>
      <c r="E13" s="305"/>
      <c r="F13" s="306"/>
      <c r="G13" s="320"/>
      <c r="H13" s="320"/>
      <c r="I13" s="320"/>
      <c r="J13" s="320"/>
      <c r="K13" s="320"/>
      <c r="L13" s="320"/>
      <c r="M13" s="320"/>
      <c r="N13" s="320"/>
      <c r="O13" s="202"/>
    </row>
    <row r="14" spans="1:15" ht="18.95" customHeight="1">
      <c r="A14" s="320"/>
      <c r="B14" s="215"/>
      <c r="C14" s="220"/>
      <c r="D14" s="320"/>
      <c r="E14" s="305"/>
      <c r="F14" s="306"/>
      <c r="G14" s="320"/>
      <c r="H14" s="320"/>
      <c r="I14" s="320"/>
      <c r="J14" s="320"/>
      <c r="K14" s="320"/>
      <c r="L14" s="320"/>
      <c r="M14" s="320"/>
      <c r="N14" s="320"/>
      <c r="O14" s="202"/>
    </row>
    <row r="15" spans="1:15" ht="18.95" customHeight="1">
      <c r="A15" s="198"/>
      <c r="B15" s="215"/>
      <c r="C15" s="220"/>
      <c r="D15" s="320"/>
      <c r="E15" s="305"/>
      <c r="F15" s="306"/>
      <c r="G15" s="320"/>
      <c r="H15" s="320"/>
      <c r="I15" s="320"/>
      <c r="J15" s="320"/>
      <c r="K15" s="320"/>
      <c r="L15" s="320"/>
      <c r="M15" s="320"/>
      <c r="N15" s="320"/>
      <c r="O15" s="202"/>
    </row>
    <row r="16" spans="1:15" ht="18.95" customHeight="1">
      <c r="A16" s="198"/>
      <c r="B16" s="215"/>
      <c r="C16" s="220"/>
      <c r="D16" s="320"/>
      <c r="E16" s="305"/>
      <c r="F16" s="306"/>
      <c r="G16" s="320"/>
      <c r="H16" s="320"/>
      <c r="I16" s="320"/>
      <c r="J16" s="320"/>
      <c r="K16" s="320"/>
      <c r="L16" s="320"/>
      <c r="M16" s="320"/>
      <c r="N16" s="320"/>
      <c r="O16" s="202"/>
    </row>
    <row r="17" spans="1:15" ht="18.95" customHeight="1">
      <c r="A17" s="198"/>
      <c r="B17" s="215"/>
      <c r="C17" s="220"/>
      <c r="D17" s="320"/>
      <c r="E17" s="305"/>
      <c r="F17" s="306"/>
      <c r="G17" s="320"/>
      <c r="H17" s="320"/>
      <c r="I17" s="320"/>
      <c r="J17" s="320"/>
      <c r="K17" s="320"/>
      <c r="L17" s="320"/>
      <c r="M17" s="320"/>
      <c r="N17" s="320"/>
      <c r="O17" s="202"/>
    </row>
    <row r="18" spans="1:15" ht="18.95" customHeight="1">
      <c r="A18" s="198"/>
      <c r="B18" s="215"/>
      <c r="C18" s="220"/>
      <c r="D18" s="320"/>
      <c r="E18" s="305"/>
      <c r="F18" s="306"/>
      <c r="G18" s="320"/>
      <c r="H18" s="320"/>
      <c r="I18" s="320"/>
      <c r="J18" s="320"/>
      <c r="K18" s="320"/>
      <c r="L18" s="320"/>
      <c r="M18" s="320"/>
      <c r="N18" s="320"/>
      <c r="O18" s="202"/>
    </row>
    <row r="19" spans="1:15" ht="18.95" customHeight="1">
      <c r="A19" s="198"/>
      <c r="B19" s="215"/>
      <c r="C19" s="220"/>
      <c r="D19" s="320"/>
      <c r="E19" s="305"/>
      <c r="F19" s="306"/>
      <c r="G19" s="320"/>
      <c r="H19" s="320"/>
      <c r="I19" s="320"/>
      <c r="J19" s="320"/>
      <c r="K19" s="320"/>
      <c r="L19" s="320"/>
      <c r="M19" s="320"/>
      <c r="N19" s="320"/>
      <c r="O19" s="202"/>
    </row>
    <row r="20" spans="1:15" ht="18.95" customHeight="1">
      <c r="A20" s="198"/>
      <c r="B20" s="215"/>
      <c r="C20" s="220"/>
      <c r="D20" s="320"/>
      <c r="E20" s="305"/>
      <c r="F20" s="306"/>
      <c r="G20" s="320"/>
      <c r="H20" s="320"/>
      <c r="I20" s="320"/>
      <c r="J20" s="320"/>
      <c r="K20" s="320"/>
      <c r="L20" s="320"/>
      <c r="M20" s="320"/>
      <c r="N20" s="320"/>
      <c r="O20" s="202"/>
    </row>
    <row r="21" spans="1:15" ht="18.95" customHeight="1">
      <c r="A21" s="198"/>
      <c r="B21" s="215"/>
      <c r="C21" s="220"/>
      <c r="D21" s="320"/>
      <c r="E21" s="305"/>
      <c r="F21" s="306"/>
      <c r="G21" s="320"/>
      <c r="H21" s="320"/>
      <c r="I21" s="320"/>
      <c r="J21" s="320"/>
      <c r="K21" s="320"/>
      <c r="L21" s="320"/>
      <c r="M21" s="320"/>
      <c r="N21" s="320"/>
      <c r="O21" s="202"/>
    </row>
    <row r="22" spans="1:15" ht="18.95" customHeight="1">
      <c r="A22" s="198"/>
      <c r="B22" s="215"/>
      <c r="C22" s="220"/>
      <c r="D22" s="320"/>
      <c r="E22" s="305"/>
      <c r="F22" s="306"/>
      <c r="G22" s="320"/>
      <c r="H22" s="320"/>
      <c r="I22" s="320"/>
      <c r="J22" s="320"/>
      <c r="K22" s="320"/>
      <c r="L22" s="320"/>
      <c r="M22" s="320"/>
      <c r="N22" s="320"/>
      <c r="O22" s="202"/>
    </row>
    <row r="23" spans="1:15" ht="18.95" customHeight="1">
      <c r="A23" s="198"/>
      <c r="B23" s="215"/>
      <c r="C23" s="220"/>
      <c r="D23" s="320"/>
      <c r="E23" s="305"/>
      <c r="F23" s="306"/>
      <c r="G23" s="320"/>
      <c r="H23" s="320"/>
      <c r="I23" s="320"/>
      <c r="J23" s="320"/>
      <c r="K23" s="320"/>
      <c r="L23" s="320"/>
      <c r="M23" s="320"/>
      <c r="N23" s="320"/>
      <c r="O23" s="202"/>
    </row>
    <row r="24" spans="1:15" ht="18.95" customHeight="1">
      <c r="A24" s="320"/>
      <c r="B24" s="215"/>
      <c r="C24" s="220"/>
      <c r="D24" s="320"/>
      <c r="E24" s="305"/>
      <c r="F24" s="306"/>
      <c r="G24" s="320"/>
      <c r="H24" s="320"/>
      <c r="I24" s="320"/>
      <c r="J24" s="320"/>
      <c r="K24" s="320"/>
      <c r="L24" s="320"/>
      <c r="M24" s="320"/>
      <c r="N24" s="320"/>
      <c r="O24" s="202"/>
    </row>
    <row r="25" spans="1:15" ht="18.95" customHeight="1">
      <c r="A25" s="320"/>
      <c r="B25" s="215"/>
      <c r="C25" s="220"/>
      <c r="D25" s="320"/>
      <c r="E25" s="305"/>
      <c r="F25" s="306"/>
      <c r="G25" s="320"/>
      <c r="H25" s="320"/>
      <c r="I25" s="320"/>
      <c r="J25" s="320"/>
      <c r="K25" s="320"/>
      <c r="L25" s="320"/>
      <c r="M25" s="320"/>
      <c r="N25" s="320"/>
      <c r="O25" s="202"/>
    </row>
    <row r="26" spans="1:15" ht="18.95" customHeight="1">
      <c r="A26" s="198"/>
      <c r="B26" s="215"/>
      <c r="C26" s="220"/>
      <c r="D26" s="320"/>
      <c r="E26" s="305"/>
      <c r="F26" s="306"/>
      <c r="G26" s="320"/>
      <c r="H26" s="320"/>
      <c r="I26" s="320"/>
      <c r="J26" s="320"/>
      <c r="K26" s="320"/>
      <c r="L26" s="320"/>
      <c r="M26" s="320"/>
      <c r="N26" s="320"/>
      <c r="O26" s="202"/>
    </row>
    <row r="27" spans="1:15" ht="18.95" customHeight="1">
      <c r="A27" s="198"/>
      <c r="B27" s="215"/>
      <c r="C27" s="220"/>
      <c r="D27" s="320"/>
      <c r="E27" s="305"/>
      <c r="F27" s="306"/>
      <c r="G27" s="320"/>
      <c r="H27" s="320"/>
      <c r="I27" s="320"/>
      <c r="J27" s="320"/>
      <c r="K27" s="320"/>
      <c r="L27" s="320"/>
      <c r="M27" s="320"/>
      <c r="N27" s="320"/>
      <c r="O27" s="202"/>
    </row>
    <row r="28" spans="1:15" ht="18.95" customHeight="1">
      <c r="A28" s="198"/>
      <c r="B28" s="215"/>
      <c r="C28" s="220"/>
      <c r="D28" s="320"/>
      <c r="E28" s="305"/>
      <c r="F28" s="306"/>
      <c r="G28" s="320"/>
      <c r="H28" s="320"/>
      <c r="I28" s="320"/>
      <c r="J28" s="320"/>
      <c r="K28" s="320"/>
      <c r="L28" s="320"/>
      <c r="M28" s="320"/>
      <c r="N28" s="320"/>
      <c r="O28" s="202"/>
    </row>
    <row r="29" spans="1:15" ht="18.95" customHeight="1">
      <c r="A29" s="198"/>
      <c r="B29" s="215"/>
      <c r="C29" s="220"/>
      <c r="D29" s="320"/>
      <c r="E29" s="305"/>
      <c r="F29" s="306"/>
      <c r="G29" s="320"/>
      <c r="H29" s="320"/>
      <c r="I29" s="320"/>
      <c r="J29" s="320"/>
      <c r="K29" s="320"/>
      <c r="L29" s="320"/>
      <c r="M29" s="320"/>
      <c r="N29" s="320"/>
      <c r="O29" s="202"/>
    </row>
    <row r="30" spans="1:15" ht="18.95" customHeight="1">
      <c r="A30" s="198"/>
      <c r="B30" s="215"/>
      <c r="C30" s="220"/>
      <c r="D30" s="320"/>
      <c r="E30" s="305"/>
      <c r="F30" s="306"/>
      <c r="G30" s="320"/>
      <c r="H30" s="320"/>
      <c r="I30" s="320"/>
      <c r="J30" s="320"/>
      <c r="K30" s="320"/>
      <c r="L30" s="320"/>
      <c r="M30" s="320"/>
      <c r="N30" s="320"/>
      <c r="O30" s="202"/>
    </row>
    <row r="31" spans="1:15" ht="18.95" customHeight="1">
      <c r="A31" s="198"/>
      <c r="B31" s="215"/>
      <c r="C31" s="220"/>
      <c r="D31" s="320"/>
      <c r="E31" s="305"/>
      <c r="F31" s="306"/>
      <c r="G31" s="320"/>
      <c r="H31" s="320"/>
      <c r="I31" s="320"/>
      <c r="J31" s="320"/>
      <c r="K31" s="320"/>
      <c r="L31" s="320"/>
      <c r="M31" s="320"/>
      <c r="N31" s="320"/>
      <c r="O31" s="202"/>
    </row>
    <row r="32" spans="1:15" ht="18.95" customHeight="1">
      <c r="A32" s="198"/>
      <c r="B32" s="215"/>
      <c r="C32" s="220"/>
      <c r="D32" s="320"/>
      <c r="E32" s="305"/>
      <c r="F32" s="306"/>
      <c r="G32" s="320"/>
      <c r="H32" s="320"/>
      <c r="I32" s="320"/>
      <c r="J32" s="320"/>
      <c r="K32" s="320"/>
      <c r="L32" s="320"/>
      <c r="M32" s="320"/>
      <c r="N32" s="320"/>
      <c r="O32" s="202"/>
    </row>
    <row r="33" spans="1:15" ht="18.95" customHeight="1">
      <c r="A33" s="320"/>
      <c r="B33" s="215"/>
      <c r="C33" s="220"/>
      <c r="D33" s="320"/>
      <c r="E33" s="305"/>
      <c r="F33" s="306"/>
      <c r="G33" s="320"/>
      <c r="H33" s="320"/>
      <c r="I33" s="320"/>
      <c r="J33" s="320"/>
      <c r="K33" s="320"/>
      <c r="L33" s="320"/>
      <c r="M33" s="320"/>
      <c r="N33" s="320"/>
      <c r="O33" s="202"/>
    </row>
    <row r="34" spans="1:15" ht="18.95" customHeight="1">
      <c r="A34" s="320"/>
      <c r="B34" s="215"/>
      <c r="C34" s="220"/>
      <c r="D34" s="320"/>
      <c r="E34" s="305"/>
      <c r="F34" s="306"/>
      <c r="G34" s="320"/>
      <c r="H34" s="320"/>
      <c r="I34" s="320"/>
      <c r="J34" s="320"/>
      <c r="K34" s="320"/>
      <c r="L34" s="320"/>
      <c r="M34" s="320"/>
      <c r="N34" s="320"/>
      <c r="O34" s="202"/>
    </row>
    <row r="35" spans="1:15" ht="18.95" customHeight="1">
      <c r="A35" s="198"/>
      <c r="B35" s="215"/>
      <c r="C35" s="220"/>
      <c r="D35" s="320"/>
      <c r="E35" s="305"/>
      <c r="F35" s="306"/>
      <c r="G35" s="320"/>
      <c r="H35" s="320"/>
      <c r="I35" s="320"/>
      <c r="J35" s="320"/>
      <c r="K35" s="320"/>
      <c r="L35" s="320"/>
      <c r="M35" s="320"/>
      <c r="N35" s="320"/>
      <c r="O35" s="202"/>
    </row>
    <row r="36" spans="1:15" ht="18.95" customHeight="1">
      <c r="A36" s="198"/>
      <c r="B36" s="215"/>
      <c r="C36" s="220"/>
      <c r="D36" s="320"/>
      <c r="E36" s="305"/>
      <c r="F36" s="306"/>
      <c r="G36" s="320"/>
      <c r="H36" s="320"/>
      <c r="I36" s="320"/>
      <c r="J36" s="320"/>
      <c r="K36" s="320"/>
      <c r="L36" s="320"/>
      <c r="M36" s="320"/>
      <c r="N36" s="320"/>
      <c r="O36" s="202"/>
    </row>
    <row r="37" spans="1:15" ht="18.95" customHeight="1">
      <c r="A37" s="198"/>
      <c r="B37" s="215"/>
      <c r="C37" s="220"/>
      <c r="D37" s="320"/>
      <c r="E37" s="305"/>
      <c r="F37" s="306"/>
      <c r="G37" s="320"/>
      <c r="H37" s="320"/>
      <c r="I37" s="320"/>
      <c r="J37" s="320"/>
      <c r="K37" s="320"/>
      <c r="L37" s="320"/>
      <c r="M37" s="320"/>
      <c r="N37" s="320"/>
      <c r="O37" s="202"/>
    </row>
    <row r="38" spans="1:15" ht="18.95" customHeight="1">
      <c r="A38" s="198"/>
      <c r="B38" s="215"/>
      <c r="C38" s="220"/>
      <c r="D38" s="320"/>
      <c r="E38" s="305"/>
      <c r="F38" s="306"/>
      <c r="G38" s="320"/>
      <c r="H38" s="320"/>
      <c r="I38" s="320"/>
      <c r="J38" s="320"/>
      <c r="K38" s="320"/>
      <c r="L38" s="320"/>
      <c r="M38" s="320"/>
      <c r="N38" s="320"/>
      <c r="O38" s="202"/>
    </row>
    <row r="39" spans="1:15" ht="18.95" customHeight="1">
      <c r="A39" s="198"/>
      <c r="B39" s="215"/>
      <c r="C39" s="220"/>
      <c r="D39" s="320"/>
      <c r="E39" s="305"/>
      <c r="F39" s="306"/>
      <c r="G39" s="320"/>
      <c r="H39" s="320"/>
      <c r="I39" s="320"/>
      <c r="J39" s="320"/>
      <c r="K39" s="320"/>
      <c r="L39" s="320"/>
      <c r="M39" s="320"/>
      <c r="N39" s="320"/>
      <c r="O39" s="202"/>
    </row>
    <row r="40" spans="1:15" ht="18.95" customHeight="1">
      <c r="A40" s="198"/>
      <c r="B40" s="215"/>
      <c r="C40" s="220"/>
      <c r="D40" s="320"/>
      <c r="E40" s="305"/>
      <c r="F40" s="306"/>
      <c r="G40" s="320"/>
      <c r="H40" s="320"/>
      <c r="I40" s="320"/>
      <c r="J40" s="320"/>
      <c r="K40" s="320"/>
      <c r="L40" s="320"/>
      <c r="M40" s="320"/>
      <c r="N40" s="320"/>
      <c r="O40" s="202"/>
    </row>
    <row r="41" spans="1:15" ht="18.95" customHeight="1">
      <c r="A41" s="199"/>
      <c r="B41" s="230"/>
      <c r="C41" s="231"/>
      <c r="D41" s="229"/>
      <c r="E41" s="232"/>
      <c r="F41" s="233"/>
      <c r="G41" s="229"/>
      <c r="H41" s="229"/>
      <c r="I41" s="229"/>
      <c r="J41" s="229"/>
      <c r="K41" s="229"/>
      <c r="L41" s="229"/>
      <c r="M41" s="229"/>
      <c r="N41" s="229"/>
      <c r="O41" s="204"/>
    </row>
  </sheetData>
  <autoFilter ref="A2:O40"/>
  <mergeCells count="1">
    <mergeCell ref="K1:L1"/>
  </mergeCells>
  <phoneticPr fontId="15" type="noConversion"/>
  <printOptions horizontalCentered="1" gridLines="1"/>
  <pageMargins left="0.15748031496062992" right="0.11811023622047245" top="0.6692913385826772" bottom="0.39370078740157483" header="0.31496062992125984" footer="0.19685039370078741"/>
  <pageSetup paperSize="9" scale="65" orientation="landscape" r:id="rId1"/>
  <headerFooter alignWithMargins="0">
    <oddHeader>&amp;C&amp;"+,굵게"&amp;14- 내 역 서 -</oddHeader>
    <oddFooter>&amp;C&amp;"+,보통"&amp;10&amp;P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W115"/>
  <sheetViews>
    <sheetView view="pageBreakPreview" zoomScale="83" zoomScaleSheetLayoutView="83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F27" sqref="F27:F86"/>
    </sheetView>
  </sheetViews>
  <sheetFormatPr defaultRowHeight="18.95" customHeight="1"/>
  <cols>
    <col min="1" max="1" width="4.88671875" style="234" customWidth="1"/>
    <col min="2" max="2" width="24.21875" style="235" customWidth="1"/>
    <col min="3" max="3" width="44.77734375" style="236" customWidth="1"/>
    <col min="4" max="4" width="7.6640625" style="234" customWidth="1"/>
    <col min="5" max="5" width="5.88671875" style="237" customWidth="1"/>
    <col min="6" max="6" width="9" style="238" customWidth="1"/>
    <col min="7" max="7" width="10.21875" style="234" customWidth="1"/>
    <col min="8" max="8" width="11.77734375" style="234" customWidth="1"/>
    <col min="9" max="13" width="10.6640625" style="234" customWidth="1"/>
    <col min="14" max="14" width="11.77734375" style="234" customWidth="1"/>
    <col min="15" max="15" width="8.5546875" style="193" customWidth="1"/>
    <col min="16" max="16" width="3.21875" style="193" customWidth="1"/>
    <col min="17" max="17" width="8.5546875" style="293" customWidth="1"/>
    <col min="18" max="18" width="11.6640625" style="298" bestFit="1" customWidth="1"/>
    <col min="19" max="19" width="11.33203125" style="298" bestFit="1" customWidth="1"/>
    <col min="20" max="20" width="11.33203125" style="298" customWidth="1"/>
    <col min="21" max="21" width="13.6640625" style="272" customWidth="1"/>
    <col min="22" max="22" width="11" style="264" bestFit="1" customWidth="1"/>
    <col min="23" max="23" width="9" style="265"/>
    <col min="24" max="24" width="9.33203125" style="266" bestFit="1" customWidth="1"/>
    <col min="25" max="25" width="12.5546875" style="266" customWidth="1"/>
    <col min="26" max="26" width="17.33203125" style="264" customWidth="1"/>
    <col min="27" max="28" width="9" style="183"/>
    <col min="29" max="29" width="12.109375" style="183" customWidth="1"/>
    <col min="30" max="262" width="9" style="183"/>
    <col min="263" max="263" width="5.77734375" style="183" customWidth="1"/>
    <col min="264" max="265" width="25.77734375" style="183" customWidth="1"/>
    <col min="266" max="266" width="7.77734375" style="183" customWidth="1"/>
    <col min="267" max="267" width="5.77734375" style="183" customWidth="1"/>
    <col min="268" max="268" width="9.77734375" style="183" customWidth="1"/>
    <col min="269" max="269" width="10.77734375" style="183" customWidth="1"/>
    <col min="270" max="270" width="11.77734375" style="183" customWidth="1"/>
    <col min="271" max="271" width="10.77734375" style="183" customWidth="1"/>
    <col min="272" max="273" width="11.77734375" style="183" customWidth="1"/>
    <col min="274" max="274" width="13.77734375" style="183" customWidth="1"/>
    <col min="275" max="275" width="8.77734375" style="183" customWidth="1"/>
    <col min="276" max="518" width="9" style="183"/>
    <col min="519" max="519" width="5.77734375" style="183" customWidth="1"/>
    <col min="520" max="521" width="25.77734375" style="183" customWidth="1"/>
    <col min="522" max="522" width="7.77734375" style="183" customWidth="1"/>
    <col min="523" max="523" width="5.77734375" style="183" customWidth="1"/>
    <col min="524" max="524" width="9.77734375" style="183" customWidth="1"/>
    <col min="525" max="525" width="10.77734375" style="183" customWidth="1"/>
    <col min="526" max="526" width="11.77734375" style="183" customWidth="1"/>
    <col min="527" max="527" width="10.77734375" style="183" customWidth="1"/>
    <col min="528" max="529" width="11.77734375" style="183" customWidth="1"/>
    <col min="530" max="530" width="13.77734375" style="183" customWidth="1"/>
    <col min="531" max="531" width="8.77734375" style="183" customWidth="1"/>
    <col min="532" max="774" width="9" style="183"/>
    <col min="775" max="775" width="5.77734375" style="183" customWidth="1"/>
    <col min="776" max="777" width="25.77734375" style="183" customWidth="1"/>
    <col min="778" max="778" width="7.77734375" style="183" customWidth="1"/>
    <col min="779" max="779" width="5.77734375" style="183" customWidth="1"/>
    <col min="780" max="780" width="9.77734375" style="183" customWidth="1"/>
    <col min="781" max="781" width="10.77734375" style="183" customWidth="1"/>
    <col min="782" max="782" width="11.77734375" style="183" customWidth="1"/>
    <col min="783" max="783" width="10.77734375" style="183" customWidth="1"/>
    <col min="784" max="785" width="11.77734375" style="183" customWidth="1"/>
    <col min="786" max="786" width="13.77734375" style="183" customWidth="1"/>
    <col min="787" max="787" width="8.77734375" style="183" customWidth="1"/>
    <col min="788" max="1030" width="8.88671875" style="183"/>
    <col min="1031" max="1031" width="5.77734375" style="183" customWidth="1"/>
    <col min="1032" max="1033" width="25.77734375" style="183" customWidth="1"/>
    <col min="1034" max="1034" width="7.77734375" style="183" customWidth="1"/>
    <col min="1035" max="1035" width="5.77734375" style="183" customWidth="1"/>
    <col min="1036" max="1036" width="9.77734375" style="183" customWidth="1"/>
    <col min="1037" max="1037" width="10.77734375" style="183" customWidth="1"/>
    <col min="1038" max="1038" width="11.77734375" style="183" customWidth="1"/>
    <col min="1039" max="1039" width="10.77734375" style="183" customWidth="1"/>
    <col min="1040" max="1041" width="11.77734375" style="183" customWidth="1"/>
    <col min="1042" max="1042" width="13.77734375" style="183" customWidth="1"/>
    <col min="1043" max="1043" width="8.77734375" style="183" customWidth="1"/>
    <col min="1044" max="1286" width="9" style="183"/>
    <col min="1287" max="1287" width="5.77734375" style="183" customWidth="1"/>
    <col min="1288" max="1289" width="25.77734375" style="183" customWidth="1"/>
    <col min="1290" max="1290" width="7.77734375" style="183" customWidth="1"/>
    <col min="1291" max="1291" width="5.77734375" style="183" customWidth="1"/>
    <col min="1292" max="1292" width="9.77734375" style="183" customWidth="1"/>
    <col min="1293" max="1293" width="10.77734375" style="183" customWidth="1"/>
    <col min="1294" max="1294" width="11.77734375" style="183" customWidth="1"/>
    <col min="1295" max="1295" width="10.77734375" style="183" customWidth="1"/>
    <col min="1296" max="1297" width="11.77734375" style="183" customWidth="1"/>
    <col min="1298" max="1298" width="13.77734375" style="183" customWidth="1"/>
    <col min="1299" max="1299" width="8.77734375" style="183" customWidth="1"/>
    <col min="1300" max="1542" width="9" style="183"/>
    <col min="1543" max="1543" width="5.77734375" style="183" customWidth="1"/>
    <col min="1544" max="1545" width="25.77734375" style="183" customWidth="1"/>
    <col min="1546" max="1546" width="7.77734375" style="183" customWidth="1"/>
    <col min="1547" max="1547" width="5.77734375" style="183" customWidth="1"/>
    <col min="1548" max="1548" width="9.77734375" style="183" customWidth="1"/>
    <col min="1549" max="1549" width="10.77734375" style="183" customWidth="1"/>
    <col min="1550" max="1550" width="11.77734375" style="183" customWidth="1"/>
    <col min="1551" max="1551" width="10.77734375" style="183" customWidth="1"/>
    <col min="1552" max="1553" width="11.77734375" style="183" customWidth="1"/>
    <col min="1554" max="1554" width="13.77734375" style="183" customWidth="1"/>
    <col min="1555" max="1555" width="8.77734375" style="183" customWidth="1"/>
    <col min="1556" max="1798" width="9" style="183"/>
    <col min="1799" max="1799" width="5.77734375" style="183" customWidth="1"/>
    <col min="1800" max="1801" width="25.77734375" style="183" customWidth="1"/>
    <col min="1802" max="1802" width="7.77734375" style="183" customWidth="1"/>
    <col min="1803" max="1803" width="5.77734375" style="183" customWidth="1"/>
    <col min="1804" max="1804" width="9.77734375" style="183" customWidth="1"/>
    <col min="1805" max="1805" width="10.77734375" style="183" customWidth="1"/>
    <col min="1806" max="1806" width="11.77734375" style="183" customWidth="1"/>
    <col min="1807" max="1807" width="10.77734375" style="183" customWidth="1"/>
    <col min="1808" max="1809" width="11.77734375" style="183" customWidth="1"/>
    <col min="1810" max="1810" width="13.77734375" style="183" customWidth="1"/>
    <col min="1811" max="1811" width="8.77734375" style="183" customWidth="1"/>
    <col min="1812" max="2054" width="8.88671875" style="183"/>
    <col min="2055" max="2055" width="5.77734375" style="183" customWidth="1"/>
    <col min="2056" max="2057" width="25.77734375" style="183" customWidth="1"/>
    <col min="2058" max="2058" width="7.77734375" style="183" customWidth="1"/>
    <col min="2059" max="2059" width="5.77734375" style="183" customWidth="1"/>
    <col min="2060" max="2060" width="9.77734375" style="183" customWidth="1"/>
    <col min="2061" max="2061" width="10.77734375" style="183" customWidth="1"/>
    <col min="2062" max="2062" width="11.77734375" style="183" customWidth="1"/>
    <col min="2063" max="2063" width="10.77734375" style="183" customWidth="1"/>
    <col min="2064" max="2065" width="11.77734375" style="183" customWidth="1"/>
    <col min="2066" max="2066" width="13.77734375" style="183" customWidth="1"/>
    <col min="2067" max="2067" width="8.77734375" style="183" customWidth="1"/>
    <col min="2068" max="2310" width="9" style="183"/>
    <col min="2311" max="2311" width="5.77734375" style="183" customWidth="1"/>
    <col min="2312" max="2313" width="25.77734375" style="183" customWidth="1"/>
    <col min="2314" max="2314" width="7.77734375" style="183" customWidth="1"/>
    <col min="2315" max="2315" width="5.77734375" style="183" customWidth="1"/>
    <col min="2316" max="2316" width="9.77734375" style="183" customWidth="1"/>
    <col min="2317" max="2317" width="10.77734375" style="183" customWidth="1"/>
    <col min="2318" max="2318" width="11.77734375" style="183" customWidth="1"/>
    <col min="2319" max="2319" width="10.77734375" style="183" customWidth="1"/>
    <col min="2320" max="2321" width="11.77734375" style="183" customWidth="1"/>
    <col min="2322" max="2322" width="13.77734375" style="183" customWidth="1"/>
    <col min="2323" max="2323" width="8.77734375" style="183" customWidth="1"/>
    <col min="2324" max="2566" width="9" style="183"/>
    <col min="2567" max="2567" width="5.77734375" style="183" customWidth="1"/>
    <col min="2568" max="2569" width="25.77734375" style="183" customWidth="1"/>
    <col min="2570" max="2570" width="7.77734375" style="183" customWidth="1"/>
    <col min="2571" max="2571" width="5.77734375" style="183" customWidth="1"/>
    <col min="2572" max="2572" width="9.77734375" style="183" customWidth="1"/>
    <col min="2573" max="2573" width="10.77734375" style="183" customWidth="1"/>
    <col min="2574" max="2574" width="11.77734375" style="183" customWidth="1"/>
    <col min="2575" max="2575" width="10.77734375" style="183" customWidth="1"/>
    <col min="2576" max="2577" width="11.77734375" style="183" customWidth="1"/>
    <col min="2578" max="2578" width="13.77734375" style="183" customWidth="1"/>
    <col min="2579" max="2579" width="8.77734375" style="183" customWidth="1"/>
    <col min="2580" max="2822" width="9" style="183"/>
    <col min="2823" max="2823" width="5.77734375" style="183" customWidth="1"/>
    <col min="2824" max="2825" width="25.77734375" style="183" customWidth="1"/>
    <col min="2826" max="2826" width="7.77734375" style="183" customWidth="1"/>
    <col min="2827" max="2827" width="5.77734375" style="183" customWidth="1"/>
    <col min="2828" max="2828" width="9.77734375" style="183" customWidth="1"/>
    <col min="2829" max="2829" width="10.77734375" style="183" customWidth="1"/>
    <col min="2830" max="2830" width="11.77734375" style="183" customWidth="1"/>
    <col min="2831" max="2831" width="10.77734375" style="183" customWidth="1"/>
    <col min="2832" max="2833" width="11.77734375" style="183" customWidth="1"/>
    <col min="2834" max="2834" width="13.77734375" style="183" customWidth="1"/>
    <col min="2835" max="2835" width="8.77734375" style="183" customWidth="1"/>
    <col min="2836" max="3078" width="8.88671875" style="183"/>
    <col min="3079" max="3079" width="5.77734375" style="183" customWidth="1"/>
    <col min="3080" max="3081" width="25.77734375" style="183" customWidth="1"/>
    <col min="3082" max="3082" width="7.77734375" style="183" customWidth="1"/>
    <col min="3083" max="3083" width="5.77734375" style="183" customWidth="1"/>
    <col min="3084" max="3084" width="9.77734375" style="183" customWidth="1"/>
    <col min="3085" max="3085" width="10.77734375" style="183" customWidth="1"/>
    <col min="3086" max="3086" width="11.77734375" style="183" customWidth="1"/>
    <col min="3087" max="3087" width="10.77734375" style="183" customWidth="1"/>
    <col min="3088" max="3089" width="11.77734375" style="183" customWidth="1"/>
    <col min="3090" max="3090" width="13.77734375" style="183" customWidth="1"/>
    <col min="3091" max="3091" width="8.77734375" style="183" customWidth="1"/>
    <col min="3092" max="3334" width="9" style="183"/>
    <col min="3335" max="3335" width="5.77734375" style="183" customWidth="1"/>
    <col min="3336" max="3337" width="25.77734375" style="183" customWidth="1"/>
    <col min="3338" max="3338" width="7.77734375" style="183" customWidth="1"/>
    <col min="3339" max="3339" width="5.77734375" style="183" customWidth="1"/>
    <col min="3340" max="3340" width="9.77734375" style="183" customWidth="1"/>
    <col min="3341" max="3341" width="10.77734375" style="183" customWidth="1"/>
    <col min="3342" max="3342" width="11.77734375" style="183" customWidth="1"/>
    <col min="3343" max="3343" width="10.77734375" style="183" customWidth="1"/>
    <col min="3344" max="3345" width="11.77734375" style="183" customWidth="1"/>
    <col min="3346" max="3346" width="13.77734375" style="183" customWidth="1"/>
    <col min="3347" max="3347" width="8.77734375" style="183" customWidth="1"/>
    <col min="3348" max="3590" width="9" style="183"/>
    <col min="3591" max="3591" width="5.77734375" style="183" customWidth="1"/>
    <col min="3592" max="3593" width="25.77734375" style="183" customWidth="1"/>
    <col min="3594" max="3594" width="7.77734375" style="183" customWidth="1"/>
    <col min="3595" max="3595" width="5.77734375" style="183" customWidth="1"/>
    <col min="3596" max="3596" width="9.77734375" style="183" customWidth="1"/>
    <col min="3597" max="3597" width="10.77734375" style="183" customWidth="1"/>
    <col min="3598" max="3598" width="11.77734375" style="183" customWidth="1"/>
    <col min="3599" max="3599" width="10.77734375" style="183" customWidth="1"/>
    <col min="3600" max="3601" width="11.77734375" style="183" customWidth="1"/>
    <col min="3602" max="3602" width="13.77734375" style="183" customWidth="1"/>
    <col min="3603" max="3603" width="8.77734375" style="183" customWidth="1"/>
    <col min="3604" max="3846" width="9" style="183"/>
    <col min="3847" max="3847" width="5.77734375" style="183" customWidth="1"/>
    <col min="3848" max="3849" width="25.77734375" style="183" customWidth="1"/>
    <col min="3850" max="3850" width="7.77734375" style="183" customWidth="1"/>
    <col min="3851" max="3851" width="5.77734375" style="183" customWidth="1"/>
    <col min="3852" max="3852" width="9.77734375" style="183" customWidth="1"/>
    <col min="3853" max="3853" width="10.77734375" style="183" customWidth="1"/>
    <col min="3854" max="3854" width="11.77734375" style="183" customWidth="1"/>
    <col min="3855" max="3855" width="10.77734375" style="183" customWidth="1"/>
    <col min="3856" max="3857" width="11.77734375" style="183" customWidth="1"/>
    <col min="3858" max="3858" width="13.77734375" style="183" customWidth="1"/>
    <col min="3859" max="3859" width="8.77734375" style="183" customWidth="1"/>
    <col min="3860" max="4102" width="8.88671875" style="183"/>
    <col min="4103" max="4103" width="5.77734375" style="183" customWidth="1"/>
    <col min="4104" max="4105" width="25.77734375" style="183" customWidth="1"/>
    <col min="4106" max="4106" width="7.77734375" style="183" customWidth="1"/>
    <col min="4107" max="4107" width="5.77734375" style="183" customWidth="1"/>
    <col min="4108" max="4108" width="9.77734375" style="183" customWidth="1"/>
    <col min="4109" max="4109" width="10.77734375" style="183" customWidth="1"/>
    <col min="4110" max="4110" width="11.77734375" style="183" customWidth="1"/>
    <col min="4111" max="4111" width="10.77734375" style="183" customWidth="1"/>
    <col min="4112" max="4113" width="11.77734375" style="183" customWidth="1"/>
    <col min="4114" max="4114" width="13.77734375" style="183" customWidth="1"/>
    <col min="4115" max="4115" width="8.77734375" style="183" customWidth="1"/>
    <col min="4116" max="4358" width="9" style="183"/>
    <col min="4359" max="4359" width="5.77734375" style="183" customWidth="1"/>
    <col min="4360" max="4361" width="25.77734375" style="183" customWidth="1"/>
    <col min="4362" max="4362" width="7.77734375" style="183" customWidth="1"/>
    <col min="4363" max="4363" width="5.77734375" style="183" customWidth="1"/>
    <col min="4364" max="4364" width="9.77734375" style="183" customWidth="1"/>
    <col min="4365" max="4365" width="10.77734375" style="183" customWidth="1"/>
    <col min="4366" max="4366" width="11.77734375" style="183" customWidth="1"/>
    <col min="4367" max="4367" width="10.77734375" style="183" customWidth="1"/>
    <col min="4368" max="4369" width="11.77734375" style="183" customWidth="1"/>
    <col min="4370" max="4370" width="13.77734375" style="183" customWidth="1"/>
    <col min="4371" max="4371" width="8.77734375" style="183" customWidth="1"/>
    <col min="4372" max="4614" width="9" style="183"/>
    <col min="4615" max="4615" width="5.77734375" style="183" customWidth="1"/>
    <col min="4616" max="4617" width="25.77734375" style="183" customWidth="1"/>
    <col min="4618" max="4618" width="7.77734375" style="183" customWidth="1"/>
    <col min="4619" max="4619" width="5.77734375" style="183" customWidth="1"/>
    <col min="4620" max="4620" width="9.77734375" style="183" customWidth="1"/>
    <col min="4621" max="4621" width="10.77734375" style="183" customWidth="1"/>
    <col min="4622" max="4622" width="11.77734375" style="183" customWidth="1"/>
    <col min="4623" max="4623" width="10.77734375" style="183" customWidth="1"/>
    <col min="4624" max="4625" width="11.77734375" style="183" customWidth="1"/>
    <col min="4626" max="4626" width="13.77734375" style="183" customWidth="1"/>
    <col min="4627" max="4627" width="8.77734375" style="183" customWidth="1"/>
    <col min="4628" max="4870" width="9" style="183"/>
    <col min="4871" max="4871" width="5.77734375" style="183" customWidth="1"/>
    <col min="4872" max="4873" width="25.77734375" style="183" customWidth="1"/>
    <col min="4874" max="4874" width="7.77734375" style="183" customWidth="1"/>
    <col min="4875" max="4875" width="5.77734375" style="183" customWidth="1"/>
    <col min="4876" max="4876" width="9.77734375" style="183" customWidth="1"/>
    <col min="4877" max="4877" width="10.77734375" style="183" customWidth="1"/>
    <col min="4878" max="4878" width="11.77734375" style="183" customWidth="1"/>
    <col min="4879" max="4879" width="10.77734375" style="183" customWidth="1"/>
    <col min="4880" max="4881" width="11.77734375" style="183" customWidth="1"/>
    <col min="4882" max="4882" width="13.77734375" style="183" customWidth="1"/>
    <col min="4883" max="4883" width="8.77734375" style="183" customWidth="1"/>
    <col min="4884" max="5126" width="8.88671875" style="183"/>
    <col min="5127" max="5127" width="5.77734375" style="183" customWidth="1"/>
    <col min="5128" max="5129" width="25.77734375" style="183" customWidth="1"/>
    <col min="5130" max="5130" width="7.77734375" style="183" customWidth="1"/>
    <col min="5131" max="5131" width="5.77734375" style="183" customWidth="1"/>
    <col min="5132" max="5132" width="9.77734375" style="183" customWidth="1"/>
    <col min="5133" max="5133" width="10.77734375" style="183" customWidth="1"/>
    <col min="5134" max="5134" width="11.77734375" style="183" customWidth="1"/>
    <col min="5135" max="5135" width="10.77734375" style="183" customWidth="1"/>
    <col min="5136" max="5137" width="11.77734375" style="183" customWidth="1"/>
    <col min="5138" max="5138" width="13.77734375" style="183" customWidth="1"/>
    <col min="5139" max="5139" width="8.77734375" style="183" customWidth="1"/>
    <col min="5140" max="5382" width="9" style="183"/>
    <col min="5383" max="5383" width="5.77734375" style="183" customWidth="1"/>
    <col min="5384" max="5385" width="25.77734375" style="183" customWidth="1"/>
    <col min="5386" max="5386" width="7.77734375" style="183" customWidth="1"/>
    <col min="5387" max="5387" width="5.77734375" style="183" customWidth="1"/>
    <col min="5388" max="5388" width="9.77734375" style="183" customWidth="1"/>
    <col min="5389" max="5389" width="10.77734375" style="183" customWidth="1"/>
    <col min="5390" max="5390" width="11.77734375" style="183" customWidth="1"/>
    <col min="5391" max="5391" width="10.77734375" style="183" customWidth="1"/>
    <col min="5392" max="5393" width="11.77734375" style="183" customWidth="1"/>
    <col min="5394" max="5394" width="13.77734375" style="183" customWidth="1"/>
    <col min="5395" max="5395" width="8.77734375" style="183" customWidth="1"/>
    <col min="5396" max="5638" width="9" style="183"/>
    <col min="5639" max="5639" width="5.77734375" style="183" customWidth="1"/>
    <col min="5640" max="5641" width="25.77734375" style="183" customWidth="1"/>
    <col min="5642" max="5642" width="7.77734375" style="183" customWidth="1"/>
    <col min="5643" max="5643" width="5.77734375" style="183" customWidth="1"/>
    <col min="5644" max="5644" width="9.77734375" style="183" customWidth="1"/>
    <col min="5645" max="5645" width="10.77734375" style="183" customWidth="1"/>
    <col min="5646" max="5646" width="11.77734375" style="183" customWidth="1"/>
    <col min="5647" max="5647" width="10.77734375" style="183" customWidth="1"/>
    <col min="5648" max="5649" width="11.77734375" style="183" customWidth="1"/>
    <col min="5650" max="5650" width="13.77734375" style="183" customWidth="1"/>
    <col min="5651" max="5651" width="8.77734375" style="183" customWidth="1"/>
    <col min="5652" max="5894" width="9" style="183"/>
    <col min="5895" max="5895" width="5.77734375" style="183" customWidth="1"/>
    <col min="5896" max="5897" width="25.77734375" style="183" customWidth="1"/>
    <col min="5898" max="5898" width="7.77734375" style="183" customWidth="1"/>
    <col min="5899" max="5899" width="5.77734375" style="183" customWidth="1"/>
    <col min="5900" max="5900" width="9.77734375" style="183" customWidth="1"/>
    <col min="5901" max="5901" width="10.77734375" style="183" customWidth="1"/>
    <col min="5902" max="5902" width="11.77734375" style="183" customWidth="1"/>
    <col min="5903" max="5903" width="10.77734375" style="183" customWidth="1"/>
    <col min="5904" max="5905" width="11.77734375" style="183" customWidth="1"/>
    <col min="5906" max="5906" width="13.77734375" style="183" customWidth="1"/>
    <col min="5907" max="5907" width="8.77734375" style="183" customWidth="1"/>
    <col min="5908" max="6150" width="8.88671875" style="183"/>
    <col min="6151" max="6151" width="5.77734375" style="183" customWidth="1"/>
    <col min="6152" max="6153" width="25.77734375" style="183" customWidth="1"/>
    <col min="6154" max="6154" width="7.77734375" style="183" customWidth="1"/>
    <col min="6155" max="6155" width="5.77734375" style="183" customWidth="1"/>
    <col min="6156" max="6156" width="9.77734375" style="183" customWidth="1"/>
    <col min="6157" max="6157" width="10.77734375" style="183" customWidth="1"/>
    <col min="6158" max="6158" width="11.77734375" style="183" customWidth="1"/>
    <col min="6159" max="6159" width="10.77734375" style="183" customWidth="1"/>
    <col min="6160" max="6161" width="11.77734375" style="183" customWidth="1"/>
    <col min="6162" max="6162" width="13.77734375" style="183" customWidth="1"/>
    <col min="6163" max="6163" width="8.77734375" style="183" customWidth="1"/>
    <col min="6164" max="6406" width="9" style="183"/>
    <col min="6407" max="6407" width="5.77734375" style="183" customWidth="1"/>
    <col min="6408" max="6409" width="25.77734375" style="183" customWidth="1"/>
    <col min="6410" max="6410" width="7.77734375" style="183" customWidth="1"/>
    <col min="6411" max="6411" width="5.77734375" style="183" customWidth="1"/>
    <col min="6412" max="6412" width="9.77734375" style="183" customWidth="1"/>
    <col min="6413" max="6413" width="10.77734375" style="183" customWidth="1"/>
    <col min="6414" max="6414" width="11.77734375" style="183" customWidth="1"/>
    <col min="6415" max="6415" width="10.77734375" style="183" customWidth="1"/>
    <col min="6416" max="6417" width="11.77734375" style="183" customWidth="1"/>
    <col min="6418" max="6418" width="13.77734375" style="183" customWidth="1"/>
    <col min="6419" max="6419" width="8.77734375" style="183" customWidth="1"/>
    <col min="6420" max="6662" width="9" style="183"/>
    <col min="6663" max="6663" width="5.77734375" style="183" customWidth="1"/>
    <col min="6664" max="6665" width="25.77734375" style="183" customWidth="1"/>
    <col min="6666" max="6666" width="7.77734375" style="183" customWidth="1"/>
    <col min="6667" max="6667" width="5.77734375" style="183" customWidth="1"/>
    <col min="6668" max="6668" width="9.77734375" style="183" customWidth="1"/>
    <col min="6669" max="6669" width="10.77734375" style="183" customWidth="1"/>
    <col min="6670" max="6670" width="11.77734375" style="183" customWidth="1"/>
    <col min="6671" max="6671" width="10.77734375" style="183" customWidth="1"/>
    <col min="6672" max="6673" width="11.77734375" style="183" customWidth="1"/>
    <col min="6674" max="6674" width="13.77734375" style="183" customWidth="1"/>
    <col min="6675" max="6675" width="8.77734375" style="183" customWidth="1"/>
    <col min="6676" max="6918" width="9" style="183"/>
    <col min="6919" max="6919" width="5.77734375" style="183" customWidth="1"/>
    <col min="6920" max="6921" width="25.77734375" style="183" customWidth="1"/>
    <col min="6922" max="6922" width="7.77734375" style="183" customWidth="1"/>
    <col min="6923" max="6923" width="5.77734375" style="183" customWidth="1"/>
    <col min="6924" max="6924" width="9.77734375" style="183" customWidth="1"/>
    <col min="6925" max="6925" width="10.77734375" style="183" customWidth="1"/>
    <col min="6926" max="6926" width="11.77734375" style="183" customWidth="1"/>
    <col min="6927" max="6927" width="10.77734375" style="183" customWidth="1"/>
    <col min="6928" max="6929" width="11.77734375" style="183" customWidth="1"/>
    <col min="6930" max="6930" width="13.77734375" style="183" customWidth="1"/>
    <col min="6931" max="6931" width="8.77734375" style="183" customWidth="1"/>
    <col min="6932" max="7174" width="8.88671875" style="183"/>
    <col min="7175" max="7175" width="5.77734375" style="183" customWidth="1"/>
    <col min="7176" max="7177" width="25.77734375" style="183" customWidth="1"/>
    <col min="7178" max="7178" width="7.77734375" style="183" customWidth="1"/>
    <col min="7179" max="7179" width="5.77734375" style="183" customWidth="1"/>
    <col min="7180" max="7180" width="9.77734375" style="183" customWidth="1"/>
    <col min="7181" max="7181" width="10.77734375" style="183" customWidth="1"/>
    <col min="7182" max="7182" width="11.77734375" style="183" customWidth="1"/>
    <col min="7183" max="7183" width="10.77734375" style="183" customWidth="1"/>
    <col min="7184" max="7185" width="11.77734375" style="183" customWidth="1"/>
    <col min="7186" max="7186" width="13.77734375" style="183" customWidth="1"/>
    <col min="7187" max="7187" width="8.77734375" style="183" customWidth="1"/>
    <col min="7188" max="7430" width="9" style="183"/>
    <col min="7431" max="7431" width="5.77734375" style="183" customWidth="1"/>
    <col min="7432" max="7433" width="25.77734375" style="183" customWidth="1"/>
    <col min="7434" max="7434" width="7.77734375" style="183" customWidth="1"/>
    <col min="7435" max="7435" width="5.77734375" style="183" customWidth="1"/>
    <col min="7436" max="7436" width="9.77734375" style="183" customWidth="1"/>
    <col min="7437" max="7437" width="10.77734375" style="183" customWidth="1"/>
    <col min="7438" max="7438" width="11.77734375" style="183" customWidth="1"/>
    <col min="7439" max="7439" width="10.77734375" style="183" customWidth="1"/>
    <col min="7440" max="7441" width="11.77734375" style="183" customWidth="1"/>
    <col min="7442" max="7442" width="13.77734375" style="183" customWidth="1"/>
    <col min="7443" max="7443" width="8.77734375" style="183" customWidth="1"/>
    <col min="7444" max="7686" width="9" style="183"/>
    <col min="7687" max="7687" width="5.77734375" style="183" customWidth="1"/>
    <col min="7688" max="7689" width="25.77734375" style="183" customWidth="1"/>
    <col min="7690" max="7690" width="7.77734375" style="183" customWidth="1"/>
    <col min="7691" max="7691" width="5.77734375" style="183" customWidth="1"/>
    <col min="7692" max="7692" width="9.77734375" style="183" customWidth="1"/>
    <col min="7693" max="7693" width="10.77734375" style="183" customWidth="1"/>
    <col min="7694" max="7694" width="11.77734375" style="183" customWidth="1"/>
    <col min="7695" max="7695" width="10.77734375" style="183" customWidth="1"/>
    <col min="7696" max="7697" width="11.77734375" style="183" customWidth="1"/>
    <col min="7698" max="7698" width="13.77734375" style="183" customWidth="1"/>
    <col min="7699" max="7699" width="8.77734375" style="183" customWidth="1"/>
    <col min="7700" max="7942" width="9" style="183"/>
    <col min="7943" max="7943" width="5.77734375" style="183" customWidth="1"/>
    <col min="7944" max="7945" width="25.77734375" style="183" customWidth="1"/>
    <col min="7946" max="7946" width="7.77734375" style="183" customWidth="1"/>
    <col min="7947" max="7947" width="5.77734375" style="183" customWidth="1"/>
    <col min="7948" max="7948" width="9.77734375" style="183" customWidth="1"/>
    <col min="7949" max="7949" width="10.77734375" style="183" customWidth="1"/>
    <col min="7950" max="7950" width="11.77734375" style="183" customWidth="1"/>
    <col min="7951" max="7951" width="10.77734375" style="183" customWidth="1"/>
    <col min="7952" max="7953" width="11.77734375" style="183" customWidth="1"/>
    <col min="7954" max="7954" width="13.77734375" style="183" customWidth="1"/>
    <col min="7955" max="7955" width="8.77734375" style="183" customWidth="1"/>
    <col min="7956" max="8198" width="8.88671875" style="183"/>
    <col min="8199" max="8199" width="5.77734375" style="183" customWidth="1"/>
    <col min="8200" max="8201" width="25.77734375" style="183" customWidth="1"/>
    <col min="8202" max="8202" width="7.77734375" style="183" customWidth="1"/>
    <col min="8203" max="8203" width="5.77734375" style="183" customWidth="1"/>
    <col min="8204" max="8204" width="9.77734375" style="183" customWidth="1"/>
    <col min="8205" max="8205" width="10.77734375" style="183" customWidth="1"/>
    <col min="8206" max="8206" width="11.77734375" style="183" customWidth="1"/>
    <col min="8207" max="8207" width="10.77734375" style="183" customWidth="1"/>
    <col min="8208" max="8209" width="11.77734375" style="183" customWidth="1"/>
    <col min="8210" max="8210" width="13.77734375" style="183" customWidth="1"/>
    <col min="8211" max="8211" width="8.77734375" style="183" customWidth="1"/>
    <col min="8212" max="8454" width="9" style="183"/>
    <col min="8455" max="8455" width="5.77734375" style="183" customWidth="1"/>
    <col min="8456" max="8457" width="25.77734375" style="183" customWidth="1"/>
    <col min="8458" max="8458" width="7.77734375" style="183" customWidth="1"/>
    <col min="8459" max="8459" width="5.77734375" style="183" customWidth="1"/>
    <col min="8460" max="8460" width="9.77734375" style="183" customWidth="1"/>
    <col min="8461" max="8461" width="10.77734375" style="183" customWidth="1"/>
    <col min="8462" max="8462" width="11.77734375" style="183" customWidth="1"/>
    <col min="8463" max="8463" width="10.77734375" style="183" customWidth="1"/>
    <col min="8464" max="8465" width="11.77734375" style="183" customWidth="1"/>
    <col min="8466" max="8466" width="13.77734375" style="183" customWidth="1"/>
    <col min="8467" max="8467" width="8.77734375" style="183" customWidth="1"/>
    <col min="8468" max="8710" width="9" style="183"/>
    <col min="8711" max="8711" width="5.77734375" style="183" customWidth="1"/>
    <col min="8712" max="8713" width="25.77734375" style="183" customWidth="1"/>
    <col min="8714" max="8714" width="7.77734375" style="183" customWidth="1"/>
    <col min="8715" max="8715" width="5.77734375" style="183" customWidth="1"/>
    <col min="8716" max="8716" width="9.77734375" style="183" customWidth="1"/>
    <col min="8717" max="8717" width="10.77734375" style="183" customWidth="1"/>
    <col min="8718" max="8718" width="11.77734375" style="183" customWidth="1"/>
    <col min="8719" max="8719" width="10.77734375" style="183" customWidth="1"/>
    <col min="8720" max="8721" width="11.77734375" style="183" customWidth="1"/>
    <col min="8722" max="8722" width="13.77734375" style="183" customWidth="1"/>
    <col min="8723" max="8723" width="8.77734375" style="183" customWidth="1"/>
    <col min="8724" max="8966" width="9" style="183"/>
    <col min="8967" max="8967" width="5.77734375" style="183" customWidth="1"/>
    <col min="8968" max="8969" width="25.77734375" style="183" customWidth="1"/>
    <col min="8970" max="8970" width="7.77734375" style="183" customWidth="1"/>
    <col min="8971" max="8971" width="5.77734375" style="183" customWidth="1"/>
    <col min="8972" max="8972" width="9.77734375" style="183" customWidth="1"/>
    <col min="8973" max="8973" width="10.77734375" style="183" customWidth="1"/>
    <col min="8974" max="8974" width="11.77734375" style="183" customWidth="1"/>
    <col min="8975" max="8975" width="10.77734375" style="183" customWidth="1"/>
    <col min="8976" max="8977" width="11.77734375" style="183" customWidth="1"/>
    <col min="8978" max="8978" width="13.77734375" style="183" customWidth="1"/>
    <col min="8979" max="8979" width="8.77734375" style="183" customWidth="1"/>
    <col min="8980" max="9222" width="8.88671875" style="183"/>
    <col min="9223" max="9223" width="5.77734375" style="183" customWidth="1"/>
    <col min="9224" max="9225" width="25.77734375" style="183" customWidth="1"/>
    <col min="9226" max="9226" width="7.77734375" style="183" customWidth="1"/>
    <col min="9227" max="9227" width="5.77734375" style="183" customWidth="1"/>
    <col min="9228" max="9228" width="9.77734375" style="183" customWidth="1"/>
    <col min="9229" max="9229" width="10.77734375" style="183" customWidth="1"/>
    <col min="9230" max="9230" width="11.77734375" style="183" customWidth="1"/>
    <col min="9231" max="9231" width="10.77734375" style="183" customWidth="1"/>
    <col min="9232" max="9233" width="11.77734375" style="183" customWidth="1"/>
    <col min="9234" max="9234" width="13.77734375" style="183" customWidth="1"/>
    <col min="9235" max="9235" width="8.77734375" style="183" customWidth="1"/>
    <col min="9236" max="9478" width="9" style="183"/>
    <col min="9479" max="9479" width="5.77734375" style="183" customWidth="1"/>
    <col min="9480" max="9481" width="25.77734375" style="183" customWidth="1"/>
    <col min="9482" max="9482" width="7.77734375" style="183" customWidth="1"/>
    <col min="9483" max="9483" width="5.77734375" style="183" customWidth="1"/>
    <col min="9484" max="9484" width="9.77734375" style="183" customWidth="1"/>
    <col min="9485" max="9485" width="10.77734375" style="183" customWidth="1"/>
    <col min="9486" max="9486" width="11.77734375" style="183" customWidth="1"/>
    <col min="9487" max="9487" width="10.77734375" style="183" customWidth="1"/>
    <col min="9488" max="9489" width="11.77734375" style="183" customWidth="1"/>
    <col min="9490" max="9490" width="13.77734375" style="183" customWidth="1"/>
    <col min="9491" max="9491" width="8.77734375" style="183" customWidth="1"/>
    <col min="9492" max="9734" width="9" style="183"/>
    <col min="9735" max="9735" width="5.77734375" style="183" customWidth="1"/>
    <col min="9736" max="9737" width="25.77734375" style="183" customWidth="1"/>
    <col min="9738" max="9738" width="7.77734375" style="183" customWidth="1"/>
    <col min="9739" max="9739" width="5.77734375" style="183" customWidth="1"/>
    <col min="9740" max="9740" width="9.77734375" style="183" customWidth="1"/>
    <col min="9741" max="9741" width="10.77734375" style="183" customWidth="1"/>
    <col min="9742" max="9742" width="11.77734375" style="183" customWidth="1"/>
    <col min="9743" max="9743" width="10.77734375" style="183" customWidth="1"/>
    <col min="9744" max="9745" width="11.77734375" style="183" customWidth="1"/>
    <col min="9746" max="9746" width="13.77734375" style="183" customWidth="1"/>
    <col min="9747" max="9747" width="8.77734375" style="183" customWidth="1"/>
    <col min="9748" max="9990" width="9" style="183"/>
    <col min="9991" max="9991" width="5.77734375" style="183" customWidth="1"/>
    <col min="9992" max="9993" width="25.77734375" style="183" customWidth="1"/>
    <col min="9994" max="9994" width="7.77734375" style="183" customWidth="1"/>
    <col min="9995" max="9995" width="5.77734375" style="183" customWidth="1"/>
    <col min="9996" max="9996" width="9.77734375" style="183" customWidth="1"/>
    <col min="9997" max="9997" width="10.77734375" style="183" customWidth="1"/>
    <col min="9998" max="9998" width="11.77734375" style="183" customWidth="1"/>
    <col min="9999" max="9999" width="10.77734375" style="183" customWidth="1"/>
    <col min="10000" max="10001" width="11.77734375" style="183" customWidth="1"/>
    <col min="10002" max="10002" width="13.77734375" style="183" customWidth="1"/>
    <col min="10003" max="10003" width="8.77734375" style="183" customWidth="1"/>
    <col min="10004" max="10246" width="8.88671875" style="183"/>
    <col min="10247" max="10247" width="5.77734375" style="183" customWidth="1"/>
    <col min="10248" max="10249" width="25.77734375" style="183" customWidth="1"/>
    <col min="10250" max="10250" width="7.77734375" style="183" customWidth="1"/>
    <col min="10251" max="10251" width="5.77734375" style="183" customWidth="1"/>
    <col min="10252" max="10252" width="9.77734375" style="183" customWidth="1"/>
    <col min="10253" max="10253" width="10.77734375" style="183" customWidth="1"/>
    <col min="10254" max="10254" width="11.77734375" style="183" customWidth="1"/>
    <col min="10255" max="10255" width="10.77734375" style="183" customWidth="1"/>
    <col min="10256" max="10257" width="11.77734375" style="183" customWidth="1"/>
    <col min="10258" max="10258" width="13.77734375" style="183" customWidth="1"/>
    <col min="10259" max="10259" width="8.77734375" style="183" customWidth="1"/>
    <col min="10260" max="10502" width="9" style="183"/>
    <col min="10503" max="10503" width="5.77734375" style="183" customWidth="1"/>
    <col min="10504" max="10505" width="25.77734375" style="183" customWidth="1"/>
    <col min="10506" max="10506" width="7.77734375" style="183" customWidth="1"/>
    <col min="10507" max="10507" width="5.77734375" style="183" customWidth="1"/>
    <col min="10508" max="10508" width="9.77734375" style="183" customWidth="1"/>
    <col min="10509" max="10509" width="10.77734375" style="183" customWidth="1"/>
    <col min="10510" max="10510" width="11.77734375" style="183" customWidth="1"/>
    <col min="10511" max="10511" width="10.77734375" style="183" customWidth="1"/>
    <col min="10512" max="10513" width="11.77734375" style="183" customWidth="1"/>
    <col min="10514" max="10514" width="13.77734375" style="183" customWidth="1"/>
    <col min="10515" max="10515" width="8.77734375" style="183" customWidth="1"/>
    <col min="10516" max="10758" width="9" style="183"/>
    <col min="10759" max="10759" width="5.77734375" style="183" customWidth="1"/>
    <col min="10760" max="10761" width="25.77734375" style="183" customWidth="1"/>
    <col min="10762" max="10762" width="7.77734375" style="183" customWidth="1"/>
    <col min="10763" max="10763" width="5.77734375" style="183" customWidth="1"/>
    <col min="10764" max="10764" width="9.77734375" style="183" customWidth="1"/>
    <col min="10765" max="10765" width="10.77734375" style="183" customWidth="1"/>
    <col min="10766" max="10766" width="11.77734375" style="183" customWidth="1"/>
    <col min="10767" max="10767" width="10.77734375" style="183" customWidth="1"/>
    <col min="10768" max="10769" width="11.77734375" style="183" customWidth="1"/>
    <col min="10770" max="10770" width="13.77734375" style="183" customWidth="1"/>
    <col min="10771" max="10771" width="8.77734375" style="183" customWidth="1"/>
    <col min="10772" max="11014" width="9" style="183"/>
    <col min="11015" max="11015" width="5.77734375" style="183" customWidth="1"/>
    <col min="11016" max="11017" width="25.77734375" style="183" customWidth="1"/>
    <col min="11018" max="11018" width="7.77734375" style="183" customWidth="1"/>
    <col min="11019" max="11019" width="5.77734375" style="183" customWidth="1"/>
    <col min="11020" max="11020" width="9.77734375" style="183" customWidth="1"/>
    <col min="11021" max="11021" width="10.77734375" style="183" customWidth="1"/>
    <col min="11022" max="11022" width="11.77734375" style="183" customWidth="1"/>
    <col min="11023" max="11023" width="10.77734375" style="183" customWidth="1"/>
    <col min="11024" max="11025" width="11.77734375" style="183" customWidth="1"/>
    <col min="11026" max="11026" width="13.77734375" style="183" customWidth="1"/>
    <col min="11027" max="11027" width="8.77734375" style="183" customWidth="1"/>
    <col min="11028" max="11270" width="8.88671875" style="183"/>
    <col min="11271" max="11271" width="5.77734375" style="183" customWidth="1"/>
    <col min="11272" max="11273" width="25.77734375" style="183" customWidth="1"/>
    <col min="11274" max="11274" width="7.77734375" style="183" customWidth="1"/>
    <col min="11275" max="11275" width="5.77734375" style="183" customWidth="1"/>
    <col min="11276" max="11276" width="9.77734375" style="183" customWidth="1"/>
    <col min="11277" max="11277" width="10.77734375" style="183" customWidth="1"/>
    <col min="11278" max="11278" width="11.77734375" style="183" customWidth="1"/>
    <col min="11279" max="11279" width="10.77734375" style="183" customWidth="1"/>
    <col min="11280" max="11281" width="11.77734375" style="183" customWidth="1"/>
    <col min="11282" max="11282" width="13.77734375" style="183" customWidth="1"/>
    <col min="11283" max="11283" width="8.77734375" style="183" customWidth="1"/>
    <col min="11284" max="11526" width="9" style="183"/>
    <col min="11527" max="11527" width="5.77734375" style="183" customWidth="1"/>
    <col min="11528" max="11529" width="25.77734375" style="183" customWidth="1"/>
    <col min="11530" max="11530" width="7.77734375" style="183" customWidth="1"/>
    <col min="11531" max="11531" width="5.77734375" style="183" customWidth="1"/>
    <col min="11532" max="11532" width="9.77734375" style="183" customWidth="1"/>
    <col min="11533" max="11533" width="10.77734375" style="183" customWidth="1"/>
    <col min="11534" max="11534" width="11.77734375" style="183" customWidth="1"/>
    <col min="11535" max="11535" width="10.77734375" style="183" customWidth="1"/>
    <col min="11536" max="11537" width="11.77734375" style="183" customWidth="1"/>
    <col min="11538" max="11538" width="13.77734375" style="183" customWidth="1"/>
    <col min="11539" max="11539" width="8.77734375" style="183" customWidth="1"/>
    <col min="11540" max="11782" width="9" style="183"/>
    <col min="11783" max="11783" width="5.77734375" style="183" customWidth="1"/>
    <col min="11784" max="11785" width="25.77734375" style="183" customWidth="1"/>
    <col min="11786" max="11786" width="7.77734375" style="183" customWidth="1"/>
    <col min="11787" max="11787" width="5.77734375" style="183" customWidth="1"/>
    <col min="11788" max="11788" width="9.77734375" style="183" customWidth="1"/>
    <col min="11789" max="11789" width="10.77734375" style="183" customWidth="1"/>
    <col min="11790" max="11790" width="11.77734375" style="183" customWidth="1"/>
    <col min="11791" max="11791" width="10.77734375" style="183" customWidth="1"/>
    <col min="11792" max="11793" width="11.77734375" style="183" customWidth="1"/>
    <col min="11794" max="11794" width="13.77734375" style="183" customWidth="1"/>
    <col min="11795" max="11795" width="8.77734375" style="183" customWidth="1"/>
    <col min="11796" max="12038" width="9" style="183"/>
    <col min="12039" max="12039" width="5.77734375" style="183" customWidth="1"/>
    <col min="12040" max="12041" width="25.77734375" style="183" customWidth="1"/>
    <col min="12042" max="12042" width="7.77734375" style="183" customWidth="1"/>
    <col min="12043" max="12043" width="5.77734375" style="183" customWidth="1"/>
    <col min="12044" max="12044" width="9.77734375" style="183" customWidth="1"/>
    <col min="12045" max="12045" width="10.77734375" style="183" customWidth="1"/>
    <col min="12046" max="12046" width="11.77734375" style="183" customWidth="1"/>
    <col min="12047" max="12047" width="10.77734375" style="183" customWidth="1"/>
    <col min="12048" max="12049" width="11.77734375" style="183" customWidth="1"/>
    <col min="12050" max="12050" width="13.77734375" style="183" customWidth="1"/>
    <col min="12051" max="12051" width="8.77734375" style="183" customWidth="1"/>
    <col min="12052" max="12294" width="8.88671875" style="183"/>
    <col min="12295" max="12295" width="5.77734375" style="183" customWidth="1"/>
    <col min="12296" max="12297" width="25.77734375" style="183" customWidth="1"/>
    <col min="12298" max="12298" width="7.77734375" style="183" customWidth="1"/>
    <col min="12299" max="12299" width="5.77734375" style="183" customWidth="1"/>
    <col min="12300" max="12300" width="9.77734375" style="183" customWidth="1"/>
    <col min="12301" max="12301" width="10.77734375" style="183" customWidth="1"/>
    <col min="12302" max="12302" width="11.77734375" style="183" customWidth="1"/>
    <col min="12303" max="12303" width="10.77734375" style="183" customWidth="1"/>
    <col min="12304" max="12305" width="11.77734375" style="183" customWidth="1"/>
    <col min="12306" max="12306" width="13.77734375" style="183" customWidth="1"/>
    <col min="12307" max="12307" width="8.77734375" style="183" customWidth="1"/>
    <col min="12308" max="12550" width="9" style="183"/>
    <col min="12551" max="12551" width="5.77734375" style="183" customWidth="1"/>
    <col min="12552" max="12553" width="25.77734375" style="183" customWidth="1"/>
    <col min="12554" max="12554" width="7.77734375" style="183" customWidth="1"/>
    <col min="12555" max="12555" width="5.77734375" style="183" customWidth="1"/>
    <col min="12556" max="12556" width="9.77734375" style="183" customWidth="1"/>
    <col min="12557" max="12557" width="10.77734375" style="183" customWidth="1"/>
    <col min="12558" max="12558" width="11.77734375" style="183" customWidth="1"/>
    <col min="12559" max="12559" width="10.77734375" style="183" customWidth="1"/>
    <col min="12560" max="12561" width="11.77734375" style="183" customWidth="1"/>
    <col min="12562" max="12562" width="13.77734375" style="183" customWidth="1"/>
    <col min="12563" max="12563" width="8.77734375" style="183" customWidth="1"/>
    <col min="12564" max="12806" width="9" style="183"/>
    <col min="12807" max="12807" width="5.77734375" style="183" customWidth="1"/>
    <col min="12808" max="12809" width="25.77734375" style="183" customWidth="1"/>
    <col min="12810" max="12810" width="7.77734375" style="183" customWidth="1"/>
    <col min="12811" max="12811" width="5.77734375" style="183" customWidth="1"/>
    <col min="12812" max="12812" width="9.77734375" style="183" customWidth="1"/>
    <col min="12813" max="12813" width="10.77734375" style="183" customWidth="1"/>
    <col min="12814" max="12814" width="11.77734375" style="183" customWidth="1"/>
    <col min="12815" max="12815" width="10.77734375" style="183" customWidth="1"/>
    <col min="12816" max="12817" width="11.77734375" style="183" customWidth="1"/>
    <col min="12818" max="12818" width="13.77734375" style="183" customWidth="1"/>
    <col min="12819" max="12819" width="8.77734375" style="183" customWidth="1"/>
    <col min="12820" max="13062" width="9" style="183"/>
    <col min="13063" max="13063" width="5.77734375" style="183" customWidth="1"/>
    <col min="13064" max="13065" width="25.77734375" style="183" customWidth="1"/>
    <col min="13066" max="13066" width="7.77734375" style="183" customWidth="1"/>
    <col min="13067" max="13067" width="5.77734375" style="183" customWidth="1"/>
    <col min="13068" max="13068" width="9.77734375" style="183" customWidth="1"/>
    <col min="13069" max="13069" width="10.77734375" style="183" customWidth="1"/>
    <col min="13070" max="13070" width="11.77734375" style="183" customWidth="1"/>
    <col min="13071" max="13071" width="10.77734375" style="183" customWidth="1"/>
    <col min="13072" max="13073" width="11.77734375" style="183" customWidth="1"/>
    <col min="13074" max="13074" width="13.77734375" style="183" customWidth="1"/>
    <col min="13075" max="13075" width="8.77734375" style="183" customWidth="1"/>
    <col min="13076" max="13318" width="8.88671875" style="183"/>
    <col min="13319" max="13319" width="5.77734375" style="183" customWidth="1"/>
    <col min="13320" max="13321" width="25.77734375" style="183" customWidth="1"/>
    <col min="13322" max="13322" width="7.77734375" style="183" customWidth="1"/>
    <col min="13323" max="13323" width="5.77734375" style="183" customWidth="1"/>
    <col min="13324" max="13324" width="9.77734375" style="183" customWidth="1"/>
    <col min="13325" max="13325" width="10.77734375" style="183" customWidth="1"/>
    <col min="13326" max="13326" width="11.77734375" style="183" customWidth="1"/>
    <col min="13327" max="13327" width="10.77734375" style="183" customWidth="1"/>
    <col min="13328" max="13329" width="11.77734375" style="183" customWidth="1"/>
    <col min="13330" max="13330" width="13.77734375" style="183" customWidth="1"/>
    <col min="13331" max="13331" width="8.77734375" style="183" customWidth="1"/>
    <col min="13332" max="13574" width="9" style="183"/>
    <col min="13575" max="13575" width="5.77734375" style="183" customWidth="1"/>
    <col min="13576" max="13577" width="25.77734375" style="183" customWidth="1"/>
    <col min="13578" max="13578" width="7.77734375" style="183" customWidth="1"/>
    <col min="13579" max="13579" width="5.77734375" style="183" customWidth="1"/>
    <col min="13580" max="13580" width="9.77734375" style="183" customWidth="1"/>
    <col min="13581" max="13581" width="10.77734375" style="183" customWidth="1"/>
    <col min="13582" max="13582" width="11.77734375" style="183" customWidth="1"/>
    <col min="13583" max="13583" width="10.77734375" style="183" customWidth="1"/>
    <col min="13584" max="13585" width="11.77734375" style="183" customWidth="1"/>
    <col min="13586" max="13586" width="13.77734375" style="183" customWidth="1"/>
    <col min="13587" max="13587" width="8.77734375" style="183" customWidth="1"/>
    <col min="13588" max="13830" width="9" style="183"/>
    <col min="13831" max="13831" width="5.77734375" style="183" customWidth="1"/>
    <col min="13832" max="13833" width="25.77734375" style="183" customWidth="1"/>
    <col min="13834" max="13834" width="7.77734375" style="183" customWidth="1"/>
    <col min="13835" max="13835" width="5.77734375" style="183" customWidth="1"/>
    <col min="13836" max="13836" width="9.77734375" style="183" customWidth="1"/>
    <col min="13837" max="13837" width="10.77734375" style="183" customWidth="1"/>
    <col min="13838" max="13838" width="11.77734375" style="183" customWidth="1"/>
    <col min="13839" max="13839" width="10.77734375" style="183" customWidth="1"/>
    <col min="13840" max="13841" width="11.77734375" style="183" customWidth="1"/>
    <col min="13842" max="13842" width="13.77734375" style="183" customWidth="1"/>
    <col min="13843" max="13843" width="8.77734375" style="183" customWidth="1"/>
    <col min="13844" max="14086" width="9" style="183"/>
    <col min="14087" max="14087" width="5.77734375" style="183" customWidth="1"/>
    <col min="14088" max="14089" width="25.77734375" style="183" customWidth="1"/>
    <col min="14090" max="14090" width="7.77734375" style="183" customWidth="1"/>
    <col min="14091" max="14091" width="5.77734375" style="183" customWidth="1"/>
    <col min="14092" max="14092" width="9.77734375" style="183" customWidth="1"/>
    <col min="14093" max="14093" width="10.77734375" style="183" customWidth="1"/>
    <col min="14094" max="14094" width="11.77734375" style="183" customWidth="1"/>
    <col min="14095" max="14095" width="10.77734375" style="183" customWidth="1"/>
    <col min="14096" max="14097" width="11.77734375" style="183" customWidth="1"/>
    <col min="14098" max="14098" width="13.77734375" style="183" customWidth="1"/>
    <col min="14099" max="14099" width="8.77734375" style="183" customWidth="1"/>
    <col min="14100" max="14342" width="8.88671875" style="183"/>
    <col min="14343" max="14343" width="5.77734375" style="183" customWidth="1"/>
    <col min="14344" max="14345" width="25.77734375" style="183" customWidth="1"/>
    <col min="14346" max="14346" width="7.77734375" style="183" customWidth="1"/>
    <col min="14347" max="14347" width="5.77734375" style="183" customWidth="1"/>
    <col min="14348" max="14348" width="9.77734375" style="183" customWidth="1"/>
    <col min="14349" max="14349" width="10.77734375" style="183" customWidth="1"/>
    <col min="14350" max="14350" width="11.77734375" style="183" customWidth="1"/>
    <col min="14351" max="14351" width="10.77734375" style="183" customWidth="1"/>
    <col min="14352" max="14353" width="11.77734375" style="183" customWidth="1"/>
    <col min="14354" max="14354" width="13.77734375" style="183" customWidth="1"/>
    <col min="14355" max="14355" width="8.77734375" style="183" customWidth="1"/>
    <col min="14356" max="14598" width="9" style="183"/>
    <col min="14599" max="14599" width="5.77734375" style="183" customWidth="1"/>
    <col min="14600" max="14601" width="25.77734375" style="183" customWidth="1"/>
    <col min="14602" max="14602" width="7.77734375" style="183" customWidth="1"/>
    <col min="14603" max="14603" width="5.77734375" style="183" customWidth="1"/>
    <col min="14604" max="14604" width="9.77734375" style="183" customWidth="1"/>
    <col min="14605" max="14605" width="10.77734375" style="183" customWidth="1"/>
    <col min="14606" max="14606" width="11.77734375" style="183" customWidth="1"/>
    <col min="14607" max="14607" width="10.77734375" style="183" customWidth="1"/>
    <col min="14608" max="14609" width="11.77734375" style="183" customWidth="1"/>
    <col min="14610" max="14610" width="13.77734375" style="183" customWidth="1"/>
    <col min="14611" max="14611" width="8.77734375" style="183" customWidth="1"/>
    <col min="14612" max="14854" width="9" style="183"/>
    <col min="14855" max="14855" width="5.77734375" style="183" customWidth="1"/>
    <col min="14856" max="14857" width="25.77734375" style="183" customWidth="1"/>
    <col min="14858" max="14858" width="7.77734375" style="183" customWidth="1"/>
    <col min="14859" max="14859" width="5.77734375" style="183" customWidth="1"/>
    <col min="14860" max="14860" width="9.77734375" style="183" customWidth="1"/>
    <col min="14861" max="14861" width="10.77734375" style="183" customWidth="1"/>
    <col min="14862" max="14862" width="11.77734375" style="183" customWidth="1"/>
    <col min="14863" max="14863" width="10.77734375" style="183" customWidth="1"/>
    <col min="14864" max="14865" width="11.77734375" style="183" customWidth="1"/>
    <col min="14866" max="14866" width="13.77734375" style="183" customWidth="1"/>
    <col min="14867" max="14867" width="8.77734375" style="183" customWidth="1"/>
    <col min="14868" max="15110" width="9" style="183"/>
    <col min="15111" max="15111" width="5.77734375" style="183" customWidth="1"/>
    <col min="15112" max="15113" width="25.77734375" style="183" customWidth="1"/>
    <col min="15114" max="15114" width="7.77734375" style="183" customWidth="1"/>
    <col min="15115" max="15115" width="5.77734375" style="183" customWidth="1"/>
    <col min="15116" max="15116" width="9.77734375" style="183" customWidth="1"/>
    <col min="15117" max="15117" width="10.77734375" style="183" customWidth="1"/>
    <col min="15118" max="15118" width="11.77734375" style="183" customWidth="1"/>
    <col min="15119" max="15119" width="10.77734375" style="183" customWidth="1"/>
    <col min="15120" max="15121" width="11.77734375" style="183" customWidth="1"/>
    <col min="15122" max="15122" width="13.77734375" style="183" customWidth="1"/>
    <col min="15123" max="15123" width="8.77734375" style="183" customWidth="1"/>
    <col min="15124" max="15366" width="8.88671875" style="183"/>
    <col min="15367" max="15367" width="5.77734375" style="183" customWidth="1"/>
    <col min="15368" max="15369" width="25.77734375" style="183" customWidth="1"/>
    <col min="15370" max="15370" width="7.77734375" style="183" customWidth="1"/>
    <col min="15371" max="15371" width="5.77734375" style="183" customWidth="1"/>
    <col min="15372" max="15372" width="9.77734375" style="183" customWidth="1"/>
    <col min="15373" max="15373" width="10.77734375" style="183" customWidth="1"/>
    <col min="15374" max="15374" width="11.77734375" style="183" customWidth="1"/>
    <col min="15375" max="15375" width="10.77734375" style="183" customWidth="1"/>
    <col min="15376" max="15377" width="11.77734375" style="183" customWidth="1"/>
    <col min="15378" max="15378" width="13.77734375" style="183" customWidth="1"/>
    <col min="15379" max="15379" width="8.77734375" style="183" customWidth="1"/>
    <col min="15380" max="15622" width="9" style="183"/>
    <col min="15623" max="15623" width="5.77734375" style="183" customWidth="1"/>
    <col min="15624" max="15625" width="25.77734375" style="183" customWidth="1"/>
    <col min="15626" max="15626" width="7.77734375" style="183" customWidth="1"/>
    <col min="15627" max="15627" width="5.77734375" style="183" customWidth="1"/>
    <col min="15628" max="15628" width="9.77734375" style="183" customWidth="1"/>
    <col min="15629" max="15629" width="10.77734375" style="183" customWidth="1"/>
    <col min="15630" max="15630" width="11.77734375" style="183" customWidth="1"/>
    <col min="15631" max="15631" width="10.77734375" style="183" customWidth="1"/>
    <col min="15632" max="15633" width="11.77734375" style="183" customWidth="1"/>
    <col min="15634" max="15634" width="13.77734375" style="183" customWidth="1"/>
    <col min="15635" max="15635" width="8.77734375" style="183" customWidth="1"/>
    <col min="15636" max="15878" width="9" style="183"/>
    <col min="15879" max="15879" width="5.77734375" style="183" customWidth="1"/>
    <col min="15880" max="15881" width="25.77734375" style="183" customWidth="1"/>
    <col min="15882" max="15882" width="7.77734375" style="183" customWidth="1"/>
    <col min="15883" max="15883" width="5.77734375" style="183" customWidth="1"/>
    <col min="15884" max="15884" width="9.77734375" style="183" customWidth="1"/>
    <col min="15885" max="15885" width="10.77734375" style="183" customWidth="1"/>
    <col min="15886" max="15886" width="11.77734375" style="183" customWidth="1"/>
    <col min="15887" max="15887" width="10.77734375" style="183" customWidth="1"/>
    <col min="15888" max="15889" width="11.77734375" style="183" customWidth="1"/>
    <col min="15890" max="15890" width="13.77734375" style="183" customWidth="1"/>
    <col min="15891" max="15891" width="8.77734375" style="183" customWidth="1"/>
    <col min="15892" max="16134" width="9" style="183"/>
    <col min="16135" max="16135" width="5.77734375" style="183" customWidth="1"/>
    <col min="16136" max="16137" width="25.77734375" style="183" customWidth="1"/>
    <col min="16138" max="16138" width="7.77734375" style="183" customWidth="1"/>
    <col min="16139" max="16139" width="5.77734375" style="183" customWidth="1"/>
    <col min="16140" max="16140" width="9.77734375" style="183" customWidth="1"/>
    <col min="16141" max="16141" width="10.77734375" style="183" customWidth="1"/>
    <col min="16142" max="16142" width="11.77734375" style="183" customWidth="1"/>
    <col min="16143" max="16143" width="10.77734375" style="183" customWidth="1"/>
    <col min="16144" max="16145" width="11.77734375" style="183" customWidth="1"/>
    <col min="16146" max="16146" width="13.77734375" style="183" customWidth="1"/>
    <col min="16147" max="16147" width="8.77734375" style="183" customWidth="1"/>
    <col min="16148" max="16381" width="8.88671875" style="183"/>
    <col min="16382" max="16382" width="8.88671875" style="183" customWidth="1"/>
    <col min="16383" max="16384" width="8.88671875" style="183"/>
  </cols>
  <sheetData>
    <row r="1" spans="1:26 2439:2441" s="190" customFormat="1" ht="18.95" customHeight="1">
      <c r="A1" s="362" t="s">
        <v>324</v>
      </c>
      <c r="B1" s="185" t="s">
        <v>283</v>
      </c>
      <c r="C1" s="186" t="s">
        <v>284</v>
      </c>
      <c r="D1" s="321" t="s">
        <v>285</v>
      </c>
      <c r="E1" s="187" t="s">
        <v>0</v>
      </c>
      <c r="F1" s="301" t="s">
        <v>1</v>
      </c>
      <c r="G1" s="189" t="s">
        <v>286</v>
      </c>
      <c r="H1" s="189"/>
      <c r="I1" s="189" t="s">
        <v>343</v>
      </c>
      <c r="J1" s="189"/>
      <c r="K1" s="394" t="s">
        <v>316</v>
      </c>
      <c r="L1" s="394"/>
      <c r="M1" s="189" t="s">
        <v>95</v>
      </c>
      <c r="N1" s="189"/>
      <c r="O1" s="321" t="s">
        <v>287</v>
      </c>
      <c r="P1" s="286"/>
      <c r="Q1" s="291"/>
      <c r="R1" s="270"/>
      <c r="S1" s="329"/>
      <c r="T1" s="329"/>
      <c r="U1" s="274"/>
      <c r="V1" s="270"/>
      <c r="W1" s="263"/>
      <c r="X1" s="262"/>
      <c r="Y1" s="262"/>
      <c r="Z1" s="270"/>
    </row>
    <row r="2" spans="1:26 2439:2441" s="190" customFormat="1" ht="18.95" customHeight="1">
      <c r="A2" s="321" t="s">
        <v>325</v>
      </c>
      <c r="B2" s="185" t="s">
        <v>288</v>
      </c>
      <c r="C2" s="186" t="s">
        <v>289</v>
      </c>
      <c r="D2" s="321" t="s">
        <v>290</v>
      </c>
      <c r="E2" s="187" t="s">
        <v>291</v>
      </c>
      <c r="F2" s="301" t="s">
        <v>292</v>
      </c>
      <c r="G2" s="321" t="s">
        <v>94</v>
      </c>
      <c r="H2" s="321" t="s">
        <v>293</v>
      </c>
      <c r="I2" s="321" t="s">
        <v>94</v>
      </c>
      <c r="J2" s="321" t="s">
        <v>293</v>
      </c>
      <c r="K2" s="321" t="s">
        <v>94</v>
      </c>
      <c r="L2" s="321" t="s">
        <v>293</v>
      </c>
      <c r="M2" s="321" t="s">
        <v>94</v>
      </c>
      <c r="N2" s="321" t="s">
        <v>293</v>
      </c>
      <c r="O2" s="321" t="s">
        <v>294</v>
      </c>
      <c r="P2" s="286"/>
      <c r="Q2" s="291"/>
      <c r="R2" s="270"/>
      <c r="S2" s="329"/>
      <c r="T2" s="329"/>
      <c r="U2" s="270"/>
      <c r="V2" s="270"/>
      <c r="W2" s="263"/>
      <c r="X2" s="262"/>
      <c r="Y2" s="262"/>
      <c r="Z2" s="270"/>
    </row>
    <row r="3" spans="1:26 2439:2441" s="181" customFormat="1" ht="18.95" customHeight="1">
      <c r="A3" s="302" t="s">
        <v>295</v>
      </c>
      <c r="B3" s="206" t="s">
        <v>693</v>
      </c>
      <c r="C3" s="207"/>
      <c r="D3" s="302"/>
      <c r="E3" s="208"/>
      <c r="F3" s="303"/>
      <c r="G3" s="302"/>
      <c r="H3" s="302"/>
      <c r="I3" s="302"/>
      <c r="J3" s="302"/>
      <c r="K3" s="302"/>
      <c r="L3" s="302"/>
      <c r="M3" s="302"/>
      <c r="N3" s="302"/>
      <c r="O3" s="200"/>
      <c r="P3" s="287"/>
      <c r="Q3" s="292"/>
      <c r="R3" s="261"/>
      <c r="S3" s="330"/>
      <c r="T3" s="330"/>
      <c r="U3" s="273"/>
      <c r="V3" s="261"/>
      <c r="W3" s="260"/>
      <c r="X3" s="259"/>
      <c r="Y3" s="259"/>
      <c r="Z3" s="261"/>
    </row>
    <row r="4" spans="1:26 2439:2441" s="181" customFormat="1" ht="18.95" customHeight="1">
      <c r="A4" s="319" t="s">
        <v>351</v>
      </c>
      <c r="B4" s="211" t="s">
        <v>494</v>
      </c>
      <c r="C4" s="212"/>
      <c r="D4" s="319"/>
      <c r="E4" s="213"/>
      <c r="F4" s="304"/>
      <c r="G4" s="319"/>
      <c r="H4" s="319"/>
      <c r="I4" s="319"/>
      <c r="J4" s="319"/>
      <c r="K4" s="319"/>
      <c r="L4" s="319"/>
      <c r="M4" s="319"/>
      <c r="N4" s="319"/>
      <c r="O4" s="201"/>
      <c r="P4" s="287"/>
      <c r="Q4" s="292"/>
      <c r="R4" s="261"/>
      <c r="S4" s="330"/>
      <c r="T4" s="330"/>
      <c r="U4" s="273"/>
      <c r="V4" s="261"/>
      <c r="W4" s="260"/>
      <c r="X4" s="259"/>
      <c r="Y4" s="259"/>
      <c r="Z4" s="261"/>
    </row>
    <row r="5" spans="1:26 2439:2441" s="182" customFormat="1" ht="18.95" customHeight="1">
      <c r="A5" s="320" t="s">
        <v>396</v>
      </c>
      <c r="B5" s="215" t="s">
        <v>472</v>
      </c>
      <c r="C5" s="216"/>
      <c r="D5" s="319"/>
      <c r="E5" s="305" t="s">
        <v>297</v>
      </c>
      <c r="F5" s="306">
        <v>1</v>
      </c>
      <c r="G5" s="319"/>
      <c r="H5" s="320">
        <f>H33</f>
        <v>1714894</v>
      </c>
      <c r="I5" s="319"/>
      <c r="J5" s="320">
        <f>J33</f>
        <v>3183941</v>
      </c>
      <c r="K5" s="319"/>
      <c r="L5" s="320">
        <f>L33</f>
        <v>0</v>
      </c>
      <c r="M5" s="320"/>
      <c r="N5" s="320">
        <f>N33</f>
        <v>4898835</v>
      </c>
      <c r="O5" s="201"/>
      <c r="P5" s="287"/>
      <c r="Q5" s="292"/>
      <c r="R5" s="299"/>
      <c r="S5" s="297"/>
      <c r="T5" s="297"/>
      <c r="U5" s="273"/>
      <c r="V5" s="261"/>
      <c r="W5" s="260"/>
      <c r="X5" s="259"/>
      <c r="Y5" s="259"/>
      <c r="Z5" s="261"/>
    </row>
    <row r="6" spans="1:26 2439:2441" ht="18.95" customHeight="1">
      <c r="A6" s="320" t="s">
        <v>298</v>
      </c>
      <c r="B6" s="282" t="s">
        <v>473</v>
      </c>
      <c r="C6" s="283"/>
      <c r="D6" s="281"/>
      <c r="E6" s="284" t="s">
        <v>297</v>
      </c>
      <c r="F6" s="285">
        <v>1</v>
      </c>
      <c r="G6" s="281"/>
      <c r="H6" s="281">
        <f>H43</f>
        <v>0</v>
      </c>
      <c r="I6" s="281"/>
      <c r="J6" s="281">
        <f>J43</f>
        <v>1421359</v>
      </c>
      <c r="K6" s="281"/>
      <c r="L6" s="281">
        <f>L43</f>
        <v>0</v>
      </c>
      <c r="M6" s="281"/>
      <c r="N6" s="281">
        <f>N43</f>
        <v>1421359</v>
      </c>
      <c r="O6" s="309"/>
      <c r="P6" s="288"/>
      <c r="S6" s="296"/>
      <c r="T6" s="296"/>
    </row>
    <row r="7" spans="1:26 2439:2441" ht="18.95" customHeight="1">
      <c r="A7" s="320" t="s">
        <v>299</v>
      </c>
      <c r="B7" s="282" t="s">
        <v>525</v>
      </c>
      <c r="C7" s="283"/>
      <c r="D7" s="281"/>
      <c r="E7" s="284" t="s">
        <v>297</v>
      </c>
      <c r="F7" s="285">
        <v>1</v>
      </c>
      <c r="G7" s="281"/>
      <c r="H7" s="281">
        <f>H49</f>
        <v>1880941</v>
      </c>
      <c r="I7" s="281"/>
      <c r="J7" s="281">
        <f>J49</f>
        <v>292345</v>
      </c>
      <c r="K7" s="281"/>
      <c r="L7" s="281">
        <f>L49</f>
        <v>0</v>
      </c>
      <c r="M7" s="281"/>
      <c r="N7" s="281">
        <f>N49</f>
        <v>2173286</v>
      </c>
      <c r="O7" s="309"/>
      <c r="P7" s="288"/>
      <c r="S7" s="296"/>
      <c r="T7" s="296"/>
    </row>
    <row r="8" spans="1:26 2439:2441" ht="18.95" customHeight="1">
      <c r="A8" s="320" t="s">
        <v>397</v>
      </c>
      <c r="B8" s="282" t="s">
        <v>544</v>
      </c>
      <c r="C8" s="283"/>
      <c r="D8" s="281"/>
      <c r="E8" s="284" t="s">
        <v>159</v>
      </c>
      <c r="F8" s="285">
        <v>1</v>
      </c>
      <c r="G8" s="281"/>
      <c r="H8" s="281">
        <f>H74</f>
        <v>8698010</v>
      </c>
      <c r="I8" s="281"/>
      <c r="J8" s="281">
        <f>J74</f>
        <v>8161803</v>
      </c>
      <c r="K8" s="281"/>
      <c r="L8" s="281">
        <f>L74</f>
        <v>78596</v>
      </c>
      <c r="M8" s="281"/>
      <c r="N8" s="281">
        <f>N74</f>
        <v>16938409</v>
      </c>
      <c r="O8" s="309"/>
      <c r="P8" s="288"/>
      <c r="S8" s="296"/>
      <c r="T8" s="296"/>
    </row>
    <row r="9" spans="1:26 2439:2441" ht="18.95" customHeight="1">
      <c r="A9" s="320" t="s">
        <v>398</v>
      </c>
      <c r="B9" s="282" t="s">
        <v>548</v>
      </c>
      <c r="C9" s="283"/>
      <c r="D9" s="281"/>
      <c r="E9" s="284" t="s">
        <v>159</v>
      </c>
      <c r="F9" s="285">
        <v>1</v>
      </c>
      <c r="G9" s="281"/>
      <c r="H9" s="281">
        <f>H88</f>
        <v>2689568</v>
      </c>
      <c r="I9" s="281"/>
      <c r="J9" s="281">
        <f>J88</f>
        <v>2264246</v>
      </c>
      <c r="K9" s="281"/>
      <c r="L9" s="281">
        <f>L88</f>
        <v>11240</v>
      </c>
      <c r="M9" s="281"/>
      <c r="N9" s="281">
        <f>N88</f>
        <v>4965054</v>
      </c>
      <c r="O9" s="309"/>
      <c r="P9" s="288"/>
      <c r="S9" s="296"/>
      <c r="T9" s="296"/>
    </row>
    <row r="10" spans="1:26 2439:2441" ht="18.95" customHeight="1">
      <c r="A10" s="320"/>
      <c r="B10" s="221"/>
      <c r="C10" s="220"/>
      <c r="D10" s="320"/>
      <c r="E10" s="305"/>
      <c r="F10" s="306"/>
      <c r="G10" s="320"/>
      <c r="H10" s="320"/>
      <c r="I10" s="320"/>
      <c r="J10" s="320"/>
      <c r="K10" s="320"/>
      <c r="L10" s="320"/>
      <c r="M10" s="320"/>
      <c r="N10" s="320"/>
      <c r="O10" s="202"/>
      <c r="P10" s="288"/>
      <c r="S10" s="296"/>
      <c r="T10" s="296"/>
    </row>
    <row r="11" spans="1:26 2439:2441" s="191" customFormat="1" ht="18.95" customHeight="1">
      <c r="A11" s="307"/>
      <c r="B11" s="223" t="s">
        <v>300</v>
      </c>
      <c r="C11" s="224"/>
      <c r="D11" s="307"/>
      <c r="E11" s="225"/>
      <c r="F11" s="226"/>
      <c r="G11" s="307"/>
      <c r="H11" s="307">
        <f>SUM(H4:H10)</f>
        <v>14983413</v>
      </c>
      <c r="I11" s="307"/>
      <c r="J11" s="307">
        <f>SUM(J4:J10)</f>
        <v>15323694</v>
      </c>
      <c r="K11" s="307"/>
      <c r="L11" s="307">
        <f>SUM(L4:L10)</f>
        <v>89836</v>
      </c>
      <c r="M11" s="307"/>
      <c r="N11" s="307">
        <f>SUM(N4:N10)</f>
        <v>30396943</v>
      </c>
      <c r="O11" s="203"/>
      <c r="P11" s="289"/>
      <c r="Q11" s="294"/>
      <c r="R11" s="331"/>
      <c r="S11" s="332"/>
      <c r="T11" s="332"/>
      <c r="U11" s="271"/>
      <c r="V11" s="267"/>
      <c r="W11" s="268"/>
      <c r="X11" s="269"/>
      <c r="Y11" s="269"/>
      <c r="Z11" s="267"/>
      <c r="COU11" s="191" t="s">
        <v>412</v>
      </c>
      <c r="COV11" s="191" t="s">
        <v>413</v>
      </c>
      <c r="COW11" s="191" t="s">
        <v>414</v>
      </c>
    </row>
    <row r="12" spans="1:26 2439:2441" ht="18.95" customHeight="1">
      <c r="A12" s="320"/>
      <c r="B12" s="215"/>
      <c r="C12" s="220"/>
      <c r="D12" s="320"/>
      <c r="E12" s="305"/>
      <c r="F12" s="306"/>
      <c r="G12" s="320"/>
      <c r="H12" s="320"/>
      <c r="I12" s="320"/>
      <c r="J12" s="320"/>
      <c r="K12" s="320"/>
      <c r="L12" s="320"/>
      <c r="M12" s="320"/>
      <c r="N12" s="320"/>
      <c r="O12" s="202"/>
      <c r="P12" s="288"/>
      <c r="S12" s="296"/>
      <c r="T12" s="296"/>
    </row>
    <row r="13" spans="1:26 2439:2441" s="182" customFormat="1" ht="18.95" customHeight="1">
      <c r="A13" s="319"/>
      <c r="B13" s="215"/>
      <c r="C13" s="216"/>
      <c r="D13" s="319"/>
      <c r="E13" s="305"/>
      <c r="F13" s="306"/>
      <c r="G13" s="319"/>
      <c r="H13" s="320"/>
      <c r="I13" s="319"/>
      <c r="J13" s="320"/>
      <c r="K13" s="319"/>
      <c r="L13" s="320"/>
      <c r="M13" s="319"/>
      <c r="N13" s="320"/>
      <c r="O13" s="201"/>
      <c r="P13" s="287"/>
      <c r="Q13" s="292"/>
      <c r="R13" s="299"/>
      <c r="S13" s="297"/>
      <c r="T13" s="297"/>
      <c r="U13" s="273"/>
      <c r="V13" s="261"/>
      <c r="W13" s="260"/>
      <c r="X13" s="259"/>
      <c r="Y13" s="259"/>
      <c r="Z13" s="261"/>
    </row>
    <row r="14" spans="1:26 2439:2441" s="182" customFormat="1" ht="18.95" customHeight="1">
      <c r="A14" s="319" t="s">
        <v>295</v>
      </c>
      <c r="B14" s="227" t="s">
        <v>301</v>
      </c>
      <c r="C14" s="216"/>
      <c r="D14" s="319"/>
      <c r="E14" s="305"/>
      <c r="F14" s="306"/>
      <c r="G14" s="319"/>
      <c r="H14" s="320"/>
      <c r="I14" s="319"/>
      <c r="J14" s="320"/>
      <c r="K14" s="319"/>
      <c r="L14" s="320"/>
      <c r="M14" s="319"/>
      <c r="N14" s="320"/>
      <c r="O14" s="201"/>
      <c r="P14" s="287"/>
      <c r="Q14" s="292"/>
      <c r="R14" s="299"/>
      <c r="S14" s="297"/>
      <c r="T14" s="297"/>
      <c r="U14" s="273"/>
      <c r="V14" s="261"/>
      <c r="W14" s="260"/>
      <c r="X14" s="259"/>
      <c r="Y14" s="259"/>
      <c r="Z14" s="261"/>
    </row>
    <row r="15" spans="1:26 2439:2441" s="182" customFormat="1" ht="18.95" customHeight="1">
      <c r="A15" s="319" t="s">
        <v>302</v>
      </c>
      <c r="B15" s="215" t="s">
        <v>303</v>
      </c>
      <c r="C15" s="216"/>
      <c r="D15" s="319"/>
      <c r="E15" s="305"/>
      <c r="F15" s="306"/>
      <c r="G15" s="319"/>
      <c r="H15" s="320"/>
      <c r="I15" s="319"/>
      <c r="J15" s="320"/>
      <c r="K15" s="319"/>
      <c r="L15" s="320"/>
      <c r="M15" s="319"/>
      <c r="N15" s="320"/>
      <c r="O15" s="201"/>
      <c r="P15" s="287"/>
      <c r="Q15" s="292"/>
      <c r="R15" s="299"/>
      <c r="S15" s="297"/>
      <c r="T15" s="297"/>
      <c r="U15" s="273"/>
      <c r="V15" s="261"/>
      <c r="W15" s="260"/>
      <c r="X15" s="259"/>
      <c r="Y15" s="259"/>
      <c r="Z15" s="261"/>
    </row>
    <row r="16" spans="1:26 2439:2441" ht="18.95" customHeight="1">
      <c r="A16" s="320"/>
      <c r="B16" s="215"/>
      <c r="C16" s="220"/>
      <c r="D16" s="320"/>
      <c r="E16" s="305"/>
      <c r="F16" s="306"/>
      <c r="G16" s="320"/>
      <c r="H16" s="320"/>
      <c r="I16" s="320"/>
      <c r="J16" s="320"/>
      <c r="K16" s="320"/>
      <c r="L16" s="320"/>
      <c r="M16" s="320"/>
      <c r="N16" s="320"/>
      <c r="O16" s="202"/>
      <c r="P16" s="288"/>
      <c r="S16" s="296"/>
      <c r="T16" s="296"/>
    </row>
    <row r="17" spans="1:32" ht="18.95" customHeight="1">
      <c r="A17" s="320"/>
      <c r="B17" s="215"/>
      <c r="C17" s="220"/>
      <c r="D17" s="320"/>
      <c r="E17" s="305"/>
      <c r="F17" s="306"/>
      <c r="G17" s="320"/>
      <c r="H17" s="320"/>
      <c r="I17" s="320"/>
      <c r="J17" s="320"/>
      <c r="K17" s="320"/>
      <c r="L17" s="320"/>
      <c r="M17" s="320"/>
      <c r="N17" s="320"/>
      <c r="O17" s="202"/>
      <c r="P17" s="288"/>
      <c r="S17" s="296"/>
      <c r="T17" s="296"/>
    </row>
    <row r="18" spans="1:32" ht="18.95" customHeight="1">
      <c r="A18" s="320"/>
      <c r="B18" s="215"/>
      <c r="C18" s="220"/>
      <c r="D18" s="320"/>
      <c r="E18" s="305"/>
      <c r="F18" s="306"/>
      <c r="G18" s="320"/>
      <c r="H18" s="320"/>
      <c r="I18" s="320"/>
      <c r="J18" s="320"/>
      <c r="K18" s="320"/>
      <c r="L18" s="320"/>
      <c r="M18" s="320"/>
      <c r="N18" s="320"/>
      <c r="O18" s="202"/>
      <c r="P18" s="288"/>
      <c r="S18" s="296"/>
      <c r="T18" s="296"/>
    </row>
    <row r="19" spans="1:32" ht="18.95" customHeight="1">
      <c r="A19" s="320"/>
      <c r="B19" s="215"/>
      <c r="C19" s="220"/>
      <c r="D19" s="320"/>
      <c r="E19" s="305"/>
      <c r="F19" s="306"/>
      <c r="G19" s="320"/>
      <c r="H19" s="320"/>
      <c r="I19" s="320"/>
      <c r="J19" s="320"/>
      <c r="K19" s="320"/>
      <c r="L19" s="320"/>
      <c r="M19" s="320"/>
      <c r="N19" s="320"/>
      <c r="O19" s="202"/>
      <c r="P19" s="288"/>
      <c r="S19" s="296"/>
      <c r="T19" s="296"/>
    </row>
    <row r="20" spans="1:32" ht="18.95" customHeight="1">
      <c r="A20" s="320"/>
      <c r="B20" s="215"/>
      <c r="C20" s="220"/>
      <c r="D20" s="320"/>
      <c r="E20" s="305"/>
      <c r="F20" s="306"/>
      <c r="G20" s="320"/>
      <c r="H20" s="320"/>
      <c r="I20" s="320"/>
      <c r="J20" s="320"/>
      <c r="K20" s="320"/>
      <c r="L20" s="320"/>
      <c r="M20" s="320"/>
      <c r="N20" s="320"/>
      <c r="O20" s="202"/>
      <c r="P20" s="288"/>
      <c r="S20" s="296"/>
      <c r="T20" s="296"/>
    </row>
    <row r="21" spans="1:32" ht="18.95" customHeight="1">
      <c r="A21" s="320"/>
      <c r="B21" s="215"/>
      <c r="C21" s="220"/>
      <c r="D21" s="320"/>
      <c r="E21" s="305"/>
      <c r="F21" s="306"/>
      <c r="G21" s="320"/>
      <c r="H21" s="320"/>
      <c r="I21" s="320"/>
      <c r="J21" s="320"/>
      <c r="K21" s="320"/>
      <c r="L21" s="320"/>
      <c r="M21" s="320"/>
      <c r="N21" s="320"/>
      <c r="O21" s="202"/>
      <c r="P21" s="288"/>
      <c r="S21" s="296"/>
      <c r="T21" s="296"/>
    </row>
    <row r="22" spans="1:32" ht="18" customHeight="1">
      <c r="A22" s="320"/>
      <c r="B22" s="215"/>
      <c r="C22" s="220"/>
      <c r="D22" s="320"/>
      <c r="E22" s="305"/>
      <c r="F22" s="306"/>
      <c r="G22" s="320"/>
      <c r="H22" s="320"/>
      <c r="I22" s="320"/>
      <c r="J22" s="320"/>
      <c r="K22" s="320"/>
      <c r="L22" s="320"/>
      <c r="M22" s="320"/>
      <c r="N22" s="320"/>
      <c r="O22" s="202"/>
      <c r="P22" s="288"/>
      <c r="S22" s="296"/>
      <c r="T22" s="296"/>
    </row>
    <row r="23" spans="1:32" ht="18.95" customHeight="1">
      <c r="A23" s="320"/>
      <c r="B23" s="215"/>
      <c r="C23" s="220"/>
      <c r="D23" s="320"/>
      <c r="E23" s="305"/>
      <c r="F23" s="306"/>
      <c r="G23" s="320"/>
      <c r="H23" s="320"/>
      <c r="I23" s="320"/>
      <c r="J23" s="320"/>
      <c r="K23" s="320"/>
      <c r="L23" s="320"/>
      <c r="M23" s="320"/>
      <c r="N23" s="320"/>
      <c r="O23" s="202"/>
      <c r="P23" s="288"/>
      <c r="S23" s="296"/>
      <c r="T23" s="296"/>
    </row>
    <row r="24" spans="1:32" ht="18.95" customHeight="1">
      <c r="A24" s="320"/>
      <c r="B24" s="215"/>
      <c r="C24" s="220"/>
      <c r="D24" s="320"/>
      <c r="E24" s="305"/>
      <c r="F24" s="306"/>
      <c r="G24" s="320"/>
      <c r="H24" s="320"/>
      <c r="I24" s="320"/>
      <c r="J24" s="320"/>
      <c r="K24" s="320"/>
      <c r="L24" s="320"/>
      <c r="M24" s="320"/>
      <c r="N24" s="320"/>
      <c r="O24" s="202"/>
      <c r="P24" s="288"/>
      <c r="S24" s="296"/>
      <c r="T24" s="296"/>
    </row>
    <row r="25" spans="1:32" ht="18.95" customHeight="1">
      <c r="A25" s="320"/>
      <c r="B25" s="215"/>
      <c r="C25" s="220"/>
      <c r="D25" s="320"/>
      <c r="E25" s="305"/>
      <c r="F25" s="306"/>
      <c r="G25" s="320"/>
      <c r="H25" s="320"/>
      <c r="I25" s="320"/>
      <c r="J25" s="320"/>
      <c r="K25" s="320"/>
      <c r="L25" s="320"/>
      <c r="M25" s="320"/>
      <c r="N25" s="320"/>
      <c r="O25" s="202"/>
      <c r="P25" s="288"/>
      <c r="S25" s="296"/>
      <c r="T25" s="296"/>
    </row>
    <row r="26" spans="1:32" s="182" customFormat="1" ht="18.95" customHeight="1">
      <c r="A26" s="319" t="str">
        <f>A5</f>
        <v>1.</v>
      </c>
      <c r="B26" s="227" t="str">
        <f>B5</f>
        <v>가설공사</v>
      </c>
      <c r="C26" s="216"/>
      <c r="D26" s="319"/>
      <c r="E26" s="213"/>
      <c r="F26" s="228"/>
      <c r="G26" s="319"/>
      <c r="H26" s="319"/>
      <c r="I26" s="319"/>
      <c r="J26" s="319"/>
      <c r="K26" s="319"/>
      <c r="L26" s="319"/>
      <c r="M26" s="319"/>
      <c r="N26" s="319"/>
      <c r="O26" s="201"/>
      <c r="P26" s="287"/>
      <c r="Q26" s="292"/>
      <c r="R26" s="299"/>
      <c r="S26" s="297"/>
      <c r="T26" s="297"/>
      <c r="U26" s="273"/>
      <c r="V26" s="261"/>
      <c r="W26" s="260"/>
      <c r="X26" s="259"/>
      <c r="Y26" s="259"/>
      <c r="Z26" s="261"/>
    </row>
    <row r="27" spans="1:32" ht="18.95" customHeight="1">
      <c r="A27" s="320"/>
      <c r="B27" s="215" t="s">
        <v>304</v>
      </c>
      <c r="C27" s="220"/>
      <c r="D27" s="320"/>
      <c r="E27" s="305" t="s">
        <v>68</v>
      </c>
      <c r="F27" s="306">
        <f>47.597+10.96</f>
        <v>58.557000000000002</v>
      </c>
      <c r="G27" s="320">
        <f>일위대가집계표!$G$4</f>
        <v>0</v>
      </c>
      <c r="H27" s="320">
        <f t="shared" ref="H27:H29" si="0">INT(G27*F27)</f>
        <v>0</v>
      </c>
      <c r="I27" s="320">
        <f>일위대가집계표!$I$4</f>
        <v>878</v>
      </c>
      <c r="J27" s="320">
        <f t="shared" ref="J27:J29" si="1">INT(I27*F27)</f>
        <v>51413</v>
      </c>
      <c r="K27" s="320">
        <f>일위대가집계표!$K$4</f>
        <v>0</v>
      </c>
      <c r="L27" s="320">
        <f t="shared" ref="L27:L29" si="2">INT(K27*F27)</f>
        <v>0</v>
      </c>
      <c r="M27" s="320">
        <f t="shared" ref="M27:M29" si="3">G27+I27+K27</f>
        <v>878</v>
      </c>
      <c r="N27" s="320">
        <f t="shared" ref="N27:N29" si="4">H27+J27+L27</f>
        <v>51413</v>
      </c>
      <c r="O27" s="341">
        <f>일위대가집계표!$B$4</f>
        <v>1</v>
      </c>
      <c r="P27" s="290"/>
      <c r="S27" s="296"/>
      <c r="T27" s="296"/>
      <c r="U27" s="323"/>
      <c r="V27" s="324"/>
      <c r="W27" s="276"/>
      <c r="X27" s="325"/>
      <c r="Y27" s="326"/>
      <c r="AA27" s="183" t="s">
        <v>415</v>
      </c>
      <c r="AB27" s="277">
        <v>2.4E-2</v>
      </c>
      <c r="AC27" s="280">
        <f>AB27*단가조사표!N7</f>
        <v>2635.6559999999999</v>
      </c>
      <c r="AD27" s="278"/>
      <c r="AE27" s="278"/>
      <c r="AF27" s="278"/>
    </row>
    <row r="28" spans="1:32" ht="18.95" customHeight="1">
      <c r="A28" s="320"/>
      <c r="B28" s="215" t="s">
        <v>305</v>
      </c>
      <c r="C28" s="220" t="s">
        <v>306</v>
      </c>
      <c r="D28" s="320"/>
      <c r="E28" s="305" t="s">
        <v>68</v>
      </c>
      <c r="F28" s="306">
        <f t="shared" ref="F28:F29" si="5">47.597+10.96</f>
        <v>58.557000000000002</v>
      </c>
      <c r="G28" s="320">
        <f>일위대가집계표!$G$5</f>
        <v>564</v>
      </c>
      <c r="H28" s="320">
        <f t="shared" si="0"/>
        <v>33026</v>
      </c>
      <c r="I28" s="320">
        <f>일위대가집계표!$I$5</f>
        <v>1098</v>
      </c>
      <c r="J28" s="320">
        <f t="shared" si="1"/>
        <v>64295</v>
      </c>
      <c r="K28" s="320">
        <f>일위대가집계표!$K$5</f>
        <v>0</v>
      </c>
      <c r="L28" s="320">
        <f t="shared" si="2"/>
        <v>0</v>
      </c>
      <c r="M28" s="320">
        <f t="shared" si="3"/>
        <v>1662</v>
      </c>
      <c r="N28" s="320">
        <f t="shared" si="4"/>
        <v>97321</v>
      </c>
      <c r="O28" s="341">
        <f>일위대가집계표!$B$5</f>
        <v>2</v>
      </c>
      <c r="P28" s="290"/>
      <c r="S28" s="296"/>
      <c r="T28" s="296"/>
      <c r="V28" s="324"/>
      <c r="W28" s="276"/>
      <c r="X28" s="275"/>
      <c r="Y28" s="327"/>
      <c r="AA28" s="183" t="s">
        <v>416</v>
      </c>
      <c r="AB28" s="183" t="s">
        <v>417</v>
      </c>
      <c r="AC28" s="278" t="s">
        <v>418</v>
      </c>
      <c r="AD28" s="278" t="s">
        <v>419</v>
      </c>
      <c r="AE28" s="278"/>
      <c r="AF28" s="278"/>
    </row>
    <row r="29" spans="1:32" ht="18.95" customHeight="1">
      <c r="A29" s="320"/>
      <c r="B29" s="215" t="s">
        <v>307</v>
      </c>
      <c r="C29" s="220" t="s">
        <v>559</v>
      </c>
      <c r="D29" s="320"/>
      <c r="E29" s="305" t="s">
        <v>68</v>
      </c>
      <c r="F29" s="306">
        <f t="shared" si="5"/>
        <v>58.557000000000002</v>
      </c>
      <c r="G29" s="320">
        <f>일위대가집계표!$G$6</f>
        <v>0</v>
      </c>
      <c r="H29" s="320">
        <f t="shared" si="0"/>
        <v>0</v>
      </c>
      <c r="I29" s="320">
        <f>일위대가집계표!$I$6</f>
        <v>10981</v>
      </c>
      <c r="J29" s="320">
        <f t="shared" si="1"/>
        <v>643014</v>
      </c>
      <c r="K29" s="320">
        <f>일위대가집계표!$K$6</f>
        <v>0</v>
      </c>
      <c r="L29" s="320">
        <f t="shared" si="2"/>
        <v>0</v>
      </c>
      <c r="M29" s="320">
        <f t="shared" si="3"/>
        <v>10981</v>
      </c>
      <c r="N29" s="320">
        <f t="shared" si="4"/>
        <v>643014</v>
      </c>
      <c r="O29" s="341">
        <f>일위대가집계표!$B$6</f>
        <v>3</v>
      </c>
      <c r="P29" s="290"/>
      <c r="S29" s="296"/>
      <c r="T29" s="296"/>
      <c r="V29" s="324"/>
      <c r="W29" s="276"/>
      <c r="X29" s="328"/>
      <c r="Y29" s="328"/>
      <c r="AC29" s="278"/>
      <c r="AD29" s="278"/>
      <c r="AE29" s="278"/>
      <c r="AF29" s="278"/>
    </row>
    <row r="30" spans="1:32" ht="18.95" customHeight="1">
      <c r="A30" s="320"/>
      <c r="B30" s="215" t="s">
        <v>680</v>
      </c>
      <c r="C30" s="220" t="s">
        <v>696</v>
      </c>
      <c r="D30" s="320"/>
      <c r="E30" s="305" t="s">
        <v>68</v>
      </c>
      <c r="F30" s="306">
        <f>(20+2.1)*4</f>
        <v>88.4</v>
      </c>
      <c r="G30" s="320">
        <f>일위대가집계표!$G$18</f>
        <v>15632</v>
      </c>
      <c r="H30" s="320">
        <f t="shared" ref="H30" si="6">INT(G30*F30)</f>
        <v>1381868</v>
      </c>
      <c r="I30" s="320">
        <f>일위대가집계표!$I$18</f>
        <v>26869</v>
      </c>
      <c r="J30" s="320">
        <f t="shared" ref="J30" si="7">INT(I30*F30)</f>
        <v>2375219</v>
      </c>
      <c r="K30" s="320">
        <f>일위대가집계표!$K$18</f>
        <v>0</v>
      </c>
      <c r="L30" s="320">
        <f t="shared" ref="L30" si="8">INT(K30*F30)</f>
        <v>0</v>
      </c>
      <c r="M30" s="320">
        <f t="shared" ref="M30" si="9">G30+I30+K30</f>
        <v>42501</v>
      </c>
      <c r="N30" s="320">
        <f t="shared" ref="N30" si="10">H30+J30+L30</f>
        <v>3757087</v>
      </c>
      <c r="O30" s="341">
        <f>일위대가집계표!$B$18</f>
        <v>15</v>
      </c>
      <c r="P30" s="290"/>
      <c r="S30" s="296"/>
      <c r="T30" s="296"/>
      <c r="V30" s="324"/>
      <c r="W30" s="276"/>
      <c r="X30" s="328"/>
      <c r="Y30" s="328"/>
      <c r="AC30" s="278"/>
      <c r="AD30" s="278"/>
      <c r="AE30" s="278"/>
      <c r="AF30" s="278"/>
    </row>
    <row r="31" spans="1:32" ht="18.95" customHeight="1">
      <c r="A31" s="320"/>
      <c r="B31" s="215" t="s">
        <v>684</v>
      </c>
      <c r="C31" s="220" t="s">
        <v>686</v>
      </c>
      <c r="D31" s="320"/>
      <c r="E31" s="305" t="s">
        <v>687</v>
      </c>
      <c r="F31" s="306">
        <v>1</v>
      </c>
      <c r="G31" s="320">
        <v>300000</v>
      </c>
      <c r="H31" s="320">
        <f t="shared" ref="H31" si="11">INT(G31*F31)</f>
        <v>300000</v>
      </c>
      <c r="I31" s="320">
        <v>50000</v>
      </c>
      <c r="J31" s="320">
        <f t="shared" ref="J31" si="12">INT(I31*F31)</f>
        <v>50000</v>
      </c>
      <c r="K31" s="320">
        <v>0</v>
      </c>
      <c r="L31" s="320">
        <f t="shared" ref="L31" si="13">INT(K31*F31)</f>
        <v>0</v>
      </c>
      <c r="M31" s="320">
        <f t="shared" ref="M31" si="14">G31+I31+K31</f>
        <v>350000</v>
      </c>
      <c r="N31" s="320">
        <f t="shared" ref="N31" si="15">H31+J31+L31</f>
        <v>350000</v>
      </c>
      <c r="O31" s="341" t="s">
        <v>688</v>
      </c>
      <c r="P31" s="290"/>
      <c r="S31" s="296"/>
      <c r="T31" s="296"/>
      <c r="V31" s="324"/>
      <c r="W31" s="276"/>
      <c r="X31" s="328"/>
      <c r="Y31" s="328"/>
      <c r="AC31" s="278"/>
      <c r="AD31" s="278"/>
      <c r="AE31" s="278"/>
      <c r="AF31" s="278"/>
    </row>
    <row r="32" spans="1:32" ht="18.95" customHeight="1">
      <c r="A32" s="320"/>
      <c r="B32" s="221"/>
      <c r="C32" s="220"/>
      <c r="D32" s="320"/>
      <c r="E32" s="305"/>
      <c r="F32" s="306"/>
      <c r="G32" s="320"/>
      <c r="H32" s="320"/>
      <c r="I32" s="320"/>
      <c r="J32" s="320"/>
      <c r="K32" s="320"/>
      <c r="L32" s="320"/>
      <c r="M32" s="320"/>
      <c r="N32" s="320"/>
      <c r="O32" s="202"/>
      <c r="P32" s="288"/>
      <c r="S32" s="296"/>
      <c r="T32" s="296"/>
      <c r="AC32" s="278"/>
      <c r="AD32" s="278"/>
      <c r="AE32" s="278"/>
      <c r="AF32" s="278"/>
    </row>
    <row r="33" spans="1:32" s="182" customFormat="1" ht="18.95" customHeight="1">
      <c r="A33" s="319"/>
      <c r="B33" s="227" t="s">
        <v>399</v>
      </c>
      <c r="C33" s="216"/>
      <c r="D33" s="319"/>
      <c r="E33" s="213"/>
      <c r="F33" s="228"/>
      <c r="G33" s="319"/>
      <c r="H33" s="319">
        <f>SUM(H26:H32)</f>
        <v>1714894</v>
      </c>
      <c r="I33" s="319"/>
      <c r="J33" s="319">
        <f>SUM(J26:J32)</f>
        <v>3183941</v>
      </c>
      <c r="K33" s="319"/>
      <c r="L33" s="319">
        <f>SUM(L26:L32)</f>
        <v>0</v>
      </c>
      <c r="M33" s="319"/>
      <c r="N33" s="319">
        <f>SUM(N26:N32)</f>
        <v>4898835</v>
      </c>
      <c r="O33" s="201"/>
      <c r="P33" s="287"/>
      <c r="Q33" s="292"/>
      <c r="R33" s="299"/>
      <c r="S33" s="297"/>
      <c r="T33" s="297"/>
      <c r="U33" s="273"/>
      <c r="V33" s="261"/>
      <c r="W33" s="260"/>
      <c r="X33" s="259"/>
      <c r="Y33" s="259"/>
      <c r="Z33" s="261"/>
      <c r="AC33" s="279"/>
      <c r="AD33" s="279"/>
      <c r="AE33" s="279"/>
      <c r="AF33" s="279"/>
    </row>
    <row r="34" spans="1:32" ht="18.95" customHeight="1">
      <c r="A34" s="320"/>
      <c r="B34" s="221"/>
      <c r="C34" s="220"/>
      <c r="D34" s="320"/>
      <c r="E34" s="305"/>
      <c r="F34" s="306"/>
      <c r="G34" s="320"/>
      <c r="H34" s="320"/>
      <c r="I34" s="320"/>
      <c r="J34" s="320"/>
      <c r="K34" s="320"/>
      <c r="L34" s="320"/>
      <c r="M34" s="320"/>
      <c r="N34" s="320"/>
      <c r="O34" s="202"/>
      <c r="P34" s="288"/>
      <c r="S34" s="296"/>
      <c r="T34" s="296"/>
      <c r="AC34" s="278"/>
      <c r="AD34" s="278"/>
      <c r="AE34" s="278"/>
      <c r="AF34" s="278"/>
    </row>
    <row r="35" spans="1:32" s="182" customFormat="1" ht="18.95" customHeight="1">
      <c r="A35" s="319" t="str">
        <f>A6</f>
        <v>2.</v>
      </c>
      <c r="B35" s="227" t="str">
        <f>B6</f>
        <v>철거공사</v>
      </c>
      <c r="C35" s="216"/>
      <c r="D35" s="319"/>
      <c r="E35" s="213"/>
      <c r="F35" s="228"/>
      <c r="G35" s="319"/>
      <c r="H35" s="319"/>
      <c r="I35" s="319"/>
      <c r="J35" s="319"/>
      <c r="K35" s="319"/>
      <c r="L35" s="319"/>
      <c r="M35" s="319"/>
      <c r="N35" s="319"/>
      <c r="O35" s="201"/>
      <c r="P35" s="287"/>
      <c r="Q35" s="333"/>
      <c r="R35" s="297"/>
      <c r="S35" s="297"/>
      <c r="T35" s="297"/>
      <c r="U35" s="300"/>
      <c r="V35" s="261"/>
      <c r="W35" s="260"/>
      <c r="X35" s="259"/>
      <c r="Y35" s="259"/>
      <c r="Z35" s="261"/>
    </row>
    <row r="36" spans="1:32" ht="18.95" customHeight="1">
      <c r="A36" s="320"/>
      <c r="B36" s="215" t="s">
        <v>515</v>
      </c>
      <c r="C36" s="220" t="s">
        <v>520</v>
      </c>
      <c r="D36" s="320"/>
      <c r="E36" s="305" t="s">
        <v>158</v>
      </c>
      <c r="F36" s="306">
        <v>15</v>
      </c>
      <c r="G36" s="320">
        <f>일위대가집계표!$G$26</f>
        <v>0</v>
      </c>
      <c r="H36" s="320">
        <f t="shared" ref="H36:H37" si="16">INT(G36*F36)</f>
        <v>0</v>
      </c>
      <c r="I36" s="320">
        <f>일위대가집계표!$I$26</f>
        <v>13178</v>
      </c>
      <c r="J36" s="320">
        <f t="shared" ref="J36:J37" si="17">INT(I36*F36)</f>
        <v>197670</v>
      </c>
      <c r="K36" s="320">
        <f>일위대가집계표!$K$26</f>
        <v>0</v>
      </c>
      <c r="L36" s="320">
        <f t="shared" ref="L36:L37" si="18">INT(K36*F36)</f>
        <v>0</v>
      </c>
      <c r="M36" s="320">
        <f t="shared" ref="M36" si="19">G36+I36+K36</f>
        <v>13178</v>
      </c>
      <c r="N36" s="320">
        <f t="shared" ref="N36" si="20">H36+J36+L36</f>
        <v>197670</v>
      </c>
      <c r="O36" s="341">
        <f>일위대가집계표!$B$26</f>
        <v>23</v>
      </c>
      <c r="P36" s="290"/>
      <c r="Q36" s="334"/>
      <c r="R36" s="296"/>
      <c r="S36" s="296"/>
      <c r="T36" s="296"/>
      <c r="U36" s="295"/>
    </row>
    <row r="37" spans="1:32" ht="18.95" customHeight="1">
      <c r="A37" s="320"/>
      <c r="B37" s="215" t="s">
        <v>556</v>
      </c>
      <c r="C37" s="215" t="s">
        <v>558</v>
      </c>
      <c r="D37" s="320"/>
      <c r="E37" s="305" t="s">
        <v>158</v>
      </c>
      <c r="F37" s="306">
        <f>4.126*1.234</f>
        <v>5.0914840000000003</v>
      </c>
      <c r="G37" s="320">
        <f>일위대가집계표!$G$27</f>
        <v>0</v>
      </c>
      <c r="H37" s="320">
        <f t="shared" si="16"/>
        <v>0</v>
      </c>
      <c r="I37" s="320">
        <f>일위대가집계표!$I$27</f>
        <v>9621</v>
      </c>
      <c r="J37" s="320">
        <f t="shared" si="17"/>
        <v>48985</v>
      </c>
      <c r="K37" s="320">
        <f>일위대가집계표!$K$28</f>
        <v>0</v>
      </c>
      <c r="L37" s="320">
        <f t="shared" si="18"/>
        <v>0</v>
      </c>
      <c r="M37" s="320">
        <f t="shared" ref="M37:M39" si="21">G37+I37+K37</f>
        <v>9621</v>
      </c>
      <c r="N37" s="320">
        <f t="shared" ref="N37:N39" si="22">H37+J37+L37</f>
        <v>48985</v>
      </c>
      <c r="O37" s="341">
        <f>일위대가집계표!$B$27</f>
        <v>24</v>
      </c>
      <c r="P37" s="290"/>
      <c r="Q37" s="334"/>
      <c r="R37" s="296"/>
      <c r="S37" s="296"/>
      <c r="T37" s="296"/>
      <c r="U37" s="295"/>
    </row>
    <row r="38" spans="1:32" ht="18.95" customHeight="1">
      <c r="A38" s="320"/>
      <c r="B38" s="215" t="s">
        <v>690</v>
      </c>
      <c r="C38" s="215"/>
      <c r="D38" s="320"/>
      <c r="E38" s="305" t="s">
        <v>158</v>
      </c>
      <c r="F38" s="306">
        <f>(20+2.1)*4</f>
        <v>88.4</v>
      </c>
      <c r="G38" s="320">
        <f>일위대가집계표!$G$27</f>
        <v>0</v>
      </c>
      <c r="H38" s="320">
        <f t="shared" ref="H38" si="23">INT(G38*F38)</f>
        <v>0</v>
      </c>
      <c r="I38" s="320">
        <f>일위대가집계표!$I$27</f>
        <v>9621</v>
      </c>
      <c r="J38" s="320">
        <f t="shared" ref="J38" si="24">INT(I38*F38)</f>
        <v>850496</v>
      </c>
      <c r="K38" s="320">
        <f>일위대가집계표!$K$28</f>
        <v>0</v>
      </c>
      <c r="L38" s="320">
        <f t="shared" ref="L38" si="25">INT(K38*F38)</f>
        <v>0</v>
      </c>
      <c r="M38" s="320">
        <f t="shared" ref="M38" si="26">G38+I38+K38</f>
        <v>9621</v>
      </c>
      <c r="N38" s="320">
        <f t="shared" ref="N38" si="27">H38+J38+L38</f>
        <v>850496</v>
      </c>
      <c r="O38" s="341">
        <f>일위대가집계표!$B$27</f>
        <v>24</v>
      </c>
      <c r="P38" s="290"/>
      <c r="Q38" s="334"/>
      <c r="R38" s="296"/>
      <c r="S38" s="296"/>
      <c r="T38" s="296"/>
      <c r="U38" s="295"/>
    </row>
    <row r="39" spans="1:32" ht="18.95" customHeight="1">
      <c r="A39" s="320"/>
      <c r="B39" s="215" t="s">
        <v>542</v>
      </c>
      <c r="C39" s="220"/>
      <c r="D39" s="320"/>
      <c r="E39" s="305" t="s">
        <v>158</v>
      </c>
      <c r="F39" s="306">
        <f>2.08*28*0.2</f>
        <v>11.648000000000001</v>
      </c>
      <c r="G39" s="320">
        <f>일위대가집계표!$G$28</f>
        <v>0</v>
      </c>
      <c r="H39" s="320">
        <f>INT(G39*F39)</f>
        <v>0</v>
      </c>
      <c r="I39" s="320">
        <f>일위대가집계표!$I$28</f>
        <v>1098</v>
      </c>
      <c r="J39" s="320">
        <f>INT(I39*F39)</f>
        <v>12789</v>
      </c>
      <c r="K39" s="320">
        <f>일위대가집계표!$K$28</f>
        <v>0</v>
      </c>
      <c r="L39" s="320">
        <f>INT(K39*F39)</f>
        <v>0</v>
      </c>
      <c r="M39" s="320">
        <f t="shared" si="21"/>
        <v>1098</v>
      </c>
      <c r="N39" s="320">
        <f t="shared" si="22"/>
        <v>12789</v>
      </c>
      <c r="O39" s="341">
        <f>일위대가집계표!$B$28</f>
        <v>25</v>
      </c>
      <c r="P39" s="290"/>
      <c r="Q39" s="334"/>
      <c r="R39" s="296"/>
      <c r="S39" s="296"/>
      <c r="T39" s="296"/>
      <c r="U39" s="295"/>
    </row>
    <row r="40" spans="1:32" ht="18.95" customHeight="1">
      <c r="A40" s="320"/>
      <c r="B40" s="215" t="s">
        <v>517</v>
      </c>
      <c r="C40" s="220" t="s">
        <v>522</v>
      </c>
      <c r="D40" s="320"/>
      <c r="E40" s="305" t="s">
        <v>518</v>
      </c>
      <c r="F40" s="306">
        <f>2.36+9+1.2</f>
        <v>12.559999999999999</v>
      </c>
      <c r="G40" s="320">
        <f>일위대가집계표!$G$29</f>
        <v>0</v>
      </c>
      <c r="H40" s="320">
        <f>INT(G40*F40)</f>
        <v>0</v>
      </c>
      <c r="I40" s="320">
        <f>일위대가집계표!$I$29</f>
        <v>21963</v>
      </c>
      <c r="J40" s="320">
        <f>INT(I40*F40)</f>
        <v>275855</v>
      </c>
      <c r="K40" s="320">
        <f>일위대가집계표!$K$29</f>
        <v>0</v>
      </c>
      <c r="L40" s="320">
        <f>INT(K40*F40)</f>
        <v>0</v>
      </c>
      <c r="M40" s="320">
        <f>G40+I40+K40</f>
        <v>21963</v>
      </c>
      <c r="N40" s="320">
        <f>H40+J40+L40</f>
        <v>275855</v>
      </c>
      <c r="O40" s="341">
        <f>일위대가집계표!$B$29</f>
        <v>26</v>
      </c>
      <c r="P40" s="290"/>
      <c r="Q40" s="334"/>
      <c r="R40" s="296"/>
      <c r="S40" s="296"/>
      <c r="T40" s="296"/>
      <c r="U40" s="295"/>
    </row>
    <row r="41" spans="1:32" ht="18.95" customHeight="1">
      <c r="A41" s="320"/>
      <c r="B41" s="215" t="s">
        <v>635</v>
      </c>
      <c r="C41" s="215"/>
      <c r="D41" s="320"/>
      <c r="E41" s="305" t="s">
        <v>158</v>
      </c>
      <c r="F41" s="306">
        <f>(4.1*2)*3.95</f>
        <v>32.39</v>
      </c>
      <c r="G41" s="320">
        <f>일위대가집계표!$G$28</f>
        <v>0</v>
      </c>
      <c r="H41" s="320">
        <f>INT(G41*F41)</f>
        <v>0</v>
      </c>
      <c r="I41" s="320">
        <f>일위대가집계표!$I$28</f>
        <v>1098</v>
      </c>
      <c r="J41" s="320">
        <f>INT(I41*F41)</f>
        <v>35564</v>
      </c>
      <c r="K41" s="320">
        <f>일위대가집계표!$K$28</f>
        <v>0</v>
      </c>
      <c r="L41" s="320">
        <f>INT(K41*F41)</f>
        <v>0</v>
      </c>
      <c r="M41" s="320">
        <f t="shared" ref="M41:N41" si="28">G41+I41+K41</f>
        <v>1098</v>
      </c>
      <c r="N41" s="320">
        <f t="shared" si="28"/>
        <v>35564</v>
      </c>
      <c r="O41" s="341">
        <f>일위대가집계표!$B$28</f>
        <v>25</v>
      </c>
      <c r="P41" s="290"/>
      <c r="Q41" s="334"/>
      <c r="R41" s="296"/>
      <c r="S41" s="296"/>
      <c r="T41" s="296"/>
      <c r="U41" s="295"/>
    </row>
    <row r="42" spans="1:32" ht="18.95" customHeight="1">
      <c r="A42" s="320"/>
      <c r="B42" s="221"/>
      <c r="C42" s="220"/>
      <c r="D42" s="320"/>
      <c r="E42" s="305"/>
      <c r="F42" s="306"/>
      <c r="G42" s="320"/>
      <c r="H42" s="320"/>
      <c r="I42" s="320"/>
      <c r="J42" s="320"/>
      <c r="K42" s="320"/>
      <c r="L42" s="320"/>
      <c r="M42" s="320"/>
      <c r="N42" s="320"/>
      <c r="O42" s="202"/>
      <c r="P42" s="288"/>
      <c r="Q42" s="334"/>
      <c r="R42" s="296"/>
      <c r="S42" s="296"/>
      <c r="T42" s="296"/>
      <c r="U42" s="295"/>
    </row>
    <row r="43" spans="1:32" s="182" customFormat="1" ht="18.95" customHeight="1">
      <c r="A43" s="319"/>
      <c r="B43" s="227" t="s">
        <v>399</v>
      </c>
      <c r="C43" s="216"/>
      <c r="D43" s="319"/>
      <c r="E43" s="213"/>
      <c r="F43" s="228"/>
      <c r="G43" s="319"/>
      <c r="H43" s="319">
        <f>SUM(H35:H42)</f>
        <v>0</v>
      </c>
      <c r="I43" s="319"/>
      <c r="J43" s="319">
        <f>SUM(J35:J42)</f>
        <v>1421359</v>
      </c>
      <c r="K43" s="319"/>
      <c r="L43" s="319">
        <f>SUM(L35:L42)</f>
        <v>0</v>
      </c>
      <c r="M43" s="319"/>
      <c r="N43" s="319">
        <f>SUM(N35:N42)</f>
        <v>1421359</v>
      </c>
      <c r="O43" s="201"/>
      <c r="P43" s="287"/>
      <c r="Q43" s="333"/>
      <c r="R43" s="297"/>
      <c r="S43" s="297"/>
      <c r="T43" s="297"/>
      <c r="U43" s="300"/>
      <c r="V43" s="261"/>
      <c r="W43" s="260"/>
      <c r="X43" s="259"/>
      <c r="Y43" s="259"/>
      <c r="Z43" s="261"/>
    </row>
    <row r="44" spans="1:32" ht="18.95" customHeight="1">
      <c r="A44" s="320"/>
      <c r="B44" s="221"/>
      <c r="C44" s="220"/>
      <c r="D44" s="320"/>
      <c r="E44" s="305"/>
      <c r="F44" s="306"/>
      <c r="G44" s="320"/>
      <c r="H44" s="320"/>
      <c r="I44" s="320"/>
      <c r="J44" s="320"/>
      <c r="K44" s="320"/>
      <c r="L44" s="320"/>
      <c r="M44" s="320"/>
      <c r="N44" s="320"/>
      <c r="O44" s="202"/>
      <c r="P44" s="288"/>
      <c r="Q44" s="334"/>
      <c r="R44" s="296"/>
      <c r="S44" s="296"/>
      <c r="T44" s="296"/>
      <c r="U44" s="295"/>
    </row>
    <row r="45" spans="1:32" s="182" customFormat="1" ht="18.95" customHeight="1">
      <c r="A45" s="319" t="str">
        <f>A7</f>
        <v>3.</v>
      </c>
      <c r="B45" s="227" t="str">
        <f>B7</f>
        <v>바닥공사</v>
      </c>
      <c r="C45" s="216"/>
      <c r="D45" s="319"/>
      <c r="E45" s="213"/>
      <c r="F45" s="228"/>
      <c r="G45" s="319"/>
      <c r="H45" s="319"/>
      <c r="I45" s="319"/>
      <c r="J45" s="319"/>
      <c r="K45" s="319"/>
      <c r="L45" s="319"/>
      <c r="M45" s="319"/>
      <c r="N45" s="319"/>
      <c r="O45" s="201"/>
      <c r="P45" s="287"/>
      <c r="Q45" s="333"/>
      <c r="R45" s="297"/>
      <c r="S45" s="297"/>
      <c r="T45" s="297"/>
      <c r="U45" s="300"/>
      <c r="V45" s="261"/>
      <c r="W45" s="260"/>
      <c r="X45" s="259"/>
      <c r="Y45" s="259"/>
      <c r="Z45" s="261"/>
    </row>
    <row r="46" spans="1:32" ht="18.95" customHeight="1">
      <c r="A46" s="320"/>
      <c r="B46" s="215" t="s">
        <v>538</v>
      </c>
      <c r="C46" s="220" t="s">
        <v>540</v>
      </c>
      <c r="D46" s="320"/>
      <c r="E46" s="305" t="s">
        <v>158</v>
      </c>
      <c r="F46" s="306">
        <v>15</v>
      </c>
      <c r="G46" s="320">
        <f>일위대가집계표!$G$22</f>
        <v>4817</v>
      </c>
      <c r="H46" s="320">
        <f t="shared" ref="H46:H47" si="29">INT(G46*F46)</f>
        <v>72255</v>
      </c>
      <c r="I46" s="320">
        <f>일위대가집계표!$I$22</f>
        <v>3624</v>
      </c>
      <c r="J46" s="320">
        <f t="shared" ref="J46:J47" si="30">INT(I46*F46)</f>
        <v>54360</v>
      </c>
      <c r="K46" s="320">
        <f>일위대가집계표!$K$22</f>
        <v>0</v>
      </c>
      <c r="L46" s="320">
        <f t="shared" ref="L46:L47" si="31">INT(K46*F46)</f>
        <v>0</v>
      </c>
      <c r="M46" s="320">
        <f t="shared" ref="M46:M47" si="32">G46+I46+K46</f>
        <v>8441</v>
      </c>
      <c r="N46" s="320">
        <f t="shared" ref="N46:N47" si="33">H46+J46+L46</f>
        <v>126615</v>
      </c>
      <c r="O46" s="341">
        <f>일위대가집계표!$B$22</f>
        <v>19</v>
      </c>
      <c r="P46" s="290"/>
      <c r="Q46" s="334"/>
      <c r="R46" s="296"/>
      <c r="S46" s="296"/>
      <c r="T46" s="296"/>
      <c r="U46" s="295"/>
    </row>
    <row r="47" spans="1:32" ht="18.95" customHeight="1">
      <c r="A47" s="320"/>
      <c r="B47" s="215" t="s">
        <v>553</v>
      </c>
      <c r="C47" s="220" t="s">
        <v>526</v>
      </c>
      <c r="D47" s="320" t="s">
        <v>527</v>
      </c>
      <c r="E47" s="305" t="s">
        <v>158</v>
      </c>
      <c r="F47" s="306">
        <f>47.597</f>
        <v>47.597000000000001</v>
      </c>
      <c r="G47" s="320">
        <v>38000</v>
      </c>
      <c r="H47" s="320">
        <f t="shared" si="29"/>
        <v>1808686</v>
      </c>
      <c r="I47" s="320">
        <v>5000</v>
      </c>
      <c r="J47" s="320">
        <f t="shared" si="30"/>
        <v>237985</v>
      </c>
      <c r="K47" s="320">
        <v>0</v>
      </c>
      <c r="L47" s="320">
        <f t="shared" si="31"/>
        <v>0</v>
      </c>
      <c r="M47" s="320">
        <f t="shared" si="32"/>
        <v>43000</v>
      </c>
      <c r="N47" s="320">
        <f t="shared" si="33"/>
        <v>2046671</v>
      </c>
      <c r="O47" s="341" t="s">
        <v>567</v>
      </c>
      <c r="P47" s="290"/>
      <c r="Q47" s="334"/>
      <c r="R47" s="296"/>
      <c r="S47" s="296"/>
      <c r="T47" s="296"/>
      <c r="U47" s="295"/>
    </row>
    <row r="48" spans="1:32" ht="18.95" customHeight="1">
      <c r="A48" s="320"/>
      <c r="B48" s="221"/>
      <c r="C48" s="220"/>
      <c r="D48" s="320"/>
      <c r="E48" s="305"/>
      <c r="F48" s="306"/>
      <c r="G48" s="320"/>
      <c r="H48" s="320"/>
      <c r="I48" s="320"/>
      <c r="J48" s="320"/>
      <c r="K48" s="320"/>
      <c r="L48" s="320"/>
      <c r="M48" s="320"/>
      <c r="N48" s="320"/>
      <c r="O48" s="202"/>
      <c r="P48" s="288"/>
      <c r="Q48" s="334"/>
      <c r="R48" s="296"/>
      <c r="S48" s="296"/>
      <c r="T48" s="296"/>
      <c r="U48" s="295"/>
    </row>
    <row r="49" spans="1:26" s="182" customFormat="1" ht="18.95" customHeight="1">
      <c r="A49" s="319"/>
      <c r="B49" s="227" t="s">
        <v>399</v>
      </c>
      <c r="C49" s="216"/>
      <c r="D49" s="319"/>
      <c r="E49" s="213"/>
      <c r="F49" s="228"/>
      <c r="G49" s="319"/>
      <c r="H49" s="319">
        <f>SUM(H45:H48)</f>
        <v>1880941</v>
      </c>
      <c r="I49" s="319"/>
      <c r="J49" s="319">
        <f>SUM(J45:J48)</f>
        <v>292345</v>
      </c>
      <c r="K49" s="319"/>
      <c r="L49" s="319">
        <f>SUM(L45:L48)</f>
        <v>0</v>
      </c>
      <c r="M49" s="319"/>
      <c r="N49" s="319">
        <f>SUM(N45:N48)</f>
        <v>2173286</v>
      </c>
      <c r="O49" s="201"/>
      <c r="P49" s="287"/>
      <c r="Q49" s="333"/>
      <c r="R49" s="297"/>
      <c r="S49" s="297"/>
      <c r="T49" s="297"/>
      <c r="U49" s="300"/>
      <c r="V49" s="261"/>
      <c r="W49" s="260"/>
      <c r="X49" s="259"/>
      <c r="Y49" s="259"/>
      <c r="Z49" s="261"/>
    </row>
    <row r="50" spans="1:26" ht="18.95" customHeight="1">
      <c r="A50" s="320"/>
      <c r="B50" s="221"/>
      <c r="C50" s="220"/>
      <c r="D50" s="320"/>
      <c r="E50" s="305"/>
      <c r="F50" s="306"/>
      <c r="G50" s="320"/>
      <c r="H50" s="320"/>
      <c r="I50" s="320"/>
      <c r="J50" s="320"/>
      <c r="K50" s="320"/>
      <c r="L50" s="320"/>
      <c r="M50" s="320"/>
      <c r="N50" s="320"/>
      <c r="O50" s="202"/>
      <c r="P50" s="288"/>
      <c r="Q50" s="334"/>
      <c r="R50" s="296"/>
      <c r="S50" s="296"/>
      <c r="T50" s="296"/>
      <c r="U50" s="295"/>
    </row>
    <row r="51" spans="1:26" s="182" customFormat="1" ht="18.95" customHeight="1">
      <c r="A51" s="319" t="str">
        <f>A8</f>
        <v>4.</v>
      </c>
      <c r="B51" s="227" t="str">
        <f>B8</f>
        <v>다목적실 및 미디어아카이브월</v>
      </c>
      <c r="C51" s="216"/>
      <c r="D51" s="319"/>
      <c r="E51" s="213"/>
      <c r="F51" s="228"/>
      <c r="G51" s="319"/>
      <c r="H51" s="319"/>
      <c r="I51" s="319"/>
      <c r="J51" s="319"/>
      <c r="K51" s="319"/>
      <c r="L51" s="319"/>
      <c r="M51" s="319"/>
      <c r="N51" s="319"/>
      <c r="O51" s="201"/>
      <c r="P51" s="287"/>
      <c r="Q51" s="333"/>
      <c r="R51" s="297"/>
      <c r="S51" s="297"/>
      <c r="T51" s="297"/>
      <c r="U51" s="300"/>
      <c r="V51" s="261"/>
      <c r="W51" s="260"/>
      <c r="X51" s="259"/>
      <c r="Y51" s="259"/>
      <c r="Z51" s="261"/>
    </row>
    <row r="52" spans="1:26" s="182" customFormat="1" ht="18.95" customHeight="1">
      <c r="A52" s="319" t="s">
        <v>308</v>
      </c>
      <c r="B52" s="227" t="s">
        <v>536</v>
      </c>
      <c r="C52" s="216"/>
      <c r="D52" s="319"/>
      <c r="E52" s="213"/>
      <c r="F52" s="228"/>
      <c r="G52" s="319"/>
      <c r="H52" s="319"/>
      <c r="I52" s="319"/>
      <c r="J52" s="319"/>
      <c r="K52" s="319"/>
      <c r="L52" s="320">
        <f t="shared" ref="L52" si="34">INT(K52*F52)</f>
        <v>0</v>
      </c>
      <c r="M52" s="319"/>
      <c r="N52" s="320">
        <f t="shared" ref="N52:N58" si="35">H52+J52+L52</f>
        <v>0</v>
      </c>
      <c r="O52" s="342"/>
      <c r="P52" s="308"/>
      <c r="Q52" s="333"/>
      <c r="R52" s="297"/>
      <c r="S52" s="297"/>
      <c r="T52" s="297"/>
      <c r="U52" s="300"/>
      <c r="V52" s="261"/>
      <c r="W52" s="260"/>
      <c r="X52" s="259"/>
      <c r="Y52" s="259"/>
      <c r="Z52" s="261"/>
    </row>
    <row r="53" spans="1:26" ht="18.95" customHeight="1">
      <c r="A53" s="320"/>
      <c r="B53" s="215" t="s">
        <v>487</v>
      </c>
      <c r="C53" s="220" t="s">
        <v>529</v>
      </c>
      <c r="D53" s="320"/>
      <c r="E53" s="305" t="s">
        <v>158</v>
      </c>
      <c r="F53" s="306">
        <v>7.85</v>
      </c>
      <c r="G53" s="320">
        <f>일위대가집계표!$G$15</f>
        <v>35402</v>
      </c>
      <c r="H53" s="320">
        <f>INT(G53*F53)</f>
        <v>277905</v>
      </c>
      <c r="I53" s="320">
        <f>일위대가집계표!$I$15</f>
        <v>186035</v>
      </c>
      <c r="J53" s="320">
        <f>INT(I53*F53)</f>
        <v>1460374</v>
      </c>
      <c r="K53" s="320">
        <f>일위대가집계표!$K$15</f>
        <v>6011</v>
      </c>
      <c r="L53" s="320">
        <f>INT(K53*F53)</f>
        <v>47186</v>
      </c>
      <c r="M53" s="320">
        <f t="shared" ref="M53:M58" si="36">G53+I53+K53</f>
        <v>227448</v>
      </c>
      <c r="N53" s="320">
        <f t="shared" si="35"/>
        <v>1785465</v>
      </c>
      <c r="O53" s="341">
        <f>일위대가집계표!$B$15</f>
        <v>12</v>
      </c>
      <c r="P53" s="290"/>
      <c r="Q53" s="334"/>
      <c r="R53" s="296"/>
      <c r="S53" s="296"/>
      <c r="T53" s="296"/>
      <c r="U53" s="295"/>
    </row>
    <row r="54" spans="1:26" ht="18.95" customHeight="1">
      <c r="A54" s="320"/>
      <c r="B54" s="215" t="s">
        <v>531</v>
      </c>
      <c r="C54" s="220" t="s">
        <v>507</v>
      </c>
      <c r="D54" s="320"/>
      <c r="E54" s="305" t="s">
        <v>158</v>
      </c>
      <c r="F54" s="306">
        <v>7.85</v>
      </c>
      <c r="G54" s="320">
        <f>일위대가집계표!$G$19</f>
        <v>92</v>
      </c>
      <c r="H54" s="320">
        <f t="shared" ref="H54" si="37">INT(G54*F54)</f>
        <v>722</v>
      </c>
      <c r="I54" s="320">
        <f>일위대가집계표!$I$19</f>
        <v>89</v>
      </c>
      <c r="J54" s="320">
        <f t="shared" ref="J54" si="38">INT(I54*F54)</f>
        <v>698</v>
      </c>
      <c r="K54" s="320">
        <f>일위대가집계표!$K$19</f>
        <v>0</v>
      </c>
      <c r="L54" s="320">
        <f t="shared" ref="L54" si="39">INT(K54*F54)</f>
        <v>0</v>
      </c>
      <c r="M54" s="320">
        <f t="shared" si="36"/>
        <v>181</v>
      </c>
      <c r="N54" s="320">
        <f t="shared" si="35"/>
        <v>1420</v>
      </c>
      <c r="O54" s="341">
        <f>일위대가집계표!$B$19</f>
        <v>16</v>
      </c>
      <c r="P54" s="290"/>
      <c r="Q54" s="334"/>
      <c r="R54" s="296"/>
      <c r="S54" s="296"/>
      <c r="T54" s="296"/>
      <c r="U54" s="295"/>
    </row>
    <row r="55" spans="1:26" ht="18.95" customHeight="1">
      <c r="A55" s="320"/>
      <c r="B55" s="215" t="s">
        <v>569</v>
      </c>
      <c r="C55" s="220" t="s">
        <v>571</v>
      </c>
      <c r="D55" s="320"/>
      <c r="E55" s="305" t="s">
        <v>158</v>
      </c>
      <c r="F55" s="306">
        <f>7.85+(3.365+1.3)*0.2+(0.92+2.508)*0.17</f>
        <v>9.3657599999999999</v>
      </c>
      <c r="G55" s="320">
        <f>일위대가집계표!$G$14</f>
        <v>19303</v>
      </c>
      <c r="H55" s="320">
        <f>INT(G55*F55)</f>
        <v>180787</v>
      </c>
      <c r="I55" s="320">
        <f>일위대가집계표!$I$14</f>
        <v>22408</v>
      </c>
      <c r="J55" s="320">
        <f>INT(I55*F55)</f>
        <v>209867</v>
      </c>
      <c r="K55" s="320">
        <f>일위대가집계표!$K$14</f>
        <v>0</v>
      </c>
      <c r="L55" s="320">
        <f>INT(K55*F55)</f>
        <v>0</v>
      </c>
      <c r="M55" s="320">
        <f t="shared" si="36"/>
        <v>41711</v>
      </c>
      <c r="N55" s="320">
        <f t="shared" si="35"/>
        <v>390654</v>
      </c>
      <c r="O55" s="341">
        <f>일위대가집계표!$B$14</f>
        <v>11</v>
      </c>
      <c r="P55" s="290"/>
      <c r="Q55" s="334"/>
      <c r="R55" s="296"/>
      <c r="S55" s="296"/>
      <c r="T55" s="296"/>
      <c r="U55" s="295"/>
    </row>
    <row r="56" spans="1:26" ht="18.95" customHeight="1">
      <c r="A56" s="320"/>
      <c r="B56" s="215" t="s">
        <v>533</v>
      </c>
      <c r="C56" s="220" t="s">
        <v>535</v>
      </c>
      <c r="D56" s="320"/>
      <c r="E56" s="305" t="s">
        <v>279</v>
      </c>
      <c r="F56" s="306">
        <f>3.365+1.3+0.92+2.508</f>
        <v>8.093</v>
      </c>
      <c r="G56" s="320">
        <f>일위대가집계표!$G$9</f>
        <v>6198</v>
      </c>
      <c r="H56" s="320">
        <f t="shared" ref="H56:H58" si="40">INT(G56*F56)</f>
        <v>50160</v>
      </c>
      <c r="I56" s="320">
        <f>일위대가집계표!$I$9</f>
        <v>29884</v>
      </c>
      <c r="J56" s="320">
        <f t="shared" ref="J56:J58" si="41">INT(I56*F56)</f>
        <v>241851</v>
      </c>
      <c r="K56" s="320">
        <f>일위대가집계표!$K$9</f>
        <v>965</v>
      </c>
      <c r="L56" s="320">
        <f t="shared" ref="L56:L58" si="42">INT(K56*F56)</f>
        <v>7809</v>
      </c>
      <c r="M56" s="320">
        <f t="shared" si="36"/>
        <v>37047</v>
      </c>
      <c r="N56" s="320">
        <f t="shared" si="35"/>
        <v>299820</v>
      </c>
      <c r="O56" s="341">
        <f>일위대가집계표!$B$9</f>
        <v>6</v>
      </c>
      <c r="P56" s="290"/>
    </row>
    <row r="57" spans="1:26" ht="18.95" customHeight="1">
      <c r="A57" s="320"/>
      <c r="B57" s="215" t="s">
        <v>429</v>
      </c>
      <c r="C57" s="220"/>
      <c r="D57" s="320"/>
      <c r="E57" s="305" t="s">
        <v>158</v>
      </c>
      <c r="F57" s="306">
        <f>(3.365+1.3+0.92+2.508)*(0.15+0.15+0.05+0.02+0.05+0.02)</f>
        <v>3.5609199999999999</v>
      </c>
      <c r="G57" s="320">
        <f>일위대가집계표!$G$10</f>
        <v>1503</v>
      </c>
      <c r="H57" s="320">
        <f t="shared" si="40"/>
        <v>5352</v>
      </c>
      <c r="I57" s="320">
        <f>일위대가집계표!$I$10</f>
        <v>10591</v>
      </c>
      <c r="J57" s="320">
        <f t="shared" si="41"/>
        <v>37713</v>
      </c>
      <c r="K57" s="320">
        <f>일위대가집계표!$K$10</f>
        <v>0</v>
      </c>
      <c r="L57" s="320">
        <f t="shared" si="42"/>
        <v>0</v>
      </c>
      <c r="M57" s="320">
        <f t="shared" si="36"/>
        <v>12094</v>
      </c>
      <c r="N57" s="320">
        <f t="shared" si="35"/>
        <v>43065</v>
      </c>
      <c r="O57" s="341">
        <f>일위대가집계표!$B$10</f>
        <v>7</v>
      </c>
      <c r="P57" s="290"/>
    </row>
    <row r="58" spans="1:26" ht="18.95" customHeight="1">
      <c r="A58" s="320"/>
      <c r="B58" s="215" t="s">
        <v>553</v>
      </c>
      <c r="C58" s="220" t="s">
        <v>526</v>
      </c>
      <c r="D58" s="320" t="s">
        <v>527</v>
      </c>
      <c r="E58" s="305" t="s">
        <v>158</v>
      </c>
      <c r="F58" s="306">
        <f>7.85+(3.365+1.3)*0.2+(0.92+2.508)*0.17</f>
        <v>9.3657599999999999</v>
      </c>
      <c r="G58" s="320">
        <v>38000</v>
      </c>
      <c r="H58" s="320">
        <f t="shared" si="40"/>
        <v>355898</v>
      </c>
      <c r="I58" s="320">
        <v>5000</v>
      </c>
      <c r="J58" s="320">
        <f t="shared" si="41"/>
        <v>46828</v>
      </c>
      <c r="K58" s="320">
        <v>0</v>
      </c>
      <c r="L58" s="320">
        <f t="shared" si="42"/>
        <v>0</v>
      </c>
      <c r="M58" s="320">
        <f t="shared" si="36"/>
        <v>43000</v>
      </c>
      <c r="N58" s="320">
        <f t="shared" si="35"/>
        <v>402726</v>
      </c>
      <c r="O58" s="341" t="s">
        <v>567</v>
      </c>
      <c r="P58" s="290"/>
      <c r="Q58" s="334"/>
      <c r="R58" s="296"/>
      <c r="S58" s="296"/>
      <c r="T58" s="296"/>
      <c r="U58" s="295"/>
    </row>
    <row r="59" spans="1:26" s="182" customFormat="1" ht="18.95" customHeight="1">
      <c r="A59" s="319" t="s">
        <v>308</v>
      </c>
      <c r="B59" s="227" t="s">
        <v>543</v>
      </c>
      <c r="C59" s="216"/>
      <c r="D59" s="319"/>
      <c r="E59" s="213"/>
      <c r="F59" s="228"/>
      <c r="G59" s="319"/>
      <c r="H59" s="319"/>
      <c r="I59" s="319"/>
      <c r="J59" s="319"/>
      <c r="K59" s="319"/>
      <c r="L59" s="320">
        <f t="shared" ref="L59" si="43">INT(K59*F59)</f>
        <v>0</v>
      </c>
      <c r="M59" s="319"/>
      <c r="N59" s="320">
        <f t="shared" ref="N59" si="44">H59+J59+L59</f>
        <v>0</v>
      </c>
      <c r="O59" s="342"/>
      <c r="P59" s="308"/>
      <c r="Q59" s="333"/>
      <c r="R59" s="297"/>
      <c r="S59" s="297"/>
      <c r="T59" s="297"/>
      <c r="U59" s="300"/>
      <c r="V59" s="261"/>
      <c r="W59" s="260"/>
      <c r="X59" s="259"/>
      <c r="Y59" s="259"/>
      <c r="Z59" s="261"/>
    </row>
    <row r="60" spans="1:26" ht="18.95" customHeight="1">
      <c r="A60" s="320"/>
      <c r="B60" s="215" t="s">
        <v>561</v>
      </c>
      <c r="C60" s="220" t="s">
        <v>563</v>
      </c>
      <c r="D60" s="320"/>
      <c r="E60" s="305" t="s">
        <v>158</v>
      </c>
      <c r="F60" s="306">
        <f>(0.672+11.25*2)*4.15</f>
        <v>96.163800000000009</v>
      </c>
      <c r="G60" s="320">
        <f>일위대가집계표!$G$24</f>
        <v>9576</v>
      </c>
      <c r="H60" s="320">
        <f t="shared" ref="H60:H61" si="45">INT(G60*F60)</f>
        <v>920864</v>
      </c>
      <c r="I60" s="320">
        <f>일위대가집계표!$I$24</f>
        <v>13655</v>
      </c>
      <c r="J60" s="320">
        <f t="shared" ref="J60:J61" si="46">INT(I60*F60)</f>
        <v>1313116</v>
      </c>
      <c r="K60" s="320">
        <f>일위대가집계표!$K$24</f>
        <v>0</v>
      </c>
      <c r="L60" s="320">
        <f t="shared" ref="L60:L61" si="47">INT(K60*F60)</f>
        <v>0</v>
      </c>
      <c r="M60" s="320">
        <f t="shared" ref="M60:M61" si="48">G60+I60+K60</f>
        <v>23231</v>
      </c>
      <c r="N60" s="320">
        <f t="shared" ref="N60:N61" si="49">H60+J60+L60</f>
        <v>2233980</v>
      </c>
      <c r="O60" s="341">
        <f>일위대가집계표!$B$24</f>
        <v>21</v>
      </c>
      <c r="P60" s="290"/>
      <c r="Q60" s="334"/>
      <c r="R60" s="296"/>
      <c r="S60" s="296"/>
      <c r="T60" s="296"/>
      <c r="U60" s="295"/>
    </row>
    <row r="61" spans="1:26" ht="18.95" customHeight="1">
      <c r="A61" s="320"/>
      <c r="B61" s="215" t="s">
        <v>561</v>
      </c>
      <c r="C61" s="220" t="s">
        <v>565</v>
      </c>
      <c r="D61" s="320"/>
      <c r="E61" s="305" t="s">
        <v>158</v>
      </c>
      <c r="F61" s="306">
        <f>2.36*4.15-1*2.1</f>
        <v>7.6940000000000008</v>
      </c>
      <c r="G61" s="320">
        <f>일위대가집계표!$G$25</f>
        <v>11928</v>
      </c>
      <c r="H61" s="320">
        <f t="shared" si="45"/>
        <v>91774</v>
      </c>
      <c r="I61" s="320">
        <f>일위대가집계표!$I$25</f>
        <v>13655</v>
      </c>
      <c r="J61" s="320">
        <f t="shared" si="46"/>
        <v>105061</v>
      </c>
      <c r="K61" s="320">
        <f>일위대가집계표!$K$25</f>
        <v>0</v>
      </c>
      <c r="L61" s="320">
        <f t="shared" si="47"/>
        <v>0</v>
      </c>
      <c r="M61" s="320">
        <f t="shared" si="48"/>
        <v>25583</v>
      </c>
      <c r="N61" s="320">
        <f t="shared" si="49"/>
        <v>196835</v>
      </c>
      <c r="O61" s="341">
        <f>일위대가집계표!$B$25</f>
        <v>22</v>
      </c>
      <c r="P61" s="290"/>
      <c r="Q61" s="334"/>
      <c r="R61" s="296"/>
      <c r="S61" s="296"/>
      <c r="T61" s="296"/>
      <c r="U61" s="295"/>
    </row>
    <row r="62" spans="1:26" ht="18.95" customHeight="1">
      <c r="A62" s="320"/>
      <c r="B62" s="215" t="s">
        <v>554</v>
      </c>
      <c r="C62" s="220" t="s">
        <v>566</v>
      </c>
      <c r="D62" s="320"/>
      <c r="E62" s="305" t="s">
        <v>158</v>
      </c>
      <c r="F62" s="306">
        <f>(0.672+11.25*2)*4.15+(2.36*4.15-1*2.1)*2</f>
        <v>111.55180000000001</v>
      </c>
      <c r="G62" s="320">
        <f>일위대가집계표!$G$23</f>
        <v>7929</v>
      </c>
      <c r="H62" s="320">
        <f t="shared" ref="H62" si="50">INT(G62*F62)</f>
        <v>884494</v>
      </c>
      <c r="I62" s="320">
        <f>일위대가집계표!$I$23</f>
        <v>10845</v>
      </c>
      <c r="J62" s="320">
        <f t="shared" ref="J62" si="51">INT(I62*F62)</f>
        <v>1209779</v>
      </c>
      <c r="K62" s="320">
        <f>일위대가집계표!$K$23</f>
        <v>0</v>
      </c>
      <c r="L62" s="320">
        <f t="shared" ref="L62" si="52">INT(K62*F62)</f>
        <v>0</v>
      </c>
      <c r="M62" s="320">
        <f t="shared" ref="M62" si="53">G62+I62+K62</f>
        <v>18774</v>
      </c>
      <c r="N62" s="320">
        <f t="shared" ref="N62" si="54">H62+J62+L62</f>
        <v>2094273</v>
      </c>
      <c r="O62" s="341">
        <f>일위대가집계표!$B$23</f>
        <v>20</v>
      </c>
      <c r="P62" s="290"/>
      <c r="Q62" s="334"/>
      <c r="R62" s="296"/>
      <c r="S62" s="296"/>
      <c r="T62" s="296"/>
      <c r="U62" s="295"/>
    </row>
    <row r="63" spans="1:26" ht="18.95" customHeight="1">
      <c r="A63" s="320"/>
      <c r="B63" s="215" t="s">
        <v>311</v>
      </c>
      <c r="C63" s="220"/>
      <c r="D63" s="320"/>
      <c r="E63" s="305" t="s">
        <v>158</v>
      </c>
      <c r="F63" s="306">
        <f>(24.985+11.25+23.78)*4.15-(9+4.5)*3.6-(0.84+1*2)*2.1+(0.42*2*2.1+0.84*0.42)</f>
        <v>196.61505000000005</v>
      </c>
      <c r="G63" s="320">
        <f>일위대가집계표!$G$11</f>
        <v>1848</v>
      </c>
      <c r="H63" s="320">
        <f t="shared" ref="H63:H64" si="55">INT(G63*F63)</f>
        <v>363344</v>
      </c>
      <c r="I63" s="320">
        <f>일위대가집계표!$I$11</f>
        <v>7075</v>
      </c>
      <c r="J63" s="320">
        <f t="shared" ref="J63:J64" si="56">INT(I63*F63)</f>
        <v>1391051</v>
      </c>
      <c r="K63" s="320">
        <f>일위대가집계표!$K$11</f>
        <v>0</v>
      </c>
      <c r="L63" s="320">
        <f t="shared" ref="L63:L64" si="57">INT(K63*F63)</f>
        <v>0</v>
      </c>
      <c r="M63" s="320">
        <f t="shared" ref="M63:M65" si="58">G63+I63+K63</f>
        <v>8923</v>
      </c>
      <c r="N63" s="320">
        <f t="shared" ref="N63:N65" si="59">H63+J63+L63</f>
        <v>1754395</v>
      </c>
      <c r="O63" s="341">
        <f>일위대가집계표!$B$11</f>
        <v>8</v>
      </c>
      <c r="P63" s="290"/>
      <c r="Q63" s="334"/>
      <c r="R63" s="296"/>
      <c r="S63" s="296"/>
      <c r="T63" s="296"/>
      <c r="U63" s="295"/>
    </row>
    <row r="64" spans="1:26" ht="18.95" customHeight="1">
      <c r="A64" s="320"/>
      <c r="B64" s="215" t="s">
        <v>312</v>
      </c>
      <c r="C64" s="220"/>
      <c r="D64" s="320"/>
      <c r="E64" s="305" t="s">
        <v>158</v>
      </c>
      <c r="F64" s="306">
        <f>(24.985+11.25+23.78)*4.15-(9+4.5)*3.6-(0.84+1*2)*2.1+(0.42*2*2.1+0.84*0.42)</f>
        <v>196.61505000000005</v>
      </c>
      <c r="G64" s="320">
        <f>일위대가집계표!$G$12</f>
        <v>5999</v>
      </c>
      <c r="H64" s="320">
        <f t="shared" si="55"/>
        <v>1179493</v>
      </c>
      <c r="I64" s="320">
        <f>일위대가집계표!$I$12</f>
        <v>1116</v>
      </c>
      <c r="J64" s="320">
        <f t="shared" si="56"/>
        <v>219422</v>
      </c>
      <c r="K64" s="320">
        <f>일위대가집계표!$K$12</f>
        <v>0</v>
      </c>
      <c r="L64" s="320">
        <f t="shared" si="57"/>
        <v>0</v>
      </c>
      <c r="M64" s="320">
        <f t="shared" si="58"/>
        <v>7115</v>
      </c>
      <c r="N64" s="320">
        <f t="shared" si="59"/>
        <v>1398915</v>
      </c>
      <c r="O64" s="341">
        <f>일위대가집계표!$B$12</f>
        <v>9</v>
      </c>
      <c r="P64" s="290"/>
      <c r="Q64" s="334"/>
      <c r="R64" s="296"/>
      <c r="S64" s="296"/>
      <c r="T64" s="296"/>
      <c r="U64" s="295"/>
    </row>
    <row r="65" spans="1:26" ht="18.95" customHeight="1">
      <c r="A65" s="320"/>
      <c r="B65" s="215" t="s">
        <v>673</v>
      </c>
      <c r="C65" s="220" t="s">
        <v>675</v>
      </c>
      <c r="D65" s="320"/>
      <c r="E65" s="305" t="s">
        <v>678</v>
      </c>
      <c r="F65" s="306">
        <f>0.6*4+4.15*2*4</f>
        <v>35.6</v>
      </c>
      <c r="G65" s="320">
        <f>일위대가집계표!$G$8</f>
        <v>4972</v>
      </c>
      <c r="H65" s="320">
        <f>INT(G65*F65)</f>
        <v>177003</v>
      </c>
      <c r="I65" s="320">
        <f>일위대가집계표!$I$8</f>
        <v>8650</v>
      </c>
      <c r="J65" s="320">
        <f>INT(I65*F65)</f>
        <v>307940</v>
      </c>
      <c r="K65" s="320">
        <f>일위대가집계표!$K$8</f>
        <v>279</v>
      </c>
      <c r="L65" s="320">
        <f>INT(K65*F65)</f>
        <v>9932</v>
      </c>
      <c r="M65" s="320">
        <f t="shared" si="58"/>
        <v>13901</v>
      </c>
      <c r="N65" s="320">
        <f t="shared" si="59"/>
        <v>494875</v>
      </c>
      <c r="O65" s="341">
        <f>일위대가집계표!$B$8</f>
        <v>5</v>
      </c>
      <c r="P65" s="290"/>
      <c r="Q65" s="334"/>
      <c r="R65" s="296"/>
      <c r="S65" s="296"/>
      <c r="T65" s="296"/>
      <c r="U65" s="295"/>
    </row>
    <row r="66" spans="1:26" ht="18.95" customHeight="1">
      <c r="A66" s="320"/>
      <c r="B66" s="215" t="s">
        <v>662</v>
      </c>
      <c r="C66" s="220" t="s">
        <v>663</v>
      </c>
      <c r="D66" s="320"/>
      <c r="E66" s="305" t="s">
        <v>158</v>
      </c>
      <c r="F66" s="306">
        <f>0.6*4*4.15</f>
        <v>9.9600000000000009</v>
      </c>
      <c r="G66" s="320">
        <f>일위대가집계표!$G$20</f>
        <v>55000</v>
      </c>
      <c r="H66" s="320">
        <f>INT(G66*F66)</f>
        <v>547800</v>
      </c>
      <c r="I66" s="320">
        <f>일위대가집계표!$I$20</f>
        <v>21248</v>
      </c>
      <c r="J66" s="320">
        <f>INT(I66*F66)</f>
        <v>211630</v>
      </c>
      <c r="K66" s="320">
        <f>일위대가집계표!$K$20</f>
        <v>0</v>
      </c>
      <c r="L66" s="320">
        <f t="shared" ref="L66" si="60">INT(K66*F66)</f>
        <v>0</v>
      </c>
      <c r="M66" s="320">
        <f>G66+I66+K66</f>
        <v>76248</v>
      </c>
      <c r="N66" s="320">
        <f t="shared" ref="N66" si="61">H66+J66+L66</f>
        <v>759430</v>
      </c>
      <c r="O66" s="341">
        <f>일위대가집계표!$B$20</f>
        <v>17</v>
      </c>
      <c r="P66" s="290"/>
      <c r="Q66" s="334"/>
      <c r="R66" s="296"/>
      <c r="S66" s="296"/>
      <c r="T66" s="296"/>
      <c r="U66" s="295"/>
    </row>
    <row r="67" spans="1:26" ht="18.95" customHeight="1">
      <c r="A67" s="320"/>
      <c r="B67" s="215" t="s">
        <v>546</v>
      </c>
      <c r="C67" s="220" t="s">
        <v>545</v>
      </c>
      <c r="D67" s="320"/>
      <c r="E67" s="305" t="s">
        <v>471</v>
      </c>
      <c r="F67" s="306">
        <v>2</v>
      </c>
      <c r="G67" s="320">
        <v>85000</v>
      </c>
      <c r="H67" s="320">
        <f t="shared" ref="H67" si="62">INT(G67*F67)</f>
        <v>170000</v>
      </c>
      <c r="I67" s="320">
        <v>20000</v>
      </c>
      <c r="J67" s="320">
        <f t="shared" ref="J67" si="63">INT(I67*F67)</f>
        <v>40000</v>
      </c>
      <c r="K67" s="320">
        <v>0</v>
      </c>
      <c r="L67" s="320">
        <f t="shared" ref="L67" si="64">INT(K67*F67)</f>
        <v>0</v>
      </c>
      <c r="M67" s="320">
        <f t="shared" ref="M67:N67" si="65">G67+I67+K67</f>
        <v>105000</v>
      </c>
      <c r="N67" s="320">
        <f t="shared" si="65"/>
        <v>210000</v>
      </c>
      <c r="O67" s="341" t="s">
        <v>567</v>
      </c>
      <c r="P67" s="290"/>
      <c r="Q67" s="334"/>
      <c r="R67" s="296"/>
      <c r="S67" s="296"/>
      <c r="T67" s="296"/>
      <c r="U67" s="295"/>
    </row>
    <row r="68" spans="1:26" ht="18.95" customHeight="1">
      <c r="A68" s="320"/>
      <c r="B68" s="215" t="s">
        <v>627</v>
      </c>
      <c r="C68" s="220" t="s">
        <v>625</v>
      </c>
      <c r="D68" s="320"/>
      <c r="E68" s="305" t="s">
        <v>280</v>
      </c>
      <c r="F68" s="306">
        <v>1</v>
      </c>
      <c r="G68" s="320">
        <f>일위대가집계표!$G$16</f>
        <v>159310</v>
      </c>
      <c r="H68" s="320">
        <f t="shared" ref="H68" si="66">INT(G68*F68)</f>
        <v>159310</v>
      </c>
      <c r="I68" s="320">
        <f>일위대가집계표!$I$16</f>
        <v>518766</v>
      </c>
      <c r="J68" s="320">
        <f t="shared" ref="J68" si="67">INT(I68*F68)</f>
        <v>518766</v>
      </c>
      <c r="K68" s="320">
        <f>일위대가집계표!$K$16</f>
        <v>13669</v>
      </c>
      <c r="L68" s="320">
        <f t="shared" ref="L68" si="68">INT(K68*F68)</f>
        <v>13669</v>
      </c>
      <c r="M68" s="320">
        <f t="shared" ref="M68" si="69">G68+I68+K68</f>
        <v>691745</v>
      </c>
      <c r="N68" s="320">
        <f t="shared" ref="N68" si="70">H68+J68+L68</f>
        <v>691745</v>
      </c>
      <c r="O68" s="341">
        <f>일위대가집계표!$B$16</f>
        <v>13</v>
      </c>
      <c r="P68" s="290"/>
    </row>
    <row r="69" spans="1:26" ht="18.95" customHeight="1">
      <c r="A69" s="320"/>
      <c r="B69" s="215" t="s">
        <v>552</v>
      </c>
      <c r="C69" s="220" t="s">
        <v>637</v>
      </c>
      <c r="D69" s="320"/>
      <c r="E69" s="305" t="s">
        <v>477</v>
      </c>
      <c r="F69" s="306">
        <v>1</v>
      </c>
      <c r="G69" s="320">
        <v>3000000</v>
      </c>
      <c r="H69" s="320">
        <f>INT(G69*F69)</f>
        <v>3000000</v>
      </c>
      <c r="I69" s="320">
        <v>500000</v>
      </c>
      <c r="J69" s="320">
        <f>INT(I69*F69)</f>
        <v>500000</v>
      </c>
      <c r="K69" s="320">
        <v>0</v>
      </c>
      <c r="L69" s="320">
        <f>INT(K69*F69)</f>
        <v>0</v>
      </c>
      <c r="M69" s="320">
        <f>G69+I69+K69</f>
        <v>3500000</v>
      </c>
      <c r="N69" s="320">
        <f>H69+J69+L69</f>
        <v>3500000</v>
      </c>
      <c r="O69" s="341" t="s">
        <v>567</v>
      </c>
      <c r="P69" s="290"/>
      <c r="Q69" s="334"/>
      <c r="R69" s="296"/>
      <c r="S69" s="296"/>
      <c r="T69" s="296"/>
      <c r="U69" s="295"/>
    </row>
    <row r="70" spans="1:26" s="182" customFormat="1" ht="18.95" customHeight="1">
      <c r="A70" s="319" t="s">
        <v>308</v>
      </c>
      <c r="B70" s="227" t="s">
        <v>395</v>
      </c>
      <c r="C70" s="220"/>
      <c r="D70" s="319"/>
      <c r="E70" s="213"/>
      <c r="F70" s="228"/>
      <c r="G70" s="319"/>
      <c r="H70" s="319"/>
      <c r="I70" s="319"/>
      <c r="J70" s="319"/>
      <c r="K70" s="319"/>
      <c r="L70" s="319"/>
      <c r="M70" s="319"/>
      <c r="N70" s="319"/>
      <c r="O70" s="201"/>
      <c r="P70" s="287"/>
      <c r="Q70" s="333"/>
      <c r="R70" s="297"/>
      <c r="S70" s="297"/>
      <c r="T70" s="297"/>
      <c r="U70" s="300"/>
      <c r="V70" s="261"/>
      <c r="W70" s="260"/>
      <c r="X70" s="259"/>
      <c r="Y70" s="259"/>
      <c r="Z70" s="261"/>
    </row>
    <row r="71" spans="1:26" ht="18.95" customHeight="1">
      <c r="A71" s="320"/>
      <c r="B71" s="215" t="s">
        <v>311</v>
      </c>
      <c r="C71" s="220"/>
      <c r="D71" s="320"/>
      <c r="E71" s="305" t="s">
        <v>158</v>
      </c>
      <c r="F71" s="306">
        <f>19.03+23.42</f>
        <v>42.45</v>
      </c>
      <c r="G71" s="320">
        <f>일위대가집계표!$G$11</f>
        <v>1848</v>
      </c>
      <c r="H71" s="320">
        <f>INT(G71*F71)</f>
        <v>78447</v>
      </c>
      <c r="I71" s="320">
        <f>일위대가집계표!$I$11</f>
        <v>7075</v>
      </c>
      <c r="J71" s="320">
        <f>INT(I71*F71)</f>
        <v>300333</v>
      </c>
      <c r="K71" s="320">
        <f>일위대가집계표!$K$11</f>
        <v>0</v>
      </c>
      <c r="L71" s="320">
        <f>INT(K71*F71)</f>
        <v>0</v>
      </c>
      <c r="M71" s="320">
        <f t="shared" ref="M71:N72" si="71">G71+I71+K71</f>
        <v>8923</v>
      </c>
      <c r="N71" s="320">
        <f t="shared" si="71"/>
        <v>378780</v>
      </c>
      <c r="O71" s="341">
        <f>일위대가집계표!$B$11</f>
        <v>8</v>
      </c>
      <c r="P71" s="290"/>
      <c r="Q71" s="334"/>
      <c r="R71" s="296"/>
      <c r="S71" s="296"/>
      <c r="T71" s="296"/>
      <c r="U71" s="295"/>
    </row>
    <row r="72" spans="1:26" ht="18.95" customHeight="1">
      <c r="A72" s="320"/>
      <c r="B72" s="215" t="s">
        <v>312</v>
      </c>
      <c r="C72" s="220"/>
      <c r="D72" s="320"/>
      <c r="E72" s="305" t="s">
        <v>158</v>
      </c>
      <c r="F72" s="306">
        <f>19.03+23.42</f>
        <v>42.45</v>
      </c>
      <c r="G72" s="320">
        <f>일위대가집계표!$G$12</f>
        <v>5999</v>
      </c>
      <c r="H72" s="320">
        <f>INT(G72*F72)</f>
        <v>254657</v>
      </c>
      <c r="I72" s="320">
        <f>일위대가집계표!$I$12</f>
        <v>1116</v>
      </c>
      <c r="J72" s="320">
        <f>INT(I72*F72)</f>
        <v>47374</v>
      </c>
      <c r="K72" s="320">
        <f>일위대가집계표!$K$12</f>
        <v>0</v>
      </c>
      <c r="L72" s="320">
        <f>INT(K72*F72)</f>
        <v>0</v>
      </c>
      <c r="M72" s="320">
        <f t="shared" si="71"/>
        <v>7115</v>
      </c>
      <c r="N72" s="320">
        <f t="shared" si="71"/>
        <v>302031</v>
      </c>
      <c r="O72" s="341">
        <f>일위대가집계표!$B$12</f>
        <v>9</v>
      </c>
      <c r="P72" s="290"/>
      <c r="Q72" s="334"/>
      <c r="R72" s="296"/>
      <c r="S72" s="296"/>
      <c r="T72" s="296"/>
      <c r="U72" s="295"/>
    </row>
    <row r="73" spans="1:26" ht="18.95" customHeight="1">
      <c r="A73" s="320"/>
      <c r="B73" s="221"/>
      <c r="C73" s="220"/>
      <c r="D73" s="320"/>
      <c r="E73" s="305"/>
      <c r="F73" s="306"/>
      <c r="G73" s="320"/>
      <c r="H73" s="320"/>
      <c r="I73" s="320"/>
      <c r="J73" s="320"/>
      <c r="K73" s="320"/>
      <c r="L73" s="320"/>
      <c r="M73" s="320"/>
      <c r="N73" s="320"/>
      <c r="O73" s="202"/>
      <c r="P73" s="288"/>
      <c r="Q73" s="334"/>
      <c r="R73" s="296"/>
      <c r="S73" s="296"/>
      <c r="T73" s="296"/>
      <c r="U73" s="295"/>
    </row>
    <row r="74" spans="1:26" s="182" customFormat="1" ht="18.95" customHeight="1">
      <c r="A74" s="319"/>
      <c r="B74" s="227" t="s">
        <v>399</v>
      </c>
      <c r="C74" s="216"/>
      <c r="D74" s="319"/>
      <c r="E74" s="213"/>
      <c r="F74" s="228"/>
      <c r="G74" s="319"/>
      <c r="H74" s="319">
        <f>SUM(H51:H73)</f>
        <v>8698010</v>
      </c>
      <c r="I74" s="319"/>
      <c r="J74" s="319">
        <f>SUM(J51:J73)</f>
        <v>8161803</v>
      </c>
      <c r="K74" s="319"/>
      <c r="L74" s="319">
        <f>SUM(L51:L73)</f>
        <v>78596</v>
      </c>
      <c r="M74" s="319"/>
      <c r="N74" s="319">
        <f>SUM(N51:N73)</f>
        <v>16938409</v>
      </c>
      <c r="O74" s="201"/>
      <c r="P74" s="287"/>
      <c r="Q74" s="333"/>
      <c r="R74" s="297"/>
      <c r="S74" s="297"/>
      <c r="T74" s="297"/>
      <c r="U74" s="300"/>
      <c r="V74" s="261"/>
      <c r="W74" s="260"/>
      <c r="X74" s="259"/>
      <c r="Y74" s="259"/>
      <c r="Z74" s="261"/>
    </row>
    <row r="75" spans="1:26" ht="18.95" customHeight="1">
      <c r="A75" s="320"/>
      <c r="B75" s="221"/>
      <c r="C75" s="220"/>
      <c r="D75" s="320"/>
      <c r="E75" s="305"/>
      <c r="F75" s="306"/>
      <c r="G75" s="320"/>
      <c r="H75" s="320"/>
      <c r="I75" s="320"/>
      <c r="J75" s="320"/>
      <c r="K75" s="320"/>
      <c r="L75" s="320"/>
      <c r="M75" s="320"/>
      <c r="N75" s="320"/>
      <c r="O75" s="202"/>
      <c r="P75" s="288"/>
      <c r="Q75" s="334"/>
      <c r="R75" s="296"/>
      <c r="S75" s="296"/>
      <c r="T75" s="296"/>
      <c r="U75" s="295"/>
    </row>
    <row r="76" spans="1:26" s="182" customFormat="1" ht="18.95" customHeight="1">
      <c r="A76" s="319" t="str">
        <f>A9</f>
        <v>5.</v>
      </c>
      <c r="B76" s="227" t="str">
        <f>B9</f>
        <v>멀티비젼</v>
      </c>
      <c r="C76" s="220"/>
      <c r="D76" s="319"/>
      <c r="E76" s="213"/>
      <c r="F76" s="228"/>
      <c r="G76" s="319"/>
      <c r="H76" s="319"/>
      <c r="I76" s="319"/>
      <c r="J76" s="319"/>
      <c r="K76" s="319"/>
      <c r="L76" s="319"/>
      <c r="M76" s="319"/>
      <c r="N76" s="319"/>
      <c r="O76" s="201"/>
      <c r="P76" s="287"/>
      <c r="Q76" s="333"/>
      <c r="R76" s="297"/>
      <c r="S76" s="297"/>
      <c r="T76" s="297"/>
      <c r="U76" s="300"/>
      <c r="V76" s="261"/>
      <c r="W76" s="260"/>
      <c r="X76" s="259"/>
      <c r="Y76" s="259"/>
      <c r="Z76" s="261"/>
    </row>
    <row r="77" spans="1:26" s="182" customFormat="1" ht="18.95" customHeight="1">
      <c r="A77" s="319" t="s">
        <v>308</v>
      </c>
      <c r="B77" s="227" t="s">
        <v>309</v>
      </c>
      <c r="C77" s="216"/>
      <c r="D77" s="319"/>
      <c r="E77" s="213"/>
      <c r="F77" s="228"/>
      <c r="G77" s="319"/>
      <c r="H77" s="319"/>
      <c r="I77" s="319"/>
      <c r="J77" s="319"/>
      <c r="K77" s="319"/>
      <c r="L77" s="320">
        <f t="shared" ref="L77:L79" si="72">INT(K77*F77)</f>
        <v>0</v>
      </c>
      <c r="M77" s="320"/>
      <c r="N77" s="320">
        <f t="shared" ref="N77:N82" si="73">H77+J77+L77</f>
        <v>0</v>
      </c>
      <c r="O77" s="201"/>
      <c r="P77" s="287"/>
      <c r="Q77" s="333"/>
      <c r="R77" s="297"/>
      <c r="S77" s="297"/>
      <c r="T77" s="297"/>
      <c r="U77" s="300"/>
      <c r="V77" s="261"/>
      <c r="W77" s="260"/>
      <c r="X77" s="259"/>
      <c r="Y77" s="259"/>
      <c r="Z77" s="261"/>
    </row>
    <row r="78" spans="1:26" ht="18.95" customHeight="1">
      <c r="A78" s="320"/>
      <c r="B78" s="215" t="s">
        <v>311</v>
      </c>
      <c r="C78" s="220"/>
      <c r="D78" s="320"/>
      <c r="E78" s="305" t="s">
        <v>158</v>
      </c>
      <c r="F78" s="306">
        <f>(0.71+24.12)*4.15-(3.48+4.4)*3.6+(4.1*1.841*0.5)</f>
        <v>78.450550000000007</v>
      </c>
      <c r="G78" s="320">
        <f>일위대가집계표!$G$11</f>
        <v>1848</v>
      </c>
      <c r="H78" s="320">
        <f t="shared" ref="H78:H79" si="74">INT(G78*F78)</f>
        <v>144976</v>
      </c>
      <c r="I78" s="320">
        <f>일위대가집계표!$I$11</f>
        <v>7075</v>
      </c>
      <c r="J78" s="320">
        <f t="shared" ref="J78:J79" si="75">INT(I78*F78)</f>
        <v>555037</v>
      </c>
      <c r="K78" s="320">
        <f>일위대가집계표!$K$11</f>
        <v>0</v>
      </c>
      <c r="L78" s="320">
        <f t="shared" si="72"/>
        <v>0</v>
      </c>
      <c r="M78" s="320">
        <f t="shared" ref="M78:M80" si="76">G78+I78+K78</f>
        <v>8923</v>
      </c>
      <c r="N78" s="320">
        <f t="shared" si="73"/>
        <v>700013</v>
      </c>
      <c r="O78" s="341">
        <f>일위대가집계표!$B$11</f>
        <v>8</v>
      </c>
      <c r="P78" s="290"/>
      <c r="Q78" s="334"/>
      <c r="R78" s="296"/>
      <c r="S78" s="296"/>
      <c r="T78" s="296"/>
      <c r="U78" s="295"/>
    </row>
    <row r="79" spans="1:26" ht="18.95" customHeight="1">
      <c r="A79" s="320"/>
      <c r="B79" s="215" t="s">
        <v>312</v>
      </c>
      <c r="C79" s="220"/>
      <c r="D79" s="320"/>
      <c r="E79" s="305" t="s">
        <v>158</v>
      </c>
      <c r="F79" s="306">
        <f>(0.71+24.12)*4.15-(3.48+4.4)*3.6+(4.1*1.841*0.5)</f>
        <v>78.450550000000007</v>
      </c>
      <c r="G79" s="320">
        <f>일위대가집계표!$G$12</f>
        <v>5999</v>
      </c>
      <c r="H79" s="320">
        <f t="shared" si="74"/>
        <v>470624</v>
      </c>
      <c r="I79" s="320">
        <f>일위대가집계표!$I$12</f>
        <v>1116</v>
      </c>
      <c r="J79" s="320">
        <f t="shared" si="75"/>
        <v>87550</v>
      </c>
      <c r="K79" s="320">
        <f>일위대가집계표!$K$12</f>
        <v>0</v>
      </c>
      <c r="L79" s="320">
        <f t="shared" si="72"/>
        <v>0</v>
      </c>
      <c r="M79" s="320">
        <f t="shared" si="76"/>
        <v>7115</v>
      </c>
      <c r="N79" s="320">
        <f t="shared" si="73"/>
        <v>558174</v>
      </c>
      <c r="O79" s="341">
        <f>일위대가집계표!$B$12</f>
        <v>9</v>
      </c>
      <c r="P79" s="290"/>
      <c r="Q79" s="334"/>
      <c r="R79" s="296"/>
      <c r="S79" s="296"/>
      <c r="T79" s="296"/>
      <c r="U79" s="295"/>
    </row>
    <row r="80" spans="1:26" ht="18.95" customHeight="1">
      <c r="A80" s="320"/>
      <c r="B80" s="215" t="s">
        <v>551</v>
      </c>
      <c r="C80" s="220" t="s">
        <v>576</v>
      </c>
      <c r="D80" s="320"/>
      <c r="E80" s="305" t="s">
        <v>518</v>
      </c>
      <c r="F80" s="306">
        <f>(4.1*4+3.584+2.426+1.268+3.6+3.47+3.136+2.925+2.736+2.548+2.359+2.171+1.94+1.759+4.494-1.28*3-1.06*4)+(4.1*8+3.6*10-(1.28+1.58)*4)+(0.55*8+3.6*2)</f>
        <v>115.696</v>
      </c>
      <c r="G80" s="320">
        <v>3000</v>
      </c>
      <c r="H80" s="320">
        <f>INT(G80*F80)</f>
        <v>347088</v>
      </c>
      <c r="I80" s="320">
        <v>3000</v>
      </c>
      <c r="J80" s="320">
        <f>INT(I80*F80)</f>
        <v>347088</v>
      </c>
      <c r="K80" s="320">
        <v>0</v>
      </c>
      <c r="L80" s="320">
        <f>INT(K80*F80)</f>
        <v>0</v>
      </c>
      <c r="M80" s="320">
        <f t="shared" si="76"/>
        <v>6000</v>
      </c>
      <c r="N80" s="320">
        <f t="shared" si="73"/>
        <v>694176</v>
      </c>
      <c r="O80" s="341" t="s">
        <v>567</v>
      </c>
      <c r="P80" s="290"/>
      <c r="Q80" s="334"/>
      <c r="R80" s="296"/>
      <c r="S80" s="296"/>
      <c r="T80" s="296"/>
      <c r="U80" s="295"/>
    </row>
    <row r="81" spans="1:26" ht="18.95" customHeight="1">
      <c r="A81" s="320"/>
      <c r="B81" s="215" t="s">
        <v>662</v>
      </c>
      <c r="C81" s="220" t="s">
        <v>550</v>
      </c>
      <c r="D81" s="320"/>
      <c r="E81" s="305" t="s">
        <v>158</v>
      </c>
      <c r="F81" s="306">
        <f>(1.759+3.6)*4.1*0.5+4.1*3.6-1.28*1.06-1.28*1.58+0.55*3.6</f>
        <v>24.34675</v>
      </c>
      <c r="G81" s="320">
        <f>일위대가집계표!$G$21</f>
        <v>33000</v>
      </c>
      <c r="H81" s="320">
        <f>INT(G81*F81)</f>
        <v>803442</v>
      </c>
      <c r="I81" s="320">
        <f>일위대가집계표!$I$21</f>
        <v>14392</v>
      </c>
      <c r="J81" s="320">
        <f>INT(I81*F81)</f>
        <v>350398</v>
      </c>
      <c r="K81" s="320">
        <f>일위대가집계표!$K$21</f>
        <v>0</v>
      </c>
      <c r="L81" s="320">
        <f t="shared" ref="L81:L82" si="77">INT(K81*F81)</f>
        <v>0</v>
      </c>
      <c r="M81" s="320">
        <f>G81+I81+K81</f>
        <v>47392</v>
      </c>
      <c r="N81" s="320">
        <f t="shared" si="73"/>
        <v>1153840</v>
      </c>
      <c r="O81" s="341">
        <f>일위대가집계표!$B$21</f>
        <v>18</v>
      </c>
      <c r="P81" s="290"/>
      <c r="Q81" s="334"/>
      <c r="R81" s="296"/>
      <c r="S81" s="296"/>
      <c r="T81" s="296"/>
      <c r="U81" s="295"/>
    </row>
    <row r="82" spans="1:26" ht="18.95" customHeight="1">
      <c r="A82" s="320"/>
      <c r="B82" s="215" t="s">
        <v>629</v>
      </c>
      <c r="C82" s="220" t="s">
        <v>631</v>
      </c>
      <c r="D82" s="320"/>
      <c r="E82" s="305" t="s">
        <v>280</v>
      </c>
      <c r="F82" s="306">
        <v>1</v>
      </c>
      <c r="G82" s="320">
        <f>일위대가집계표!$G$17</f>
        <v>137435</v>
      </c>
      <c r="H82" s="320">
        <f t="shared" ref="H82" si="78">INT(G82*F82)</f>
        <v>137435</v>
      </c>
      <c r="I82" s="320">
        <f>일위대가집계표!$I$17</f>
        <v>434400</v>
      </c>
      <c r="J82" s="320">
        <f t="shared" ref="J82" si="79">INT(I82*F82)</f>
        <v>434400</v>
      </c>
      <c r="K82" s="320">
        <f>일위대가집계표!$K$17</f>
        <v>11240</v>
      </c>
      <c r="L82" s="320">
        <f t="shared" si="77"/>
        <v>11240</v>
      </c>
      <c r="M82" s="320">
        <f t="shared" ref="M82" si="80">G82+I82+K82</f>
        <v>583075</v>
      </c>
      <c r="N82" s="320">
        <f t="shared" si="73"/>
        <v>583075</v>
      </c>
      <c r="O82" s="341">
        <f>일위대가집계표!$B$17</f>
        <v>14</v>
      </c>
      <c r="P82" s="290"/>
    </row>
    <row r="83" spans="1:26" ht="18.95" customHeight="1">
      <c r="A83" s="320"/>
      <c r="B83" s="215" t="s">
        <v>670</v>
      </c>
      <c r="C83" s="220"/>
      <c r="D83" s="320"/>
      <c r="E83" s="305" t="s">
        <v>671</v>
      </c>
      <c r="F83" s="306">
        <v>2</v>
      </c>
      <c r="G83" s="320">
        <v>350000</v>
      </c>
      <c r="H83" s="320">
        <f t="shared" ref="H83" si="81">INT(G83*F83)</f>
        <v>700000</v>
      </c>
      <c r="I83" s="320">
        <v>200000</v>
      </c>
      <c r="J83" s="320">
        <f t="shared" ref="J83" si="82">INT(I83*F83)</f>
        <v>400000</v>
      </c>
      <c r="K83" s="320">
        <v>0</v>
      </c>
      <c r="L83" s="320">
        <f t="shared" ref="L83" si="83">INT(K83*F83)</f>
        <v>0</v>
      </c>
      <c r="M83" s="320">
        <f t="shared" ref="M83" si="84">G83+I83+K83</f>
        <v>550000</v>
      </c>
      <c r="N83" s="320">
        <f t="shared" ref="N83" si="85">H83+J83+L83</f>
        <v>1100000</v>
      </c>
      <c r="O83" s="341" t="s">
        <v>672</v>
      </c>
      <c r="P83" s="290"/>
    </row>
    <row r="84" spans="1:26" s="182" customFormat="1" ht="18.95" customHeight="1">
      <c r="A84" s="319" t="s">
        <v>308</v>
      </c>
      <c r="B84" s="227" t="s">
        <v>310</v>
      </c>
      <c r="C84" s="220"/>
      <c r="D84" s="319"/>
      <c r="E84" s="213"/>
      <c r="F84" s="228"/>
      <c r="G84" s="319"/>
      <c r="H84" s="319"/>
      <c r="I84" s="319"/>
      <c r="J84" s="319"/>
      <c r="K84" s="319"/>
      <c r="L84" s="319"/>
      <c r="M84" s="319"/>
      <c r="N84" s="319"/>
      <c r="O84" s="201"/>
      <c r="P84" s="287"/>
      <c r="Q84" s="333"/>
      <c r="R84" s="297"/>
      <c r="S84" s="297"/>
      <c r="T84" s="297"/>
      <c r="U84" s="300"/>
      <c r="V84" s="261"/>
      <c r="W84" s="260"/>
      <c r="X84" s="259"/>
      <c r="Y84" s="259"/>
      <c r="Z84" s="261"/>
    </row>
    <row r="85" spans="1:26" ht="18.95" customHeight="1">
      <c r="A85" s="320"/>
      <c r="B85" s="215" t="s">
        <v>311</v>
      </c>
      <c r="C85" s="220"/>
      <c r="D85" s="320"/>
      <c r="E85" s="305" t="s">
        <v>158</v>
      </c>
      <c r="F85" s="306">
        <v>10.96</v>
      </c>
      <c r="G85" s="320">
        <f>일위대가집계표!$G$11</f>
        <v>1848</v>
      </c>
      <c r="H85" s="320">
        <f>INT(G85*F85)</f>
        <v>20254</v>
      </c>
      <c r="I85" s="320">
        <f>일위대가집계표!$I$11</f>
        <v>7075</v>
      </c>
      <c r="J85" s="320">
        <f>INT(I85*F85)</f>
        <v>77542</v>
      </c>
      <c r="K85" s="320">
        <f>일위대가집계표!$K$11</f>
        <v>0</v>
      </c>
      <c r="L85" s="320">
        <f>INT(K85*F85)</f>
        <v>0</v>
      </c>
      <c r="M85" s="320">
        <f t="shared" ref="M85:N86" si="86">G85+I85+K85</f>
        <v>8923</v>
      </c>
      <c r="N85" s="320">
        <f t="shared" si="86"/>
        <v>97796</v>
      </c>
      <c r="O85" s="341">
        <f>일위대가집계표!$B$11</f>
        <v>8</v>
      </c>
      <c r="P85" s="290"/>
      <c r="Q85" s="334"/>
      <c r="R85" s="296"/>
      <c r="S85" s="296"/>
      <c r="T85" s="296"/>
      <c r="U85" s="295"/>
    </row>
    <row r="86" spans="1:26" ht="18.95" customHeight="1">
      <c r="A86" s="320"/>
      <c r="B86" s="215" t="s">
        <v>312</v>
      </c>
      <c r="C86" s="220"/>
      <c r="D86" s="320"/>
      <c r="E86" s="305" t="s">
        <v>158</v>
      </c>
      <c r="F86" s="306">
        <v>10.96</v>
      </c>
      <c r="G86" s="320">
        <f>일위대가집계표!$G$12</f>
        <v>5999</v>
      </c>
      <c r="H86" s="320">
        <f>INT(G86*F86)</f>
        <v>65749</v>
      </c>
      <c r="I86" s="320">
        <f>일위대가집계표!$I$12</f>
        <v>1116</v>
      </c>
      <c r="J86" s="320">
        <f>INT(I86*F86)</f>
        <v>12231</v>
      </c>
      <c r="K86" s="320">
        <f>일위대가집계표!$K$12</f>
        <v>0</v>
      </c>
      <c r="L86" s="320">
        <f>INT(K86*F86)</f>
        <v>0</v>
      </c>
      <c r="M86" s="320">
        <f t="shared" si="86"/>
        <v>7115</v>
      </c>
      <c r="N86" s="320">
        <f t="shared" si="86"/>
        <v>77980</v>
      </c>
      <c r="O86" s="341">
        <f>일위대가집계표!$B$12</f>
        <v>9</v>
      </c>
      <c r="P86" s="290"/>
      <c r="Q86" s="334"/>
      <c r="R86" s="296"/>
      <c r="S86" s="296"/>
      <c r="T86" s="296"/>
      <c r="U86" s="295"/>
    </row>
    <row r="87" spans="1:26" ht="18.95" customHeight="1">
      <c r="A87" s="320"/>
      <c r="B87" s="221"/>
      <c r="C87" s="220"/>
      <c r="D87" s="320"/>
      <c r="E87" s="305"/>
      <c r="F87" s="306"/>
      <c r="G87" s="320"/>
      <c r="H87" s="320"/>
      <c r="I87" s="320"/>
      <c r="J87" s="320"/>
      <c r="K87" s="320"/>
      <c r="L87" s="320"/>
      <c r="M87" s="320"/>
      <c r="N87" s="320"/>
      <c r="O87" s="202"/>
      <c r="P87" s="288"/>
      <c r="Q87" s="334"/>
      <c r="R87" s="296"/>
      <c r="S87" s="296"/>
      <c r="T87" s="296"/>
      <c r="U87" s="295"/>
    </row>
    <row r="88" spans="1:26" s="182" customFormat="1" ht="18.95" customHeight="1">
      <c r="A88" s="319"/>
      <c r="B88" s="227" t="s">
        <v>399</v>
      </c>
      <c r="C88" s="216"/>
      <c r="D88" s="319"/>
      <c r="E88" s="213"/>
      <c r="F88" s="228"/>
      <c r="G88" s="319"/>
      <c r="H88" s="319">
        <f>SUM(H76:H87)</f>
        <v>2689568</v>
      </c>
      <c r="I88" s="319"/>
      <c r="J88" s="319">
        <f>SUM(J76:J87)</f>
        <v>2264246</v>
      </c>
      <c r="K88" s="319"/>
      <c r="L88" s="319">
        <f>SUM(L76:L87)</f>
        <v>11240</v>
      </c>
      <c r="M88" s="319"/>
      <c r="N88" s="319">
        <f>SUM(N76:N87)</f>
        <v>4965054</v>
      </c>
      <c r="O88" s="201"/>
      <c r="P88" s="287"/>
      <c r="Q88" s="333"/>
      <c r="R88" s="297"/>
      <c r="S88" s="297"/>
      <c r="T88" s="297"/>
      <c r="U88" s="300"/>
      <c r="V88" s="261"/>
      <c r="W88" s="260"/>
      <c r="X88" s="259"/>
      <c r="Y88" s="259"/>
      <c r="Z88" s="261"/>
    </row>
    <row r="89" spans="1:26" ht="18.95" customHeight="1">
      <c r="A89" s="320"/>
      <c r="B89" s="221"/>
      <c r="C89" s="220"/>
      <c r="D89" s="320"/>
      <c r="E89" s="305"/>
      <c r="F89" s="306"/>
      <c r="G89" s="320"/>
      <c r="H89" s="320"/>
      <c r="I89" s="320"/>
      <c r="J89" s="320"/>
      <c r="K89" s="320"/>
      <c r="L89" s="320"/>
      <c r="M89" s="320"/>
      <c r="N89" s="320"/>
      <c r="O89" s="202"/>
      <c r="P89" s="288"/>
      <c r="Q89" s="334"/>
      <c r="R89" s="296"/>
      <c r="S89" s="296"/>
      <c r="T89" s="296"/>
      <c r="U89" s="295"/>
    </row>
    <row r="90" spans="1:26" s="182" customFormat="1" ht="18.95" customHeight="1">
      <c r="A90" s="319" t="s">
        <v>350</v>
      </c>
      <c r="B90" s="227" t="s">
        <v>474</v>
      </c>
      <c r="C90" s="216"/>
      <c r="D90" s="319"/>
      <c r="E90" s="213"/>
      <c r="F90" s="228"/>
      <c r="G90" s="319"/>
      <c r="H90" s="319"/>
      <c r="I90" s="319"/>
      <c r="J90" s="319"/>
      <c r="K90" s="319"/>
      <c r="L90" s="319"/>
      <c r="M90" s="319"/>
      <c r="N90" s="319"/>
      <c r="O90" s="201"/>
      <c r="P90" s="287"/>
      <c r="Q90" s="292"/>
      <c r="R90" s="299"/>
      <c r="S90" s="299"/>
      <c r="T90" s="299"/>
      <c r="U90" s="273"/>
      <c r="V90" s="261"/>
      <c r="W90" s="260"/>
      <c r="X90" s="259"/>
      <c r="Y90" s="259"/>
      <c r="Z90" s="261"/>
    </row>
    <row r="91" spans="1:26" ht="18.95" customHeight="1">
      <c r="A91" s="320"/>
      <c r="B91" s="215" t="s">
        <v>523</v>
      </c>
      <c r="C91" s="220" t="s">
        <v>475</v>
      </c>
      <c r="D91" s="320"/>
      <c r="E91" s="305" t="s">
        <v>349</v>
      </c>
      <c r="F91" s="306">
        <v>3</v>
      </c>
      <c r="G91" s="320"/>
      <c r="H91" s="320">
        <f t="shared" ref="H91" si="87">INT(G91*F91)</f>
        <v>0</v>
      </c>
      <c r="I91" s="320"/>
      <c r="J91" s="320">
        <f t="shared" ref="J91" si="88">INT(I91*F91)</f>
        <v>0</v>
      </c>
      <c r="K91" s="320">
        <v>450000</v>
      </c>
      <c r="L91" s="320">
        <f t="shared" ref="L91" si="89">INT(K91*F91)</f>
        <v>1350000</v>
      </c>
      <c r="M91" s="320">
        <f t="shared" ref="M91" si="90">G91+I91+K91</f>
        <v>450000</v>
      </c>
      <c r="N91" s="320">
        <f t="shared" ref="N91" si="91">H91+J91+L91</f>
        <v>1350000</v>
      </c>
      <c r="O91" s="341" t="s">
        <v>567</v>
      </c>
      <c r="P91" s="290"/>
    </row>
    <row r="92" spans="1:26" ht="18.95" customHeight="1">
      <c r="A92" s="320"/>
      <c r="B92" s="221"/>
      <c r="C92" s="220"/>
      <c r="D92" s="320"/>
      <c r="E92" s="305"/>
      <c r="F92" s="306"/>
      <c r="G92" s="320"/>
      <c r="H92" s="320"/>
      <c r="I92" s="320"/>
      <c r="J92" s="320"/>
      <c r="K92" s="320"/>
      <c r="L92" s="320"/>
      <c r="M92" s="320"/>
      <c r="N92" s="320"/>
      <c r="O92" s="202"/>
      <c r="P92" s="288"/>
    </row>
    <row r="93" spans="1:26" s="182" customFormat="1" ht="18.95" customHeight="1">
      <c r="A93" s="343"/>
      <c r="B93" s="344" t="s">
        <v>476</v>
      </c>
      <c r="C93" s="345"/>
      <c r="D93" s="343"/>
      <c r="E93" s="346"/>
      <c r="F93" s="347"/>
      <c r="G93" s="343"/>
      <c r="H93" s="343">
        <f>SUM(H90:H92)</f>
        <v>0</v>
      </c>
      <c r="I93" s="343"/>
      <c r="J93" s="343">
        <f>SUM(J90:J92)</f>
        <v>0</v>
      </c>
      <c r="K93" s="343"/>
      <c r="L93" s="343">
        <f>SUM(L90:L92)</f>
        <v>1350000</v>
      </c>
      <c r="M93" s="343"/>
      <c r="N93" s="343">
        <f>SUM(N90:N92)</f>
        <v>1350000</v>
      </c>
      <c r="O93" s="348"/>
      <c r="P93" s="287"/>
      <c r="Q93" s="292"/>
      <c r="R93" s="299"/>
      <c r="S93" s="299"/>
      <c r="T93" s="299"/>
      <c r="U93" s="273"/>
      <c r="V93" s="261"/>
      <c r="W93" s="260"/>
      <c r="X93" s="259"/>
      <c r="Y93" s="259"/>
      <c r="Z93" s="261"/>
    </row>
    <row r="94" spans="1:26" ht="18.95" customHeight="1">
      <c r="A94" s="335"/>
      <c r="B94" s="336"/>
      <c r="C94" s="337"/>
      <c r="D94" s="335"/>
      <c r="E94" s="338"/>
      <c r="F94" s="339"/>
      <c r="G94" s="335"/>
      <c r="H94" s="335"/>
      <c r="I94" s="335"/>
      <c r="J94" s="335"/>
      <c r="K94" s="335"/>
      <c r="L94" s="335"/>
      <c r="M94" s="335"/>
      <c r="N94" s="335"/>
      <c r="O94" s="340"/>
      <c r="P94" s="288"/>
    </row>
    <row r="95" spans="1:26" ht="18.95" customHeight="1">
      <c r="A95" s="281"/>
      <c r="B95" s="310"/>
      <c r="C95" s="283"/>
      <c r="D95" s="281"/>
      <c r="E95" s="284"/>
      <c r="F95" s="285"/>
      <c r="G95" s="281"/>
      <c r="H95" s="281"/>
      <c r="I95" s="281"/>
      <c r="J95" s="281"/>
      <c r="K95" s="281"/>
      <c r="L95" s="281"/>
      <c r="M95" s="281"/>
      <c r="N95" s="281"/>
      <c r="O95" s="309"/>
      <c r="P95" s="288"/>
    </row>
    <row r="96" spans="1:26" ht="18.95" customHeight="1">
      <c r="A96" s="281"/>
      <c r="B96" s="310"/>
      <c r="C96" s="283"/>
      <c r="D96" s="281"/>
      <c r="E96" s="284"/>
      <c r="F96" s="285"/>
      <c r="G96" s="281"/>
      <c r="H96" s="281"/>
      <c r="I96" s="281"/>
      <c r="J96" s="281"/>
      <c r="K96" s="281"/>
      <c r="L96" s="281"/>
      <c r="M96" s="281"/>
      <c r="N96" s="281"/>
      <c r="O96" s="309"/>
      <c r="P96" s="288"/>
    </row>
    <row r="97" spans="1:16" ht="18.95" customHeight="1">
      <c r="A97" s="281"/>
      <c r="B97" s="310"/>
      <c r="C97" s="283"/>
      <c r="D97" s="281"/>
      <c r="E97" s="284"/>
      <c r="F97" s="285"/>
      <c r="G97" s="281"/>
      <c r="H97" s="281"/>
      <c r="I97" s="281"/>
      <c r="J97" s="281"/>
      <c r="K97" s="281"/>
      <c r="L97" s="281"/>
      <c r="M97" s="281"/>
      <c r="N97" s="281"/>
      <c r="O97" s="309"/>
      <c r="P97" s="288"/>
    </row>
    <row r="98" spans="1:16" ht="18.95" customHeight="1">
      <c r="A98" s="281"/>
      <c r="B98" s="310"/>
      <c r="C98" s="283"/>
      <c r="D98" s="281"/>
      <c r="E98" s="284"/>
      <c r="F98" s="285"/>
      <c r="G98" s="281"/>
      <c r="H98" s="281"/>
      <c r="I98" s="281"/>
      <c r="J98" s="281"/>
      <c r="K98" s="281"/>
      <c r="L98" s="281"/>
      <c r="M98" s="281"/>
      <c r="N98" s="281"/>
      <c r="O98" s="309"/>
      <c r="P98" s="288"/>
    </row>
    <row r="99" spans="1:16" ht="18.95" customHeight="1">
      <c r="A99" s="281"/>
      <c r="B99" s="310"/>
      <c r="C99" s="283"/>
      <c r="D99" s="281"/>
      <c r="E99" s="284"/>
      <c r="F99" s="285"/>
      <c r="G99" s="281"/>
      <c r="H99" s="281"/>
      <c r="I99" s="281"/>
      <c r="J99" s="281"/>
      <c r="K99" s="281"/>
      <c r="L99" s="281"/>
      <c r="M99" s="281"/>
      <c r="N99" s="281"/>
      <c r="O99" s="309"/>
      <c r="P99" s="288"/>
    </row>
    <row r="100" spans="1:16" ht="18.95" customHeight="1">
      <c r="A100" s="281"/>
      <c r="B100" s="310"/>
      <c r="C100" s="283"/>
      <c r="D100" s="281"/>
      <c r="E100" s="284"/>
      <c r="F100" s="285"/>
      <c r="G100" s="281"/>
      <c r="H100" s="281"/>
      <c r="I100" s="281"/>
      <c r="J100" s="281"/>
      <c r="K100" s="281"/>
      <c r="L100" s="281"/>
      <c r="M100" s="281"/>
      <c r="N100" s="281"/>
      <c r="O100" s="309"/>
      <c r="P100" s="288"/>
    </row>
    <row r="101" spans="1:16" ht="18.95" customHeight="1">
      <c r="A101" s="281"/>
      <c r="B101" s="310"/>
      <c r="C101" s="283"/>
      <c r="D101" s="281"/>
      <c r="E101" s="284"/>
      <c r="F101" s="285"/>
      <c r="G101" s="281"/>
      <c r="H101" s="281"/>
      <c r="I101" s="281"/>
      <c r="J101" s="281"/>
      <c r="K101" s="281"/>
      <c r="L101" s="281"/>
      <c r="M101" s="281"/>
      <c r="N101" s="281"/>
      <c r="O101" s="309"/>
      <c r="P101" s="288"/>
    </row>
    <row r="102" spans="1:16" ht="18.95" customHeight="1">
      <c r="A102" s="281"/>
      <c r="B102" s="310"/>
      <c r="C102" s="283"/>
      <c r="D102" s="281"/>
      <c r="E102" s="284"/>
      <c r="F102" s="285"/>
      <c r="G102" s="281"/>
      <c r="H102" s="281"/>
      <c r="I102" s="281"/>
      <c r="J102" s="281"/>
      <c r="K102" s="281"/>
      <c r="L102" s="281"/>
      <c r="M102" s="281"/>
      <c r="N102" s="281"/>
      <c r="O102" s="309"/>
      <c r="P102" s="288"/>
    </row>
    <row r="103" spans="1:16" ht="18.95" customHeight="1">
      <c r="A103" s="281"/>
      <c r="B103" s="310"/>
      <c r="C103" s="283"/>
      <c r="D103" s="281"/>
      <c r="E103" s="284"/>
      <c r="F103" s="285"/>
      <c r="G103" s="281"/>
      <c r="H103" s="281"/>
      <c r="I103" s="281"/>
      <c r="J103" s="281"/>
      <c r="K103" s="281"/>
      <c r="L103" s="281"/>
      <c r="M103" s="281"/>
      <c r="N103" s="281"/>
      <c r="O103" s="309"/>
      <c r="P103" s="288"/>
    </row>
    <row r="104" spans="1:16" ht="18.95" customHeight="1">
      <c r="A104" s="281"/>
      <c r="B104" s="310"/>
      <c r="C104" s="283"/>
      <c r="D104" s="281"/>
      <c r="E104" s="284"/>
      <c r="F104" s="285"/>
      <c r="G104" s="281"/>
      <c r="H104" s="281"/>
      <c r="I104" s="281"/>
      <c r="J104" s="281"/>
      <c r="K104" s="281"/>
      <c r="L104" s="281"/>
      <c r="M104" s="281"/>
      <c r="N104" s="281"/>
      <c r="O104" s="309"/>
      <c r="P104" s="288"/>
    </row>
    <row r="105" spans="1:16" ht="18.95" customHeight="1">
      <c r="A105" s="281"/>
      <c r="B105" s="310"/>
      <c r="C105" s="283"/>
      <c r="D105" s="281"/>
      <c r="E105" s="284"/>
      <c r="F105" s="285"/>
      <c r="G105" s="281"/>
      <c r="H105" s="281"/>
      <c r="I105" s="281"/>
      <c r="J105" s="281"/>
      <c r="K105" s="281"/>
      <c r="L105" s="281"/>
      <c r="M105" s="281"/>
      <c r="N105" s="281"/>
      <c r="O105" s="309"/>
      <c r="P105" s="288"/>
    </row>
    <row r="106" spans="1:16" ht="18.95" customHeight="1">
      <c r="A106" s="281"/>
      <c r="B106" s="310"/>
      <c r="C106" s="283"/>
      <c r="D106" s="281"/>
      <c r="E106" s="284"/>
      <c r="F106" s="285"/>
      <c r="G106" s="281"/>
      <c r="H106" s="281"/>
      <c r="I106" s="281"/>
      <c r="J106" s="281"/>
      <c r="K106" s="281"/>
      <c r="L106" s="281"/>
      <c r="M106" s="281"/>
      <c r="N106" s="281"/>
      <c r="O106" s="309"/>
      <c r="P106" s="288"/>
    </row>
    <row r="107" spans="1:16" ht="18.95" customHeight="1">
      <c r="A107" s="281"/>
      <c r="B107" s="310"/>
      <c r="C107" s="283"/>
      <c r="D107" s="281"/>
      <c r="E107" s="284"/>
      <c r="F107" s="285"/>
      <c r="G107" s="281"/>
      <c r="H107" s="281"/>
      <c r="I107" s="281"/>
      <c r="J107" s="281"/>
      <c r="K107" s="281"/>
      <c r="L107" s="281"/>
      <c r="M107" s="281"/>
      <c r="N107" s="281"/>
      <c r="O107" s="309"/>
      <c r="P107" s="288"/>
    </row>
    <row r="108" spans="1:16" ht="18.95" customHeight="1">
      <c r="A108" s="281"/>
      <c r="B108" s="310"/>
      <c r="C108" s="283"/>
      <c r="D108" s="281"/>
      <c r="E108" s="284"/>
      <c r="F108" s="285"/>
      <c r="G108" s="281"/>
      <c r="H108" s="281"/>
      <c r="I108" s="281"/>
      <c r="J108" s="281"/>
      <c r="K108" s="281"/>
      <c r="L108" s="281"/>
      <c r="M108" s="281"/>
      <c r="N108" s="281"/>
      <c r="O108" s="309"/>
      <c r="P108" s="288"/>
    </row>
    <row r="109" spans="1:16" ht="18.95" customHeight="1">
      <c r="A109" s="281"/>
      <c r="B109" s="310"/>
      <c r="C109" s="283"/>
      <c r="D109" s="281"/>
      <c r="E109" s="284"/>
      <c r="F109" s="285"/>
      <c r="G109" s="281"/>
      <c r="H109" s="281"/>
      <c r="I109" s="281"/>
      <c r="J109" s="281"/>
      <c r="K109" s="281"/>
      <c r="L109" s="281"/>
      <c r="M109" s="281"/>
      <c r="N109" s="281"/>
      <c r="O109" s="309"/>
      <c r="P109" s="288"/>
    </row>
    <row r="110" spans="1:16" ht="18.95" customHeight="1">
      <c r="A110" s="281"/>
      <c r="B110" s="310"/>
      <c r="C110" s="283"/>
      <c r="D110" s="281"/>
      <c r="E110" s="284"/>
      <c r="F110" s="285"/>
      <c r="G110" s="281"/>
      <c r="H110" s="281"/>
      <c r="I110" s="281"/>
      <c r="J110" s="281"/>
      <c r="K110" s="281"/>
      <c r="L110" s="281"/>
      <c r="M110" s="281"/>
      <c r="N110" s="281"/>
      <c r="O110" s="309"/>
      <c r="P110" s="288"/>
    </row>
    <row r="111" spans="1:16" ht="18.95" customHeight="1">
      <c r="A111" s="281"/>
      <c r="B111" s="310"/>
      <c r="C111" s="283"/>
      <c r="D111" s="281"/>
      <c r="E111" s="284"/>
      <c r="F111" s="285"/>
      <c r="G111" s="281"/>
      <c r="H111" s="281"/>
      <c r="I111" s="281"/>
      <c r="J111" s="281"/>
      <c r="K111" s="281"/>
      <c r="L111" s="281"/>
      <c r="M111" s="281"/>
      <c r="N111" s="281"/>
      <c r="O111" s="309"/>
      <c r="P111" s="288"/>
    </row>
    <row r="112" spans="1:16" ht="18.95" customHeight="1">
      <c r="A112" s="281"/>
      <c r="B112" s="310"/>
      <c r="C112" s="283"/>
      <c r="D112" s="281"/>
      <c r="E112" s="284"/>
      <c r="F112" s="285"/>
      <c r="G112" s="281"/>
      <c r="H112" s="281"/>
      <c r="I112" s="281"/>
      <c r="J112" s="281"/>
      <c r="K112" s="281"/>
      <c r="L112" s="281"/>
      <c r="M112" s="281"/>
      <c r="N112" s="281"/>
      <c r="O112" s="309"/>
      <c r="P112" s="288"/>
    </row>
    <row r="113" spans="1:16" ht="18.95" customHeight="1">
      <c r="A113" s="281"/>
      <c r="B113" s="310"/>
      <c r="C113" s="283"/>
      <c r="D113" s="281"/>
      <c r="E113" s="284"/>
      <c r="F113" s="285"/>
      <c r="G113" s="281"/>
      <c r="H113" s="281"/>
      <c r="I113" s="281"/>
      <c r="J113" s="281"/>
      <c r="K113" s="281"/>
      <c r="L113" s="281"/>
      <c r="M113" s="281"/>
      <c r="N113" s="281"/>
      <c r="O113" s="309"/>
      <c r="P113" s="288"/>
    </row>
    <row r="114" spans="1:16" ht="18.95" customHeight="1">
      <c r="A114" s="281"/>
      <c r="B114" s="310"/>
      <c r="C114" s="283"/>
      <c r="D114" s="281"/>
      <c r="E114" s="284"/>
      <c r="F114" s="285"/>
      <c r="G114" s="281"/>
      <c r="H114" s="281"/>
      <c r="I114" s="281"/>
      <c r="J114" s="281"/>
      <c r="K114" s="281"/>
      <c r="L114" s="281"/>
      <c r="M114" s="281"/>
      <c r="N114" s="281"/>
      <c r="O114" s="309"/>
      <c r="P114" s="288"/>
    </row>
    <row r="115" spans="1:16" ht="18.95" customHeight="1">
      <c r="A115" s="311"/>
      <c r="B115" s="312"/>
      <c r="C115" s="313"/>
      <c r="D115" s="311"/>
      <c r="E115" s="314"/>
      <c r="F115" s="315"/>
      <c r="G115" s="311"/>
      <c r="H115" s="311"/>
      <c r="I115" s="311"/>
      <c r="J115" s="311"/>
      <c r="K115" s="311"/>
      <c r="L115" s="311"/>
      <c r="M115" s="311"/>
      <c r="N115" s="311"/>
      <c r="O115" s="316"/>
      <c r="P115" s="288"/>
    </row>
  </sheetData>
  <autoFilter ref="A2:O91"/>
  <mergeCells count="1">
    <mergeCell ref="K1:L1"/>
  </mergeCells>
  <phoneticPr fontId="206" type="noConversion"/>
  <printOptions horizontalCentered="1" gridLines="1"/>
  <pageMargins left="0.15748031496062992" right="0.11811023622047245" top="0.6692913385826772" bottom="0.39370078740157483" header="0.31496062992125984" footer="0.19685039370078741"/>
  <pageSetup paperSize="9" scale="65" orientation="landscape" r:id="rId1"/>
  <headerFooter alignWithMargins="0">
    <oddHeader>&amp;C&amp;"+,굵게"&amp;14- 내 역 서 -</oddHeader>
    <oddFooter>&amp;C&amp;"+,보통"&amp;10&amp;P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6"/>
  <sheetViews>
    <sheetView view="pageBreakPreview" zoomScaleNormal="90" zoomScaleSheetLayoutView="100" workbookViewId="0">
      <selection activeCell="I37" sqref="I37"/>
    </sheetView>
  </sheetViews>
  <sheetFormatPr defaultColWidth="7.88671875" defaultRowHeight="16.5"/>
  <cols>
    <col min="1" max="13" width="7" style="75" customWidth="1"/>
    <col min="14" max="256" width="7.88671875" style="75"/>
    <col min="257" max="269" width="7" style="75" customWidth="1"/>
    <col min="270" max="512" width="7.88671875" style="75"/>
    <col min="513" max="525" width="7" style="75" customWidth="1"/>
    <col min="526" max="768" width="7.88671875" style="75"/>
    <col min="769" max="781" width="7" style="75" customWidth="1"/>
    <col min="782" max="1024" width="7.88671875" style="75"/>
    <col min="1025" max="1037" width="7" style="75" customWidth="1"/>
    <col min="1038" max="1280" width="7.88671875" style="75"/>
    <col min="1281" max="1293" width="7" style="75" customWidth="1"/>
    <col min="1294" max="1536" width="7.88671875" style="75"/>
    <col min="1537" max="1549" width="7" style="75" customWidth="1"/>
    <col min="1550" max="1792" width="7.88671875" style="75"/>
    <col min="1793" max="1805" width="7" style="75" customWidth="1"/>
    <col min="1806" max="2048" width="7.88671875" style="75"/>
    <col min="2049" max="2061" width="7" style="75" customWidth="1"/>
    <col min="2062" max="2304" width="7.88671875" style="75"/>
    <col min="2305" max="2317" width="7" style="75" customWidth="1"/>
    <col min="2318" max="2560" width="7.88671875" style="75"/>
    <col min="2561" max="2573" width="7" style="75" customWidth="1"/>
    <col min="2574" max="2816" width="7.88671875" style="75"/>
    <col min="2817" max="2829" width="7" style="75" customWidth="1"/>
    <col min="2830" max="3072" width="7.88671875" style="75"/>
    <col min="3073" max="3085" width="7" style="75" customWidth="1"/>
    <col min="3086" max="3328" width="7.88671875" style="75"/>
    <col min="3329" max="3341" width="7" style="75" customWidth="1"/>
    <col min="3342" max="3584" width="7.88671875" style="75"/>
    <col min="3585" max="3597" width="7" style="75" customWidth="1"/>
    <col min="3598" max="3840" width="7.88671875" style="75"/>
    <col min="3841" max="3853" width="7" style="75" customWidth="1"/>
    <col min="3854" max="4096" width="7.88671875" style="75"/>
    <col min="4097" max="4109" width="7" style="75" customWidth="1"/>
    <col min="4110" max="4352" width="7.88671875" style="75"/>
    <col min="4353" max="4365" width="7" style="75" customWidth="1"/>
    <col min="4366" max="4608" width="7.88671875" style="75"/>
    <col min="4609" max="4621" width="7" style="75" customWidth="1"/>
    <col min="4622" max="4864" width="7.88671875" style="75"/>
    <col min="4865" max="4877" width="7" style="75" customWidth="1"/>
    <col min="4878" max="5120" width="7.88671875" style="75"/>
    <col min="5121" max="5133" width="7" style="75" customWidth="1"/>
    <col min="5134" max="5376" width="7.88671875" style="75"/>
    <col min="5377" max="5389" width="7" style="75" customWidth="1"/>
    <col min="5390" max="5632" width="7.88671875" style="75"/>
    <col min="5633" max="5645" width="7" style="75" customWidth="1"/>
    <col min="5646" max="5888" width="7.88671875" style="75"/>
    <col min="5889" max="5901" width="7" style="75" customWidth="1"/>
    <col min="5902" max="6144" width="7.88671875" style="75"/>
    <col min="6145" max="6157" width="7" style="75" customWidth="1"/>
    <col min="6158" max="6400" width="7.88671875" style="75"/>
    <col min="6401" max="6413" width="7" style="75" customWidth="1"/>
    <col min="6414" max="6656" width="7.88671875" style="75"/>
    <col min="6657" max="6669" width="7" style="75" customWidth="1"/>
    <col min="6670" max="6912" width="7.88671875" style="75"/>
    <col min="6913" max="6925" width="7" style="75" customWidth="1"/>
    <col min="6926" max="7168" width="7.88671875" style="75"/>
    <col min="7169" max="7181" width="7" style="75" customWidth="1"/>
    <col min="7182" max="7424" width="7.88671875" style="75"/>
    <col min="7425" max="7437" width="7" style="75" customWidth="1"/>
    <col min="7438" max="7680" width="7.88671875" style="75"/>
    <col min="7681" max="7693" width="7" style="75" customWidth="1"/>
    <col min="7694" max="7936" width="7.88671875" style="75"/>
    <col min="7937" max="7949" width="7" style="75" customWidth="1"/>
    <col min="7950" max="8192" width="7.88671875" style="75"/>
    <col min="8193" max="8205" width="7" style="75" customWidth="1"/>
    <col min="8206" max="8448" width="7.88671875" style="75"/>
    <col min="8449" max="8461" width="7" style="75" customWidth="1"/>
    <col min="8462" max="8704" width="7.88671875" style="75"/>
    <col min="8705" max="8717" width="7" style="75" customWidth="1"/>
    <col min="8718" max="8960" width="7.88671875" style="75"/>
    <col min="8961" max="8973" width="7" style="75" customWidth="1"/>
    <col min="8974" max="9216" width="7.88671875" style="75"/>
    <col min="9217" max="9229" width="7" style="75" customWidth="1"/>
    <col min="9230" max="9472" width="7.88671875" style="75"/>
    <col min="9473" max="9485" width="7" style="75" customWidth="1"/>
    <col min="9486" max="9728" width="7.88671875" style="75"/>
    <col min="9729" max="9741" width="7" style="75" customWidth="1"/>
    <col min="9742" max="9984" width="7.88671875" style="75"/>
    <col min="9985" max="9997" width="7" style="75" customWidth="1"/>
    <col min="9998" max="10240" width="7.88671875" style="75"/>
    <col min="10241" max="10253" width="7" style="75" customWidth="1"/>
    <col min="10254" max="10496" width="7.88671875" style="75"/>
    <col min="10497" max="10509" width="7" style="75" customWidth="1"/>
    <col min="10510" max="10752" width="7.88671875" style="75"/>
    <col min="10753" max="10765" width="7" style="75" customWidth="1"/>
    <col min="10766" max="11008" width="7.88671875" style="75"/>
    <col min="11009" max="11021" width="7" style="75" customWidth="1"/>
    <col min="11022" max="11264" width="7.88671875" style="75"/>
    <col min="11265" max="11277" width="7" style="75" customWidth="1"/>
    <col min="11278" max="11520" width="7.88671875" style="75"/>
    <col min="11521" max="11533" width="7" style="75" customWidth="1"/>
    <col min="11534" max="11776" width="7.88671875" style="75"/>
    <col min="11777" max="11789" width="7" style="75" customWidth="1"/>
    <col min="11790" max="12032" width="7.88671875" style="75"/>
    <col min="12033" max="12045" width="7" style="75" customWidth="1"/>
    <col min="12046" max="12288" width="7.88671875" style="75"/>
    <col min="12289" max="12301" width="7" style="75" customWidth="1"/>
    <col min="12302" max="12544" width="7.88671875" style="75"/>
    <col min="12545" max="12557" width="7" style="75" customWidth="1"/>
    <col min="12558" max="12800" width="7.88671875" style="75"/>
    <col min="12801" max="12813" width="7" style="75" customWidth="1"/>
    <col min="12814" max="13056" width="7.88671875" style="75"/>
    <col min="13057" max="13069" width="7" style="75" customWidth="1"/>
    <col min="13070" max="13312" width="7.88671875" style="75"/>
    <col min="13313" max="13325" width="7" style="75" customWidth="1"/>
    <col min="13326" max="13568" width="7.88671875" style="75"/>
    <col min="13569" max="13581" width="7" style="75" customWidth="1"/>
    <col min="13582" max="13824" width="7.88671875" style="75"/>
    <col min="13825" max="13837" width="7" style="75" customWidth="1"/>
    <col min="13838" max="14080" width="7.88671875" style="75"/>
    <col min="14081" max="14093" width="7" style="75" customWidth="1"/>
    <col min="14094" max="14336" width="7.88671875" style="75"/>
    <col min="14337" max="14349" width="7" style="75" customWidth="1"/>
    <col min="14350" max="14592" width="7.88671875" style="75"/>
    <col min="14593" max="14605" width="7" style="75" customWidth="1"/>
    <col min="14606" max="14848" width="7.88671875" style="75"/>
    <col min="14849" max="14861" width="7" style="75" customWidth="1"/>
    <col min="14862" max="15104" width="7.88671875" style="75"/>
    <col min="15105" max="15117" width="7" style="75" customWidth="1"/>
    <col min="15118" max="15360" width="7.88671875" style="75"/>
    <col min="15361" max="15373" width="7" style="75" customWidth="1"/>
    <col min="15374" max="15616" width="7.88671875" style="75"/>
    <col min="15617" max="15629" width="7" style="75" customWidth="1"/>
    <col min="15630" max="15872" width="7.88671875" style="75"/>
    <col min="15873" max="15885" width="7" style="75" customWidth="1"/>
    <col min="15886" max="16128" width="7.88671875" style="75"/>
    <col min="16129" max="16141" width="7" style="75" customWidth="1"/>
    <col min="16142" max="16384" width="7.88671875" style="75"/>
  </cols>
  <sheetData>
    <row r="5" spans="1:15" ht="16.5" customHeight="1">
      <c r="A5" s="383" t="s">
        <v>693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5" ht="16.5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</row>
    <row r="7" spans="1:15">
      <c r="A7" s="384" t="s">
        <v>409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</row>
    <row r="8" spans="1:15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</row>
    <row r="17" spans="1:13">
      <c r="A17" s="382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</row>
    <row r="18" spans="1:13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</row>
    <row r="19" spans="1:13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</row>
    <row r="20" spans="1:13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</row>
    <row r="21" spans="1:13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</row>
    <row r="22" spans="1:13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</row>
    <row r="23" spans="1:13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</row>
    <row r="24" spans="1:13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</row>
    <row r="25" spans="1:13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</row>
    <row r="26" spans="1:13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</row>
  </sheetData>
  <mergeCells count="7">
    <mergeCell ref="A25:M26"/>
    <mergeCell ref="A5:O6"/>
    <mergeCell ref="A7:O8"/>
    <mergeCell ref="A17:M18"/>
    <mergeCell ref="A19:M20"/>
    <mergeCell ref="A21:M22"/>
    <mergeCell ref="A23:M2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X92"/>
  <sheetViews>
    <sheetView view="pageBreakPreview" zoomScale="76" zoomScaleSheetLayoutView="76" workbookViewId="0">
      <pane xSplit="6" ySplit="2" topLeftCell="G24" activePane="bottomRight" state="frozen"/>
      <selection pane="topRight" activeCell="G1" sqref="G1"/>
      <selection pane="bottomLeft" activeCell="A3" sqref="A3"/>
      <selection pane="bottomRight" activeCell="C69" sqref="C69"/>
    </sheetView>
  </sheetViews>
  <sheetFormatPr defaultRowHeight="18.95" customHeight="1"/>
  <cols>
    <col min="1" max="1" width="4.88671875" style="234" customWidth="1"/>
    <col min="2" max="2" width="24.21875" style="235" customWidth="1"/>
    <col min="3" max="3" width="44.77734375" style="236" customWidth="1"/>
    <col min="4" max="4" width="7.6640625" style="234" customWidth="1"/>
    <col min="5" max="5" width="5.88671875" style="237" customWidth="1"/>
    <col min="6" max="6" width="9" style="238" customWidth="1"/>
    <col min="7" max="7" width="59.88671875" style="238" customWidth="1"/>
    <col min="8" max="8" width="8.5546875" style="193" customWidth="1"/>
    <col min="9" max="9" width="3.21875" style="193" customWidth="1"/>
    <col min="10" max="10" width="8.5546875" style="293" customWidth="1"/>
    <col min="11" max="11" width="11.6640625" style="298" bestFit="1" customWidth="1"/>
    <col min="12" max="12" width="11.33203125" style="298" bestFit="1" customWidth="1"/>
    <col min="13" max="13" width="11.33203125" style="298" customWidth="1"/>
    <col min="14" max="14" width="13.6640625" style="272" customWidth="1"/>
    <col min="15" max="15" width="11" style="264" bestFit="1" customWidth="1"/>
    <col min="16" max="16" width="8.6640625" style="265"/>
    <col min="17" max="17" width="9.33203125" style="266" bestFit="1" customWidth="1"/>
    <col min="18" max="18" width="12.5546875" style="266" customWidth="1"/>
    <col min="19" max="19" width="17.33203125" style="264" customWidth="1"/>
    <col min="20" max="21" width="8.6640625" style="183"/>
    <col min="22" max="22" width="12.109375" style="183" customWidth="1"/>
    <col min="23" max="255" width="8.6640625" style="183"/>
    <col min="256" max="256" width="5.77734375" style="183" customWidth="1"/>
    <col min="257" max="258" width="25.77734375" style="183" customWidth="1"/>
    <col min="259" max="259" width="7.77734375" style="183" customWidth="1"/>
    <col min="260" max="260" width="5.77734375" style="183" customWidth="1"/>
    <col min="261" max="261" width="9.77734375" style="183" customWidth="1"/>
    <col min="262" max="262" width="10.77734375" style="183" customWidth="1"/>
    <col min="263" max="263" width="11.77734375" style="183" customWidth="1"/>
    <col min="264" max="264" width="10.77734375" style="183" customWidth="1"/>
    <col min="265" max="266" width="11.77734375" style="183" customWidth="1"/>
    <col min="267" max="267" width="13.77734375" style="183" customWidth="1"/>
    <col min="268" max="268" width="8.77734375" style="183" customWidth="1"/>
    <col min="269" max="511" width="8.6640625" style="183"/>
    <col min="512" max="512" width="5.77734375" style="183" customWidth="1"/>
    <col min="513" max="514" width="25.77734375" style="183" customWidth="1"/>
    <col min="515" max="515" width="7.77734375" style="183" customWidth="1"/>
    <col min="516" max="516" width="5.77734375" style="183" customWidth="1"/>
    <col min="517" max="517" width="9.77734375" style="183" customWidth="1"/>
    <col min="518" max="518" width="10.77734375" style="183" customWidth="1"/>
    <col min="519" max="519" width="11.77734375" style="183" customWidth="1"/>
    <col min="520" max="520" width="10.77734375" style="183" customWidth="1"/>
    <col min="521" max="522" width="11.77734375" style="183" customWidth="1"/>
    <col min="523" max="523" width="13.77734375" style="183" customWidth="1"/>
    <col min="524" max="524" width="8.77734375" style="183" customWidth="1"/>
    <col min="525" max="767" width="8.6640625" style="183"/>
    <col min="768" max="768" width="5.77734375" style="183" customWidth="1"/>
    <col min="769" max="770" width="25.77734375" style="183" customWidth="1"/>
    <col min="771" max="771" width="7.77734375" style="183" customWidth="1"/>
    <col min="772" max="772" width="5.77734375" style="183" customWidth="1"/>
    <col min="773" max="773" width="9.77734375" style="183" customWidth="1"/>
    <col min="774" max="774" width="10.77734375" style="183" customWidth="1"/>
    <col min="775" max="775" width="11.77734375" style="183" customWidth="1"/>
    <col min="776" max="776" width="10.77734375" style="183" customWidth="1"/>
    <col min="777" max="778" width="11.77734375" style="183" customWidth="1"/>
    <col min="779" max="779" width="13.77734375" style="183" customWidth="1"/>
    <col min="780" max="780" width="8.77734375" style="183" customWidth="1"/>
    <col min="781" max="1023" width="8.6640625" style="183"/>
    <col min="1024" max="1024" width="5.77734375" style="183" customWidth="1"/>
    <col min="1025" max="1026" width="25.77734375" style="183" customWidth="1"/>
    <col min="1027" max="1027" width="7.77734375" style="183" customWidth="1"/>
    <col min="1028" max="1028" width="5.77734375" style="183" customWidth="1"/>
    <col min="1029" max="1029" width="9.77734375" style="183" customWidth="1"/>
    <col min="1030" max="1030" width="10.77734375" style="183" customWidth="1"/>
    <col min="1031" max="1031" width="11.77734375" style="183" customWidth="1"/>
    <col min="1032" max="1032" width="10.77734375" style="183" customWidth="1"/>
    <col min="1033" max="1034" width="11.77734375" style="183" customWidth="1"/>
    <col min="1035" max="1035" width="13.77734375" style="183" customWidth="1"/>
    <col min="1036" max="1036" width="8.77734375" style="183" customWidth="1"/>
    <col min="1037" max="1279" width="8.6640625" style="183"/>
    <col min="1280" max="1280" width="5.77734375" style="183" customWidth="1"/>
    <col min="1281" max="1282" width="25.77734375" style="183" customWidth="1"/>
    <col min="1283" max="1283" width="7.77734375" style="183" customWidth="1"/>
    <col min="1284" max="1284" width="5.77734375" style="183" customWidth="1"/>
    <col min="1285" max="1285" width="9.77734375" style="183" customWidth="1"/>
    <col min="1286" max="1286" width="10.77734375" style="183" customWidth="1"/>
    <col min="1287" max="1287" width="11.77734375" style="183" customWidth="1"/>
    <col min="1288" max="1288" width="10.77734375" style="183" customWidth="1"/>
    <col min="1289" max="1290" width="11.77734375" style="183" customWidth="1"/>
    <col min="1291" max="1291" width="13.77734375" style="183" customWidth="1"/>
    <col min="1292" max="1292" width="8.77734375" style="183" customWidth="1"/>
    <col min="1293" max="1535" width="8.6640625" style="183"/>
    <col min="1536" max="1536" width="5.77734375" style="183" customWidth="1"/>
    <col min="1537" max="1538" width="25.77734375" style="183" customWidth="1"/>
    <col min="1539" max="1539" width="7.77734375" style="183" customWidth="1"/>
    <col min="1540" max="1540" width="5.77734375" style="183" customWidth="1"/>
    <col min="1541" max="1541" width="9.77734375" style="183" customWidth="1"/>
    <col min="1542" max="1542" width="10.77734375" style="183" customWidth="1"/>
    <col min="1543" max="1543" width="11.77734375" style="183" customWidth="1"/>
    <col min="1544" max="1544" width="10.77734375" style="183" customWidth="1"/>
    <col min="1545" max="1546" width="11.77734375" style="183" customWidth="1"/>
    <col min="1547" max="1547" width="13.77734375" style="183" customWidth="1"/>
    <col min="1548" max="1548" width="8.77734375" style="183" customWidth="1"/>
    <col min="1549" max="1791" width="8.6640625" style="183"/>
    <col min="1792" max="1792" width="5.77734375" style="183" customWidth="1"/>
    <col min="1793" max="1794" width="25.77734375" style="183" customWidth="1"/>
    <col min="1795" max="1795" width="7.77734375" style="183" customWidth="1"/>
    <col min="1796" max="1796" width="5.77734375" style="183" customWidth="1"/>
    <col min="1797" max="1797" width="9.77734375" style="183" customWidth="1"/>
    <col min="1798" max="1798" width="10.77734375" style="183" customWidth="1"/>
    <col min="1799" max="1799" width="11.77734375" style="183" customWidth="1"/>
    <col min="1800" max="1800" width="10.77734375" style="183" customWidth="1"/>
    <col min="1801" max="1802" width="11.77734375" style="183" customWidth="1"/>
    <col min="1803" max="1803" width="13.77734375" style="183" customWidth="1"/>
    <col min="1804" max="1804" width="8.77734375" style="183" customWidth="1"/>
    <col min="1805" max="2047" width="8.6640625" style="183"/>
    <col min="2048" max="2048" width="5.77734375" style="183" customWidth="1"/>
    <col min="2049" max="2050" width="25.77734375" style="183" customWidth="1"/>
    <col min="2051" max="2051" width="7.77734375" style="183" customWidth="1"/>
    <col min="2052" max="2052" width="5.77734375" style="183" customWidth="1"/>
    <col min="2053" max="2053" width="9.77734375" style="183" customWidth="1"/>
    <col min="2054" max="2054" width="10.77734375" style="183" customWidth="1"/>
    <col min="2055" max="2055" width="11.77734375" style="183" customWidth="1"/>
    <col min="2056" max="2056" width="10.77734375" style="183" customWidth="1"/>
    <col min="2057" max="2058" width="11.77734375" style="183" customWidth="1"/>
    <col min="2059" max="2059" width="13.77734375" style="183" customWidth="1"/>
    <col min="2060" max="2060" width="8.77734375" style="183" customWidth="1"/>
    <col min="2061" max="2303" width="8.6640625" style="183"/>
    <col min="2304" max="2304" width="5.77734375" style="183" customWidth="1"/>
    <col min="2305" max="2306" width="25.77734375" style="183" customWidth="1"/>
    <col min="2307" max="2307" width="7.77734375" style="183" customWidth="1"/>
    <col min="2308" max="2308" width="5.77734375" style="183" customWidth="1"/>
    <col min="2309" max="2309" width="9.77734375" style="183" customWidth="1"/>
    <col min="2310" max="2310" width="10.77734375" style="183" customWidth="1"/>
    <col min="2311" max="2311" width="11.77734375" style="183" customWidth="1"/>
    <col min="2312" max="2312" width="10.77734375" style="183" customWidth="1"/>
    <col min="2313" max="2314" width="11.77734375" style="183" customWidth="1"/>
    <col min="2315" max="2315" width="13.77734375" style="183" customWidth="1"/>
    <col min="2316" max="2316" width="8.77734375" style="183" customWidth="1"/>
    <col min="2317" max="2559" width="8.6640625" style="183"/>
    <col min="2560" max="2560" width="5.77734375" style="183" customWidth="1"/>
    <col min="2561" max="2562" width="25.77734375" style="183" customWidth="1"/>
    <col min="2563" max="2563" width="7.77734375" style="183" customWidth="1"/>
    <col min="2564" max="2564" width="5.77734375" style="183" customWidth="1"/>
    <col min="2565" max="2565" width="9.77734375" style="183" customWidth="1"/>
    <col min="2566" max="2566" width="10.77734375" style="183" customWidth="1"/>
    <col min="2567" max="2567" width="11.77734375" style="183" customWidth="1"/>
    <col min="2568" max="2568" width="10.77734375" style="183" customWidth="1"/>
    <col min="2569" max="2570" width="11.77734375" style="183" customWidth="1"/>
    <col min="2571" max="2571" width="13.77734375" style="183" customWidth="1"/>
    <col min="2572" max="2572" width="8.77734375" style="183" customWidth="1"/>
    <col min="2573" max="2815" width="8.6640625" style="183"/>
    <col min="2816" max="2816" width="5.77734375" style="183" customWidth="1"/>
    <col min="2817" max="2818" width="25.77734375" style="183" customWidth="1"/>
    <col min="2819" max="2819" width="7.77734375" style="183" customWidth="1"/>
    <col min="2820" max="2820" width="5.77734375" style="183" customWidth="1"/>
    <col min="2821" max="2821" width="9.77734375" style="183" customWidth="1"/>
    <col min="2822" max="2822" width="10.77734375" style="183" customWidth="1"/>
    <col min="2823" max="2823" width="11.77734375" style="183" customWidth="1"/>
    <col min="2824" max="2824" width="10.77734375" style="183" customWidth="1"/>
    <col min="2825" max="2826" width="11.77734375" style="183" customWidth="1"/>
    <col min="2827" max="2827" width="13.77734375" style="183" customWidth="1"/>
    <col min="2828" max="2828" width="8.77734375" style="183" customWidth="1"/>
    <col min="2829" max="3071" width="8.6640625" style="183"/>
    <col min="3072" max="3072" width="5.77734375" style="183" customWidth="1"/>
    <col min="3073" max="3074" width="25.77734375" style="183" customWidth="1"/>
    <col min="3075" max="3075" width="7.77734375" style="183" customWidth="1"/>
    <col min="3076" max="3076" width="5.77734375" style="183" customWidth="1"/>
    <col min="3077" max="3077" width="9.77734375" style="183" customWidth="1"/>
    <col min="3078" max="3078" width="10.77734375" style="183" customWidth="1"/>
    <col min="3079" max="3079" width="11.77734375" style="183" customWidth="1"/>
    <col min="3080" max="3080" width="10.77734375" style="183" customWidth="1"/>
    <col min="3081" max="3082" width="11.77734375" style="183" customWidth="1"/>
    <col min="3083" max="3083" width="13.77734375" style="183" customWidth="1"/>
    <col min="3084" max="3084" width="8.77734375" style="183" customWidth="1"/>
    <col min="3085" max="3327" width="8.6640625" style="183"/>
    <col min="3328" max="3328" width="5.77734375" style="183" customWidth="1"/>
    <col min="3329" max="3330" width="25.77734375" style="183" customWidth="1"/>
    <col min="3331" max="3331" width="7.77734375" style="183" customWidth="1"/>
    <col min="3332" max="3332" width="5.77734375" style="183" customWidth="1"/>
    <col min="3333" max="3333" width="9.77734375" style="183" customWidth="1"/>
    <col min="3334" max="3334" width="10.77734375" style="183" customWidth="1"/>
    <col min="3335" max="3335" width="11.77734375" style="183" customWidth="1"/>
    <col min="3336" max="3336" width="10.77734375" style="183" customWidth="1"/>
    <col min="3337" max="3338" width="11.77734375" style="183" customWidth="1"/>
    <col min="3339" max="3339" width="13.77734375" style="183" customWidth="1"/>
    <col min="3340" max="3340" width="8.77734375" style="183" customWidth="1"/>
    <col min="3341" max="3583" width="8.6640625" style="183"/>
    <col min="3584" max="3584" width="5.77734375" style="183" customWidth="1"/>
    <col min="3585" max="3586" width="25.77734375" style="183" customWidth="1"/>
    <col min="3587" max="3587" width="7.77734375" style="183" customWidth="1"/>
    <col min="3588" max="3588" width="5.77734375" style="183" customWidth="1"/>
    <col min="3589" max="3589" width="9.77734375" style="183" customWidth="1"/>
    <col min="3590" max="3590" width="10.77734375" style="183" customWidth="1"/>
    <col min="3591" max="3591" width="11.77734375" style="183" customWidth="1"/>
    <col min="3592" max="3592" width="10.77734375" style="183" customWidth="1"/>
    <col min="3593" max="3594" width="11.77734375" style="183" customWidth="1"/>
    <col min="3595" max="3595" width="13.77734375" style="183" customWidth="1"/>
    <col min="3596" max="3596" width="8.77734375" style="183" customWidth="1"/>
    <col min="3597" max="3839" width="8.6640625" style="183"/>
    <col min="3840" max="3840" width="5.77734375" style="183" customWidth="1"/>
    <col min="3841" max="3842" width="25.77734375" style="183" customWidth="1"/>
    <col min="3843" max="3843" width="7.77734375" style="183" customWidth="1"/>
    <col min="3844" max="3844" width="5.77734375" style="183" customWidth="1"/>
    <col min="3845" max="3845" width="9.77734375" style="183" customWidth="1"/>
    <col min="3846" max="3846" width="10.77734375" style="183" customWidth="1"/>
    <col min="3847" max="3847" width="11.77734375" style="183" customWidth="1"/>
    <col min="3848" max="3848" width="10.77734375" style="183" customWidth="1"/>
    <col min="3849" max="3850" width="11.77734375" style="183" customWidth="1"/>
    <col min="3851" max="3851" width="13.77734375" style="183" customWidth="1"/>
    <col min="3852" max="3852" width="8.77734375" style="183" customWidth="1"/>
    <col min="3853" max="4095" width="8.6640625" style="183"/>
    <col min="4096" max="4096" width="5.77734375" style="183" customWidth="1"/>
    <col min="4097" max="4098" width="25.77734375" style="183" customWidth="1"/>
    <col min="4099" max="4099" width="7.77734375" style="183" customWidth="1"/>
    <col min="4100" max="4100" width="5.77734375" style="183" customWidth="1"/>
    <col min="4101" max="4101" width="9.77734375" style="183" customWidth="1"/>
    <col min="4102" max="4102" width="10.77734375" style="183" customWidth="1"/>
    <col min="4103" max="4103" width="11.77734375" style="183" customWidth="1"/>
    <col min="4104" max="4104" width="10.77734375" style="183" customWidth="1"/>
    <col min="4105" max="4106" width="11.77734375" style="183" customWidth="1"/>
    <col min="4107" max="4107" width="13.77734375" style="183" customWidth="1"/>
    <col min="4108" max="4108" width="8.77734375" style="183" customWidth="1"/>
    <col min="4109" max="4351" width="8.6640625" style="183"/>
    <col min="4352" max="4352" width="5.77734375" style="183" customWidth="1"/>
    <col min="4353" max="4354" width="25.77734375" style="183" customWidth="1"/>
    <col min="4355" max="4355" width="7.77734375" style="183" customWidth="1"/>
    <col min="4356" max="4356" width="5.77734375" style="183" customWidth="1"/>
    <col min="4357" max="4357" width="9.77734375" style="183" customWidth="1"/>
    <col min="4358" max="4358" width="10.77734375" style="183" customWidth="1"/>
    <col min="4359" max="4359" width="11.77734375" style="183" customWidth="1"/>
    <col min="4360" max="4360" width="10.77734375" style="183" customWidth="1"/>
    <col min="4361" max="4362" width="11.77734375" style="183" customWidth="1"/>
    <col min="4363" max="4363" width="13.77734375" style="183" customWidth="1"/>
    <col min="4364" max="4364" width="8.77734375" style="183" customWidth="1"/>
    <col min="4365" max="4607" width="8.6640625" style="183"/>
    <col min="4608" max="4608" width="5.77734375" style="183" customWidth="1"/>
    <col min="4609" max="4610" width="25.77734375" style="183" customWidth="1"/>
    <col min="4611" max="4611" width="7.77734375" style="183" customWidth="1"/>
    <col min="4612" max="4612" width="5.77734375" style="183" customWidth="1"/>
    <col min="4613" max="4613" width="9.77734375" style="183" customWidth="1"/>
    <col min="4614" max="4614" width="10.77734375" style="183" customWidth="1"/>
    <col min="4615" max="4615" width="11.77734375" style="183" customWidth="1"/>
    <col min="4616" max="4616" width="10.77734375" style="183" customWidth="1"/>
    <col min="4617" max="4618" width="11.77734375" style="183" customWidth="1"/>
    <col min="4619" max="4619" width="13.77734375" style="183" customWidth="1"/>
    <col min="4620" max="4620" width="8.77734375" style="183" customWidth="1"/>
    <col min="4621" max="4863" width="8.6640625" style="183"/>
    <col min="4864" max="4864" width="5.77734375" style="183" customWidth="1"/>
    <col min="4865" max="4866" width="25.77734375" style="183" customWidth="1"/>
    <col min="4867" max="4867" width="7.77734375" style="183" customWidth="1"/>
    <col min="4868" max="4868" width="5.77734375" style="183" customWidth="1"/>
    <col min="4869" max="4869" width="9.77734375" style="183" customWidth="1"/>
    <col min="4870" max="4870" width="10.77734375" style="183" customWidth="1"/>
    <col min="4871" max="4871" width="11.77734375" style="183" customWidth="1"/>
    <col min="4872" max="4872" width="10.77734375" style="183" customWidth="1"/>
    <col min="4873" max="4874" width="11.77734375" style="183" customWidth="1"/>
    <col min="4875" max="4875" width="13.77734375" style="183" customWidth="1"/>
    <col min="4876" max="4876" width="8.77734375" style="183" customWidth="1"/>
    <col min="4877" max="5119" width="8.6640625" style="183"/>
    <col min="5120" max="5120" width="5.77734375" style="183" customWidth="1"/>
    <col min="5121" max="5122" width="25.77734375" style="183" customWidth="1"/>
    <col min="5123" max="5123" width="7.77734375" style="183" customWidth="1"/>
    <col min="5124" max="5124" width="5.77734375" style="183" customWidth="1"/>
    <col min="5125" max="5125" width="9.77734375" style="183" customWidth="1"/>
    <col min="5126" max="5126" width="10.77734375" style="183" customWidth="1"/>
    <col min="5127" max="5127" width="11.77734375" style="183" customWidth="1"/>
    <col min="5128" max="5128" width="10.77734375" style="183" customWidth="1"/>
    <col min="5129" max="5130" width="11.77734375" style="183" customWidth="1"/>
    <col min="5131" max="5131" width="13.77734375" style="183" customWidth="1"/>
    <col min="5132" max="5132" width="8.77734375" style="183" customWidth="1"/>
    <col min="5133" max="5375" width="8.6640625" style="183"/>
    <col min="5376" max="5376" width="5.77734375" style="183" customWidth="1"/>
    <col min="5377" max="5378" width="25.77734375" style="183" customWidth="1"/>
    <col min="5379" max="5379" width="7.77734375" style="183" customWidth="1"/>
    <col min="5380" max="5380" width="5.77734375" style="183" customWidth="1"/>
    <col min="5381" max="5381" width="9.77734375" style="183" customWidth="1"/>
    <col min="5382" max="5382" width="10.77734375" style="183" customWidth="1"/>
    <col min="5383" max="5383" width="11.77734375" style="183" customWidth="1"/>
    <col min="5384" max="5384" width="10.77734375" style="183" customWidth="1"/>
    <col min="5385" max="5386" width="11.77734375" style="183" customWidth="1"/>
    <col min="5387" max="5387" width="13.77734375" style="183" customWidth="1"/>
    <col min="5388" max="5388" width="8.77734375" style="183" customWidth="1"/>
    <col min="5389" max="5631" width="8.6640625" style="183"/>
    <col min="5632" max="5632" width="5.77734375" style="183" customWidth="1"/>
    <col min="5633" max="5634" width="25.77734375" style="183" customWidth="1"/>
    <col min="5635" max="5635" width="7.77734375" style="183" customWidth="1"/>
    <col min="5636" max="5636" width="5.77734375" style="183" customWidth="1"/>
    <col min="5637" max="5637" width="9.77734375" style="183" customWidth="1"/>
    <col min="5638" max="5638" width="10.77734375" style="183" customWidth="1"/>
    <col min="5639" max="5639" width="11.77734375" style="183" customWidth="1"/>
    <col min="5640" max="5640" width="10.77734375" style="183" customWidth="1"/>
    <col min="5641" max="5642" width="11.77734375" style="183" customWidth="1"/>
    <col min="5643" max="5643" width="13.77734375" style="183" customWidth="1"/>
    <col min="5644" max="5644" width="8.77734375" style="183" customWidth="1"/>
    <col min="5645" max="5887" width="8.6640625" style="183"/>
    <col min="5888" max="5888" width="5.77734375" style="183" customWidth="1"/>
    <col min="5889" max="5890" width="25.77734375" style="183" customWidth="1"/>
    <col min="5891" max="5891" width="7.77734375" style="183" customWidth="1"/>
    <col min="5892" max="5892" width="5.77734375" style="183" customWidth="1"/>
    <col min="5893" max="5893" width="9.77734375" style="183" customWidth="1"/>
    <col min="5894" max="5894" width="10.77734375" style="183" customWidth="1"/>
    <col min="5895" max="5895" width="11.77734375" style="183" customWidth="1"/>
    <col min="5896" max="5896" width="10.77734375" style="183" customWidth="1"/>
    <col min="5897" max="5898" width="11.77734375" style="183" customWidth="1"/>
    <col min="5899" max="5899" width="13.77734375" style="183" customWidth="1"/>
    <col min="5900" max="5900" width="8.77734375" style="183" customWidth="1"/>
    <col min="5901" max="6143" width="8.6640625" style="183"/>
    <col min="6144" max="6144" width="5.77734375" style="183" customWidth="1"/>
    <col min="6145" max="6146" width="25.77734375" style="183" customWidth="1"/>
    <col min="6147" max="6147" width="7.77734375" style="183" customWidth="1"/>
    <col min="6148" max="6148" width="5.77734375" style="183" customWidth="1"/>
    <col min="6149" max="6149" width="9.77734375" style="183" customWidth="1"/>
    <col min="6150" max="6150" width="10.77734375" style="183" customWidth="1"/>
    <col min="6151" max="6151" width="11.77734375" style="183" customWidth="1"/>
    <col min="6152" max="6152" width="10.77734375" style="183" customWidth="1"/>
    <col min="6153" max="6154" width="11.77734375" style="183" customWidth="1"/>
    <col min="6155" max="6155" width="13.77734375" style="183" customWidth="1"/>
    <col min="6156" max="6156" width="8.77734375" style="183" customWidth="1"/>
    <col min="6157" max="6399" width="8.6640625" style="183"/>
    <col min="6400" max="6400" width="5.77734375" style="183" customWidth="1"/>
    <col min="6401" max="6402" width="25.77734375" style="183" customWidth="1"/>
    <col min="6403" max="6403" width="7.77734375" style="183" customWidth="1"/>
    <col min="6404" max="6404" width="5.77734375" style="183" customWidth="1"/>
    <col min="6405" max="6405" width="9.77734375" style="183" customWidth="1"/>
    <col min="6406" max="6406" width="10.77734375" style="183" customWidth="1"/>
    <col min="6407" max="6407" width="11.77734375" style="183" customWidth="1"/>
    <col min="6408" max="6408" width="10.77734375" style="183" customWidth="1"/>
    <col min="6409" max="6410" width="11.77734375" style="183" customWidth="1"/>
    <col min="6411" max="6411" width="13.77734375" style="183" customWidth="1"/>
    <col min="6412" max="6412" width="8.77734375" style="183" customWidth="1"/>
    <col min="6413" max="6655" width="8.6640625" style="183"/>
    <col min="6656" max="6656" width="5.77734375" style="183" customWidth="1"/>
    <col min="6657" max="6658" width="25.77734375" style="183" customWidth="1"/>
    <col min="6659" max="6659" width="7.77734375" style="183" customWidth="1"/>
    <col min="6660" max="6660" width="5.77734375" style="183" customWidth="1"/>
    <col min="6661" max="6661" width="9.77734375" style="183" customWidth="1"/>
    <col min="6662" max="6662" width="10.77734375" style="183" customWidth="1"/>
    <col min="6663" max="6663" width="11.77734375" style="183" customWidth="1"/>
    <col min="6664" max="6664" width="10.77734375" style="183" customWidth="1"/>
    <col min="6665" max="6666" width="11.77734375" style="183" customWidth="1"/>
    <col min="6667" max="6667" width="13.77734375" style="183" customWidth="1"/>
    <col min="6668" max="6668" width="8.77734375" style="183" customWidth="1"/>
    <col min="6669" max="6911" width="8.6640625" style="183"/>
    <col min="6912" max="6912" width="5.77734375" style="183" customWidth="1"/>
    <col min="6913" max="6914" width="25.77734375" style="183" customWidth="1"/>
    <col min="6915" max="6915" width="7.77734375" style="183" customWidth="1"/>
    <col min="6916" max="6916" width="5.77734375" style="183" customWidth="1"/>
    <col min="6917" max="6917" width="9.77734375" style="183" customWidth="1"/>
    <col min="6918" max="6918" width="10.77734375" style="183" customWidth="1"/>
    <col min="6919" max="6919" width="11.77734375" style="183" customWidth="1"/>
    <col min="6920" max="6920" width="10.77734375" style="183" customWidth="1"/>
    <col min="6921" max="6922" width="11.77734375" style="183" customWidth="1"/>
    <col min="6923" max="6923" width="13.77734375" style="183" customWidth="1"/>
    <col min="6924" max="6924" width="8.77734375" style="183" customWidth="1"/>
    <col min="6925" max="7167" width="8.6640625" style="183"/>
    <col min="7168" max="7168" width="5.77734375" style="183" customWidth="1"/>
    <col min="7169" max="7170" width="25.77734375" style="183" customWidth="1"/>
    <col min="7171" max="7171" width="7.77734375" style="183" customWidth="1"/>
    <col min="7172" max="7172" width="5.77734375" style="183" customWidth="1"/>
    <col min="7173" max="7173" width="9.77734375" style="183" customWidth="1"/>
    <col min="7174" max="7174" width="10.77734375" style="183" customWidth="1"/>
    <col min="7175" max="7175" width="11.77734375" style="183" customWidth="1"/>
    <col min="7176" max="7176" width="10.77734375" style="183" customWidth="1"/>
    <col min="7177" max="7178" width="11.77734375" style="183" customWidth="1"/>
    <col min="7179" max="7179" width="13.77734375" style="183" customWidth="1"/>
    <col min="7180" max="7180" width="8.77734375" style="183" customWidth="1"/>
    <col min="7181" max="7423" width="8.6640625" style="183"/>
    <col min="7424" max="7424" width="5.77734375" style="183" customWidth="1"/>
    <col min="7425" max="7426" width="25.77734375" style="183" customWidth="1"/>
    <col min="7427" max="7427" width="7.77734375" style="183" customWidth="1"/>
    <col min="7428" max="7428" width="5.77734375" style="183" customWidth="1"/>
    <col min="7429" max="7429" width="9.77734375" style="183" customWidth="1"/>
    <col min="7430" max="7430" width="10.77734375" style="183" customWidth="1"/>
    <col min="7431" max="7431" width="11.77734375" style="183" customWidth="1"/>
    <col min="7432" max="7432" width="10.77734375" style="183" customWidth="1"/>
    <col min="7433" max="7434" width="11.77734375" style="183" customWidth="1"/>
    <col min="7435" max="7435" width="13.77734375" style="183" customWidth="1"/>
    <col min="7436" max="7436" width="8.77734375" style="183" customWidth="1"/>
    <col min="7437" max="7679" width="8.6640625" style="183"/>
    <col min="7680" max="7680" width="5.77734375" style="183" customWidth="1"/>
    <col min="7681" max="7682" width="25.77734375" style="183" customWidth="1"/>
    <col min="7683" max="7683" width="7.77734375" style="183" customWidth="1"/>
    <col min="7684" max="7684" width="5.77734375" style="183" customWidth="1"/>
    <col min="7685" max="7685" width="9.77734375" style="183" customWidth="1"/>
    <col min="7686" max="7686" width="10.77734375" style="183" customWidth="1"/>
    <col min="7687" max="7687" width="11.77734375" style="183" customWidth="1"/>
    <col min="7688" max="7688" width="10.77734375" style="183" customWidth="1"/>
    <col min="7689" max="7690" width="11.77734375" style="183" customWidth="1"/>
    <col min="7691" max="7691" width="13.77734375" style="183" customWidth="1"/>
    <col min="7692" max="7692" width="8.77734375" style="183" customWidth="1"/>
    <col min="7693" max="7935" width="8.6640625" style="183"/>
    <col min="7936" max="7936" width="5.77734375" style="183" customWidth="1"/>
    <col min="7937" max="7938" width="25.77734375" style="183" customWidth="1"/>
    <col min="7939" max="7939" width="7.77734375" style="183" customWidth="1"/>
    <col min="7940" max="7940" width="5.77734375" style="183" customWidth="1"/>
    <col min="7941" max="7941" width="9.77734375" style="183" customWidth="1"/>
    <col min="7942" max="7942" width="10.77734375" style="183" customWidth="1"/>
    <col min="7943" max="7943" width="11.77734375" style="183" customWidth="1"/>
    <col min="7944" max="7944" width="10.77734375" style="183" customWidth="1"/>
    <col min="7945" max="7946" width="11.77734375" style="183" customWidth="1"/>
    <col min="7947" max="7947" width="13.77734375" style="183" customWidth="1"/>
    <col min="7948" max="7948" width="8.77734375" style="183" customWidth="1"/>
    <col min="7949" max="8191" width="8.6640625" style="183"/>
    <col min="8192" max="8192" width="5.77734375" style="183" customWidth="1"/>
    <col min="8193" max="8194" width="25.77734375" style="183" customWidth="1"/>
    <col min="8195" max="8195" width="7.77734375" style="183" customWidth="1"/>
    <col min="8196" max="8196" width="5.77734375" style="183" customWidth="1"/>
    <col min="8197" max="8197" width="9.77734375" style="183" customWidth="1"/>
    <col min="8198" max="8198" width="10.77734375" style="183" customWidth="1"/>
    <col min="8199" max="8199" width="11.77734375" style="183" customWidth="1"/>
    <col min="8200" max="8200" width="10.77734375" style="183" customWidth="1"/>
    <col min="8201" max="8202" width="11.77734375" style="183" customWidth="1"/>
    <col min="8203" max="8203" width="13.77734375" style="183" customWidth="1"/>
    <col min="8204" max="8204" width="8.77734375" style="183" customWidth="1"/>
    <col min="8205" max="8447" width="8.6640625" style="183"/>
    <col min="8448" max="8448" width="5.77734375" style="183" customWidth="1"/>
    <col min="8449" max="8450" width="25.77734375" style="183" customWidth="1"/>
    <col min="8451" max="8451" width="7.77734375" style="183" customWidth="1"/>
    <col min="8452" max="8452" width="5.77734375" style="183" customWidth="1"/>
    <col min="8453" max="8453" width="9.77734375" style="183" customWidth="1"/>
    <col min="8454" max="8454" width="10.77734375" style="183" customWidth="1"/>
    <col min="8455" max="8455" width="11.77734375" style="183" customWidth="1"/>
    <col min="8456" max="8456" width="10.77734375" style="183" customWidth="1"/>
    <col min="8457" max="8458" width="11.77734375" style="183" customWidth="1"/>
    <col min="8459" max="8459" width="13.77734375" style="183" customWidth="1"/>
    <col min="8460" max="8460" width="8.77734375" style="183" customWidth="1"/>
    <col min="8461" max="8703" width="8.6640625" style="183"/>
    <col min="8704" max="8704" width="5.77734375" style="183" customWidth="1"/>
    <col min="8705" max="8706" width="25.77734375" style="183" customWidth="1"/>
    <col min="8707" max="8707" width="7.77734375" style="183" customWidth="1"/>
    <col min="8708" max="8708" width="5.77734375" style="183" customWidth="1"/>
    <col min="8709" max="8709" width="9.77734375" style="183" customWidth="1"/>
    <col min="8710" max="8710" width="10.77734375" style="183" customWidth="1"/>
    <col min="8711" max="8711" width="11.77734375" style="183" customWidth="1"/>
    <col min="8712" max="8712" width="10.77734375" style="183" customWidth="1"/>
    <col min="8713" max="8714" width="11.77734375" style="183" customWidth="1"/>
    <col min="8715" max="8715" width="13.77734375" style="183" customWidth="1"/>
    <col min="8716" max="8716" width="8.77734375" style="183" customWidth="1"/>
    <col min="8717" max="8959" width="8.6640625" style="183"/>
    <col min="8960" max="8960" width="5.77734375" style="183" customWidth="1"/>
    <col min="8961" max="8962" width="25.77734375" style="183" customWidth="1"/>
    <col min="8963" max="8963" width="7.77734375" style="183" customWidth="1"/>
    <col min="8964" max="8964" width="5.77734375" style="183" customWidth="1"/>
    <col min="8965" max="8965" width="9.77734375" style="183" customWidth="1"/>
    <col min="8966" max="8966" width="10.77734375" style="183" customWidth="1"/>
    <col min="8967" max="8967" width="11.77734375" style="183" customWidth="1"/>
    <col min="8968" max="8968" width="10.77734375" style="183" customWidth="1"/>
    <col min="8969" max="8970" width="11.77734375" style="183" customWidth="1"/>
    <col min="8971" max="8971" width="13.77734375" style="183" customWidth="1"/>
    <col min="8972" max="8972" width="8.77734375" style="183" customWidth="1"/>
    <col min="8973" max="9215" width="8.6640625" style="183"/>
    <col min="9216" max="9216" width="5.77734375" style="183" customWidth="1"/>
    <col min="9217" max="9218" width="25.77734375" style="183" customWidth="1"/>
    <col min="9219" max="9219" width="7.77734375" style="183" customWidth="1"/>
    <col min="9220" max="9220" width="5.77734375" style="183" customWidth="1"/>
    <col min="9221" max="9221" width="9.77734375" style="183" customWidth="1"/>
    <col min="9222" max="9222" width="10.77734375" style="183" customWidth="1"/>
    <col min="9223" max="9223" width="11.77734375" style="183" customWidth="1"/>
    <col min="9224" max="9224" width="10.77734375" style="183" customWidth="1"/>
    <col min="9225" max="9226" width="11.77734375" style="183" customWidth="1"/>
    <col min="9227" max="9227" width="13.77734375" style="183" customWidth="1"/>
    <col min="9228" max="9228" width="8.77734375" style="183" customWidth="1"/>
    <col min="9229" max="9471" width="8.6640625" style="183"/>
    <col min="9472" max="9472" width="5.77734375" style="183" customWidth="1"/>
    <col min="9473" max="9474" width="25.77734375" style="183" customWidth="1"/>
    <col min="9475" max="9475" width="7.77734375" style="183" customWidth="1"/>
    <col min="9476" max="9476" width="5.77734375" style="183" customWidth="1"/>
    <col min="9477" max="9477" width="9.77734375" style="183" customWidth="1"/>
    <col min="9478" max="9478" width="10.77734375" style="183" customWidth="1"/>
    <col min="9479" max="9479" width="11.77734375" style="183" customWidth="1"/>
    <col min="9480" max="9480" width="10.77734375" style="183" customWidth="1"/>
    <col min="9481" max="9482" width="11.77734375" style="183" customWidth="1"/>
    <col min="9483" max="9483" width="13.77734375" style="183" customWidth="1"/>
    <col min="9484" max="9484" width="8.77734375" style="183" customWidth="1"/>
    <col min="9485" max="9727" width="8.6640625" style="183"/>
    <col min="9728" max="9728" width="5.77734375" style="183" customWidth="1"/>
    <col min="9729" max="9730" width="25.77734375" style="183" customWidth="1"/>
    <col min="9731" max="9731" width="7.77734375" style="183" customWidth="1"/>
    <col min="9732" max="9732" width="5.77734375" style="183" customWidth="1"/>
    <col min="9733" max="9733" width="9.77734375" style="183" customWidth="1"/>
    <col min="9734" max="9734" width="10.77734375" style="183" customWidth="1"/>
    <col min="9735" max="9735" width="11.77734375" style="183" customWidth="1"/>
    <col min="9736" max="9736" width="10.77734375" style="183" customWidth="1"/>
    <col min="9737" max="9738" width="11.77734375" style="183" customWidth="1"/>
    <col min="9739" max="9739" width="13.77734375" style="183" customWidth="1"/>
    <col min="9740" max="9740" width="8.77734375" style="183" customWidth="1"/>
    <col min="9741" max="9983" width="8.6640625" style="183"/>
    <col min="9984" max="9984" width="5.77734375" style="183" customWidth="1"/>
    <col min="9985" max="9986" width="25.77734375" style="183" customWidth="1"/>
    <col min="9987" max="9987" width="7.77734375" style="183" customWidth="1"/>
    <col min="9988" max="9988" width="5.77734375" style="183" customWidth="1"/>
    <col min="9989" max="9989" width="9.77734375" style="183" customWidth="1"/>
    <col min="9990" max="9990" width="10.77734375" style="183" customWidth="1"/>
    <col min="9991" max="9991" width="11.77734375" style="183" customWidth="1"/>
    <col min="9992" max="9992" width="10.77734375" style="183" customWidth="1"/>
    <col min="9993" max="9994" width="11.77734375" style="183" customWidth="1"/>
    <col min="9995" max="9995" width="13.77734375" style="183" customWidth="1"/>
    <col min="9996" max="9996" width="8.77734375" style="183" customWidth="1"/>
    <col min="9997" max="10239" width="8.6640625" style="183"/>
    <col min="10240" max="10240" width="5.77734375" style="183" customWidth="1"/>
    <col min="10241" max="10242" width="25.77734375" style="183" customWidth="1"/>
    <col min="10243" max="10243" width="7.77734375" style="183" customWidth="1"/>
    <col min="10244" max="10244" width="5.77734375" style="183" customWidth="1"/>
    <col min="10245" max="10245" width="9.77734375" style="183" customWidth="1"/>
    <col min="10246" max="10246" width="10.77734375" style="183" customWidth="1"/>
    <col min="10247" max="10247" width="11.77734375" style="183" customWidth="1"/>
    <col min="10248" max="10248" width="10.77734375" style="183" customWidth="1"/>
    <col min="10249" max="10250" width="11.77734375" style="183" customWidth="1"/>
    <col min="10251" max="10251" width="13.77734375" style="183" customWidth="1"/>
    <col min="10252" max="10252" width="8.77734375" style="183" customWidth="1"/>
    <col min="10253" max="10495" width="8.6640625" style="183"/>
    <col min="10496" max="10496" width="5.77734375" style="183" customWidth="1"/>
    <col min="10497" max="10498" width="25.77734375" style="183" customWidth="1"/>
    <col min="10499" max="10499" width="7.77734375" style="183" customWidth="1"/>
    <col min="10500" max="10500" width="5.77734375" style="183" customWidth="1"/>
    <col min="10501" max="10501" width="9.77734375" style="183" customWidth="1"/>
    <col min="10502" max="10502" width="10.77734375" style="183" customWidth="1"/>
    <col min="10503" max="10503" width="11.77734375" style="183" customWidth="1"/>
    <col min="10504" max="10504" width="10.77734375" style="183" customWidth="1"/>
    <col min="10505" max="10506" width="11.77734375" style="183" customWidth="1"/>
    <col min="10507" max="10507" width="13.77734375" style="183" customWidth="1"/>
    <col min="10508" max="10508" width="8.77734375" style="183" customWidth="1"/>
    <col min="10509" max="10751" width="8.6640625" style="183"/>
    <col min="10752" max="10752" width="5.77734375" style="183" customWidth="1"/>
    <col min="10753" max="10754" width="25.77734375" style="183" customWidth="1"/>
    <col min="10755" max="10755" width="7.77734375" style="183" customWidth="1"/>
    <col min="10756" max="10756" width="5.77734375" style="183" customWidth="1"/>
    <col min="10757" max="10757" width="9.77734375" style="183" customWidth="1"/>
    <col min="10758" max="10758" width="10.77734375" style="183" customWidth="1"/>
    <col min="10759" max="10759" width="11.77734375" style="183" customWidth="1"/>
    <col min="10760" max="10760" width="10.77734375" style="183" customWidth="1"/>
    <col min="10761" max="10762" width="11.77734375" style="183" customWidth="1"/>
    <col min="10763" max="10763" width="13.77734375" style="183" customWidth="1"/>
    <col min="10764" max="10764" width="8.77734375" style="183" customWidth="1"/>
    <col min="10765" max="11007" width="8.6640625" style="183"/>
    <col min="11008" max="11008" width="5.77734375" style="183" customWidth="1"/>
    <col min="11009" max="11010" width="25.77734375" style="183" customWidth="1"/>
    <col min="11011" max="11011" width="7.77734375" style="183" customWidth="1"/>
    <col min="11012" max="11012" width="5.77734375" style="183" customWidth="1"/>
    <col min="11013" max="11013" width="9.77734375" style="183" customWidth="1"/>
    <col min="11014" max="11014" width="10.77734375" style="183" customWidth="1"/>
    <col min="11015" max="11015" width="11.77734375" style="183" customWidth="1"/>
    <col min="11016" max="11016" width="10.77734375" style="183" customWidth="1"/>
    <col min="11017" max="11018" width="11.77734375" style="183" customWidth="1"/>
    <col min="11019" max="11019" width="13.77734375" style="183" customWidth="1"/>
    <col min="11020" max="11020" width="8.77734375" style="183" customWidth="1"/>
    <col min="11021" max="11263" width="8.6640625" style="183"/>
    <col min="11264" max="11264" width="5.77734375" style="183" customWidth="1"/>
    <col min="11265" max="11266" width="25.77734375" style="183" customWidth="1"/>
    <col min="11267" max="11267" width="7.77734375" style="183" customWidth="1"/>
    <col min="11268" max="11268" width="5.77734375" style="183" customWidth="1"/>
    <col min="11269" max="11269" width="9.77734375" style="183" customWidth="1"/>
    <col min="11270" max="11270" width="10.77734375" style="183" customWidth="1"/>
    <col min="11271" max="11271" width="11.77734375" style="183" customWidth="1"/>
    <col min="11272" max="11272" width="10.77734375" style="183" customWidth="1"/>
    <col min="11273" max="11274" width="11.77734375" style="183" customWidth="1"/>
    <col min="11275" max="11275" width="13.77734375" style="183" customWidth="1"/>
    <col min="11276" max="11276" width="8.77734375" style="183" customWidth="1"/>
    <col min="11277" max="11519" width="8.6640625" style="183"/>
    <col min="11520" max="11520" width="5.77734375" style="183" customWidth="1"/>
    <col min="11521" max="11522" width="25.77734375" style="183" customWidth="1"/>
    <col min="11523" max="11523" width="7.77734375" style="183" customWidth="1"/>
    <col min="11524" max="11524" width="5.77734375" style="183" customWidth="1"/>
    <col min="11525" max="11525" width="9.77734375" style="183" customWidth="1"/>
    <col min="11526" max="11526" width="10.77734375" style="183" customWidth="1"/>
    <col min="11527" max="11527" width="11.77734375" style="183" customWidth="1"/>
    <col min="11528" max="11528" width="10.77734375" style="183" customWidth="1"/>
    <col min="11529" max="11530" width="11.77734375" style="183" customWidth="1"/>
    <col min="11531" max="11531" width="13.77734375" style="183" customWidth="1"/>
    <col min="11532" max="11532" width="8.77734375" style="183" customWidth="1"/>
    <col min="11533" max="11775" width="8.6640625" style="183"/>
    <col min="11776" max="11776" width="5.77734375" style="183" customWidth="1"/>
    <col min="11777" max="11778" width="25.77734375" style="183" customWidth="1"/>
    <col min="11779" max="11779" width="7.77734375" style="183" customWidth="1"/>
    <col min="11780" max="11780" width="5.77734375" style="183" customWidth="1"/>
    <col min="11781" max="11781" width="9.77734375" style="183" customWidth="1"/>
    <col min="11782" max="11782" width="10.77734375" style="183" customWidth="1"/>
    <col min="11783" max="11783" width="11.77734375" style="183" customWidth="1"/>
    <col min="11784" max="11784" width="10.77734375" style="183" customWidth="1"/>
    <col min="11785" max="11786" width="11.77734375" style="183" customWidth="1"/>
    <col min="11787" max="11787" width="13.77734375" style="183" customWidth="1"/>
    <col min="11788" max="11788" width="8.77734375" style="183" customWidth="1"/>
    <col min="11789" max="12031" width="8.6640625" style="183"/>
    <col min="12032" max="12032" width="5.77734375" style="183" customWidth="1"/>
    <col min="12033" max="12034" width="25.77734375" style="183" customWidth="1"/>
    <col min="12035" max="12035" width="7.77734375" style="183" customWidth="1"/>
    <col min="12036" max="12036" width="5.77734375" style="183" customWidth="1"/>
    <col min="12037" max="12037" width="9.77734375" style="183" customWidth="1"/>
    <col min="12038" max="12038" width="10.77734375" style="183" customWidth="1"/>
    <col min="12039" max="12039" width="11.77734375" style="183" customWidth="1"/>
    <col min="12040" max="12040" width="10.77734375" style="183" customWidth="1"/>
    <col min="12041" max="12042" width="11.77734375" style="183" customWidth="1"/>
    <col min="12043" max="12043" width="13.77734375" style="183" customWidth="1"/>
    <col min="12044" max="12044" width="8.77734375" style="183" customWidth="1"/>
    <col min="12045" max="12287" width="8.6640625" style="183"/>
    <col min="12288" max="12288" width="5.77734375" style="183" customWidth="1"/>
    <col min="12289" max="12290" width="25.77734375" style="183" customWidth="1"/>
    <col min="12291" max="12291" width="7.77734375" style="183" customWidth="1"/>
    <col min="12292" max="12292" width="5.77734375" style="183" customWidth="1"/>
    <col min="12293" max="12293" width="9.77734375" style="183" customWidth="1"/>
    <col min="12294" max="12294" width="10.77734375" style="183" customWidth="1"/>
    <col min="12295" max="12295" width="11.77734375" style="183" customWidth="1"/>
    <col min="12296" max="12296" width="10.77734375" style="183" customWidth="1"/>
    <col min="12297" max="12298" width="11.77734375" style="183" customWidth="1"/>
    <col min="12299" max="12299" width="13.77734375" style="183" customWidth="1"/>
    <col min="12300" max="12300" width="8.77734375" style="183" customWidth="1"/>
    <col min="12301" max="12543" width="8.6640625" style="183"/>
    <col min="12544" max="12544" width="5.77734375" style="183" customWidth="1"/>
    <col min="12545" max="12546" width="25.77734375" style="183" customWidth="1"/>
    <col min="12547" max="12547" width="7.77734375" style="183" customWidth="1"/>
    <col min="12548" max="12548" width="5.77734375" style="183" customWidth="1"/>
    <col min="12549" max="12549" width="9.77734375" style="183" customWidth="1"/>
    <col min="12550" max="12550" width="10.77734375" style="183" customWidth="1"/>
    <col min="12551" max="12551" width="11.77734375" style="183" customWidth="1"/>
    <col min="12552" max="12552" width="10.77734375" style="183" customWidth="1"/>
    <col min="12553" max="12554" width="11.77734375" style="183" customWidth="1"/>
    <col min="12555" max="12555" width="13.77734375" style="183" customWidth="1"/>
    <col min="12556" max="12556" width="8.77734375" style="183" customWidth="1"/>
    <col min="12557" max="12799" width="8.6640625" style="183"/>
    <col min="12800" max="12800" width="5.77734375" style="183" customWidth="1"/>
    <col min="12801" max="12802" width="25.77734375" style="183" customWidth="1"/>
    <col min="12803" max="12803" width="7.77734375" style="183" customWidth="1"/>
    <col min="12804" max="12804" width="5.77734375" style="183" customWidth="1"/>
    <col min="12805" max="12805" width="9.77734375" style="183" customWidth="1"/>
    <col min="12806" max="12806" width="10.77734375" style="183" customWidth="1"/>
    <col min="12807" max="12807" width="11.77734375" style="183" customWidth="1"/>
    <col min="12808" max="12808" width="10.77734375" style="183" customWidth="1"/>
    <col min="12809" max="12810" width="11.77734375" style="183" customWidth="1"/>
    <col min="12811" max="12811" width="13.77734375" style="183" customWidth="1"/>
    <col min="12812" max="12812" width="8.77734375" style="183" customWidth="1"/>
    <col min="12813" max="13055" width="8.6640625" style="183"/>
    <col min="13056" max="13056" width="5.77734375" style="183" customWidth="1"/>
    <col min="13057" max="13058" width="25.77734375" style="183" customWidth="1"/>
    <col min="13059" max="13059" width="7.77734375" style="183" customWidth="1"/>
    <col min="13060" max="13060" width="5.77734375" style="183" customWidth="1"/>
    <col min="13061" max="13061" width="9.77734375" style="183" customWidth="1"/>
    <col min="13062" max="13062" width="10.77734375" style="183" customWidth="1"/>
    <col min="13063" max="13063" width="11.77734375" style="183" customWidth="1"/>
    <col min="13064" max="13064" width="10.77734375" style="183" customWidth="1"/>
    <col min="13065" max="13066" width="11.77734375" style="183" customWidth="1"/>
    <col min="13067" max="13067" width="13.77734375" style="183" customWidth="1"/>
    <col min="13068" max="13068" width="8.77734375" style="183" customWidth="1"/>
    <col min="13069" max="13311" width="8.6640625" style="183"/>
    <col min="13312" max="13312" width="5.77734375" style="183" customWidth="1"/>
    <col min="13313" max="13314" width="25.77734375" style="183" customWidth="1"/>
    <col min="13315" max="13315" width="7.77734375" style="183" customWidth="1"/>
    <col min="13316" max="13316" width="5.77734375" style="183" customWidth="1"/>
    <col min="13317" max="13317" width="9.77734375" style="183" customWidth="1"/>
    <col min="13318" max="13318" width="10.77734375" style="183" customWidth="1"/>
    <col min="13319" max="13319" width="11.77734375" style="183" customWidth="1"/>
    <col min="13320" max="13320" width="10.77734375" style="183" customWidth="1"/>
    <col min="13321" max="13322" width="11.77734375" style="183" customWidth="1"/>
    <col min="13323" max="13323" width="13.77734375" style="183" customWidth="1"/>
    <col min="13324" max="13324" width="8.77734375" style="183" customWidth="1"/>
    <col min="13325" max="13567" width="8.6640625" style="183"/>
    <col min="13568" max="13568" width="5.77734375" style="183" customWidth="1"/>
    <col min="13569" max="13570" width="25.77734375" style="183" customWidth="1"/>
    <col min="13571" max="13571" width="7.77734375" style="183" customWidth="1"/>
    <col min="13572" max="13572" width="5.77734375" style="183" customWidth="1"/>
    <col min="13573" max="13573" width="9.77734375" style="183" customWidth="1"/>
    <col min="13574" max="13574" width="10.77734375" style="183" customWidth="1"/>
    <col min="13575" max="13575" width="11.77734375" style="183" customWidth="1"/>
    <col min="13576" max="13576" width="10.77734375" style="183" customWidth="1"/>
    <col min="13577" max="13578" width="11.77734375" style="183" customWidth="1"/>
    <col min="13579" max="13579" width="13.77734375" style="183" customWidth="1"/>
    <col min="13580" max="13580" width="8.77734375" style="183" customWidth="1"/>
    <col min="13581" max="13823" width="8.6640625" style="183"/>
    <col min="13824" max="13824" width="5.77734375" style="183" customWidth="1"/>
    <col min="13825" max="13826" width="25.77734375" style="183" customWidth="1"/>
    <col min="13827" max="13827" width="7.77734375" style="183" customWidth="1"/>
    <col min="13828" max="13828" width="5.77734375" style="183" customWidth="1"/>
    <col min="13829" max="13829" width="9.77734375" style="183" customWidth="1"/>
    <col min="13830" max="13830" width="10.77734375" style="183" customWidth="1"/>
    <col min="13831" max="13831" width="11.77734375" style="183" customWidth="1"/>
    <col min="13832" max="13832" width="10.77734375" style="183" customWidth="1"/>
    <col min="13833" max="13834" width="11.77734375" style="183" customWidth="1"/>
    <col min="13835" max="13835" width="13.77734375" style="183" customWidth="1"/>
    <col min="13836" max="13836" width="8.77734375" style="183" customWidth="1"/>
    <col min="13837" max="14079" width="8.6640625" style="183"/>
    <col min="14080" max="14080" width="5.77734375" style="183" customWidth="1"/>
    <col min="14081" max="14082" width="25.77734375" style="183" customWidth="1"/>
    <col min="14083" max="14083" width="7.77734375" style="183" customWidth="1"/>
    <col min="14084" max="14084" width="5.77734375" style="183" customWidth="1"/>
    <col min="14085" max="14085" width="9.77734375" style="183" customWidth="1"/>
    <col min="14086" max="14086" width="10.77734375" style="183" customWidth="1"/>
    <col min="14087" max="14087" width="11.77734375" style="183" customWidth="1"/>
    <col min="14088" max="14088" width="10.77734375" style="183" customWidth="1"/>
    <col min="14089" max="14090" width="11.77734375" style="183" customWidth="1"/>
    <col min="14091" max="14091" width="13.77734375" style="183" customWidth="1"/>
    <col min="14092" max="14092" width="8.77734375" style="183" customWidth="1"/>
    <col min="14093" max="14335" width="8.6640625" style="183"/>
    <col min="14336" max="14336" width="5.77734375" style="183" customWidth="1"/>
    <col min="14337" max="14338" width="25.77734375" style="183" customWidth="1"/>
    <col min="14339" max="14339" width="7.77734375" style="183" customWidth="1"/>
    <col min="14340" max="14340" width="5.77734375" style="183" customWidth="1"/>
    <col min="14341" max="14341" width="9.77734375" style="183" customWidth="1"/>
    <col min="14342" max="14342" width="10.77734375" style="183" customWidth="1"/>
    <col min="14343" max="14343" width="11.77734375" style="183" customWidth="1"/>
    <col min="14344" max="14344" width="10.77734375" style="183" customWidth="1"/>
    <col min="14345" max="14346" width="11.77734375" style="183" customWidth="1"/>
    <col min="14347" max="14347" width="13.77734375" style="183" customWidth="1"/>
    <col min="14348" max="14348" width="8.77734375" style="183" customWidth="1"/>
    <col min="14349" max="14591" width="8.6640625" style="183"/>
    <col min="14592" max="14592" width="5.77734375" style="183" customWidth="1"/>
    <col min="14593" max="14594" width="25.77734375" style="183" customWidth="1"/>
    <col min="14595" max="14595" width="7.77734375" style="183" customWidth="1"/>
    <col min="14596" max="14596" width="5.77734375" style="183" customWidth="1"/>
    <col min="14597" max="14597" width="9.77734375" style="183" customWidth="1"/>
    <col min="14598" max="14598" width="10.77734375" style="183" customWidth="1"/>
    <col min="14599" max="14599" width="11.77734375" style="183" customWidth="1"/>
    <col min="14600" max="14600" width="10.77734375" style="183" customWidth="1"/>
    <col min="14601" max="14602" width="11.77734375" style="183" customWidth="1"/>
    <col min="14603" max="14603" width="13.77734375" style="183" customWidth="1"/>
    <col min="14604" max="14604" width="8.77734375" style="183" customWidth="1"/>
    <col min="14605" max="14847" width="8.6640625" style="183"/>
    <col min="14848" max="14848" width="5.77734375" style="183" customWidth="1"/>
    <col min="14849" max="14850" width="25.77734375" style="183" customWidth="1"/>
    <col min="14851" max="14851" width="7.77734375" style="183" customWidth="1"/>
    <col min="14852" max="14852" width="5.77734375" style="183" customWidth="1"/>
    <col min="14853" max="14853" width="9.77734375" style="183" customWidth="1"/>
    <col min="14854" max="14854" width="10.77734375" style="183" customWidth="1"/>
    <col min="14855" max="14855" width="11.77734375" style="183" customWidth="1"/>
    <col min="14856" max="14856" width="10.77734375" style="183" customWidth="1"/>
    <col min="14857" max="14858" width="11.77734375" style="183" customWidth="1"/>
    <col min="14859" max="14859" width="13.77734375" style="183" customWidth="1"/>
    <col min="14860" max="14860" width="8.77734375" style="183" customWidth="1"/>
    <col min="14861" max="15103" width="8.6640625" style="183"/>
    <col min="15104" max="15104" width="5.77734375" style="183" customWidth="1"/>
    <col min="15105" max="15106" width="25.77734375" style="183" customWidth="1"/>
    <col min="15107" max="15107" width="7.77734375" style="183" customWidth="1"/>
    <col min="15108" max="15108" width="5.77734375" style="183" customWidth="1"/>
    <col min="15109" max="15109" width="9.77734375" style="183" customWidth="1"/>
    <col min="15110" max="15110" width="10.77734375" style="183" customWidth="1"/>
    <col min="15111" max="15111" width="11.77734375" style="183" customWidth="1"/>
    <col min="15112" max="15112" width="10.77734375" style="183" customWidth="1"/>
    <col min="15113" max="15114" width="11.77734375" style="183" customWidth="1"/>
    <col min="15115" max="15115" width="13.77734375" style="183" customWidth="1"/>
    <col min="15116" max="15116" width="8.77734375" style="183" customWidth="1"/>
    <col min="15117" max="15359" width="8.6640625" style="183"/>
    <col min="15360" max="15360" width="5.77734375" style="183" customWidth="1"/>
    <col min="15361" max="15362" width="25.77734375" style="183" customWidth="1"/>
    <col min="15363" max="15363" width="7.77734375" style="183" customWidth="1"/>
    <col min="15364" max="15364" width="5.77734375" style="183" customWidth="1"/>
    <col min="15365" max="15365" width="9.77734375" style="183" customWidth="1"/>
    <col min="15366" max="15366" width="10.77734375" style="183" customWidth="1"/>
    <col min="15367" max="15367" width="11.77734375" style="183" customWidth="1"/>
    <col min="15368" max="15368" width="10.77734375" style="183" customWidth="1"/>
    <col min="15369" max="15370" width="11.77734375" style="183" customWidth="1"/>
    <col min="15371" max="15371" width="13.77734375" style="183" customWidth="1"/>
    <col min="15372" max="15372" width="8.77734375" style="183" customWidth="1"/>
    <col min="15373" max="15615" width="8.6640625" style="183"/>
    <col min="15616" max="15616" width="5.77734375" style="183" customWidth="1"/>
    <col min="15617" max="15618" width="25.77734375" style="183" customWidth="1"/>
    <col min="15619" max="15619" width="7.77734375" style="183" customWidth="1"/>
    <col min="15620" max="15620" width="5.77734375" style="183" customWidth="1"/>
    <col min="15621" max="15621" width="9.77734375" style="183" customWidth="1"/>
    <col min="15622" max="15622" width="10.77734375" style="183" customWidth="1"/>
    <col min="15623" max="15623" width="11.77734375" style="183" customWidth="1"/>
    <col min="15624" max="15624" width="10.77734375" style="183" customWidth="1"/>
    <col min="15625" max="15626" width="11.77734375" style="183" customWidth="1"/>
    <col min="15627" max="15627" width="13.77734375" style="183" customWidth="1"/>
    <col min="15628" max="15628" width="8.77734375" style="183" customWidth="1"/>
    <col min="15629" max="15871" width="8.6640625" style="183"/>
    <col min="15872" max="15872" width="5.77734375" style="183" customWidth="1"/>
    <col min="15873" max="15874" width="25.77734375" style="183" customWidth="1"/>
    <col min="15875" max="15875" width="7.77734375" style="183" customWidth="1"/>
    <col min="15876" max="15876" width="5.77734375" style="183" customWidth="1"/>
    <col min="15877" max="15877" width="9.77734375" style="183" customWidth="1"/>
    <col min="15878" max="15878" width="10.77734375" style="183" customWidth="1"/>
    <col min="15879" max="15879" width="11.77734375" style="183" customWidth="1"/>
    <col min="15880" max="15880" width="10.77734375" style="183" customWidth="1"/>
    <col min="15881" max="15882" width="11.77734375" style="183" customWidth="1"/>
    <col min="15883" max="15883" width="13.77734375" style="183" customWidth="1"/>
    <col min="15884" max="15884" width="8.77734375" style="183" customWidth="1"/>
    <col min="15885" max="16127" width="8.6640625" style="183"/>
    <col min="16128" max="16128" width="5.77734375" style="183" customWidth="1"/>
    <col min="16129" max="16130" width="25.77734375" style="183" customWidth="1"/>
    <col min="16131" max="16131" width="7.77734375" style="183" customWidth="1"/>
    <col min="16132" max="16132" width="5.77734375" style="183" customWidth="1"/>
    <col min="16133" max="16133" width="9.77734375" style="183" customWidth="1"/>
    <col min="16134" max="16134" width="10.77734375" style="183" customWidth="1"/>
    <col min="16135" max="16135" width="11.77734375" style="183" customWidth="1"/>
    <col min="16136" max="16136" width="10.77734375" style="183" customWidth="1"/>
    <col min="16137" max="16138" width="11.77734375" style="183" customWidth="1"/>
    <col min="16139" max="16139" width="13.77734375" style="183" customWidth="1"/>
    <col min="16140" max="16140" width="8.77734375" style="183" customWidth="1"/>
    <col min="16141" max="16374" width="8.6640625" style="183"/>
    <col min="16375" max="16375" width="8.88671875" style="183" customWidth="1"/>
    <col min="16376" max="16384" width="8.6640625" style="183"/>
  </cols>
  <sheetData>
    <row r="1" spans="1:25" s="190" customFormat="1" ht="18.95" customHeight="1">
      <c r="A1" s="373" t="s">
        <v>324</v>
      </c>
      <c r="B1" s="185" t="s">
        <v>283</v>
      </c>
      <c r="C1" s="186" t="s">
        <v>284</v>
      </c>
      <c r="D1" s="373" t="s">
        <v>285</v>
      </c>
      <c r="E1" s="187" t="s">
        <v>0</v>
      </c>
      <c r="F1" s="301" t="s">
        <v>1</v>
      </c>
      <c r="G1" s="301" t="s">
        <v>622</v>
      </c>
      <c r="H1" s="373" t="s">
        <v>287</v>
      </c>
      <c r="I1" s="286"/>
      <c r="J1" s="291"/>
      <c r="K1" s="270"/>
      <c r="L1" s="329"/>
      <c r="M1" s="329"/>
      <c r="N1" s="274"/>
      <c r="O1" s="270"/>
      <c r="P1" s="263"/>
      <c r="Q1" s="262"/>
      <c r="R1" s="262"/>
      <c r="S1" s="270"/>
    </row>
    <row r="2" spans="1:25" s="190" customFormat="1" ht="18.95" customHeight="1">
      <c r="A2" s="373" t="s">
        <v>325</v>
      </c>
      <c r="B2" s="185" t="s">
        <v>288</v>
      </c>
      <c r="C2" s="186" t="s">
        <v>289</v>
      </c>
      <c r="D2" s="373" t="s">
        <v>290</v>
      </c>
      <c r="E2" s="187" t="s">
        <v>291</v>
      </c>
      <c r="F2" s="301" t="s">
        <v>292</v>
      </c>
      <c r="G2" s="301"/>
      <c r="H2" s="373" t="s">
        <v>294</v>
      </c>
      <c r="I2" s="286"/>
      <c r="J2" s="291"/>
      <c r="K2" s="270"/>
      <c r="L2" s="329"/>
      <c r="M2" s="329"/>
      <c r="N2" s="270"/>
      <c r="O2" s="270"/>
      <c r="P2" s="263"/>
      <c r="Q2" s="262"/>
      <c r="R2" s="262"/>
      <c r="S2" s="270"/>
    </row>
    <row r="3" spans="1:25" s="181" customFormat="1" ht="18.95" customHeight="1">
      <c r="A3" s="302" t="s">
        <v>295</v>
      </c>
      <c r="B3" s="206" t="s">
        <v>693</v>
      </c>
      <c r="C3" s="207"/>
      <c r="D3" s="302"/>
      <c r="E3" s="208"/>
      <c r="F3" s="303"/>
      <c r="G3" s="303"/>
      <c r="H3" s="200"/>
      <c r="I3" s="287"/>
      <c r="J3" s="292"/>
      <c r="K3" s="261"/>
      <c r="L3" s="330"/>
      <c r="M3" s="330"/>
      <c r="N3" s="273"/>
      <c r="O3" s="261"/>
      <c r="P3" s="260"/>
      <c r="Q3" s="259"/>
      <c r="R3" s="259"/>
      <c r="S3" s="261"/>
    </row>
    <row r="4" spans="1:25" s="181" customFormat="1" ht="18.95" customHeight="1">
      <c r="A4" s="319" t="s">
        <v>351</v>
      </c>
      <c r="B4" s="211" t="s">
        <v>408</v>
      </c>
      <c r="C4" s="212"/>
      <c r="D4" s="319"/>
      <c r="E4" s="213"/>
      <c r="F4" s="304"/>
      <c r="G4" s="304"/>
      <c r="H4" s="201"/>
      <c r="I4" s="287"/>
      <c r="J4" s="292"/>
      <c r="K4" s="261"/>
      <c r="L4" s="330"/>
      <c r="M4" s="330"/>
      <c r="N4" s="273"/>
      <c r="O4" s="261"/>
      <c r="P4" s="260"/>
      <c r="Q4" s="259"/>
      <c r="R4" s="259"/>
      <c r="S4" s="261"/>
    </row>
    <row r="5" spans="1:25" ht="18.95" customHeight="1">
      <c r="A5" s="320"/>
      <c r="B5" s="215"/>
      <c r="C5" s="220"/>
      <c r="D5" s="320"/>
      <c r="E5" s="305"/>
      <c r="F5" s="306"/>
      <c r="G5" s="306"/>
      <c r="H5" s="202"/>
      <c r="I5" s="288"/>
      <c r="L5" s="296"/>
      <c r="M5" s="296"/>
    </row>
    <row r="6" spans="1:25" s="182" customFormat="1" ht="18.95" customHeight="1">
      <c r="A6" s="319" t="s">
        <v>403</v>
      </c>
      <c r="B6" s="227" t="s">
        <v>512</v>
      </c>
      <c r="C6" s="216"/>
      <c r="D6" s="319"/>
      <c r="E6" s="213"/>
      <c r="F6" s="228"/>
      <c r="G6" s="228"/>
      <c r="H6" s="201"/>
      <c r="I6" s="287"/>
      <c r="J6" s="292"/>
      <c r="K6" s="299"/>
      <c r="L6" s="297"/>
      <c r="M6" s="297"/>
      <c r="N6" s="273"/>
      <c r="O6" s="261"/>
      <c r="P6" s="260"/>
      <c r="Q6" s="259"/>
      <c r="R6" s="259"/>
      <c r="S6" s="261"/>
    </row>
    <row r="7" spans="1:25" ht="18.95" customHeight="1">
      <c r="A7" s="320"/>
      <c r="B7" s="215" t="s">
        <v>640</v>
      </c>
      <c r="C7" s="220"/>
      <c r="D7" s="320"/>
      <c r="E7" s="305" t="s">
        <v>68</v>
      </c>
      <c r="F7" s="306">
        <f>47.597+10.96</f>
        <v>58.557000000000002</v>
      </c>
      <c r="G7" s="306" t="s">
        <v>701</v>
      </c>
      <c r="H7" s="341"/>
      <c r="I7" s="290"/>
      <c r="L7" s="296"/>
      <c r="M7" s="296"/>
      <c r="N7" s="323"/>
      <c r="O7" s="324"/>
      <c r="P7" s="276"/>
      <c r="Q7" s="325"/>
      <c r="R7" s="326"/>
      <c r="U7" s="277"/>
      <c r="V7" s="280"/>
      <c r="W7" s="278"/>
      <c r="X7" s="278"/>
      <c r="Y7" s="278"/>
    </row>
    <row r="8" spans="1:25" ht="18.95" customHeight="1">
      <c r="A8" s="320"/>
      <c r="B8" s="215" t="s">
        <v>641</v>
      </c>
      <c r="C8" s="220" t="s">
        <v>313</v>
      </c>
      <c r="D8" s="320"/>
      <c r="E8" s="305" t="s">
        <v>68</v>
      </c>
      <c r="F8" s="306">
        <f t="shared" ref="F8:F9" si="0">47.597+10.96</f>
        <v>58.557000000000002</v>
      </c>
      <c r="G8" s="306" t="s">
        <v>701</v>
      </c>
      <c r="H8" s="341"/>
      <c r="I8" s="290"/>
      <c r="L8" s="296"/>
      <c r="M8" s="296"/>
      <c r="O8" s="324"/>
      <c r="P8" s="276"/>
      <c r="Q8" s="275"/>
      <c r="R8" s="327"/>
      <c r="V8" s="278"/>
      <c r="W8" s="278"/>
      <c r="X8" s="278"/>
      <c r="Y8" s="278"/>
    </row>
    <row r="9" spans="1:25" ht="18.95" customHeight="1">
      <c r="A9" s="320"/>
      <c r="B9" s="215" t="s">
        <v>266</v>
      </c>
      <c r="C9" s="220" t="s">
        <v>642</v>
      </c>
      <c r="D9" s="320"/>
      <c r="E9" s="305" t="s">
        <v>68</v>
      </c>
      <c r="F9" s="306">
        <f t="shared" si="0"/>
        <v>58.557000000000002</v>
      </c>
      <c r="G9" s="306" t="s">
        <v>701</v>
      </c>
      <c r="H9" s="341"/>
      <c r="I9" s="290"/>
      <c r="L9" s="296"/>
      <c r="M9" s="296"/>
      <c r="O9" s="324"/>
      <c r="P9" s="276"/>
      <c r="Q9" s="328"/>
      <c r="R9" s="328"/>
      <c r="V9" s="278"/>
      <c r="W9" s="278"/>
      <c r="X9" s="278"/>
      <c r="Y9" s="278"/>
    </row>
    <row r="10" spans="1:25" ht="18.95" customHeight="1">
      <c r="A10" s="320"/>
      <c r="B10" s="215" t="s">
        <v>679</v>
      </c>
      <c r="C10" s="220" t="s">
        <v>695</v>
      </c>
      <c r="D10" s="320"/>
      <c r="E10" s="305" t="s">
        <v>68</v>
      </c>
      <c r="F10" s="306">
        <f>(20+2.1)*4</f>
        <v>88.4</v>
      </c>
      <c r="G10" s="306" t="s">
        <v>702</v>
      </c>
      <c r="H10" s="341"/>
      <c r="I10" s="290"/>
      <c r="L10" s="296"/>
      <c r="M10" s="296"/>
      <c r="O10" s="324"/>
      <c r="P10" s="276"/>
      <c r="Q10" s="328"/>
      <c r="R10" s="328"/>
      <c r="V10" s="278"/>
      <c r="W10" s="278"/>
      <c r="X10" s="278"/>
      <c r="Y10" s="278"/>
    </row>
    <row r="11" spans="1:25" ht="18.95" customHeight="1">
      <c r="A11" s="320"/>
      <c r="B11" s="215" t="s">
        <v>683</v>
      </c>
      <c r="C11" s="220" t="s">
        <v>685</v>
      </c>
      <c r="D11" s="320"/>
      <c r="E11" s="305" t="s">
        <v>71</v>
      </c>
      <c r="F11" s="306">
        <v>1</v>
      </c>
      <c r="G11" s="306">
        <v>1</v>
      </c>
      <c r="H11" s="202"/>
      <c r="I11" s="288"/>
      <c r="L11" s="296"/>
      <c r="M11" s="296"/>
      <c r="V11" s="278"/>
      <c r="W11" s="278"/>
      <c r="X11" s="278"/>
      <c r="Y11" s="278"/>
    </row>
    <row r="12" spans="1:25" s="182" customFormat="1" ht="18.95" customHeight="1">
      <c r="A12" s="320"/>
      <c r="B12" s="221"/>
      <c r="C12" s="220"/>
      <c r="D12" s="320"/>
      <c r="E12" s="305"/>
      <c r="F12" s="306"/>
      <c r="G12" s="306"/>
      <c r="H12" s="201"/>
      <c r="I12" s="287"/>
      <c r="J12" s="292"/>
      <c r="K12" s="299"/>
      <c r="L12" s="297"/>
      <c r="M12" s="297"/>
      <c r="N12" s="273"/>
      <c r="O12" s="261"/>
      <c r="P12" s="260"/>
      <c r="Q12" s="259"/>
      <c r="R12" s="259"/>
      <c r="S12" s="261"/>
      <c r="V12" s="279"/>
      <c r="W12" s="279"/>
      <c r="X12" s="279"/>
      <c r="Y12" s="279"/>
    </row>
    <row r="13" spans="1:25" ht="18.95" customHeight="1">
      <c r="A13" s="319"/>
      <c r="B13" s="227" t="s">
        <v>643</v>
      </c>
      <c r="C13" s="216"/>
      <c r="D13" s="319"/>
      <c r="E13" s="213"/>
      <c r="F13" s="228"/>
      <c r="G13" s="228"/>
      <c r="H13" s="202"/>
      <c r="I13" s="288"/>
      <c r="L13" s="296"/>
      <c r="M13" s="296"/>
      <c r="V13" s="278"/>
      <c r="W13" s="278"/>
      <c r="X13" s="278"/>
      <c r="Y13" s="278"/>
    </row>
    <row r="14" spans="1:25" s="182" customFormat="1" ht="18.95" customHeight="1">
      <c r="A14" s="320"/>
      <c r="B14" s="221"/>
      <c r="C14" s="220"/>
      <c r="D14" s="320"/>
      <c r="E14" s="305"/>
      <c r="F14" s="306"/>
      <c r="G14" s="306"/>
      <c r="H14" s="201"/>
      <c r="I14" s="287"/>
      <c r="J14" s="333"/>
      <c r="K14" s="297"/>
      <c r="L14" s="297"/>
      <c r="M14" s="297"/>
      <c r="N14" s="300"/>
      <c r="O14" s="261"/>
      <c r="P14" s="260"/>
      <c r="Q14" s="259"/>
      <c r="R14" s="259"/>
      <c r="S14" s="261"/>
    </row>
    <row r="15" spans="1:25" ht="18.95" customHeight="1">
      <c r="A15" s="319" t="s">
        <v>298</v>
      </c>
      <c r="B15" s="227" t="s">
        <v>513</v>
      </c>
      <c r="C15" s="216"/>
      <c r="D15" s="319"/>
      <c r="E15" s="213"/>
      <c r="F15" s="228"/>
      <c r="G15" s="228"/>
      <c r="H15" s="341"/>
      <c r="I15" s="290"/>
      <c r="J15" s="334"/>
      <c r="K15" s="296"/>
      <c r="L15" s="296"/>
      <c r="M15" s="296"/>
      <c r="N15" s="295"/>
    </row>
    <row r="16" spans="1:25" ht="18.95" customHeight="1">
      <c r="A16" s="320"/>
      <c r="B16" s="215" t="s">
        <v>514</v>
      </c>
      <c r="C16" s="220" t="s">
        <v>519</v>
      </c>
      <c r="D16" s="320"/>
      <c r="E16" s="305" t="s">
        <v>68</v>
      </c>
      <c r="F16" s="306">
        <v>15</v>
      </c>
      <c r="G16" s="306">
        <v>15</v>
      </c>
      <c r="H16" s="341"/>
      <c r="I16" s="290"/>
      <c r="J16" s="334"/>
      <c r="K16" s="296"/>
      <c r="L16" s="296"/>
      <c r="M16" s="296"/>
      <c r="N16" s="295"/>
    </row>
    <row r="17" spans="1:19" ht="18.95" customHeight="1">
      <c r="A17" s="320"/>
      <c r="B17" s="215" t="s">
        <v>555</v>
      </c>
      <c r="C17" s="215" t="s">
        <v>557</v>
      </c>
      <c r="D17" s="320"/>
      <c r="E17" s="305" t="s">
        <v>68</v>
      </c>
      <c r="F17" s="306">
        <f>4.126*1.234</f>
        <v>5.0914840000000003</v>
      </c>
      <c r="G17" s="306" t="s">
        <v>703</v>
      </c>
      <c r="H17" s="341"/>
      <c r="I17" s="290"/>
      <c r="J17" s="334"/>
      <c r="K17" s="296"/>
      <c r="L17" s="296"/>
      <c r="M17" s="296"/>
      <c r="N17" s="295"/>
    </row>
    <row r="18" spans="1:19" ht="18.95" customHeight="1">
      <c r="A18" s="320"/>
      <c r="B18" s="215" t="s">
        <v>689</v>
      </c>
      <c r="C18" s="215"/>
      <c r="D18" s="320"/>
      <c r="E18" s="305" t="s">
        <v>68</v>
      </c>
      <c r="F18" s="306">
        <f>(20+2.1)*4</f>
        <v>88.4</v>
      </c>
      <c r="G18" s="306" t="s">
        <v>702</v>
      </c>
      <c r="H18" s="341"/>
      <c r="I18" s="290"/>
      <c r="J18" s="334"/>
      <c r="K18" s="296"/>
      <c r="L18" s="296"/>
      <c r="M18" s="296"/>
      <c r="N18" s="295"/>
    </row>
    <row r="19" spans="1:19" ht="18.95" customHeight="1">
      <c r="A19" s="320"/>
      <c r="B19" s="215" t="s">
        <v>541</v>
      </c>
      <c r="C19" s="220"/>
      <c r="D19" s="320"/>
      <c r="E19" s="305" t="s">
        <v>68</v>
      </c>
      <c r="F19" s="306">
        <f>2.08*28*0.2</f>
        <v>11.648000000000001</v>
      </c>
      <c r="G19" s="306" t="s">
        <v>610</v>
      </c>
      <c r="H19" s="341"/>
      <c r="I19" s="290"/>
      <c r="J19" s="334"/>
      <c r="K19" s="296"/>
      <c r="L19" s="296"/>
      <c r="M19" s="296"/>
      <c r="N19" s="295"/>
    </row>
    <row r="20" spans="1:19" ht="18.95" customHeight="1">
      <c r="A20" s="320"/>
      <c r="B20" s="215" t="s">
        <v>516</v>
      </c>
      <c r="C20" s="220" t="s">
        <v>521</v>
      </c>
      <c r="D20" s="320"/>
      <c r="E20" s="305" t="s">
        <v>70</v>
      </c>
      <c r="F20" s="306">
        <f>2.36+9+1.2</f>
        <v>12.559999999999999</v>
      </c>
      <c r="G20" s="306" t="s">
        <v>611</v>
      </c>
      <c r="H20" s="202"/>
      <c r="I20" s="288"/>
      <c r="J20" s="334"/>
      <c r="K20" s="296"/>
      <c r="L20" s="296"/>
      <c r="M20" s="296"/>
      <c r="N20" s="295"/>
    </row>
    <row r="21" spans="1:19" s="182" customFormat="1" ht="18.95" customHeight="1">
      <c r="A21" s="320"/>
      <c r="B21" s="215" t="s">
        <v>634</v>
      </c>
      <c r="C21" s="215"/>
      <c r="D21" s="320"/>
      <c r="E21" s="305" t="s">
        <v>68</v>
      </c>
      <c r="F21" s="306">
        <f>(4.1*2)*3.95</f>
        <v>32.39</v>
      </c>
      <c r="G21" s="306" t="s">
        <v>704</v>
      </c>
      <c r="H21" s="201"/>
      <c r="I21" s="287"/>
      <c r="J21" s="333"/>
      <c r="K21" s="297"/>
      <c r="L21" s="297"/>
      <c r="M21" s="297"/>
      <c r="N21" s="300"/>
      <c r="O21" s="261"/>
      <c r="P21" s="260"/>
      <c r="Q21" s="259"/>
      <c r="R21" s="259"/>
      <c r="S21" s="261"/>
    </row>
    <row r="22" spans="1:19" ht="18.95" customHeight="1">
      <c r="A22" s="320"/>
      <c r="B22" s="221"/>
      <c r="C22" s="220"/>
      <c r="D22" s="320"/>
      <c r="E22" s="305"/>
      <c r="F22" s="306"/>
      <c r="G22" s="306"/>
      <c r="H22" s="202"/>
      <c r="I22" s="288"/>
      <c r="J22" s="334"/>
      <c r="K22" s="296"/>
      <c r="L22" s="296"/>
      <c r="M22" s="296"/>
      <c r="N22" s="295"/>
    </row>
    <row r="23" spans="1:19" s="182" customFormat="1" ht="18.95" customHeight="1">
      <c r="A23" s="319"/>
      <c r="B23" s="227" t="s">
        <v>643</v>
      </c>
      <c r="C23" s="216"/>
      <c r="D23" s="319"/>
      <c r="E23" s="213"/>
      <c r="F23" s="228"/>
      <c r="G23" s="228"/>
      <c r="H23" s="201"/>
      <c r="I23" s="287"/>
      <c r="J23" s="333"/>
      <c r="K23" s="297"/>
      <c r="L23" s="297"/>
      <c r="M23" s="297"/>
      <c r="N23" s="300"/>
      <c r="O23" s="261"/>
      <c r="P23" s="260"/>
      <c r="Q23" s="259"/>
      <c r="R23" s="259"/>
      <c r="S23" s="261"/>
    </row>
    <row r="24" spans="1:19" ht="18.95" customHeight="1">
      <c r="A24" s="320"/>
      <c r="B24" s="221"/>
      <c r="C24" s="220"/>
      <c r="D24" s="320"/>
      <c r="E24" s="305"/>
      <c r="F24" s="306"/>
      <c r="G24" s="306"/>
      <c r="H24" s="341"/>
      <c r="I24" s="290"/>
      <c r="J24" s="334"/>
      <c r="K24" s="296"/>
      <c r="L24" s="296"/>
      <c r="M24" s="296"/>
      <c r="N24" s="295"/>
    </row>
    <row r="25" spans="1:19" ht="18.95" customHeight="1">
      <c r="A25" s="319" t="s">
        <v>299</v>
      </c>
      <c r="B25" s="227" t="s">
        <v>524</v>
      </c>
      <c r="C25" s="216"/>
      <c r="D25" s="319"/>
      <c r="E25" s="213"/>
      <c r="F25" s="228"/>
      <c r="G25" s="228"/>
      <c r="H25" s="341"/>
      <c r="I25" s="290"/>
      <c r="J25" s="334"/>
      <c r="K25" s="296"/>
      <c r="L25" s="296"/>
      <c r="M25" s="296"/>
      <c r="N25" s="295"/>
    </row>
    <row r="26" spans="1:19" ht="18.95" customHeight="1">
      <c r="A26" s="320"/>
      <c r="B26" s="215" t="s">
        <v>537</v>
      </c>
      <c r="C26" s="220" t="s">
        <v>539</v>
      </c>
      <c r="D26" s="320"/>
      <c r="E26" s="305" t="s">
        <v>68</v>
      </c>
      <c r="F26" s="306">
        <v>15</v>
      </c>
      <c r="G26" s="306">
        <v>15</v>
      </c>
      <c r="H26" s="202"/>
      <c r="I26" s="288"/>
      <c r="J26" s="334"/>
      <c r="K26" s="296"/>
      <c r="L26" s="296"/>
      <c r="M26" s="296"/>
      <c r="N26" s="295"/>
    </row>
    <row r="27" spans="1:19" s="182" customFormat="1" ht="18.95" customHeight="1">
      <c r="A27" s="320"/>
      <c r="B27" s="215" t="s">
        <v>644</v>
      </c>
      <c r="C27" s="220" t="s">
        <v>645</v>
      </c>
      <c r="D27" s="320" t="s">
        <v>646</v>
      </c>
      <c r="E27" s="305" t="s">
        <v>68</v>
      </c>
      <c r="F27" s="306">
        <f>47.597</f>
        <v>47.597000000000001</v>
      </c>
      <c r="G27" s="306">
        <v>47.597000000000001</v>
      </c>
      <c r="H27" s="201"/>
      <c r="I27" s="287"/>
      <c r="J27" s="333"/>
      <c r="K27" s="297"/>
      <c r="L27" s="297"/>
      <c r="M27" s="297"/>
      <c r="N27" s="300"/>
      <c r="O27" s="261"/>
      <c r="P27" s="260"/>
      <c r="Q27" s="259"/>
      <c r="R27" s="259"/>
      <c r="S27" s="261"/>
    </row>
    <row r="28" spans="1:19" ht="18.95" customHeight="1">
      <c r="A28" s="320"/>
      <c r="B28" s="221"/>
      <c r="C28" s="220"/>
      <c r="D28" s="320"/>
      <c r="E28" s="305"/>
      <c r="F28" s="306"/>
      <c r="G28" s="306"/>
      <c r="H28" s="202"/>
      <c r="I28" s="288"/>
      <c r="J28" s="334"/>
      <c r="K28" s="296"/>
      <c r="L28" s="296"/>
      <c r="M28" s="296"/>
      <c r="N28" s="295"/>
    </row>
    <row r="29" spans="1:19" s="182" customFormat="1" ht="18.95" customHeight="1">
      <c r="A29" s="319"/>
      <c r="B29" s="227" t="s">
        <v>643</v>
      </c>
      <c r="C29" s="216"/>
      <c r="D29" s="319"/>
      <c r="E29" s="213"/>
      <c r="F29" s="228"/>
      <c r="G29" s="228"/>
      <c r="H29" s="201"/>
      <c r="I29" s="287"/>
      <c r="J29" s="333"/>
      <c r="K29" s="297"/>
      <c r="L29" s="297"/>
      <c r="M29" s="297"/>
      <c r="N29" s="300"/>
      <c r="O29" s="261"/>
      <c r="P29" s="260"/>
      <c r="Q29" s="259"/>
      <c r="R29" s="259"/>
      <c r="S29" s="261"/>
    </row>
    <row r="30" spans="1:19" s="182" customFormat="1" ht="18.95" customHeight="1">
      <c r="A30" s="320"/>
      <c r="B30" s="221"/>
      <c r="C30" s="220"/>
      <c r="D30" s="320"/>
      <c r="E30" s="305"/>
      <c r="F30" s="306"/>
      <c r="G30" s="306"/>
      <c r="H30" s="342"/>
      <c r="I30" s="308"/>
      <c r="J30" s="333"/>
      <c r="K30" s="297"/>
      <c r="L30" s="297"/>
      <c r="M30" s="297"/>
      <c r="N30" s="300"/>
      <c r="O30" s="261"/>
      <c r="P30" s="260"/>
      <c r="Q30" s="259"/>
      <c r="R30" s="259"/>
      <c r="S30" s="261"/>
    </row>
    <row r="31" spans="1:19" ht="18.95" customHeight="1">
      <c r="A31" s="319" t="s">
        <v>397</v>
      </c>
      <c r="B31" s="227" t="s">
        <v>544</v>
      </c>
      <c r="C31" s="216"/>
      <c r="D31" s="319"/>
      <c r="E31" s="213"/>
      <c r="F31" s="228"/>
      <c r="G31" s="228"/>
      <c r="H31" s="341"/>
      <c r="I31" s="290"/>
      <c r="J31" s="334"/>
      <c r="K31" s="296"/>
      <c r="L31" s="296"/>
      <c r="M31" s="296"/>
      <c r="N31" s="295"/>
    </row>
    <row r="32" spans="1:19" ht="18.95" customHeight="1">
      <c r="A32" s="319" t="s">
        <v>632</v>
      </c>
      <c r="B32" s="227" t="s">
        <v>647</v>
      </c>
      <c r="C32" s="216"/>
      <c r="D32" s="319"/>
      <c r="E32" s="213"/>
      <c r="F32" s="228"/>
      <c r="G32" s="228"/>
      <c r="H32" s="341"/>
      <c r="I32" s="290"/>
      <c r="J32" s="334"/>
      <c r="K32" s="296"/>
      <c r="L32" s="296"/>
      <c r="M32" s="296"/>
      <c r="N32" s="295"/>
    </row>
    <row r="33" spans="1:19" ht="18.95" customHeight="1">
      <c r="A33" s="320"/>
      <c r="B33" s="215" t="s">
        <v>486</v>
      </c>
      <c r="C33" s="220" t="s">
        <v>528</v>
      </c>
      <c r="D33" s="320"/>
      <c r="E33" s="305" t="s">
        <v>68</v>
      </c>
      <c r="F33" s="306">
        <v>7.85</v>
      </c>
      <c r="G33" s="306">
        <v>7.85</v>
      </c>
      <c r="H33" s="341"/>
      <c r="I33" s="290"/>
      <c r="J33" s="334"/>
      <c r="K33" s="296"/>
      <c r="L33" s="296"/>
      <c r="M33" s="296"/>
      <c r="N33" s="295"/>
    </row>
    <row r="34" spans="1:19" ht="18.95" customHeight="1">
      <c r="A34" s="320"/>
      <c r="B34" s="215" t="s">
        <v>530</v>
      </c>
      <c r="C34" s="220" t="s">
        <v>587</v>
      </c>
      <c r="D34" s="320"/>
      <c r="E34" s="305" t="s">
        <v>68</v>
      </c>
      <c r="F34" s="306">
        <v>7.85</v>
      </c>
      <c r="G34" s="306">
        <v>7.85</v>
      </c>
      <c r="H34" s="341"/>
      <c r="I34" s="290"/>
    </row>
    <row r="35" spans="1:19" ht="18.95" customHeight="1">
      <c r="A35" s="320"/>
      <c r="B35" s="215" t="s">
        <v>568</v>
      </c>
      <c r="C35" s="220" t="s">
        <v>570</v>
      </c>
      <c r="D35" s="320"/>
      <c r="E35" s="305" t="s">
        <v>68</v>
      </c>
      <c r="F35" s="306">
        <f>7.85+(3.365+1.3)*0.2+(0.92+2.508)*0.17</f>
        <v>9.3657599999999999</v>
      </c>
      <c r="G35" s="306" t="s">
        <v>612</v>
      </c>
      <c r="H35" s="341"/>
      <c r="I35" s="290"/>
    </row>
    <row r="36" spans="1:19" ht="18.95" customHeight="1">
      <c r="A36" s="320"/>
      <c r="B36" s="215" t="s">
        <v>532</v>
      </c>
      <c r="C36" s="220" t="s">
        <v>534</v>
      </c>
      <c r="D36" s="320"/>
      <c r="E36" s="305" t="s">
        <v>70</v>
      </c>
      <c r="F36" s="306">
        <f>3.365+1.3+0.92+2.508</f>
        <v>8.093</v>
      </c>
      <c r="G36" s="306" t="s">
        <v>613</v>
      </c>
      <c r="H36" s="341"/>
      <c r="I36" s="290"/>
      <c r="J36" s="334"/>
      <c r="K36" s="296"/>
      <c r="L36" s="296"/>
      <c r="M36" s="296"/>
      <c r="N36" s="295"/>
    </row>
    <row r="37" spans="1:19" s="182" customFormat="1" ht="18.95" customHeight="1">
      <c r="A37" s="320"/>
      <c r="B37" s="215" t="s">
        <v>648</v>
      </c>
      <c r="C37" s="220"/>
      <c r="D37" s="320"/>
      <c r="E37" s="305" t="s">
        <v>68</v>
      </c>
      <c r="F37" s="306">
        <f>(3.365+1.3+0.92+2.508)*(0.15+0.15+0.05+0.02+0.05+0.02)</f>
        <v>3.5609199999999999</v>
      </c>
      <c r="G37" s="306" t="s">
        <v>614</v>
      </c>
      <c r="H37" s="342"/>
      <c r="I37" s="308"/>
      <c r="J37" s="333"/>
      <c r="K37" s="297"/>
      <c r="L37" s="297"/>
      <c r="M37" s="297"/>
      <c r="N37" s="300"/>
      <c r="O37" s="261"/>
      <c r="P37" s="260"/>
      <c r="Q37" s="259"/>
      <c r="R37" s="259"/>
      <c r="S37" s="261"/>
    </row>
    <row r="38" spans="1:19" ht="18.95" customHeight="1">
      <c r="A38" s="320"/>
      <c r="B38" s="215" t="s">
        <v>644</v>
      </c>
      <c r="C38" s="220" t="s">
        <v>645</v>
      </c>
      <c r="D38" s="320" t="s">
        <v>646</v>
      </c>
      <c r="E38" s="305" t="s">
        <v>68</v>
      </c>
      <c r="F38" s="306">
        <f>7.85+(3.365+1.3)*0.2+(0.92+2.508)*0.17</f>
        <v>9.3657599999999999</v>
      </c>
      <c r="G38" s="306" t="s">
        <v>612</v>
      </c>
      <c r="H38" s="341"/>
      <c r="I38" s="290"/>
      <c r="J38" s="334"/>
      <c r="K38" s="296"/>
      <c r="L38" s="296"/>
      <c r="M38" s="296"/>
      <c r="N38" s="295"/>
    </row>
    <row r="39" spans="1:19" ht="18.95" customHeight="1">
      <c r="A39" s="319" t="s">
        <v>632</v>
      </c>
      <c r="B39" s="227" t="s">
        <v>649</v>
      </c>
      <c r="C39" s="216"/>
      <c r="D39" s="319"/>
      <c r="E39" s="213"/>
      <c r="F39" s="228"/>
      <c r="G39" s="228"/>
      <c r="H39" s="341"/>
      <c r="I39" s="290"/>
      <c r="J39" s="334"/>
      <c r="K39" s="296"/>
      <c r="L39" s="296"/>
      <c r="M39" s="296"/>
      <c r="N39" s="295"/>
    </row>
    <row r="40" spans="1:19" ht="18.95" customHeight="1">
      <c r="A40" s="320"/>
      <c r="B40" s="215" t="s">
        <v>560</v>
      </c>
      <c r="C40" s="220" t="s">
        <v>562</v>
      </c>
      <c r="D40" s="320"/>
      <c r="E40" s="305" t="s">
        <v>68</v>
      </c>
      <c r="F40" s="306">
        <f>(0.672+11.25*2)*4.15</f>
        <v>96.163800000000009</v>
      </c>
      <c r="G40" s="306" t="s">
        <v>615</v>
      </c>
      <c r="H40" s="341"/>
      <c r="I40" s="290"/>
      <c r="J40" s="334"/>
      <c r="K40" s="296"/>
      <c r="L40" s="296"/>
      <c r="M40" s="296"/>
      <c r="N40" s="295"/>
    </row>
    <row r="41" spans="1:19" ht="18.95" customHeight="1">
      <c r="A41" s="320"/>
      <c r="B41" s="215" t="s">
        <v>560</v>
      </c>
      <c r="C41" s="220" t="s">
        <v>564</v>
      </c>
      <c r="D41" s="320"/>
      <c r="E41" s="305" t="s">
        <v>68</v>
      </c>
      <c r="F41" s="306">
        <f>2.36*4.15-1*2.1</f>
        <v>7.6940000000000008</v>
      </c>
      <c r="G41" s="306" t="s">
        <v>616</v>
      </c>
      <c r="H41" s="341"/>
      <c r="I41" s="290"/>
      <c r="J41" s="334"/>
      <c r="K41" s="296"/>
      <c r="L41" s="296"/>
      <c r="M41" s="296"/>
      <c r="N41" s="295"/>
    </row>
    <row r="42" spans="1:19" ht="18.95" customHeight="1">
      <c r="A42" s="320"/>
      <c r="B42" s="215" t="s">
        <v>431</v>
      </c>
      <c r="C42" s="220" t="s">
        <v>650</v>
      </c>
      <c r="D42" s="320"/>
      <c r="E42" s="305" t="s">
        <v>68</v>
      </c>
      <c r="F42" s="306">
        <f>(0.672+11.25*2)*4.15+(2.36*4.15-1*2.1)*2</f>
        <v>111.55180000000001</v>
      </c>
      <c r="G42" s="306" t="s">
        <v>617</v>
      </c>
      <c r="H42" s="341"/>
      <c r="I42" s="290"/>
      <c r="J42" s="334"/>
      <c r="K42" s="296"/>
      <c r="L42" s="296"/>
      <c r="M42" s="296"/>
      <c r="N42" s="295"/>
    </row>
    <row r="43" spans="1:19" ht="18.95" customHeight="1">
      <c r="A43" s="320"/>
      <c r="B43" s="215" t="s">
        <v>404</v>
      </c>
      <c r="C43" s="220"/>
      <c r="D43" s="320"/>
      <c r="E43" s="305" t="s">
        <v>68</v>
      </c>
      <c r="F43" s="306">
        <f>(24.985+11.25+23.78)*4.15-(9+4.5)*3.6-(0.84+1*2)*2.1+(0.42*2*2.1+0.84*0.42)</f>
        <v>196.61505000000005</v>
      </c>
      <c r="G43" s="306" t="s">
        <v>618</v>
      </c>
      <c r="H43" s="341"/>
      <c r="I43" s="290"/>
      <c r="J43" s="334"/>
      <c r="K43" s="296"/>
      <c r="L43" s="296"/>
      <c r="M43" s="296"/>
      <c r="N43" s="295"/>
    </row>
    <row r="44" spans="1:19" ht="18.95" customHeight="1">
      <c r="A44" s="320"/>
      <c r="B44" s="215" t="s">
        <v>651</v>
      </c>
      <c r="C44" s="220"/>
      <c r="D44" s="320"/>
      <c r="E44" s="305" t="s">
        <v>68</v>
      </c>
      <c r="F44" s="306">
        <f>(24.985+11.25+23.78)*4.15-(9+4.5)*3.6-(0.84+1*2)*2.1+(0.42*2*2.1+0.84*0.42)</f>
        <v>196.61505000000005</v>
      </c>
      <c r="G44" s="306" t="s">
        <v>618</v>
      </c>
      <c r="H44" s="341"/>
      <c r="I44" s="290"/>
      <c r="J44" s="334"/>
      <c r="K44" s="296"/>
      <c r="L44" s="296"/>
      <c r="M44" s="296"/>
      <c r="N44" s="295"/>
    </row>
    <row r="45" spans="1:19" ht="18.95" customHeight="1">
      <c r="A45" s="320"/>
      <c r="B45" s="215" t="s">
        <v>673</v>
      </c>
      <c r="C45" s="220" t="s">
        <v>675</v>
      </c>
      <c r="D45" s="320"/>
      <c r="E45" s="305" t="s">
        <v>70</v>
      </c>
      <c r="F45" s="306">
        <f>0.6*4+4.15*2*4</f>
        <v>35.6</v>
      </c>
      <c r="G45" s="306" t="s">
        <v>700</v>
      </c>
      <c r="H45" s="341"/>
      <c r="I45" s="290"/>
      <c r="J45" s="334"/>
      <c r="K45" s="296"/>
      <c r="L45" s="296"/>
      <c r="M45" s="296"/>
      <c r="N45" s="295"/>
    </row>
    <row r="46" spans="1:19" ht="18.95" customHeight="1">
      <c r="A46" s="320"/>
      <c r="B46" s="215" t="s">
        <v>661</v>
      </c>
      <c r="C46" s="220" t="s">
        <v>587</v>
      </c>
      <c r="D46" s="320"/>
      <c r="E46" s="305" t="s">
        <v>68</v>
      </c>
      <c r="F46" s="306">
        <f>0.6*4*4.15</f>
        <v>9.9600000000000009</v>
      </c>
      <c r="G46" s="306" t="s">
        <v>619</v>
      </c>
      <c r="H46" s="341"/>
      <c r="I46" s="290"/>
    </row>
    <row r="47" spans="1:19" ht="18.95" customHeight="1">
      <c r="A47" s="320"/>
      <c r="B47" s="215" t="s">
        <v>652</v>
      </c>
      <c r="C47" s="220" t="s">
        <v>653</v>
      </c>
      <c r="D47" s="320"/>
      <c r="E47" s="305" t="s">
        <v>71</v>
      </c>
      <c r="F47" s="306">
        <v>2</v>
      </c>
      <c r="G47" s="306">
        <v>2</v>
      </c>
      <c r="H47" s="341"/>
      <c r="I47" s="290"/>
      <c r="J47" s="334"/>
      <c r="K47" s="296"/>
      <c r="L47" s="296"/>
      <c r="M47" s="296"/>
      <c r="N47" s="295"/>
    </row>
    <row r="48" spans="1:19" s="182" customFormat="1" ht="18.95" customHeight="1">
      <c r="A48" s="320"/>
      <c r="B48" s="215" t="s">
        <v>626</v>
      </c>
      <c r="C48" s="220" t="s">
        <v>624</v>
      </c>
      <c r="D48" s="320"/>
      <c r="E48" s="305" t="s">
        <v>71</v>
      </c>
      <c r="F48" s="306">
        <v>1</v>
      </c>
      <c r="G48" s="306">
        <v>1</v>
      </c>
      <c r="H48" s="201"/>
      <c r="I48" s="287"/>
      <c r="J48" s="333"/>
      <c r="K48" s="297"/>
      <c r="L48" s="297"/>
      <c r="M48" s="297"/>
      <c r="N48" s="300"/>
      <c r="O48" s="261"/>
      <c r="P48" s="260"/>
      <c r="Q48" s="259"/>
      <c r="R48" s="259"/>
      <c r="S48" s="261"/>
    </row>
    <row r="49" spans="1:19" ht="18.95" customHeight="1">
      <c r="A49" s="320"/>
      <c r="B49" s="215" t="s">
        <v>654</v>
      </c>
      <c r="C49" s="220" t="s">
        <v>636</v>
      </c>
      <c r="D49" s="320"/>
      <c r="E49" s="305" t="s">
        <v>456</v>
      </c>
      <c r="F49" s="306">
        <v>1</v>
      </c>
      <c r="G49" s="306">
        <v>1</v>
      </c>
      <c r="H49" s="341"/>
      <c r="I49" s="290"/>
      <c r="J49" s="334"/>
      <c r="K49" s="296"/>
      <c r="L49" s="296"/>
      <c r="M49" s="296"/>
      <c r="N49" s="295"/>
    </row>
    <row r="50" spans="1:19" ht="18.95" customHeight="1">
      <c r="A50" s="319" t="s">
        <v>632</v>
      </c>
      <c r="B50" s="227" t="s">
        <v>655</v>
      </c>
      <c r="C50" s="220"/>
      <c r="D50" s="319"/>
      <c r="E50" s="213"/>
      <c r="F50" s="228"/>
      <c r="G50" s="228"/>
      <c r="H50" s="341"/>
      <c r="I50" s="290"/>
      <c r="J50" s="334"/>
      <c r="K50" s="296"/>
      <c r="L50" s="296"/>
      <c r="M50" s="296"/>
      <c r="N50" s="295"/>
    </row>
    <row r="51" spans="1:19" ht="18.95" customHeight="1">
      <c r="A51" s="320"/>
      <c r="B51" s="215" t="s">
        <v>404</v>
      </c>
      <c r="C51" s="220"/>
      <c r="D51" s="320"/>
      <c r="E51" s="305" t="s">
        <v>68</v>
      </c>
      <c r="F51" s="306">
        <f>19.03+23.42</f>
        <v>42.45</v>
      </c>
      <c r="G51" s="306" t="s">
        <v>620</v>
      </c>
      <c r="H51" s="202"/>
      <c r="I51" s="288"/>
      <c r="J51" s="334"/>
      <c r="K51" s="296"/>
      <c r="L51" s="296"/>
      <c r="M51" s="296"/>
      <c r="N51" s="295"/>
    </row>
    <row r="52" spans="1:19" s="182" customFormat="1" ht="18.95" customHeight="1">
      <c r="A52" s="320"/>
      <c r="B52" s="215" t="s">
        <v>651</v>
      </c>
      <c r="C52" s="220"/>
      <c r="D52" s="320"/>
      <c r="E52" s="305" t="s">
        <v>68</v>
      </c>
      <c r="F52" s="306">
        <f>19.03+23.42</f>
        <v>42.45</v>
      </c>
      <c r="G52" s="306" t="s">
        <v>620</v>
      </c>
      <c r="H52" s="201"/>
      <c r="I52" s="287"/>
      <c r="J52" s="333"/>
      <c r="K52" s="297"/>
      <c r="L52" s="297"/>
      <c r="M52" s="297"/>
      <c r="N52" s="300"/>
      <c r="O52" s="261"/>
      <c r="P52" s="260"/>
      <c r="Q52" s="259"/>
      <c r="R52" s="259"/>
      <c r="S52" s="261"/>
    </row>
    <row r="53" spans="1:19" ht="18.95" customHeight="1">
      <c r="A53" s="320"/>
      <c r="B53" s="221"/>
      <c r="C53" s="220"/>
      <c r="D53" s="320"/>
      <c r="E53" s="305"/>
      <c r="F53" s="306"/>
      <c r="G53" s="306"/>
      <c r="H53" s="202"/>
      <c r="I53" s="288"/>
      <c r="J53" s="334"/>
      <c r="K53" s="296"/>
      <c r="L53" s="296"/>
      <c r="M53" s="296"/>
      <c r="N53" s="295"/>
    </row>
    <row r="54" spans="1:19" s="182" customFormat="1" ht="18.95" customHeight="1">
      <c r="A54" s="319"/>
      <c r="B54" s="227" t="s">
        <v>643</v>
      </c>
      <c r="C54" s="216"/>
      <c r="D54" s="319"/>
      <c r="E54" s="213"/>
      <c r="F54" s="228"/>
      <c r="G54" s="228"/>
      <c r="H54" s="201"/>
      <c r="I54" s="287"/>
      <c r="J54" s="333"/>
      <c r="K54" s="297"/>
      <c r="L54" s="297"/>
      <c r="M54" s="297"/>
      <c r="N54" s="300"/>
      <c r="O54" s="261"/>
      <c r="P54" s="260"/>
      <c r="Q54" s="259"/>
      <c r="R54" s="259"/>
      <c r="S54" s="261"/>
    </row>
    <row r="55" spans="1:19" s="182" customFormat="1" ht="18.95" customHeight="1">
      <c r="A55" s="320"/>
      <c r="B55" s="221"/>
      <c r="C55" s="220"/>
      <c r="D55" s="320"/>
      <c r="E55" s="305"/>
      <c r="F55" s="306"/>
      <c r="G55" s="306"/>
      <c r="H55" s="201"/>
      <c r="I55" s="287"/>
      <c r="J55" s="333"/>
      <c r="K55" s="297"/>
      <c r="L55" s="297"/>
      <c r="M55" s="297"/>
      <c r="N55" s="300"/>
      <c r="O55" s="261"/>
      <c r="P55" s="260"/>
      <c r="Q55" s="259"/>
      <c r="R55" s="259"/>
      <c r="S55" s="261"/>
    </row>
    <row r="56" spans="1:19" ht="18.95" customHeight="1">
      <c r="A56" s="319" t="s">
        <v>398</v>
      </c>
      <c r="B56" s="227" t="s">
        <v>548</v>
      </c>
      <c r="C56" s="220"/>
      <c r="D56" s="319"/>
      <c r="E56" s="213"/>
      <c r="F56" s="228"/>
      <c r="G56" s="228"/>
      <c r="H56" s="341"/>
      <c r="I56" s="290"/>
      <c r="J56" s="334"/>
      <c r="K56" s="296"/>
      <c r="L56" s="296"/>
      <c r="M56" s="296"/>
      <c r="N56" s="295"/>
    </row>
    <row r="57" spans="1:19" ht="18.95" customHeight="1">
      <c r="A57" s="319" t="s">
        <v>632</v>
      </c>
      <c r="B57" s="227" t="s">
        <v>649</v>
      </c>
      <c r="C57" s="216"/>
      <c r="D57" s="319"/>
      <c r="E57" s="213"/>
      <c r="F57" s="228"/>
      <c r="G57" s="228"/>
      <c r="H57" s="341"/>
      <c r="I57" s="290"/>
      <c r="J57" s="334"/>
      <c r="K57" s="296"/>
      <c r="L57" s="296"/>
      <c r="M57" s="296"/>
      <c r="N57" s="295"/>
    </row>
    <row r="58" spans="1:19" ht="18.95" customHeight="1">
      <c r="A58" s="320"/>
      <c r="B58" s="215" t="s">
        <v>404</v>
      </c>
      <c r="C58" s="220"/>
      <c r="D58" s="320"/>
      <c r="E58" s="305" t="s">
        <v>68</v>
      </c>
      <c r="F58" s="306">
        <f>(0.71+24.12)*4.15-(3.48+4.4)*3.6+(4.1*1.841*0.5)</f>
        <v>78.450550000000007</v>
      </c>
      <c r="G58" s="306" t="s">
        <v>621</v>
      </c>
      <c r="H58" s="341"/>
      <c r="I58" s="290"/>
      <c r="J58" s="334"/>
      <c r="K58" s="296"/>
      <c r="L58" s="296"/>
      <c r="M58" s="296"/>
      <c r="N58" s="295"/>
    </row>
    <row r="59" spans="1:19" ht="18.95" customHeight="1">
      <c r="A59" s="320"/>
      <c r="B59" s="215" t="s">
        <v>651</v>
      </c>
      <c r="C59" s="220"/>
      <c r="D59" s="320"/>
      <c r="E59" s="305" t="s">
        <v>68</v>
      </c>
      <c r="F59" s="306">
        <f>(0.71+24.12)*4.15-(3.48+4.4)*3.6+(4.1*1.841*0.5)</f>
        <v>78.450550000000007</v>
      </c>
      <c r="G59" s="306" t="s">
        <v>621</v>
      </c>
      <c r="H59" s="341"/>
      <c r="I59" s="290"/>
      <c r="J59" s="334"/>
      <c r="K59" s="296"/>
      <c r="L59" s="296"/>
      <c r="M59" s="296"/>
      <c r="N59" s="295"/>
    </row>
    <row r="60" spans="1:19" ht="18.95" customHeight="1">
      <c r="A60" s="320"/>
      <c r="B60" s="215" t="s">
        <v>656</v>
      </c>
      <c r="C60" s="220" t="s">
        <v>657</v>
      </c>
      <c r="D60" s="320"/>
      <c r="E60" s="305" t="s">
        <v>70</v>
      </c>
      <c r="F60" s="306">
        <f>(4.1*4+3.584+2.426+1.268+3.6+3.47+3.136+2.925+2.736+2.548+2.359+2.171+1.94+1.759+4.494-1.28*3-1.06*4)+(4.1*8+3.6*10-(1.28+1.58)*4)+(0.55*8+3.6*2)</f>
        <v>115.696</v>
      </c>
      <c r="G60" s="306" t="s">
        <v>638</v>
      </c>
      <c r="H60" s="341"/>
      <c r="I60" s="290"/>
    </row>
    <row r="61" spans="1:19" s="182" customFormat="1" ht="18.95" customHeight="1">
      <c r="A61" s="320"/>
      <c r="B61" s="215" t="s">
        <v>661</v>
      </c>
      <c r="C61" s="220" t="s">
        <v>549</v>
      </c>
      <c r="D61" s="320"/>
      <c r="E61" s="305" t="s">
        <v>68</v>
      </c>
      <c r="F61" s="306">
        <f>(1.759+3.6)*4.1*0.5+4.1*3.6-1.28*1.06-1.28*1.58+0.55*3.6</f>
        <v>24.34675</v>
      </c>
      <c r="G61" s="306" t="s">
        <v>639</v>
      </c>
      <c r="H61" s="201"/>
      <c r="I61" s="287"/>
      <c r="J61" s="333"/>
      <c r="K61" s="297"/>
      <c r="L61" s="297"/>
      <c r="M61" s="297"/>
      <c r="N61" s="300"/>
      <c r="O61" s="261"/>
      <c r="P61" s="260"/>
      <c r="Q61" s="259"/>
      <c r="R61" s="259"/>
      <c r="S61" s="261"/>
    </row>
    <row r="62" spans="1:19" ht="18.95" customHeight="1">
      <c r="A62" s="320"/>
      <c r="B62" s="215" t="s">
        <v>628</v>
      </c>
      <c r="C62" s="220" t="s">
        <v>630</v>
      </c>
      <c r="D62" s="320"/>
      <c r="E62" s="305" t="s">
        <v>71</v>
      </c>
      <c r="F62" s="306">
        <v>1</v>
      </c>
      <c r="G62" s="306">
        <v>1</v>
      </c>
      <c r="H62" s="341"/>
      <c r="I62" s="290"/>
      <c r="J62" s="334"/>
      <c r="K62" s="296"/>
      <c r="L62" s="296"/>
      <c r="M62" s="296"/>
      <c r="N62" s="295"/>
    </row>
    <row r="63" spans="1:19" ht="18.95" customHeight="1">
      <c r="A63" s="320"/>
      <c r="B63" s="215" t="s">
        <v>669</v>
      </c>
      <c r="C63" s="220"/>
      <c r="D63" s="320"/>
      <c r="E63" s="305" t="s">
        <v>456</v>
      </c>
      <c r="F63" s="306">
        <v>2</v>
      </c>
      <c r="G63" s="306">
        <v>2</v>
      </c>
      <c r="H63" s="341"/>
      <c r="I63" s="290"/>
      <c r="J63" s="334"/>
      <c r="K63" s="296"/>
      <c r="L63" s="296"/>
      <c r="M63" s="296"/>
      <c r="N63" s="295"/>
    </row>
    <row r="64" spans="1:19" ht="18.95" customHeight="1">
      <c r="A64" s="319" t="s">
        <v>632</v>
      </c>
      <c r="B64" s="227" t="s">
        <v>655</v>
      </c>
      <c r="C64" s="220"/>
      <c r="D64" s="319"/>
      <c r="E64" s="213"/>
      <c r="F64" s="228"/>
      <c r="G64" s="228"/>
      <c r="H64" s="202"/>
      <c r="I64" s="288"/>
      <c r="J64" s="334"/>
      <c r="K64" s="296"/>
      <c r="L64" s="296"/>
      <c r="M64" s="296"/>
      <c r="N64" s="295"/>
    </row>
    <row r="65" spans="1:2442" s="182" customFormat="1" ht="18.95" customHeight="1">
      <c r="A65" s="320"/>
      <c r="B65" s="215" t="s">
        <v>404</v>
      </c>
      <c r="C65" s="220"/>
      <c r="D65" s="320"/>
      <c r="E65" s="305" t="s">
        <v>68</v>
      </c>
      <c r="F65" s="306">
        <v>10.96</v>
      </c>
      <c r="G65" s="306">
        <v>10.96</v>
      </c>
      <c r="H65" s="201"/>
      <c r="I65" s="287"/>
      <c r="J65" s="333"/>
      <c r="K65" s="297"/>
      <c r="L65" s="297"/>
      <c r="M65" s="297"/>
      <c r="N65" s="300"/>
      <c r="O65" s="261"/>
      <c r="P65" s="260"/>
      <c r="Q65" s="259"/>
      <c r="R65" s="259"/>
      <c r="S65" s="261"/>
    </row>
    <row r="66" spans="1:2442" ht="18.95" customHeight="1">
      <c r="A66" s="320"/>
      <c r="B66" s="215" t="s">
        <v>651</v>
      </c>
      <c r="C66" s="220"/>
      <c r="D66" s="320"/>
      <c r="E66" s="305" t="s">
        <v>68</v>
      </c>
      <c r="F66" s="306">
        <v>10.96</v>
      </c>
      <c r="G66" s="306">
        <v>10.96</v>
      </c>
      <c r="H66" s="202"/>
      <c r="I66" s="288"/>
      <c r="J66" s="334"/>
      <c r="K66" s="296"/>
      <c r="L66" s="296"/>
      <c r="M66" s="296"/>
      <c r="N66" s="295"/>
    </row>
    <row r="67" spans="1:2442" s="182" customFormat="1" ht="18.95" customHeight="1">
      <c r="A67" s="320"/>
      <c r="B67" s="221"/>
      <c r="C67" s="220"/>
      <c r="D67" s="320"/>
      <c r="E67" s="305"/>
      <c r="F67" s="306"/>
      <c r="G67" s="306"/>
      <c r="H67" s="201"/>
      <c r="I67" s="287"/>
      <c r="J67" s="292"/>
      <c r="K67" s="299"/>
      <c r="L67" s="297"/>
      <c r="M67" s="297"/>
      <c r="N67" s="273"/>
      <c r="O67" s="261"/>
      <c r="P67" s="260"/>
      <c r="Q67" s="259"/>
      <c r="R67" s="259"/>
      <c r="S67" s="261"/>
    </row>
    <row r="68" spans="1:2442" s="182" customFormat="1" ht="18.95" customHeight="1">
      <c r="A68" s="319"/>
      <c r="B68" s="227" t="s">
        <v>643</v>
      </c>
      <c r="C68" s="216"/>
      <c r="D68" s="319"/>
      <c r="E68" s="213"/>
      <c r="F68" s="228"/>
      <c r="G68" s="228"/>
      <c r="H68" s="342"/>
      <c r="I68" s="308"/>
      <c r="J68" s="333"/>
      <c r="K68" s="297"/>
      <c r="L68" s="297"/>
      <c r="M68" s="297"/>
      <c r="N68" s="300"/>
      <c r="O68" s="261"/>
      <c r="P68" s="260"/>
      <c r="Q68" s="259"/>
      <c r="R68" s="259"/>
      <c r="S68" s="261"/>
    </row>
    <row r="69" spans="1:2442" s="182" customFormat="1" ht="18.95" customHeight="1">
      <c r="A69" s="320"/>
      <c r="B69" s="221"/>
      <c r="C69" s="220"/>
      <c r="D69" s="320"/>
      <c r="E69" s="305"/>
      <c r="F69" s="306"/>
      <c r="G69" s="306"/>
      <c r="H69" s="342"/>
      <c r="I69" s="308"/>
      <c r="J69" s="333"/>
      <c r="K69" s="297"/>
      <c r="L69" s="297"/>
      <c r="M69" s="297"/>
      <c r="N69" s="300"/>
      <c r="O69" s="261"/>
      <c r="P69" s="260"/>
      <c r="Q69" s="259"/>
      <c r="R69" s="259"/>
      <c r="S69" s="261"/>
    </row>
    <row r="70" spans="1:2442" ht="18.95" customHeight="1">
      <c r="A70" s="319" t="s">
        <v>469</v>
      </c>
      <c r="B70" s="227" t="s">
        <v>658</v>
      </c>
      <c r="C70" s="216"/>
      <c r="D70" s="319"/>
      <c r="E70" s="213"/>
      <c r="F70" s="228"/>
      <c r="G70" s="228"/>
      <c r="H70" s="341"/>
      <c r="I70" s="290"/>
      <c r="J70" s="334"/>
      <c r="K70" s="296"/>
      <c r="L70" s="296"/>
      <c r="M70" s="296"/>
      <c r="N70" s="295"/>
    </row>
    <row r="71" spans="1:2442" ht="18.95" customHeight="1">
      <c r="A71" s="320"/>
      <c r="B71" s="215" t="s">
        <v>659</v>
      </c>
      <c r="C71" s="220" t="s">
        <v>660</v>
      </c>
      <c r="D71" s="320"/>
      <c r="E71" s="305" t="s">
        <v>470</v>
      </c>
      <c r="F71" s="306">
        <v>3</v>
      </c>
      <c r="G71" s="306">
        <v>3</v>
      </c>
      <c r="H71" s="341"/>
      <c r="I71" s="290"/>
      <c r="J71" s="334"/>
      <c r="K71" s="296"/>
      <c r="L71" s="296"/>
      <c r="M71" s="296"/>
      <c r="N71" s="295"/>
    </row>
    <row r="72" spans="1:2442" s="182" customFormat="1" ht="18.95" customHeight="1">
      <c r="A72" s="320"/>
      <c r="B72" s="221"/>
      <c r="C72" s="220"/>
      <c r="D72" s="320"/>
      <c r="E72" s="305"/>
      <c r="F72" s="306"/>
      <c r="G72" s="306"/>
      <c r="H72" s="342"/>
      <c r="I72" s="308"/>
      <c r="J72" s="333"/>
      <c r="K72" s="297"/>
      <c r="L72" s="297"/>
      <c r="M72" s="297"/>
      <c r="N72" s="300"/>
      <c r="O72" s="261"/>
      <c r="P72" s="260"/>
      <c r="Q72" s="259"/>
      <c r="R72" s="259"/>
      <c r="S72" s="261"/>
    </row>
    <row r="73" spans="1:2442" ht="18.95" customHeight="1">
      <c r="A73" s="343"/>
      <c r="B73" s="344" t="s">
        <v>699</v>
      </c>
      <c r="C73" s="345"/>
      <c r="D73" s="343"/>
      <c r="E73" s="346"/>
      <c r="F73" s="347"/>
      <c r="G73" s="347"/>
      <c r="H73" s="341"/>
      <c r="I73" s="290"/>
      <c r="J73" s="334"/>
      <c r="K73" s="296"/>
      <c r="L73" s="296"/>
      <c r="M73" s="296"/>
      <c r="N73" s="295"/>
    </row>
    <row r="74" spans="1:2442" s="293" customFormat="1" ht="18.95" customHeight="1">
      <c r="A74" s="281"/>
      <c r="B74" s="310"/>
      <c r="C74" s="283"/>
      <c r="D74" s="281"/>
      <c r="E74" s="284"/>
      <c r="F74" s="285"/>
      <c r="G74" s="285"/>
      <c r="H74" s="309"/>
      <c r="I74" s="288"/>
      <c r="K74" s="298"/>
      <c r="L74" s="298"/>
      <c r="M74" s="298"/>
      <c r="N74" s="272"/>
      <c r="O74" s="264"/>
      <c r="P74" s="265"/>
      <c r="Q74" s="266"/>
      <c r="R74" s="266"/>
      <c r="S74" s="264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  <c r="EQ74" s="183"/>
      <c r="ER74" s="183"/>
      <c r="ES74" s="183"/>
      <c r="ET74" s="183"/>
      <c r="EU74" s="183"/>
      <c r="EV74" s="183"/>
      <c r="EW74" s="183"/>
      <c r="EX74" s="183"/>
      <c r="EY74" s="183"/>
      <c r="EZ74" s="183"/>
      <c r="FA74" s="183"/>
      <c r="FB74" s="183"/>
      <c r="FC74" s="183"/>
      <c r="FD74" s="183"/>
      <c r="FE74" s="183"/>
      <c r="FF74" s="183"/>
      <c r="FG74" s="183"/>
      <c r="FH74" s="183"/>
      <c r="FI74" s="183"/>
      <c r="FJ74" s="183"/>
      <c r="FK74" s="183"/>
      <c r="FL74" s="183"/>
      <c r="FM74" s="183"/>
      <c r="FN74" s="183"/>
      <c r="FO74" s="183"/>
      <c r="FP74" s="183"/>
      <c r="FQ74" s="183"/>
      <c r="FR74" s="183"/>
      <c r="FS74" s="183"/>
      <c r="FT74" s="183"/>
      <c r="FU74" s="183"/>
      <c r="FV74" s="183"/>
      <c r="FW74" s="183"/>
      <c r="FX74" s="183"/>
      <c r="FY74" s="183"/>
      <c r="FZ74" s="183"/>
      <c r="GA74" s="183"/>
      <c r="GB74" s="183"/>
      <c r="GC74" s="183"/>
      <c r="GD74" s="183"/>
      <c r="GE74" s="183"/>
      <c r="GF74" s="183"/>
      <c r="GG74" s="183"/>
      <c r="GH74" s="183"/>
      <c r="GI74" s="183"/>
      <c r="GJ74" s="183"/>
      <c r="GK74" s="183"/>
      <c r="GL74" s="183"/>
      <c r="GM74" s="183"/>
      <c r="GN74" s="183"/>
      <c r="GO74" s="183"/>
      <c r="GP74" s="183"/>
      <c r="GQ74" s="183"/>
      <c r="GR74" s="183"/>
      <c r="GS74" s="183"/>
      <c r="GT74" s="183"/>
      <c r="GU74" s="183"/>
      <c r="GV74" s="183"/>
      <c r="GW74" s="183"/>
      <c r="GX74" s="183"/>
      <c r="GY74" s="183"/>
      <c r="GZ74" s="183"/>
      <c r="HA74" s="183"/>
      <c r="HB74" s="183"/>
      <c r="HC74" s="183"/>
      <c r="HD74" s="183"/>
      <c r="HE74" s="183"/>
      <c r="HF74" s="183"/>
      <c r="HG74" s="183"/>
      <c r="HH74" s="183"/>
      <c r="HI74" s="183"/>
      <c r="HJ74" s="183"/>
      <c r="HK74" s="183"/>
      <c r="HL74" s="183"/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83"/>
      <c r="HZ74" s="183"/>
      <c r="IA74" s="183"/>
      <c r="IB74" s="183"/>
      <c r="IC74" s="183"/>
      <c r="ID74" s="183"/>
      <c r="IE74" s="183"/>
      <c r="IF74" s="183"/>
      <c r="IG74" s="183"/>
      <c r="IH74" s="183"/>
      <c r="II74" s="183"/>
      <c r="IJ74" s="183"/>
      <c r="IK74" s="183"/>
      <c r="IL74" s="183"/>
      <c r="IM74" s="183"/>
      <c r="IN74" s="183"/>
      <c r="IO74" s="183"/>
      <c r="IP74" s="183"/>
      <c r="IQ74" s="183"/>
      <c r="IR74" s="183"/>
      <c r="IS74" s="183"/>
      <c r="IT74" s="183"/>
      <c r="IU74" s="183"/>
      <c r="IV74" s="183"/>
      <c r="IW74" s="183"/>
      <c r="IX74" s="183"/>
      <c r="IY74" s="183"/>
      <c r="IZ74" s="183"/>
      <c r="JA74" s="183"/>
      <c r="JB74" s="183"/>
      <c r="JC74" s="183"/>
      <c r="JD74" s="183"/>
      <c r="JE74" s="183"/>
      <c r="JF74" s="183"/>
      <c r="JG74" s="183"/>
      <c r="JH74" s="183"/>
      <c r="JI74" s="183"/>
      <c r="JJ74" s="183"/>
      <c r="JK74" s="183"/>
      <c r="JL74" s="183"/>
      <c r="JM74" s="183"/>
      <c r="JN74" s="183"/>
      <c r="JO74" s="183"/>
      <c r="JP74" s="183"/>
      <c r="JQ74" s="183"/>
      <c r="JR74" s="183"/>
      <c r="JS74" s="183"/>
      <c r="JT74" s="183"/>
      <c r="JU74" s="183"/>
      <c r="JV74" s="183"/>
      <c r="JW74" s="183"/>
      <c r="JX74" s="183"/>
      <c r="JY74" s="183"/>
      <c r="JZ74" s="183"/>
      <c r="KA74" s="183"/>
      <c r="KB74" s="183"/>
      <c r="KC74" s="183"/>
      <c r="KD74" s="183"/>
      <c r="KE74" s="183"/>
      <c r="KF74" s="183"/>
      <c r="KG74" s="183"/>
      <c r="KH74" s="183"/>
      <c r="KI74" s="183"/>
      <c r="KJ74" s="183"/>
      <c r="KK74" s="183"/>
      <c r="KL74" s="183"/>
      <c r="KM74" s="183"/>
      <c r="KN74" s="183"/>
      <c r="KO74" s="183"/>
      <c r="KP74" s="183"/>
      <c r="KQ74" s="183"/>
      <c r="KR74" s="183"/>
      <c r="KS74" s="183"/>
      <c r="KT74" s="183"/>
      <c r="KU74" s="183"/>
      <c r="KV74" s="183"/>
      <c r="KW74" s="183"/>
      <c r="KX74" s="183"/>
      <c r="KY74" s="183"/>
      <c r="KZ74" s="183"/>
      <c r="LA74" s="183"/>
      <c r="LB74" s="183"/>
      <c r="LC74" s="183"/>
      <c r="LD74" s="183"/>
      <c r="LE74" s="183"/>
      <c r="LF74" s="183"/>
      <c r="LG74" s="183"/>
      <c r="LH74" s="183"/>
      <c r="LI74" s="183"/>
      <c r="LJ74" s="183"/>
      <c r="LK74" s="183"/>
      <c r="LL74" s="183"/>
      <c r="LM74" s="183"/>
      <c r="LN74" s="183"/>
      <c r="LO74" s="183"/>
      <c r="LP74" s="183"/>
      <c r="LQ74" s="183"/>
      <c r="LR74" s="183"/>
      <c r="LS74" s="183"/>
      <c r="LT74" s="183"/>
      <c r="LU74" s="183"/>
      <c r="LV74" s="183"/>
      <c r="LW74" s="183"/>
      <c r="LX74" s="183"/>
      <c r="LY74" s="183"/>
      <c r="LZ74" s="183"/>
      <c r="MA74" s="183"/>
      <c r="MB74" s="183"/>
      <c r="MC74" s="183"/>
      <c r="MD74" s="183"/>
      <c r="ME74" s="183"/>
      <c r="MF74" s="183"/>
      <c r="MG74" s="183"/>
      <c r="MH74" s="183"/>
      <c r="MI74" s="183"/>
      <c r="MJ74" s="183"/>
      <c r="MK74" s="183"/>
      <c r="ML74" s="183"/>
      <c r="MM74" s="183"/>
      <c r="MN74" s="183"/>
      <c r="MO74" s="183"/>
      <c r="MP74" s="183"/>
      <c r="MQ74" s="183"/>
      <c r="MR74" s="183"/>
      <c r="MS74" s="183"/>
      <c r="MT74" s="183"/>
      <c r="MU74" s="183"/>
      <c r="MV74" s="183"/>
      <c r="MW74" s="183"/>
      <c r="MX74" s="183"/>
      <c r="MY74" s="183"/>
      <c r="MZ74" s="183"/>
      <c r="NA74" s="183"/>
      <c r="NB74" s="183"/>
      <c r="NC74" s="183"/>
      <c r="ND74" s="183"/>
      <c r="NE74" s="183"/>
      <c r="NF74" s="183"/>
      <c r="NG74" s="183"/>
      <c r="NH74" s="183"/>
      <c r="NI74" s="183"/>
      <c r="NJ74" s="183"/>
      <c r="NK74" s="183"/>
      <c r="NL74" s="183"/>
      <c r="NM74" s="183"/>
      <c r="NN74" s="183"/>
      <c r="NO74" s="183"/>
      <c r="NP74" s="183"/>
      <c r="NQ74" s="183"/>
      <c r="NR74" s="183"/>
      <c r="NS74" s="183"/>
      <c r="NT74" s="183"/>
      <c r="NU74" s="183"/>
      <c r="NV74" s="183"/>
      <c r="NW74" s="183"/>
      <c r="NX74" s="183"/>
      <c r="NY74" s="183"/>
      <c r="NZ74" s="183"/>
      <c r="OA74" s="183"/>
      <c r="OB74" s="183"/>
      <c r="OC74" s="183"/>
      <c r="OD74" s="183"/>
      <c r="OE74" s="183"/>
      <c r="OF74" s="183"/>
      <c r="OG74" s="183"/>
      <c r="OH74" s="183"/>
      <c r="OI74" s="183"/>
      <c r="OJ74" s="183"/>
      <c r="OK74" s="183"/>
      <c r="OL74" s="183"/>
      <c r="OM74" s="183"/>
      <c r="ON74" s="183"/>
      <c r="OO74" s="183"/>
      <c r="OP74" s="183"/>
      <c r="OQ74" s="183"/>
      <c r="OR74" s="183"/>
      <c r="OS74" s="183"/>
      <c r="OT74" s="183"/>
      <c r="OU74" s="183"/>
      <c r="OV74" s="183"/>
      <c r="OW74" s="183"/>
      <c r="OX74" s="183"/>
      <c r="OY74" s="183"/>
      <c r="OZ74" s="183"/>
      <c r="PA74" s="183"/>
      <c r="PB74" s="183"/>
      <c r="PC74" s="183"/>
      <c r="PD74" s="183"/>
      <c r="PE74" s="183"/>
      <c r="PF74" s="183"/>
      <c r="PG74" s="183"/>
      <c r="PH74" s="183"/>
      <c r="PI74" s="183"/>
      <c r="PJ74" s="183"/>
      <c r="PK74" s="183"/>
      <c r="PL74" s="183"/>
      <c r="PM74" s="183"/>
      <c r="PN74" s="183"/>
      <c r="PO74" s="183"/>
      <c r="PP74" s="183"/>
      <c r="PQ74" s="183"/>
      <c r="PR74" s="183"/>
      <c r="PS74" s="183"/>
      <c r="PT74" s="183"/>
      <c r="PU74" s="183"/>
      <c r="PV74" s="183"/>
      <c r="PW74" s="183"/>
      <c r="PX74" s="183"/>
      <c r="PY74" s="183"/>
      <c r="PZ74" s="183"/>
      <c r="QA74" s="183"/>
      <c r="QB74" s="183"/>
      <c r="QC74" s="183"/>
      <c r="QD74" s="183"/>
      <c r="QE74" s="183"/>
      <c r="QF74" s="183"/>
      <c r="QG74" s="183"/>
      <c r="QH74" s="183"/>
      <c r="QI74" s="183"/>
      <c r="QJ74" s="183"/>
      <c r="QK74" s="183"/>
      <c r="QL74" s="183"/>
      <c r="QM74" s="183"/>
      <c r="QN74" s="183"/>
      <c r="QO74" s="183"/>
      <c r="QP74" s="183"/>
      <c r="QQ74" s="183"/>
      <c r="QR74" s="183"/>
      <c r="QS74" s="183"/>
      <c r="QT74" s="183"/>
      <c r="QU74" s="183"/>
      <c r="QV74" s="183"/>
      <c r="QW74" s="183"/>
      <c r="QX74" s="183"/>
      <c r="QY74" s="183"/>
      <c r="QZ74" s="183"/>
      <c r="RA74" s="183"/>
      <c r="RB74" s="183"/>
      <c r="RC74" s="183"/>
      <c r="RD74" s="183"/>
      <c r="RE74" s="183"/>
      <c r="RF74" s="183"/>
      <c r="RG74" s="183"/>
      <c r="RH74" s="183"/>
      <c r="RI74" s="183"/>
      <c r="RJ74" s="183"/>
      <c r="RK74" s="183"/>
      <c r="RL74" s="183"/>
      <c r="RM74" s="183"/>
      <c r="RN74" s="183"/>
      <c r="RO74" s="183"/>
      <c r="RP74" s="183"/>
      <c r="RQ74" s="183"/>
      <c r="RR74" s="183"/>
      <c r="RS74" s="183"/>
      <c r="RT74" s="183"/>
      <c r="RU74" s="183"/>
      <c r="RV74" s="183"/>
      <c r="RW74" s="183"/>
      <c r="RX74" s="183"/>
      <c r="RY74" s="183"/>
      <c r="RZ74" s="183"/>
      <c r="SA74" s="183"/>
      <c r="SB74" s="183"/>
      <c r="SC74" s="183"/>
      <c r="SD74" s="183"/>
      <c r="SE74" s="183"/>
      <c r="SF74" s="183"/>
      <c r="SG74" s="183"/>
      <c r="SH74" s="183"/>
      <c r="SI74" s="183"/>
      <c r="SJ74" s="183"/>
      <c r="SK74" s="183"/>
      <c r="SL74" s="183"/>
      <c r="SM74" s="183"/>
      <c r="SN74" s="183"/>
      <c r="SO74" s="183"/>
      <c r="SP74" s="183"/>
      <c r="SQ74" s="183"/>
      <c r="SR74" s="183"/>
      <c r="SS74" s="183"/>
      <c r="ST74" s="183"/>
      <c r="SU74" s="183"/>
      <c r="SV74" s="183"/>
      <c r="SW74" s="183"/>
      <c r="SX74" s="183"/>
      <c r="SY74" s="183"/>
      <c r="SZ74" s="183"/>
      <c r="TA74" s="183"/>
      <c r="TB74" s="183"/>
      <c r="TC74" s="183"/>
      <c r="TD74" s="183"/>
      <c r="TE74" s="183"/>
      <c r="TF74" s="183"/>
      <c r="TG74" s="183"/>
      <c r="TH74" s="183"/>
      <c r="TI74" s="183"/>
      <c r="TJ74" s="183"/>
      <c r="TK74" s="183"/>
      <c r="TL74" s="183"/>
      <c r="TM74" s="183"/>
      <c r="TN74" s="183"/>
      <c r="TO74" s="183"/>
      <c r="TP74" s="183"/>
      <c r="TQ74" s="183"/>
      <c r="TR74" s="183"/>
      <c r="TS74" s="183"/>
      <c r="TT74" s="183"/>
      <c r="TU74" s="183"/>
      <c r="TV74" s="183"/>
      <c r="TW74" s="183"/>
      <c r="TX74" s="183"/>
      <c r="TY74" s="183"/>
      <c r="TZ74" s="183"/>
      <c r="UA74" s="183"/>
      <c r="UB74" s="183"/>
      <c r="UC74" s="183"/>
      <c r="UD74" s="183"/>
      <c r="UE74" s="183"/>
      <c r="UF74" s="183"/>
      <c r="UG74" s="183"/>
      <c r="UH74" s="183"/>
      <c r="UI74" s="183"/>
      <c r="UJ74" s="183"/>
      <c r="UK74" s="183"/>
      <c r="UL74" s="183"/>
      <c r="UM74" s="183"/>
      <c r="UN74" s="183"/>
      <c r="UO74" s="183"/>
      <c r="UP74" s="183"/>
      <c r="UQ74" s="183"/>
      <c r="UR74" s="183"/>
      <c r="US74" s="183"/>
      <c r="UT74" s="183"/>
      <c r="UU74" s="183"/>
      <c r="UV74" s="183"/>
      <c r="UW74" s="183"/>
      <c r="UX74" s="183"/>
      <c r="UY74" s="183"/>
      <c r="UZ74" s="183"/>
      <c r="VA74" s="183"/>
      <c r="VB74" s="183"/>
      <c r="VC74" s="183"/>
      <c r="VD74" s="183"/>
      <c r="VE74" s="183"/>
      <c r="VF74" s="183"/>
      <c r="VG74" s="183"/>
      <c r="VH74" s="183"/>
      <c r="VI74" s="183"/>
      <c r="VJ74" s="183"/>
      <c r="VK74" s="183"/>
      <c r="VL74" s="183"/>
      <c r="VM74" s="183"/>
      <c r="VN74" s="183"/>
      <c r="VO74" s="183"/>
      <c r="VP74" s="183"/>
      <c r="VQ74" s="183"/>
      <c r="VR74" s="183"/>
      <c r="VS74" s="183"/>
      <c r="VT74" s="183"/>
      <c r="VU74" s="183"/>
      <c r="VV74" s="183"/>
      <c r="VW74" s="183"/>
      <c r="VX74" s="183"/>
      <c r="VY74" s="183"/>
      <c r="VZ74" s="183"/>
      <c r="WA74" s="183"/>
      <c r="WB74" s="183"/>
      <c r="WC74" s="183"/>
      <c r="WD74" s="183"/>
      <c r="WE74" s="183"/>
      <c r="WF74" s="183"/>
      <c r="WG74" s="183"/>
      <c r="WH74" s="183"/>
      <c r="WI74" s="183"/>
      <c r="WJ74" s="183"/>
      <c r="WK74" s="183"/>
      <c r="WL74" s="183"/>
      <c r="WM74" s="183"/>
      <c r="WN74" s="183"/>
      <c r="WO74" s="183"/>
      <c r="WP74" s="183"/>
      <c r="WQ74" s="183"/>
      <c r="WR74" s="183"/>
      <c r="WS74" s="183"/>
      <c r="WT74" s="183"/>
      <c r="WU74" s="183"/>
      <c r="WV74" s="183"/>
      <c r="WW74" s="183"/>
      <c r="WX74" s="183"/>
      <c r="WY74" s="183"/>
      <c r="WZ74" s="183"/>
      <c r="XA74" s="183"/>
      <c r="XB74" s="183"/>
      <c r="XC74" s="183"/>
      <c r="XD74" s="183"/>
      <c r="XE74" s="183"/>
      <c r="XF74" s="183"/>
      <c r="XG74" s="183"/>
      <c r="XH74" s="183"/>
      <c r="XI74" s="183"/>
      <c r="XJ74" s="183"/>
      <c r="XK74" s="183"/>
      <c r="XL74" s="183"/>
      <c r="XM74" s="183"/>
      <c r="XN74" s="183"/>
      <c r="XO74" s="183"/>
      <c r="XP74" s="183"/>
      <c r="XQ74" s="183"/>
      <c r="XR74" s="183"/>
      <c r="XS74" s="183"/>
      <c r="XT74" s="183"/>
      <c r="XU74" s="183"/>
      <c r="XV74" s="183"/>
      <c r="XW74" s="183"/>
      <c r="XX74" s="183"/>
      <c r="XY74" s="183"/>
      <c r="XZ74" s="183"/>
      <c r="YA74" s="183"/>
      <c r="YB74" s="183"/>
      <c r="YC74" s="183"/>
      <c r="YD74" s="183"/>
      <c r="YE74" s="183"/>
      <c r="YF74" s="183"/>
      <c r="YG74" s="183"/>
      <c r="YH74" s="183"/>
      <c r="YI74" s="183"/>
      <c r="YJ74" s="183"/>
      <c r="YK74" s="183"/>
      <c r="YL74" s="183"/>
      <c r="YM74" s="183"/>
      <c r="YN74" s="183"/>
      <c r="YO74" s="183"/>
      <c r="YP74" s="183"/>
      <c r="YQ74" s="183"/>
      <c r="YR74" s="183"/>
      <c r="YS74" s="183"/>
      <c r="YT74" s="183"/>
      <c r="YU74" s="183"/>
      <c r="YV74" s="183"/>
      <c r="YW74" s="183"/>
      <c r="YX74" s="183"/>
      <c r="YY74" s="183"/>
      <c r="YZ74" s="183"/>
      <c r="ZA74" s="183"/>
      <c r="ZB74" s="183"/>
      <c r="ZC74" s="183"/>
      <c r="ZD74" s="183"/>
      <c r="ZE74" s="183"/>
      <c r="ZF74" s="183"/>
      <c r="ZG74" s="183"/>
      <c r="ZH74" s="183"/>
      <c r="ZI74" s="183"/>
      <c r="ZJ74" s="183"/>
      <c r="ZK74" s="183"/>
      <c r="ZL74" s="183"/>
      <c r="ZM74" s="183"/>
      <c r="ZN74" s="183"/>
      <c r="ZO74" s="183"/>
      <c r="ZP74" s="183"/>
      <c r="ZQ74" s="183"/>
      <c r="ZR74" s="183"/>
      <c r="ZS74" s="183"/>
      <c r="ZT74" s="183"/>
      <c r="ZU74" s="183"/>
      <c r="ZV74" s="183"/>
      <c r="ZW74" s="183"/>
      <c r="ZX74" s="183"/>
      <c r="ZY74" s="183"/>
      <c r="ZZ74" s="183"/>
      <c r="AAA74" s="183"/>
      <c r="AAB74" s="183"/>
      <c r="AAC74" s="183"/>
      <c r="AAD74" s="183"/>
      <c r="AAE74" s="183"/>
      <c r="AAF74" s="183"/>
      <c r="AAG74" s="183"/>
      <c r="AAH74" s="183"/>
      <c r="AAI74" s="183"/>
      <c r="AAJ74" s="183"/>
      <c r="AAK74" s="183"/>
      <c r="AAL74" s="183"/>
      <c r="AAM74" s="183"/>
      <c r="AAN74" s="183"/>
      <c r="AAO74" s="183"/>
      <c r="AAP74" s="183"/>
      <c r="AAQ74" s="183"/>
      <c r="AAR74" s="183"/>
      <c r="AAS74" s="183"/>
      <c r="AAT74" s="183"/>
      <c r="AAU74" s="183"/>
      <c r="AAV74" s="183"/>
      <c r="AAW74" s="183"/>
      <c r="AAX74" s="183"/>
      <c r="AAY74" s="183"/>
      <c r="AAZ74" s="183"/>
      <c r="ABA74" s="183"/>
      <c r="ABB74" s="183"/>
      <c r="ABC74" s="183"/>
      <c r="ABD74" s="183"/>
      <c r="ABE74" s="183"/>
      <c r="ABF74" s="183"/>
      <c r="ABG74" s="183"/>
      <c r="ABH74" s="183"/>
      <c r="ABI74" s="183"/>
      <c r="ABJ74" s="183"/>
      <c r="ABK74" s="183"/>
      <c r="ABL74" s="183"/>
      <c r="ABM74" s="183"/>
      <c r="ABN74" s="183"/>
      <c r="ABO74" s="183"/>
      <c r="ABP74" s="183"/>
      <c r="ABQ74" s="183"/>
      <c r="ABR74" s="183"/>
      <c r="ABS74" s="183"/>
      <c r="ABT74" s="183"/>
      <c r="ABU74" s="183"/>
      <c r="ABV74" s="183"/>
      <c r="ABW74" s="183"/>
      <c r="ABX74" s="183"/>
      <c r="ABY74" s="183"/>
      <c r="ABZ74" s="183"/>
      <c r="ACA74" s="183"/>
      <c r="ACB74" s="183"/>
      <c r="ACC74" s="183"/>
      <c r="ACD74" s="183"/>
      <c r="ACE74" s="183"/>
      <c r="ACF74" s="183"/>
      <c r="ACG74" s="183"/>
      <c r="ACH74" s="183"/>
      <c r="ACI74" s="183"/>
      <c r="ACJ74" s="183"/>
      <c r="ACK74" s="183"/>
      <c r="ACL74" s="183"/>
      <c r="ACM74" s="183"/>
      <c r="ACN74" s="183"/>
      <c r="ACO74" s="183"/>
      <c r="ACP74" s="183"/>
      <c r="ACQ74" s="183"/>
      <c r="ACR74" s="183"/>
      <c r="ACS74" s="183"/>
      <c r="ACT74" s="183"/>
      <c r="ACU74" s="183"/>
      <c r="ACV74" s="183"/>
      <c r="ACW74" s="183"/>
      <c r="ACX74" s="183"/>
      <c r="ACY74" s="183"/>
      <c r="ACZ74" s="183"/>
      <c r="ADA74" s="183"/>
      <c r="ADB74" s="183"/>
      <c r="ADC74" s="183"/>
      <c r="ADD74" s="183"/>
      <c r="ADE74" s="183"/>
      <c r="ADF74" s="183"/>
      <c r="ADG74" s="183"/>
      <c r="ADH74" s="183"/>
      <c r="ADI74" s="183"/>
      <c r="ADJ74" s="183"/>
      <c r="ADK74" s="183"/>
      <c r="ADL74" s="183"/>
      <c r="ADM74" s="183"/>
      <c r="ADN74" s="183"/>
      <c r="ADO74" s="183"/>
      <c r="ADP74" s="183"/>
      <c r="ADQ74" s="183"/>
      <c r="ADR74" s="183"/>
      <c r="ADS74" s="183"/>
      <c r="ADT74" s="183"/>
      <c r="ADU74" s="183"/>
      <c r="ADV74" s="183"/>
      <c r="ADW74" s="183"/>
      <c r="ADX74" s="183"/>
      <c r="ADY74" s="183"/>
      <c r="ADZ74" s="183"/>
      <c r="AEA74" s="183"/>
      <c r="AEB74" s="183"/>
      <c r="AEC74" s="183"/>
      <c r="AED74" s="183"/>
      <c r="AEE74" s="183"/>
      <c r="AEF74" s="183"/>
      <c r="AEG74" s="183"/>
      <c r="AEH74" s="183"/>
      <c r="AEI74" s="183"/>
      <c r="AEJ74" s="183"/>
      <c r="AEK74" s="183"/>
      <c r="AEL74" s="183"/>
      <c r="AEM74" s="183"/>
      <c r="AEN74" s="183"/>
      <c r="AEO74" s="183"/>
      <c r="AEP74" s="183"/>
      <c r="AEQ74" s="183"/>
      <c r="AER74" s="183"/>
      <c r="AES74" s="183"/>
      <c r="AET74" s="183"/>
      <c r="AEU74" s="183"/>
      <c r="AEV74" s="183"/>
      <c r="AEW74" s="183"/>
      <c r="AEX74" s="183"/>
      <c r="AEY74" s="183"/>
      <c r="AEZ74" s="183"/>
      <c r="AFA74" s="183"/>
      <c r="AFB74" s="183"/>
      <c r="AFC74" s="183"/>
      <c r="AFD74" s="183"/>
      <c r="AFE74" s="183"/>
      <c r="AFF74" s="183"/>
      <c r="AFG74" s="183"/>
      <c r="AFH74" s="183"/>
      <c r="AFI74" s="183"/>
      <c r="AFJ74" s="183"/>
      <c r="AFK74" s="183"/>
      <c r="AFL74" s="183"/>
      <c r="AFM74" s="183"/>
      <c r="AFN74" s="183"/>
      <c r="AFO74" s="183"/>
      <c r="AFP74" s="183"/>
      <c r="AFQ74" s="183"/>
      <c r="AFR74" s="183"/>
      <c r="AFS74" s="183"/>
      <c r="AFT74" s="183"/>
      <c r="AFU74" s="183"/>
      <c r="AFV74" s="183"/>
      <c r="AFW74" s="183"/>
      <c r="AFX74" s="183"/>
      <c r="AFY74" s="183"/>
      <c r="AFZ74" s="183"/>
      <c r="AGA74" s="183"/>
      <c r="AGB74" s="183"/>
      <c r="AGC74" s="183"/>
      <c r="AGD74" s="183"/>
      <c r="AGE74" s="183"/>
      <c r="AGF74" s="183"/>
      <c r="AGG74" s="183"/>
      <c r="AGH74" s="183"/>
      <c r="AGI74" s="183"/>
      <c r="AGJ74" s="183"/>
      <c r="AGK74" s="183"/>
      <c r="AGL74" s="183"/>
      <c r="AGM74" s="183"/>
      <c r="AGN74" s="183"/>
      <c r="AGO74" s="183"/>
      <c r="AGP74" s="183"/>
      <c r="AGQ74" s="183"/>
      <c r="AGR74" s="183"/>
      <c r="AGS74" s="183"/>
      <c r="AGT74" s="183"/>
      <c r="AGU74" s="183"/>
      <c r="AGV74" s="183"/>
      <c r="AGW74" s="183"/>
      <c r="AGX74" s="183"/>
      <c r="AGY74" s="183"/>
      <c r="AGZ74" s="183"/>
      <c r="AHA74" s="183"/>
      <c r="AHB74" s="183"/>
      <c r="AHC74" s="183"/>
      <c r="AHD74" s="183"/>
      <c r="AHE74" s="183"/>
      <c r="AHF74" s="183"/>
      <c r="AHG74" s="183"/>
      <c r="AHH74" s="183"/>
      <c r="AHI74" s="183"/>
      <c r="AHJ74" s="183"/>
      <c r="AHK74" s="183"/>
      <c r="AHL74" s="183"/>
      <c r="AHM74" s="183"/>
      <c r="AHN74" s="183"/>
      <c r="AHO74" s="183"/>
      <c r="AHP74" s="183"/>
      <c r="AHQ74" s="183"/>
      <c r="AHR74" s="183"/>
      <c r="AHS74" s="183"/>
      <c r="AHT74" s="183"/>
      <c r="AHU74" s="183"/>
      <c r="AHV74" s="183"/>
      <c r="AHW74" s="183"/>
      <c r="AHX74" s="183"/>
      <c r="AHY74" s="183"/>
      <c r="AHZ74" s="183"/>
      <c r="AIA74" s="183"/>
      <c r="AIB74" s="183"/>
      <c r="AIC74" s="183"/>
      <c r="AID74" s="183"/>
      <c r="AIE74" s="183"/>
      <c r="AIF74" s="183"/>
      <c r="AIG74" s="183"/>
      <c r="AIH74" s="183"/>
      <c r="AII74" s="183"/>
      <c r="AIJ74" s="183"/>
      <c r="AIK74" s="183"/>
      <c r="AIL74" s="183"/>
      <c r="AIM74" s="183"/>
      <c r="AIN74" s="183"/>
      <c r="AIO74" s="183"/>
      <c r="AIP74" s="183"/>
      <c r="AIQ74" s="183"/>
      <c r="AIR74" s="183"/>
      <c r="AIS74" s="183"/>
      <c r="AIT74" s="183"/>
      <c r="AIU74" s="183"/>
      <c r="AIV74" s="183"/>
      <c r="AIW74" s="183"/>
      <c r="AIX74" s="183"/>
      <c r="AIY74" s="183"/>
      <c r="AIZ74" s="183"/>
      <c r="AJA74" s="183"/>
      <c r="AJB74" s="183"/>
      <c r="AJC74" s="183"/>
      <c r="AJD74" s="183"/>
      <c r="AJE74" s="183"/>
      <c r="AJF74" s="183"/>
      <c r="AJG74" s="183"/>
      <c r="AJH74" s="183"/>
      <c r="AJI74" s="183"/>
      <c r="AJJ74" s="183"/>
      <c r="AJK74" s="183"/>
      <c r="AJL74" s="183"/>
      <c r="AJM74" s="183"/>
      <c r="AJN74" s="183"/>
      <c r="AJO74" s="183"/>
      <c r="AJP74" s="183"/>
      <c r="AJQ74" s="183"/>
      <c r="AJR74" s="183"/>
      <c r="AJS74" s="183"/>
      <c r="AJT74" s="183"/>
      <c r="AJU74" s="183"/>
      <c r="AJV74" s="183"/>
      <c r="AJW74" s="183"/>
      <c r="AJX74" s="183"/>
      <c r="AJY74" s="183"/>
      <c r="AJZ74" s="183"/>
      <c r="AKA74" s="183"/>
      <c r="AKB74" s="183"/>
      <c r="AKC74" s="183"/>
      <c r="AKD74" s="183"/>
      <c r="AKE74" s="183"/>
      <c r="AKF74" s="183"/>
      <c r="AKG74" s="183"/>
      <c r="AKH74" s="183"/>
      <c r="AKI74" s="183"/>
      <c r="AKJ74" s="183"/>
      <c r="AKK74" s="183"/>
      <c r="AKL74" s="183"/>
      <c r="AKM74" s="183"/>
      <c r="AKN74" s="183"/>
      <c r="AKO74" s="183"/>
      <c r="AKP74" s="183"/>
      <c r="AKQ74" s="183"/>
      <c r="AKR74" s="183"/>
      <c r="AKS74" s="183"/>
      <c r="AKT74" s="183"/>
      <c r="AKU74" s="183"/>
      <c r="AKV74" s="183"/>
      <c r="AKW74" s="183"/>
      <c r="AKX74" s="183"/>
      <c r="AKY74" s="183"/>
      <c r="AKZ74" s="183"/>
      <c r="ALA74" s="183"/>
      <c r="ALB74" s="183"/>
      <c r="ALC74" s="183"/>
      <c r="ALD74" s="183"/>
      <c r="ALE74" s="183"/>
      <c r="ALF74" s="183"/>
      <c r="ALG74" s="183"/>
      <c r="ALH74" s="183"/>
      <c r="ALI74" s="183"/>
      <c r="ALJ74" s="183"/>
      <c r="ALK74" s="183"/>
      <c r="ALL74" s="183"/>
      <c r="ALM74" s="183"/>
      <c r="ALN74" s="183"/>
      <c r="ALO74" s="183"/>
      <c r="ALP74" s="183"/>
      <c r="ALQ74" s="183"/>
      <c r="ALR74" s="183"/>
      <c r="ALS74" s="183"/>
      <c r="ALT74" s="183"/>
      <c r="ALU74" s="183"/>
      <c r="ALV74" s="183"/>
      <c r="ALW74" s="183"/>
      <c r="ALX74" s="183"/>
      <c r="ALY74" s="183"/>
      <c r="ALZ74" s="183"/>
      <c r="AMA74" s="183"/>
      <c r="AMB74" s="183"/>
      <c r="AMC74" s="183"/>
      <c r="AMD74" s="183"/>
      <c r="AME74" s="183"/>
      <c r="AMF74" s="183"/>
      <c r="AMG74" s="183"/>
      <c r="AMH74" s="183"/>
      <c r="AMI74" s="183"/>
      <c r="AMJ74" s="183"/>
      <c r="AMK74" s="183"/>
      <c r="AML74" s="183"/>
      <c r="AMM74" s="183"/>
      <c r="AMN74" s="183"/>
      <c r="AMO74" s="183"/>
      <c r="AMP74" s="183"/>
      <c r="AMQ74" s="183"/>
      <c r="AMR74" s="183"/>
      <c r="AMS74" s="183"/>
      <c r="AMT74" s="183"/>
      <c r="AMU74" s="183"/>
      <c r="AMV74" s="183"/>
      <c r="AMW74" s="183"/>
      <c r="AMX74" s="183"/>
      <c r="AMY74" s="183"/>
      <c r="AMZ74" s="183"/>
      <c r="ANA74" s="183"/>
      <c r="ANB74" s="183"/>
      <c r="ANC74" s="183"/>
      <c r="AND74" s="183"/>
      <c r="ANE74" s="183"/>
      <c r="ANF74" s="183"/>
      <c r="ANG74" s="183"/>
      <c r="ANH74" s="183"/>
      <c r="ANI74" s="183"/>
      <c r="ANJ74" s="183"/>
      <c r="ANK74" s="183"/>
      <c r="ANL74" s="183"/>
      <c r="ANM74" s="183"/>
      <c r="ANN74" s="183"/>
      <c r="ANO74" s="183"/>
      <c r="ANP74" s="183"/>
      <c r="ANQ74" s="183"/>
      <c r="ANR74" s="183"/>
      <c r="ANS74" s="183"/>
      <c r="ANT74" s="183"/>
      <c r="ANU74" s="183"/>
      <c r="ANV74" s="183"/>
      <c r="ANW74" s="183"/>
      <c r="ANX74" s="183"/>
      <c r="ANY74" s="183"/>
      <c r="ANZ74" s="183"/>
      <c r="AOA74" s="183"/>
      <c r="AOB74" s="183"/>
      <c r="AOC74" s="183"/>
      <c r="AOD74" s="183"/>
      <c r="AOE74" s="183"/>
      <c r="AOF74" s="183"/>
      <c r="AOG74" s="183"/>
      <c r="AOH74" s="183"/>
      <c r="AOI74" s="183"/>
      <c r="AOJ74" s="183"/>
      <c r="AOK74" s="183"/>
      <c r="AOL74" s="183"/>
      <c r="AOM74" s="183"/>
      <c r="AON74" s="183"/>
      <c r="AOO74" s="183"/>
      <c r="AOP74" s="183"/>
      <c r="AOQ74" s="183"/>
      <c r="AOR74" s="183"/>
      <c r="AOS74" s="183"/>
      <c r="AOT74" s="183"/>
      <c r="AOU74" s="183"/>
      <c r="AOV74" s="183"/>
      <c r="AOW74" s="183"/>
      <c r="AOX74" s="183"/>
      <c r="AOY74" s="183"/>
      <c r="AOZ74" s="183"/>
      <c r="APA74" s="183"/>
      <c r="APB74" s="183"/>
      <c r="APC74" s="183"/>
      <c r="APD74" s="183"/>
      <c r="APE74" s="183"/>
      <c r="APF74" s="183"/>
      <c r="APG74" s="183"/>
      <c r="APH74" s="183"/>
      <c r="API74" s="183"/>
      <c r="APJ74" s="183"/>
      <c r="APK74" s="183"/>
      <c r="APL74" s="183"/>
      <c r="APM74" s="183"/>
      <c r="APN74" s="183"/>
      <c r="APO74" s="183"/>
      <c r="APP74" s="183"/>
      <c r="APQ74" s="183"/>
      <c r="APR74" s="183"/>
      <c r="APS74" s="183"/>
      <c r="APT74" s="183"/>
      <c r="APU74" s="183"/>
      <c r="APV74" s="183"/>
      <c r="APW74" s="183"/>
      <c r="APX74" s="183"/>
      <c r="APY74" s="183"/>
      <c r="APZ74" s="183"/>
      <c r="AQA74" s="183"/>
      <c r="AQB74" s="183"/>
      <c r="AQC74" s="183"/>
      <c r="AQD74" s="183"/>
      <c r="AQE74" s="183"/>
      <c r="AQF74" s="183"/>
      <c r="AQG74" s="183"/>
      <c r="AQH74" s="183"/>
      <c r="AQI74" s="183"/>
      <c r="AQJ74" s="183"/>
      <c r="AQK74" s="183"/>
      <c r="AQL74" s="183"/>
      <c r="AQM74" s="183"/>
      <c r="AQN74" s="183"/>
      <c r="AQO74" s="183"/>
      <c r="AQP74" s="183"/>
      <c r="AQQ74" s="183"/>
      <c r="AQR74" s="183"/>
      <c r="AQS74" s="183"/>
      <c r="AQT74" s="183"/>
      <c r="AQU74" s="183"/>
      <c r="AQV74" s="183"/>
      <c r="AQW74" s="183"/>
      <c r="AQX74" s="183"/>
      <c r="AQY74" s="183"/>
      <c r="AQZ74" s="183"/>
      <c r="ARA74" s="183"/>
      <c r="ARB74" s="183"/>
      <c r="ARC74" s="183"/>
      <c r="ARD74" s="183"/>
      <c r="ARE74" s="183"/>
      <c r="ARF74" s="183"/>
      <c r="ARG74" s="183"/>
      <c r="ARH74" s="183"/>
      <c r="ARI74" s="183"/>
      <c r="ARJ74" s="183"/>
      <c r="ARK74" s="183"/>
      <c r="ARL74" s="183"/>
      <c r="ARM74" s="183"/>
      <c r="ARN74" s="183"/>
      <c r="ARO74" s="183"/>
      <c r="ARP74" s="183"/>
      <c r="ARQ74" s="183"/>
      <c r="ARR74" s="183"/>
      <c r="ARS74" s="183"/>
      <c r="ART74" s="183"/>
      <c r="ARU74" s="183"/>
      <c r="ARV74" s="183"/>
      <c r="ARW74" s="183"/>
      <c r="ARX74" s="183"/>
      <c r="ARY74" s="183"/>
      <c r="ARZ74" s="183"/>
      <c r="ASA74" s="183"/>
      <c r="ASB74" s="183"/>
      <c r="ASC74" s="183"/>
      <c r="ASD74" s="183"/>
      <c r="ASE74" s="183"/>
      <c r="ASF74" s="183"/>
      <c r="ASG74" s="183"/>
      <c r="ASH74" s="183"/>
      <c r="ASI74" s="183"/>
      <c r="ASJ74" s="183"/>
      <c r="ASK74" s="183"/>
      <c r="ASL74" s="183"/>
      <c r="ASM74" s="183"/>
      <c r="ASN74" s="183"/>
      <c r="ASO74" s="183"/>
      <c r="ASP74" s="183"/>
      <c r="ASQ74" s="183"/>
      <c r="ASR74" s="183"/>
      <c r="ASS74" s="183"/>
      <c r="AST74" s="183"/>
      <c r="ASU74" s="183"/>
      <c r="ASV74" s="183"/>
      <c r="ASW74" s="183"/>
      <c r="ASX74" s="183"/>
      <c r="ASY74" s="183"/>
      <c r="ASZ74" s="183"/>
      <c r="ATA74" s="183"/>
      <c r="ATB74" s="183"/>
      <c r="ATC74" s="183"/>
      <c r="ATD74" s="183"/>
      <c r="ATE74" s="183"/>
      <c r="ATF74" s="183"/>
      <c r="ATG74" s="183"/>
      <c r="ATH74" s="183"/>
      <c r="ATI74" s="183"/>
      <c r="ATJ74" s="183"/>
      <c r="ATK74" s="183"/>
      <c r="ATL74" s="183"/>
      <c r="ATM74" s="183"/>
      <c r="ATN74" s="183"/>
      <c r="ATO74" s="183"/>
      <c r="ATP74" s="183"/>
      <c r="ATQ74" s="183"/>
      <c r="ATR74" s="183"/>
      <c r="ATS74" s="183"/>
      <c r="ATT74" s="183"/>
      <c r="ATU74" s="183"/>
      <c r="ATV74" s="183"/>
      <c r="ATW74" s="183"/>
      <c r="ATX74" s="183"/>
      <c r="ATY74" s="183"/>
      <c r="ATZ74" s="183"/>
      <c r="AUA74" s="183"/>
      <c r="AUB74" s="183"/>
      <c r="AUC74" s="183"/>
      <c r="AUD74" s="183"/>
      <c r="AUE74" s="183"/>
      <c r="AUF74" s="183"/>
      <c r="AUG74" s="183"/>
      <c r="AUH74" s="183"/>
      <c r="AUI74" s="183"/>
      <c r="AUJ74" s="183"/>
      <c r="AUK74" s="183"/>
      <c r="AUL74" s="183"/>
      <c r="AUM74" s="183"/>
      <c r="AUN74" s="183"/>
      <c r="AUO74" s="183"/>
      <c r="AUP74" s="183"/>
      <c r="AUQ74" s="183"/>
      <c r="AUR74" s="183"/>
      <c r="AUS74" s="183"/>
      <c r="AUT74" s="183"/>
      <c r="AUU74" s="183"/>
      <c r="AUV74" s="183"/>
      <c r="AUW74" s="183"/>
      <c r="AUX74" s="183"/>
      <c r="AUY74" s="183"/>
      <c r="AUZ74" s="183"/>
      <c r="AVA74" s="183"/>
      <c r="AVB74" s="183"/>
      <c r="AVC74" s="183"/>
      <c r="AVD74" s="183"/>
      <c r="AVE74" s="183"/>
      <c r="AVF74" s="183"/>
      <c r="AVG74" s="183"/>
      <c r="AVH74" s="183"/>
      <c r="AVI74" s="183"/>
      <c r="AVJ74" s="183"/>
      <c r="AVK74" s="183"/>
      <c r="AVL74" s="183"/>
      <c r="AVM74" s="183"/>
      <c r="AVN74" s="183"/>
      <c r="AVO74" s="183"/>
      <c r="AVP74" s="183"/>
      <c r="AVQ74" s="183"/>
      <c r="AVR74" s="183"/>
      <c r="AVS74" s="183"/>
      <c r="AVT74" s="183"/>
      <c r="AVU74" s="183"/>
      <c r="AVV74" s="183"/>
      <c r="AVW74" s="183"/>
      <c r="AVX74" s="183"/>
      <c r="AVY74" s="183"/>
      <c r="AVZ74" s="183"/>
      <c r="AWA74" s="183"/>
      <c r="AWB74" s="183"/>
      <c r="AWC74" s="183"/>
      <c r="AWD74" s="183"/>
      <c r="AWE74" s="183"/>
      <c r="AWF74" s="183"/>
      <c r="AWG74" s="183"/>
      <c r="AWH74" s="183"/>
      <c r="AWI74" s="183"/>
      <c r="AWJ74" s="183"/>
      <c r="AWK74" s="183"/>
      <c r="AWL74" s="183"/>
      <c r="AWM74" s="183"/>
      <c r="AWN74" s="183"/>
      <c r="AWO74" s="183"/>
      <c r="AWP74" s="183"/>
      <c r="AWQ74" s="183"/>
      <c r="AWR74" s="183"/>
      <c r="AWS74" s="183"/>
      <c r="AWT74" s="183"/>
      <c r="AWU74" s="183"/>
      <c r="AWV74" s="183"/>
      <c r="AWW74" s="183"/>
      <c r="AWX74" s="183"/>
      <c r="AWY74" s="183"/>
      <c r="AWZ74" s="183"/>
      <c r="AXA74" s="183"/>
      <c r="AXB74" s="183"/>
      <c r="AXC74" s="183"/>
      <c r="AXD74" s="183"/>
      <c r="AXE74" s="183"/>
      <c r="AXF74" s="183"/>
      <c r="AXG74" s="183"/>
      <c r="AXH74" s="183"/>
      <c r="AXI74" s="183"/>
      <c r="AXJ74" s="183"/>
      <c r="AXK74" s="183"/>
      <c r="AXL74" s="183"/>
      <c r="AXM74" s="183"/>
      <c r="AXN74" s="183"/>
      <c r="AXO74" s="183"/>
      <c r="AXP74" s="183"/>
      <c r="AXQ74" s="183"/>
      <c r="AXR74" s="183"/>
      <c r="AXS74" s="183"/>
      <c r="AXT74" s="183"/>
      <c r="AXU74" s="183"/>
      <c r="AXV74" s="183"/>
      <c r="AXW74" s="183"/>
      <c r="AXX74" s="183"/>
      <c r="AXY74" s="183"/>
      <c r="AXZ74" s="183"/>
      <c r="AYA74" s="183"/>
      <c r="AYB74" s="183"/>
      <c r="AYC74" s="183"/>
      <c r="AYD74" s="183"/>
      <c r="AYE74" s="183"/>
      <c r="AYF74" s="183"/>
      <c r="AYG74" s="183"/>
      <c r="AYH74" s="183"/>
      <c r="AYI74" s="183"/>
      <c r="AYJ74" s="183"/>
      <c r="AYK74" s="183"/>
      <c r="AYL74" s="183"/>
      <c r="AYM74" s="183"/>
      <c r="AYN74" s="183"/>
      <c r="AYO74" s="183"/>
      <c r="AYP74" s="183"/>
      <c r="AYQ74" s="183"/>
      <c r="AYR74" s="183"/>
      <c r="AYS74" s="183"/>
      <c r="AYT74" s="183"/>
      <c r="AYU74" s="183"/>
      <c r="AYV74" s="183"/>
      <c r="AYW74" s="183"/>
      <c r="AYX74" s="183"/>
      <c r="AYY74" s="183"/>
      <c r="AYZ74" s="183"/>
      <c r="AZA74" s="183"/>
      <c r="AZB74" s="183"/>
      <c r="AZC74" s="183"/>
      <c r="AZD74" s="183"/>
      <c r="AZE74" s="183"/>
      <c r="AZF74" s="183"/>
      <c r="AZG74" s="183"/>
      <c r="AZH74" s="183"/>
      <c r="AZI74" s="183"/>
      <c r="AZJ74" s="183"/>
      <c r="AZK74" s="183"/>
      <c r="AZL74" s="183"/>
      <c r="AZM74" s="183"/>
      <c r="AZN74" s="183"/>
      <c r="AZO74" s="183"/>
      <c r="AZP74" s="183"/>
      <c r="AZQ74" s="183"/>
      <c r="AZR74" s="183"/>
      <c r="AZS74" s="183"/>
      <c r="AZT74" s="183"/>
      <c r="AZU74" s="183"/>
      <c r="AZV74" s="183"/>
      <c r="AZW74" s="183"/>
      <c r="AZX74" s="183"/>
      <c r="AZY74" s="183"/>
      <c r="AZZ74" s="183"/>
      <c r="BAA74" s="183"/>
      <c r="BAB74" s="183"/>
      <c r="BAC74" s="183"/>
      <c r="BAD74" s="183"/>
      <c r="BAE74" s="183"/>
      <c r="BAF74" s="183"/>
      <c r="BAG74" s="183"/>
      <c r="BAH74" s="183"/>
      <c r="BAI74" s="183"/>
      <c r="BAJ74" s="183"/>
      <c r="BAK74" s="183"/>
      <c r="BAL74" s="183"/>
      <c r="BAM74" s="183"/>
      <c r="BAN74" s="183"/>
      <c r="BAO74" s="183"/>
      <c r="BAP74" s="183"/>
      <c r="BAQ74" s="183"/>
      <c r="BAR74" s="183"/>
      <c r="BAS74" s="183"/>
      <c r="BAT74" s="183"/>
      <c r="BAU74" s="183"/>
      <c r="BAV74" s="183"/>
      <c r="BAW74" s="183"/>
      <c r="BAX74" s="183"/>
      <c r="BAY74" s="183"/>
      <c r="BAZ74" s="183"/>
      <c r="BBA74" s="183"/>
      <c r="BBB74" s="183"/>
      <c r="BBC74" s="183"/>
      <c r="BBD74" s="183"/>
      <c r="BBE74" s="183"/>
      <c r="BBF74" s="183"/>
      <c r="BBG74" s="183"/>
      <c r="BBH74" s="183"/>
      <c r="BBI74" s="183"/>
      <c r="BBJ74" s="183"/>
      <c r="BBK74" s="183"/>
      <c r="BBL74" s="183"/>
      <c r="BBM74" s="183"/>
      <c r="BBN74" s="183"/>
      <c r="BBO74" s="183"/>
      <c r="BBP74" s="183"/>
      <c r="BBQ74" s="183"/>
      <c r="BBR74" s="183"/>
      <c r="BBS74" s="183"/>
      <c r="BBT74" s="183"/>
      <c r="BBU74" s="183"/>
      <c r="BBV74" s="183"/>
      <c r="BBW74" s="183"/>
      <c r="BBX74" s="183"/>
      <c r="BBY74" s="183"/>
      <c r="BBZ74" s="183"/>
      <c r="BCA74" s="183"/>
      <c r="BCB74" s="183"/>
      <c r="BCC74" s="183"/>
      <c r="BCD74" s="183"/>
      <c r="BCE74" s="183"/>
      <c r="BCF74" s="183"/>
      <c r="BCG74" s="183"/>
      <c r="BCH74" s="183"/>
      <c r="BCI74" s="183"/>
      <c r="BCJ74" s="183"/>
      <c r="BCK74" s="183"/>
      <c r="BCL74" s="183"/>
      <c r="BCM74" s="183"/>
      <c r="BCN74" s="183"/>
      <c r="BCO74" s="183"/>
      <c r="BCP74" s="183"/>
      <c r="BCQ74" s="183"/>
      <c r="BCR74" s="183"/>
      <c r="BCS74" s="183"/>
      <c r="BCT74" s="183"/>
      <c r="BCU74" s="183"/>
      <c r="BCV74" s="183"/>
      <c r="BCW74" s="183"/>
      <c r="BCX74" s="183"/>
      <c r="BCY74" s="183"/>
      <c r="BCZ74" s="183"/>
      <c r="BDA74" s="183"/>
      <c r="BDB74" s="183"/>
      <c r="BDC74" s="183"/>
      <c r="BDD74" s="183"/>
      <c r="BDE74" s="183"/>
      <c r="BDF74" s="183"/>
      <c r="BDG74" s="183"/>
      <c r="BDH74" s="183"/>
      <c r="BDI74" s="183"/>
      <c r="BDJ74" s="183"/>
      <c r="BDK74" s="183"/>
      <c r="BDL74" s="183"/>
      <c r="BDM74" s="183"/>
      <c r="BDN74" s="183"/>
      <c r="BDO74" s="183"/>
      <c r="BDP74" s="183"/>
      <c r="BDQ74" s="183"/>
      <c r="BDR74" s="183"/>
      <c r="BDS74" s="183"/>
      <c r="BDT74" s="183"/>
      <c r="BDU74" s="183"/>
      <c r="BDV74" s="183"/>
      <c r="BDW74" s="183"/>
      <c r="BDX74" s="183"/>
      <c r="BDY74" s="183"/>
      <c r="BDZ74" s="183"/>
      <c r="BEA74" s="183"/>
      <c r="BEB74" s="183"/>
      <c r="BEC74" s="183"/>
      <c r="BED74" s="183"/>
      <c r="BEE74" s="183"/>
      <c r="BEF74" s="183"/>
      <c r="BEG74" s="183"/>
      <c r="BEH74" s="183"/>
      <c r="BEI74" s="183"/>
      <c r="BEJ74" s="183"/>
      <c r="BEK74" s="183"/>
      <c r="BEL74" s="183"/>
      <c r="BEM74" s="183"/>
      <c r="BEN74" s="183"/>
      <c r="BEO74" s="183"/>
      <c r="BEP74" s="183"/>
      <c r="BEQ74" s="183"/>
      <c r="BER74" s="183"/>
      <c r="BES74" s="183"/>
      <c r="BET74" s="183"/>
      <c r="BEU74" s="183"/>
      <c r="BEV74" s="183"/>
      <c r="BEW74" s="183"/>
      <c r="BEX74" s="183"/>
      <c r="BEY74" s="183"/>
      <c r="BEZ74" s="183"/>
      <c r="BFA74" s="183"/>
      <c r="BFB74" s="183"/>
      <c r="BFC74" s="183"/>
      <c r="BFD74" s="183"/>
      <c r="BFE74" s="183"/>
      <c r="BFF74" s="183"/>
      <c r="BFG74" s="183"/>
      <c r="BFH74" s="183"/>
      <c r="BFI74" s="183"/>
      <c r="BFJ74" s="183"/>
      <c r="BFK74" s="183"/>
      <c r="BFL74" s="183"/>
      <c r="BFM74" s="183"/>
      <c r="BFN74" s="183"/>
      <c r="BFO74" s="183"/>
      <c r="BFP74" s="183"/>
      <c r="BFQ74" s="183"/>
      <c r="BFR74" s="183"/>
      <c r="BFS74" s="183"/>
      <c r="BFT74" s="183"/>
      <c r="BFU74" s="183"/>
      <c r="BFV74" s="183"/>
      <c r="BFW74" s="183"/>
      <c r="BFX74" s="183"/>
      <c r="BFY74" s="183"/>
      <c r="BFZ74" s="183"/>
      <c r="BGA74" s="183"/>
      <c r="BGB74" s="183"/>
      <c r="BGC74" s="183"/>
      <c r="BGD74" s="183"/>
      <c r="BGE74" s="183"/>
      <c r="BGF74" s="183"/>
      <c r="BGG74" s="183"/>
      <c r="BGH74" s="183"/>
      <c r="BGI74" s="183"/>
      <c r="BGJ74" s="183"/>
      <c r="BGK74" s="183"/>
      <c r="BGL74" s="183"/>
      <c r="BGM74" s="183"/>
      <c r="BGN74" s="183"/>
      <c r="BGO74" s="183"/>
      <c r="BGP74" s="183"/>
      <c r="BGQ74" s="183"/>
      <c r="BGR74" s="183"/>
      <c r="BGS74" s="183"/>
      <c r="BGT74" s="183"/>
      <c r="BGU74" s="183"/>
      <c r="BGV74" s="183"/>
      <c r="BGW74" s="183"/>
      <c r="BGX74" s="183"/>
      <c r="BGY74" s="183"/>
      <c r="BGZ74" s="183"/>
      <c r="BHA74" s="183"/>
      <c r="BHB74" s="183"/>
      <c r="BHC74" s="183"/>
      <c r="BHD74" s="183"/>
      <c r="BHE74" s="183"/>
      <c r="BHF74" s="183"/>
      <c r="BHG74" s="183"/>
      <c r="BHH74" s="183"/>
      <c r="BHI74" s="183"/>
      <c r="BHJ74" s="183"/>
      <c r="BHK74" s="183"/>
      <c r="BHL74" s="183"/>
      <c r="BHM74" s="183"/>
      <c r="BHN74" s="183"/>
      <c r="BHO74" s="183"/>
      <c r="BHP74" s="183"/>
      <c r="BHQ74" s="183"/>
      <c r="BHR74" s="183"/>
      <c r="BHS74" s="183"/>
      <c r="BHT74" s="183"/>
      <c r="BHU74" s="183"/>
      <c r="BHV74" s="183"/>
      <c r="BHW74" s="183"/>
      <c r="BHX74" s="183"/>
      <c r="BHY74" s="183"/>
      <c r="BHZ74" s="183"/>
      <c r="BIA74" s="183"/>
      <c r="BIB74" s="183"/>
      <c r="BIC74" s="183"/>
      <c r="BID74" s="183"/>
      <c r="BIE74" s="183"/>
      <c r="BIF74" s="183"/>
      <c r="BIG74" s="183"/>
      <c r="BIH74" s="183"/>
      <c r="BII74" s="183"/>
      <c r="BIJ74" s="183"/>
      <c r="BIK74" s="183"/>
      <c r="BIL74" s="183"/>
      <c r="BIM74" s="183"/>
      <c r="BIN74" s="183"/>
      <c r="BIO74" s="183"/>
      <c r="BIP74" s="183"/>
      <c r="BIQ74" s="183"/>
      <c r="BIR74" s="183"/>
      <c r="BIS74" s="183"/>
      <c r="BIT74" s="183"/>
      <c r="BIU74" s="183"/>
      <c r="BIV74" s="183"/>
      <c r="BIW74" s="183"/>
      <c r="BIX74" s="183"/>
      <c r="BIY74" s="183"/>
      <c r="BIZ74" s="183"/>
      <c r="BJA74" s="183"/>
      <c r="BJB74" s="183"/>
      <c r="BJC74" s="183"/>
      <c r="BJD74" s="183"/>
      <c r="BJE74" s="183"/>
      <c r="BJF74" s="183"/>
      <c r="BJG74" s="183"/>
      <c r="BJH74" s="183"/>
      <c r="BJI74" s="183"/>
      <c r="BJJ74" s="183"/>
      <c r="BJK74" s="183"/>
      <c r="BJL74" s="183"/>
      <c r="BJM74" s="183"/>
      <c r="BJN74" s="183"/>
      <c r="BJO74" s="183"/>
      <c r="BJP74" s="183"/>
      <c r="BJQ74" s="183"/>
      <c r="BJR74" s="183"/>
      <c r="BJS74" s="183"/>
      <c r="BJT74" s="183"/>
      <c r="BJU74" s="183"/>
      <c r="BJV74" s="183"/>
      <c r="BJW74" s="183"/>
      <c r="BJX74" s="183"/>
      <c r="BJY74" s="183"/>
      <c r="BJZ74" s="183"/>
      <c r="BKA74" s="183"/>
      <c r="BKB74" s="183"/>
      <c r="BKC74" s="183"/>
      <c r="BKD74" s="183"/>
      <c r="BKE74" s="183"/>
      <c r="BKF74" s="183"/>
      <c r="BKG74" s="183"/>
      <c r="BKH74" s="183"/>
      <c r="BKI74" s="183"/>
      <c r="BKJ74" s="183"/>
      <c r="BKK74" s="183"/>
      <c r="BKL74" s="183"/>
      <c r="BKM74" s="183"/>
      <c r="BKN74" s="183"/>
      <c r="BKO74" s="183"/>
      <c r="BKP74" s="183"/>
      <c r="BKQ74" s="183"/>
      <c r="BKR74" s="183"/>
      <c r="BKS74" s="183"/>
      <c r="BKT74" s="183"/>
      <c r="BKU74" s="183"/>
      <c r="BKV74" s="183"/>
      <c r="BKW74" s="183"/>
      <c r="BKX74" s="183"/>
      <c r="BKY74" s="183"/>
      <c r="BKZ74" s="183"/>
      <c r="BLA74" s="183"/>
      <c r="BLB74" s="183"/>
      <c r="BLC74" s="183"/>
      <c r="BLD74" s="183"/>
      <c r="BLE74" s="183"/>
      <c r="BLF74" s="183"/>
      <c r="BLG74" s="183"/>
      <c r="BLH74" s="183"/>
      <c r="BLI74" s="183"/>
      <c r="BLJ74" s="183"/>
      <c r="BLK74" s="183"/>
      <c r="BLL74" s="183"/>
      <c r="BLM74" s="183"/>
      <c r="BLN74" s="183"/>
      <c r="BLO74" s="183"/>
      <c r="BLP74" s="183"/>
      <c r="BLQ74" s="183"/>
      <c r="BLR74" s="183"/>
      <c r="BLS74" s="183"/>
      <c r="BLT74" s="183"/>
      <c r="BLU74" s="183"/>
      <c r="BLV74" s="183"/>
      <c r="BLW74" s="183"/>
      <c r="BLX74" s="183"/>
      <c r="BLY74" s="183"/>
      <c r="BLZ74" s="183"/>
      <c r="BMA74" s="183"/>
      <c r="BMB74" s="183"/>
      <c r="BMC74" s="183"/>
      <c r="BMD74" s="183"/>
      <c r="BME74" s="183"/>
      <c r="BMF74" s="183"/>
      <c r="BMG74" s="183"/>
      <c r="BMH74" s="183"/>
      <c r="BMI74" s="183"/>
      <c r="BMJ74" s="183"/>
      <c r="BMK74" s="183"/>
      <c r="BML74" s="183"/>
      <c r="BMM74" s="183"/>
      <c r="BMN74" s="183"/>
      <c r="BMO74" s="183"/>
      <c r="BMP74" s="183"/>
      <c r="BMQ74" s="183"/>
      <c r="BMR74" s="183"/>
      <c r="BMS74" s="183"/>
      <c r="BMT74" s="183"/>
      <c r="BMU74" s="183"/>
      <c r="BMV74" s="183"/>
      <c r="BMW74" s="183"/>
      <c r="BMX74" s="183"/>
      <c r="BMY74" s="183"/>
      <c r="BMZ74" s="183"/>
      <c r="BNA74" s="183"/>
      <c r="BNB74" s="183"/>
      <c r="BNC74" s="183"/>
      <c r="BND74" s="183"/>
      <c r="BNE74" s="183"/>
      <c r="BNF74" s="183"/>
      <c r="BNG74" s="183"/>
      <c r="BNH74" s="183"/>
      <c r="BNI74" s="183"/>
      <c r="BNJ74" s="183"/>
      <c r="BNK74" s="183"/>
      <c r="BNL74" s="183"/>
      <c r="BNM74" s="183"/>
      <c r="BNN74" s="183"/>
      <c r="BNO74" s="183"/>
      <c r="BNP74" s="183"/>
      <c r="BNQ74" s="183"/>
      <c r="BNR74" s="183"/>
      <c r="BNS74" s="183"/>
      <c r="BNT74" s="183"/>
      <c r="BNU74" s="183"/>
      <c r="BNV74" s="183"/>
      <c r="BNW74" s="183"/>
      <c r="BNX74" s="183"/>
      <c r="BNY74" s="183"/>
      <c r="BNZ74" s="183"/>
      <c r="BOA74" s="183"/>
      <c r="BOB74" s="183"/>
      <c r="BOC74" s="183"/>
      <c r="BOD74" s="183"/>
      <c r="BOE74" s="183"/>
      <c r="BOF74" s="183"/>
      <c r="BOG74" s="183"/>
      <c r="BOH74" s="183"/>
      <c r="BOI74" s="183"/>
      <c r="BOJ74" s="183"/>
      <c r="BOK74" s="183"/>
      <c r="BOL74" s="183"/>
      <c r="BOM74" s="183"/>
      <c r="BON74" s="183"/>
      <c r="BOO74" s="183"/>
      <c r="BOP74" s="183"/>
      <c r="BOQ74" s="183"/>
      <c r="BOR74" s="183"/>
      <c r="BOS74" s="183"/>
      <c r="BOT74" s="183"/>
      <c r="BOU74" s="183"/>
      <c r="BOV74" s="183"/>
      <c r="BOW74" s="183"/>
      <c r="BOX74" s="183"/>
      <c r="BOY74" s="183"/>
      <c r="BOZ74" s="183"/>
      <c r="BPA74" s="183"/>
      <c r="BPB74" s="183"/>
      <c r="BPC74" s="183"/>
      <c r="BPD74" s="183"/>
      <c r="BPE74" s="183"/>
      <c r="BPF74" s="183"/>
      <c r="BPG74" s="183"/>
      <c r="BPH74" s="183"/>
      <c r="BPI74" s="183"/>
      <c r="BPJ74" s="183"/>
      <c r="BPK74" s="183"/>
      <c r="BPL74" s="183"/>
      <c r="BPM74" s="183"/>
      <c r="BPN74" s="183"/>
      <c r="BPO74" s="183"/>
      <c r="BPP74" s="183"/>
      <c r="BPQ74" s="183"/>
      <c r="BPR74" s="183"/>
      <c r="BPS74" s="183"/>
      <c r="BPT74" s="183"/>
      <c r="BPU74" s="183"/>
      <c r="BPV74" s="183"/>
      <c r="BPW74" s="183"/>
      <c r="BPX74" s="183"/>
      <c r="BPY74" s="183"/>
      <c r="BPZ74" s="183"/>
      <c r="BQA74" s="183"/>
      <c r="BQB74" s="183"/>
      <c r="BQC74" s="183"/>
      <c r="BQD74" s="183"/>
      <c r="BQE74" s="183"/>
      <c r="BQF74" s="183"/>
      <c r="BQG74" s="183"/>
      <c r="BQH74" s="183"/>
      <c r="BQI74" s="183"/>
      <c r="BQJ74" s="183"/>
      <c r="BQK74" s="183"/>
      <c r="BQL74" s="183"/>
      <c r="BQM74" s="183"/>
      <c r="BQN74" s="183"/>
      <c r="BQO74" s="183"/>
      <c r="BQP74" s="183"/>
      <c r="BQQ74" s="183"/>
      <c r="BQR74" s="183"/>
      <c r="BQS74" s="183"/>
      <c r="BQT74" s="183"/>
      <c r="BQU74" s="183"/>
      <c r="BQV74" s="183"/>
      <c r="BQW74" s="183"/>
      <c r="BQX74" s="183"/>
      <c r="BQY74" s="183"/>
      <c r="BQZ74" s="183"/>
      <c r="BRA74" s="183"/>
      <c r="BRB74" s="183"/>
      <c r="BRC74" s="183"/>
      <c r="BRD74" s="183"/>
      <c r="BRE74" s="183"/>
      <c r="BRF74" s="183"/>
      <c r="BRG74" s="183"/>
      <c r="BRH74" s="183"/>
      <c r="BRI74" s="183"/>
      <c r="BRJ74" s="183"/>
      <c r="BRK74" s="183"/>
      <c r="BRL74" s="183"/>
      <c r="BRM74" s="183"/>
      <c r="BRN74" s="183"/>
      <c r="BRO74" s="183"/>
      <c r="BRP74" s="183"/>
      <c r="BRQ74" s="183"/>
      <c r="BRR74" s="183"/>
      <c r="BRS74" s="183"/>
      <c r="BRT74" s="183"/>
      <c r="BRU74" s="183"/>
      <c r="BRV74" s="183"/>
      <c r="BRW74" s="183"/>
      <c r="BRX74" s="183"/>
      <c r="BRY74" s="183"/>
      <c r="BRZ74" s="183"/>
      <c r="BSA74" s="183"/>
      <c r="BSB74" s="183"/>
      <c r="BSC74" s="183"/>
      <c r="BSD74" s="183"/>
      <c r="BSE74" s="183"/>
      <c r="BSF74" s="183"/>
      <c r="BSG74" s="183"/>
      <c r="BSH74" s="183"/>
      <c r="BSI74" s="183"/>
      <c r="BSJ74" s="183"/>
      <c r="BSK74" s="183"/>
      <c r="BSL74" s="183"/>
      <c r="BSM74" s="183"/>
      <c r="BSN74" s="183"/>
      <c r="BSO74" s="183"/>
      <c r="BSP74" s="183"/>
      <c r="BSQ74" s="183"/>
      <c r="BSR74" s="183"/>
      <c r="BSS74" s="183"/>
      <c r="BST74" s="183"/>
      <c r="BSU74" s="183"/>
      <c r="BSV74" s="183"/>
      <c r="BSW74" s="183"/>
      <c r="BSX74" s="183"/>
      <c r="BSY74" s="183"/>
      <c r="BSZ74" s="183"/>
      <c r="BTA74" s="183"/>
      <c r="BTB74" s="183"/>
      <c r="BTC74" s="183"/>
      <c r="BTD74" s="183"/>
      <c r="BTE74" s="183"/>
      <c r="BTF74" s="183"/>
      <c r="BTG74" s="183"/>
      <c r="BTH74" s="183"/>
      <c r="BTI74" s="183"/>
      <c r="BTJ74" s="183"/>
      <c r="BTK74" s="183"/>
      <c r="BTL74" s="183"/>
      <c r="BTM74" s="183"/>
      <c r="BTN74" s="183"/>
      <c r="BTO74" s="183"/>
      <c r="BTP74" s="183"/>
      <c r="BTQ74" s="183"/>
      <c r="BTR74" s="183"/>
      <c r="BTS74" s="183"/>
      <c r="BTT74" s="183"/>
      <c r="BTU74" s="183"/>
      <c r="BTV74" s="183"/>
      <c r="BTW74" s="183"/>
      <c r="BTX74" s="183"/>
      <c r="BTY74" s="183"/>
      <c r="BTZ74" s="183"/>
      <c r="BUA74" s="183"/>
      <c r="BUB74" s="183"/>
      <c r="BUC74" s="183"/>
      <c r="BUD74" s="183"/>
      <c r="BUE74" s="183"/>
      <c r="BUF74" s="183"/>
      <c r="BUG74" s="183"/>
      <c r="BUH74" s="183"/>
      <c r="BUI74" s="183"/>
      <c r="BUJ74" s="183"/>
      <c r="BUK74" s="183"/>
      <c r="BUL74" s="183"/>
      <c r="BUM74" s="183"/>
      <c r="BUN74" s="183"/>
      <c r="BUO74" s="183"/>
      <c r="BUP74" s="183"/>
      <c r="BUQ74" s="183"/>
      <c r="BUR74" s="183"/>
      <c r="BUS74" s="183"/>
      <c r="BUT74" s="183"/>
      <c r="BUU74" s="183"/>
      <c r="BUV74" s="183"/>
      <c r="BUW74" s="183"/>
      <c r="BUX74" s="183"/>
      <c r="BUY74" s="183"/>
      <c r="BUZ74" s="183"/>
      <c r="BVA74" s="183"/>
      <c r="BVB74" s="183"/>
      <c r="BVC74" s="183"/>
      <c r="BVD74" s="183"/>
      <c r="BVE74" s="183"/>
      <c r="BVF74" s="183"/>
      <c r="BVG74" s="183"/>
      <c r="BVH74" s="183"/>
      <c r="BVI74" s="183"/>
      <c r="BVJ74" s="183"/>
      <c r="BVK74" s="183"/>
      <c r="BVL74" s="183"/>
      <c r="BVM74" s="183"/>
      <c r="BVN74" s="183"/>
      <c r="BVO74" s="183"/>
      <c r="BVP74" s="183"/>
      <c r="BVQ74" s="183"/>
      <c r="BVR74" s="183"/>
      <c r="BVS74" s="183"/>
      <c r="BVT74" s="183"/>
      <c r="BVU74" s="183"/>
      <c r="BVV74" s="183"/>
      <c r="BVW74" s="183"/>
      <c r="BVX74" s="183"/>
      <c r="BVY74" s="183"/>
      <c r="BVZ74" s="183"/>
      <c r="BWA74" s="183"/>
      <c r="BWB74" s="183"/>
      <c r="BWC74" s="183"/>
      <c r="BWD74" s="183"/>
      <c r="BWE74" s="183"/>
      <c r="BWF74" s="183"/>
      <c r="BWG74" s="183"/>
      <c r="BWH74" s="183"/>
      <c r="BWI74" s="183"/>
      <c r="BWJ74" s="183"/>
      <c r="BWK74" s="183"/>
      <c r="BWL74" s="183"/>
      <c r="BWM74" s="183"/>
      <c r="BWN74" s="183"/>
      <c r="BWO74" s="183"/>
      <c r="BWP74" s="183"/>
      <c r="BWQ74" s="183"/>
      <c r="BWR74" s="183"/>
      <c r="BWS74" s="183"/>
      <c r="BWT74" s="183"/>
      <c r="BWU74" s="183"/>
      <c r="BWV74" s="183"/>
      <c r="BWW74" s="183"/>
      <c r="BWX74" s="183"/>
      <c r="BWY74" s="183"/>
      <c r="BWZ74" s="183"/>
      <c r="BXA74" s="183"/>
      <c r="BXB74" s="183"/>
      <c r="BXC74" s="183"/>
      <c r="BXD74" s="183"/>
      <c r="BXE74" s="183"/>
      <c r="BXF74" s="183"/>
      <c r="BXG74" s="183"/>
      <c r="BXH74" s="183"/>
      <c r="BXI74" s="183"/>
      <c r="BXJ74" s="183"/>
      <c r="BXK74" s="183"/>
      <c r="BXL74" s="183"/>
      <c r="BXM74" s="183"/>
      <c r="BXN74" s="183"/>
      <c r="BXO74" s="183"/>
      <c r="BXP74" s="183"/>
      <c r="BXQ74" s="183"/>
      <c r="BXR74" s="183"/>
      <c r="BXS74" s="183"/>
      <c r="BXT74" s="183"/>
      <c r="BXU74" s="183"/>
      <c r="BXV74" s="183"/>
      <c r="BXW74" s="183"/>
      <c r="BXX74" s="183"/>
      <c r="BXY74" s="183"/>
      <c r="BXZ74" s="183"/>
      <c r="BYA74" s="183"/>
      <c r="BYB74" s="183"/>
      <c r="BYC74" s="183"/>
      <c r="BYD74" s="183"/>
      <c r="BYE74" s="183"/>
      <c r="BYF74" s="183"/>
      <c r="BYG74" s="183"/>
      <c r="BYH74" s="183"/>
      <c r="BYI74" s="183"/>
      <c r="BYJ74" s="183"/>
      <c r="BYK74" s="183"/>
      <c r="BYL74" s="183"/>
      <c r="BYM74" s="183"/>
      <c r="BYN74" s="183"/>
      <c r="BYO74" s="183"/>
      <c r="BYP74" s="183"/>
      <c r="BYQ74" s="183"/>
      <c r="BYR74" s="183"/>
      <c r="BYS74" s="183"/>
      <c r="BYT74" s="183"/>
      <c r="BYU74" s="183"/>
      <c r="BYV74" s="183"/>
      <c r="BYW74" s="183"/>
      <c r="BYX74" s="183"/>
      <c r="BYY74" s="183"/>
      <c r="BYZ74" s="183"/>
      <c r="BZA74" s="183"/>
      <c r="BZB74" s="183"/>
      <c r="BZC74" s="183"/>
      <c r="BZD74" s="183"/>
      <c r="BZE74" s="183"/>
      <c r="BZF74" s="183"/>
      <c r="BZG74" s="183"/>
      <c r="BZH74" s="183"/>
      <c r="BZI74" s="183"/>
      <c r="BZJ74" s="183"/>
      <c r="BZK74" s="183"/>
      <c r="BZL74" s="183"/>
      <c r="BZM74" s="183"/>
      <c r="BZN74" s="183"/>
      <c r="BZO74" s="183"/>
      <c r="BZP74" s="183"/>
      <c r="BZQ74" s="183"/>
      <c r="BZR74" s="183"/>
      <c r="BZS74" s="183"/>
      <c r="BZT74" s="183"/>
      <c r="BZU74" s="183"/>
      <c r="BZV74" s="183"/>
      <c r="BZW74" s="183"/>
      <c r="BZX74" s="183"/>
      <c r="BZY74" s="183"/>
      <c r="BZZ74" s="183"/>
      <c r="CAA74" s="183"/>
      <c r="CAB74" s="183"/>
      <c r="CAC74" s="183"/>
      <c r="CAD74" s="183"/>
      <c r="CAE74" s="183"/>
      <c r="CAF74" s="183"/>
      <c r="CAG74" s="183"/>
      <c r="CAH74" s="183"/>
      <c r="CAI74" s="183"/>
      <c r="CAJ74" s="183"/>
      <c r="CAK74" s="183"/>
      <c r="CAL74" s="183"/>
      <c r="CAM74" s="183"/>
      <c r="CAN74" s="183"/>
      <c r="CAO74" s="183"/>
      <c r="CAP74" s="183"/>
      <c r="CAQ74" s="183"/>
      <c r="CAR74" s="183"/>
      <c r="CAS74" s="183"/>
      <c r="CAT74" s="183"/>
      <c r="CAU74" s="183"/>
      <c r="CAV74" s="183"/>
      <c r="CAW74" s="183"/>
      <c r="CAX74" s="183"/>
      <c r="CAY74" s="183"/>
      <c r="CAZ74" s="183"/>
      <c r="CBA74" s="183"/>
      <c r="CBB74" s="183"/>
      <c r="CBC74" s="183"/>
      <c r="CBD74" s="183"/>
      <c r="CBE74" s="183"/>
      <c r="CBF74" s="183"/>
      <c r="CBG74" s="183"/>
      <c r="CBH74" s="183"/>
      <c r="CBI74" s="183"/>
      <c r="CBJ74" s="183"/>
      <c r="CBK74" s="183"/>
      <c r="CBL74" s="183"/>
      <c r="CBM74" s="183"/>
      <c r="CBN74" s="183"/>
      <c r="CBO74" s="183"/>
      <c r="CBP74" s="183"/>
      <c r="CBQ74" s="183"/>
      <c r="CBR74" s="183"/>
      <c r="CBS74" s="183"/>
      <c r="CBT74" s="183"/>
      <c r="CBU74" s="183"/>
      <c r="CBV74" s="183"/>
      <c r="CBW74" s="183"/>
      <c r="CBX74" s="183"/>
      <c r="CBY74" s="183"/>
      <c r="CBZ74" s="183"/>
      <c r="CCA74" s="183"/>
      <c r="CCB74" s="183"/>
      <c r="CCC74" s="183"/>
      <c r="CCD74" s="183"/>
      <c r="CCE74" s="183"/>
      <c r="CCF74" s="183"/>
      <c r="CCG74" s="183"/>
      <c r="CCH74" s="183"/>
      <c r="CCI74" s="183"/>
      <c r="CCJ74" s="183"/>
      <c r="CCK74" s="183"/>
      <c r="CCL74" s="183"/>
      <c r="CCM74" s="183"/>
      <c r="CCN74" s="183"/>
      <c r="CCO74" s="183"/>
      <c r="CCP74" s="183"/>
      <c r="CCQ74" s="183"/>
      <c r="CCR74" s="183"/>
      <c r="CCS74" s="183"/>
      <c r="CCT74" s="183"/>
      <c r="CCU74" s="183"/>
      <c r="CCV74" s="183"/>
      <c r="CCW74" s="183"/>
      <c r="CCX74" s="183"/>
      <c r="CCY74" s="183"/>
      <c r="CCZ74" s="183"/>
      <c r="CDA74" s="183"/>
      <c r="CDB74" s="183"/>
      <c r="CDC74" s="183"/>
      <c r="CDD74" s="183"/>
      <c r="CDE74" s="183"/>
      <c r="CDF74" s="183"/>
      <c r="CDG74" s="183"/>
      <c r="CDH74" s="183"/>
      <c r="CDI74" s="183"/>
      <c r="CDJ74" s="183"/>
      <c r="CDK74" s="183"/>
      <c r="CDL74" s="183"/>
      <c r="CDM74" s="183"/>
      <c r="CDN74" s="183"/>
      <c r="CDO74" s="183"/>
      <c r="CDP74" s="183"/>
      <c r="CDQ74" s="183"/>
      <c r="CDR74" s="183"/>
      <c r="CDS74" s="183"/>
      <c r="CDT74" s="183"/>
      <c r="CDU74" s="183"/>
      <c r="CDV74" s="183"/>
      <c r="CDW74" s="183"/>
      <c r="CDX74" s="183"/>
      <c r="CDY74" s="183"/>
      <c r="CDZ74" s="183"/>
      <c r="CEA74" s="183"/>
      <c r="CEB74" s="183"/>
      <c r="CEC74" s="183"/>
      <c r="CED74" s="183"/>
      <c r="CEE74" s="183"/>
      <c r="CEF74" s="183"/>
      <c r="CEG74" s="183"/>
      <c r="CEH74" s="183"/>
      <c r="CEI74" s="183"/>
      <c r="CEJ74" s="183"/>
      <c r="CEK74" s="183"/>
      <c r="CEL74" s="183"/>
      <c r="CEM74" s="183"/>
      <c r="CEN74" s="183"/>
      <c r="CEO74" s="183"/>
      <c r="CEP74" s="183"/>
      <c r="CEQ74" s="183"/>
      <c r="CER74" s="183"/>
      <c r="CES74" s="183"/>
      <c r="CET74" s="183"/>
      <c r="CEU74" s="183"/>
      <c r="CEV74" s="183"/>
      <c r="CEW74" s="183"/>
      <c r="CEX74" s="183"/>
      <c r="CEY74" s="183"/>
      <c r="CEZ74" s="183"/>
      <c r="CFA74" s="183"/>
      <c r="CFB74" s="183"/>
      <c r="CFC74" s="183"/>
      <c r="CFD74" s="183"/>
      <c r="CFE74" s="183"/>
      <c r="CFF74" s="183"/>
      <c r="CFG74" s="183"/>
      <c r="CFH74" s="183"/>
      <c r="CFI74" s="183"/>
      <c r="CFJ74" s="183"/>
      <c r="CFK74" s="183"/>
      <c r="CFL74" s="183"/>
      <c r="CFM74" s="183"/>
      <c r="CFN74" s="183"/>
      <c r="CFO74" s="183"/>
      <c r="CFP74" s="183"/>
      <c r="CFQ74" s="183"/>
      <c r="CFR74" s="183"/>
      <c r="CFS74" s="183"/>
      <c r="CFT74" s="183"/>
      <c r="CFU74" s="183"/>
      <c r="CFV74" s="183"/>
      <c r="CFW74" s="183"/>
      <c r="CFX74" s="183"/>
      <c r="CFY74" s="183"/>
      <c r="CFZ74" s="183"/>
      <c r="CGA74" s="183"/>
      <c r="CGB74" s="183"/>
      <c r="CGC74" s="183"/>
      <c r="CGD74" s="183"/>
      <c r="CGE74" s="183"/>
      <c r="CGF74" s="183"/>
      <c r="CGG74" s="183"/>
      <c r="CGH74" s="183"/>
      <c r="CGI74" s="183"/>
      <c r="CGJ74" s="183"/>
      <c r="CGK74" s="183"/>
      <c r="CGL74" s="183"/>
      <c r="CGM74" s="183"/>
      <c r="CGN74" s="183"/>
      <c r="CGO74" s="183"/>
      <c r="CGP74" s="183"/>
      <c r="CGQ74" s="183"/>
      <c r="CGR74" s="183"/>
      <c r="CGS74" s="183"/>
      <c r="CGT74" s="183"/>
      <c r="CGU74" s="183"/>
      <c r="CGV74" s="183"/>
      <c r="CGW74" s="183"/>
      <c r="CGX74" s="183"/>
      <c r="CGY74" s="183"/>
      <c r="CGZ74" s="183"/>
      <c r="CHA74" s="183"/>
      <c r="CHB74" s="183"/>
      <c r="CHC74" s="183"/>
      <c r="CHD74" s="183"/>
      <c r="CHE74" s="183"/>
      <c r="CHF74" s="183"/>
      <c r="CHG74" s="183"/>
      <c r="CHH74" s="183"/>
      <c r="CHI74" s="183"/>
      <c r="CHJ74" s="183"/>
      <c r="CHK74" s="183"/>
      <c r="CHL74" s="183"/>
      <c r="CHM74" s="183"/>
      <c r="CHN74" s="183"/>
      <c r="CHO74" s="183"/>
      <c r="CHP74" s="183"/>
      <c r="CHQ74" s="183"/>
      <c r="CHR74" s="183"/>
      <c r="CHS74" s="183"/>
      <c r="CHT74" s="183"/>
      <c r="CHU74" s="183"/>
      <c r="CHV74" s="183"/>
      <c r="CHW74" s="183"/>
      <c r="CHX74" s="183"/>
      <c r="CHY74" s="183"/>
      <c r="CHZ74" s="183"/>
      <c r="CIA74" s="183"/>
      <c r="CIB74" s="183"/>
      <c r="CIC74" s="183"/>
      <c r="CID74" s="183"/>
      <c r="CIE74" s="183"/>
      <c r="CIF74" s="183"/>
      <c r="CIG74" s="183"/>
      <c r="CIH74" s="183"/>
      <c r="CII74" s="183"/>
      <c r="CIJ74" s="183"/>
      <c r="CIK74" s="183"/>
      <c r="CIL74" s="183"/>
      <c r="CIM74" s="183"/>
      <c r="CIN74" s="183"/>
      <c r="CIO74" s="183"/>
      <c r="CIP74" s="183"/>
      <c r="CIQ74" s="183"/>
      <c r="CIR74" s="183"/>
      <c r="CIS74" s="183"/>
      <c r="CIT74" s="183"/>
      <c r="CIU74" s="183"/>
      <c r="CIV74" s="183"/>
      <c r="CIW74" s="183"/>
      <c r="CIX74" s="183"/>
      <c r="CIY74" s="183"/>
      <c r="CIZ74" s="183"/>
      <c r="CJA74" s="183"/>
      <c r="CJB74" s="183"/>
      <c r="CJC74" s="183"/>
      <c r="CJD74" s="183"/>
      <c r="CJE74" s="183"/>
      <c r="CJF74" s="183"/>
      <c r="CJG74" s="183"/>
      <c r="CJH74" s="183"/>
      <c r="CJI74" s="183"/>
      <c r="CJJ74" s="183"/>
      <c r="CJK74" s="183"/>
      <c r="CJL74" s="183"/>
      <c r="CJM74" s="183"/>
      <c r="CJN74" s="183"/>
      <c r="CJO74" s="183"/>
      <c r="CJP74" s="183"/>
      <c r="CJQ74" s="183"/>
      <c r="CJR74" s="183"/>
      <c r="CJS74" s="183"/>
      <c r="CJT74" s="183"/>
      <c r="CJU74" s="183"/>
      <c r="CJV74" s="183"/>
      <c r="CJW74" s="183"/>
      <c r="CJX74" s="183"/>
      <c r="CJY74" s="183"/>
      <c r="CJZ74" s="183"/>
      <c r="CKA74" s="183"/>
      <c r="CKB74" s="183"/>
      <c r="CKC74" s="183"/>
      <c r="CKD74" s="183"/>
      <c r="CKE74" s="183"/>
      <c r="CKF74" s="183"/>
      <c r="CKG74" s="183"/>
      <c r="CKH74" s="183"/>
      <c r="CKI74" s="183"/>
      <c r="CKJ74" s="183"/>
      <c r="CKK74" s="183"/>
      <c r="CKL74" s="183"/>
      <c r="CKM74" s="183"/>
      <c r="CKN74" s="183"/>
      <c r="CKO74" s="183"/>
      <c r="CKP74" s="183"/>
      <c r="CKQ74" s="183"/>
      <c r="CKR74" s="183"/>
      <c r="CKS74" s="183"/>
      <c r="CKT74" s="183"/>
      <c r="CKU74" s="183"/>
      <c r="CKV74" s="183"/>
      <c r="CKW74" s="183"/>
      <c r="CKX74" s="183"/>
      <c r="CKY74" s="183"/>
      <c r="CKZ74" s="183"/>
      <c r="CLA74" s="183"/>
      <c r="CLB74" s="183"/>
      <c r="CLC74" s="183"/>
      <c r="CLD74" s="183"/>
      <c r="CLE74" s="183"/>
      <c r="CLF74" s="183"/>
      <c r="CLG74" s="183"/>
      <c r="CLH74" s="183"/>
      <c r="CLI74" s="183"/>
      <c r="CLJ74" s="183"/>
      <c r="CLK74" s="183"/>
      <c r="CLL74" s="183"/>
      <c r="CLM74" s="183"/>
      <c r="CLN74" s="183"/>
      <c r="CLO74" s="183"/>
      <c r="CLP74" s="183"/>
      <c r="CLQ74" s="183"/>
      <c r="CLR74" s="183"/>
      <c r="CLS74" s="183"/>
      <c r="CLT74" s="183"/>
      <c r="CLU74" s="183"/>
      <c r="CLV74" s="183"/>
      <c r="CLW74" s="183"/>
      <c r="CLX74" s="183"/>
      <c r="CLY74" s="183"/>
      <c r="CLZ74" s="183"/>
      <c r="CMA74" s="183"/>
      <c r="CMB74" s="183"/>
      <c r="CMC74" s="183"/>
      <c r="CMD74" s="183"/>
      <c r="CME74" s="183"/>
      <c r="CMF74" s="183"/>
      <c r="CMG74" s="183"/>
      <c r="CMH74" s="183"/>
      <c r="CMI74" s="183"/>
      <c r="CMJ74" s="183"/>
      <c r="CMK74" s="183"/>
      <c r="CML74" s="183"/>
      <c r="CMM74" s="183"/>
      <c r="CMN74" s="183"/>
      <c r="CMO74" s="183"/>
      <c r="CMP74" s="183"/>
      <c r="CMQ74" s="183"/>
      <c r="CMR74" s="183"/>
      <c r="CMS74" s="183"/>
      <c r="CMT74" s="183"/>
      <c r="CMU74" s="183"/>
      <c r="CMV74" s="183"/>
      <c r="CMW74" s="183"/>
      <c r="CMX74" s="183"/>
      <c r="CMY74" s="183"/>
      <c r="CMZ74" s="183"/>
      <c r="CNA74" s="183"/>
      <c r="CNB74" s="183"/>
      <c r="CNC74" s="183"/>
      <c r="CND74" s="183"/>
      <c r="CNE74" s="183"/>
      <c r="CNF74" s="183"/>
      <c r="CNG74" s="183"/>
      <c r="CNH74" s="183"/>
      <c r="CNI74" s="183"/>
      <c r="CNJ74" s="183"/>
      <c r="CNK74" s="183"/>
      <c r="CNL74" s="183"/>
      <c r="CNM74" s="183"/>
      <c r="CNN74" s="183"/>
      <c r="CNO74" s="183"/>
      <c r="CNP74" s="183"/>
      <c r="CNQ74" s="183"/>
      <c r="CNR74" s="183"/>
      <c r="CNS74" s="183"/>
      <c r="CNT74" s="183"/>
      <c r="CNU74" s="183"/>
      <c r="CNV74" s="183"/>
      <c r="CNW74" s="183"/>
      <c r="CNX74" s="183"/>
      <c r="CNY74" s="183"/>
      <c r="CNZ74" s="183"/>
      <c r="COA74" s="183"/>
      <c r="COB74" s="183"/>
      <c r="COC74" s="183"/>
      <c r="COD74" s="183"/>
      <c r="COE74" s="183"/>
      <c r="COF74" s="183"/>
      <c r="COG74" s="183"/>
      <c r="COH74" s="183"/>
      <c r="COI74" s="183"/>
      <c r="COJ74" s="183"/>
      <c r="COK74" s="183"/>
      <c r="COL74" s="183"/>
      <c r="COM74" s="183"/>
      <c r="CON74" s="183"/>
      <c r="COO74" s="183"/>
      <c r="COP74" s="183"/>
      <c r="COQ74" s="183"/>
      <c r="COR74" s="183"/>
      <c r="COS74" s="183"/>
      <c r="COT74" s="183"/>
      <c r="COU74" s="183"/>
      <c r="COV74" s="183"/>
      <c r="COW74" s="183"/>
      <c r="COX74" s="183"/>
    </row>
    <row r="75" spans="1:2442" s="293" customFormat="1" ht="18.95" customHeight="1">
      <c r="A75" s="281"/>
      <c r="B75" s="310"/>
      <c r="C75" s="283"/>
      <c r="D75" s="281"/>
      <c r="E75" s="284"/>
      <c r="F75" s="285"/>
      <c r="G75" s="285"/>
      <c r="H75" s="309"/>
      <c r="I75" s="288"/>
      <c r="K75" s="298"/>
      <c r="L75" s="298"/>
      <c r="M75" s="298"/>
      <c r="N75" s="272"/>
      <c r="O75" s="264"/>
      <c r="P75" s="265"/>
      <c r="Q75" s="266"/>
      <c r="R75" s="266"/>
      <c r="S75" s="264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3"/>
      <c r="DE75" s="183"/>
      <c r="DF75" s="183"/>
      <c r="DG75" s="183"/>
      <c r="DH75" s="183"/>
      <c r="DI75" s="183"/>
      <c r="DJ75" s="183"/>
      <c r="DK75" s="183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3"/>
      <c r="EN75" s="183"/>
      <c r="EO75" s="183"/>
      <c r="EP75" s="183"/>
      <c r="EQ75" s="183"/>
      <c r="ER75" s="183"/>
      <c r="ES75" s="183"/>
      <c r="ET75" s="183"/>
      <c r="EU75" s="183"/>
      <c r="EV75" s="183"/>
      <c r="EW75" s="183"/>
      <c r="EX75" s="183"/>
      <c r="EY75" s="183"/>
      <c r="EZ75" s="183"/>
      <c r="FA75" s="183"/>
      <c r="FB75" s="183"/>
      <c r="FC75" s="183"/>
      <c r="FD75" s="183"/>
      <c r="FE75" s="183"/>
      <c r="FF75" s="183"/>
      <c r="FG75" s="183"/>
      <c r="FH75" s="183"/>
      <c r="FI75" s="183"/>
      <c r="FJ75" s="183"/>
      <c r="FK75" s="183"/>
      <c r="FL75" s="183"/>
      <c r="FM75" s="183"/>
      <c r="FN75" s="183"/>
      <c r="FO75" s="183"/>
      <c r="FP75" s="183"/>
      <c r="FQ75" s="183"/>
      <c r="FR75" s="183"/>
      <c r="FS75" s="183"/>
      <c r="FT75" s="183"/>
      <c r="FU75" s="183"/>
      <c r="FV75" s="183"/>
      <c r="FW75" s="183"/>
      <c r="FX75" s="183"/>
      <c r="FY75" s="183"/>
      <c r="FZ75" s="183"/>
      <c r="GA75" s="183"/>
      <c r="GB75" s="183"/>
      <c r="GC75" s="183"/>
      <c r="GD75" s="183"/>
      <c r="GE75" s="183"/>
      <c r="GF75" s="183"/>
      <c r="GG75" s="183"/>
      <c r="GH75" s="183"/>
      <c r="GI75" s="183"/>
      <c r="GJ75" s="183"/>
      <c r="GK75" s="183"/>
      <c r="GL75" s="183"/>
      <c r="GM75" s="183"/>
      <c r="GN75" s="183"/>
      <c r="GO75" s="183"/>
      <c r="GP75" s="183"/>
      <c r="GQ75" s="183"/>
      <c r="GR75" s="183"/>
      <c r="GS75" s="183"/>
      <c r="GT75" s="183"/>
      <c r="GU75" s="183"/>
      <c r="GV75" s="183"/>
      <c r="GW75" s="183"/>
      <c r="GX75" s="183"/>
      <c r="GY75" s="183"/>
      <c r="GZ75" s="183"/>
      <c r="HA75" s="183"/>
      <c r="HB75" s="183"/>
      <c r="HC75" s="183"/>
      <c r="HD75" s="183"/>
      <c r="HE75" s="183"/>
      <c r="HF75" s="183"/>
      <c r="HG75" s="183"/>
      <c r="HH75" s="183"/>
      <c r="HI75" s="183"/>
      <c r="HJ75" s="183"/>
      <c r="HK75" s="183"/>
      <c r="HL75" s="183"/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83"/>
      <c r="HZ75" s="183"/>
      <c r="IA75" s="183"/>
      <c r="IB75" s="183"/>
      <c r="IC75" s="183"/>
      <c r="ID75" s="183"/>
      <c r="IE75" s="183"/>
      <c r="IF75" s="183"/>
      <c r="IG75" s="183"/>
      <c r="IH75" s="183"/>
      <c r="II75" s="183"/>
      <c r="IJ75" s="183"/>
      <c r="IK75" s="183"/>
      <c r="IL75" s="183"/>
      <c r="IM75" s="183"/>
      <c r="IN75" s="183"/>
      <c r="IO75" s="183"/>
      <c r="IP75" s="183"/>
      <c r="IQ75" s="183"/>
      <c r="IR75" s="183"/>
      <c r="IS75" s="183"/>
      <c r="IT75" s="183"/>
      <c r="IU75" s="183"/>
      <c r="IV75" s="183"/>
      <c r="IW75" s="183"/>
      <c r="IX75" s="183"/>
      <c r="IY75" s="183"/>
      <c r="IZ75" s="183"/>
      <c r="JA75" s="183"/>
      <c r="JB75" s="183"/>
      <c r="JC75" s="183"/>
      <c r="JD75" s="183"/>
      <c r="JE75" s="183"/>
      <c r="JF75" s="183"/>
      <c r="JG75" s="183"/>
      <c r="JH75" s="183"/>
      <c r="JI75" s="183"/>
      <c r="JJ75" s="183"/>
      <c r="JK75" s="183"/>
      <c r="JL75" s="183"/>
      <c r="JM75" s="183"/>
      <c r="JN75" s="183"/>
      <c r="JO75" s="183"/>
      <c r="JP75" s="183"/>
      <c r="JQ75" s="183"/>
      <c r="JR75" s="183"/>
      <c r="JS75" s="183"/>
      <c r="JT75" s="183"/>
      <c r="JU75" s="183"/>
      <c r="JV75" s="183"/>
      <c r="JW75" s="183"/>
      <c r="JX75" s="183"/>
      <c r="JY75" s="183"/>
      <c r="JZ75" s="183"/>
      <c r="KA75" s="183"/>
      <c r="KB75" s="183"/>
      <c r="KC75" s="183"/>
      <c r="KD75" s="183"/>
      <c r="KE75" s="183"/>
      <c r="KF75" s="183"/>
      <c r="KG75" s="183"/>
      <c r="KH75" s="183"/>
      <c r="KI75" s="183"/>
      <c r="KJ75" s="183"/>
      <c r="KK75" s="183"/>
      <c r="KL75" s="183"/>
      <c r="KM75" s="183"/>
      <c r="KN75" s="183"/>
      <c r="KO75" s="183"/>
      <c r="KP75" s="183"/>
      <c r="KQ75" s="183"/>
      <c r="KR75" s="183"/>
      <c r="KS75" s="183"/>
      <c r="KT75" s="183"/>
      <c r="KU75" s="183"/>
      <c r="KV75" s="183"/>
      <c r="KW75" s="183"/>
      <c r="KX75" s="183"/>
      <c r="KY75" s="183"/>
      <c r="KZ75" s="183"/>
      <c r="LA75" s="183"/>
      <c r="LB75" s="183"/>
      <c r="LC75" s="183"/>
      <c r="LD75" s="183"/>
      <c r="LE75" s="183"/>
      <c r="LF75" s="183"/>
      <c r="LG75" s="183"/>
      <c r="LH75" s="183"/>
      <c r="LI75" s="183"/>
      <c r="LJ75" s="183"/>
      <c r="LK75" s="183"/>
      <c r="LL75" s="183"/>
      <c r="LM75" s="183"/>
      <c r="LN75" s="183"/>
      <c r="LO75" s="183"/>
      <c r="LP75" s="183"/>
      <c r="LQ75" s="183"/>
      <c r="LR75" s="183"/>
      <c r="LS75" s="183"/>
      <c r="LT75" s="183"/>
      <c r="LU75" s="183"/>
      <c r="LV75" s="183"/>
      <c r="LW75" s="183"/>
      <c r="LX75" s="183"/>
      <c r="LY75" s="183"/>
      <c r="LZ75" s="183"/>
      <c r="MA75" s="183"/>
      <c r="MB75" s="183"/>
      <c r="MC75" s="183"/>
      <c r="MD75" s="183"/>
      <c r="ME75" s="183"/>
      <c r="MF75" s="183"/>
      <c r="MG75" s="183"/>
      <c r="MH75" s="183"/>
      <c r="MI75" s="183"/>
      <c r="MJ75" s="183"/>
      <c r="MK75" s="183"/>
      <c r="ML75" s="183"/>
      <c r="MM75" s="183"/>
      <c r="MN75" s="183"/>
      <c r="MO75" s="183"/>
      <c r="MP75" s="183"/>
      <c r="MQ75" s="183"/>
      <c r="MR75" s="183"/>
      <c r="MS75" s="183"/>
      <c r="MT75" s="183"/>
      <c r="MU75" s="183"/>
      <c r="MV75" s="183"/>
      <c r="MW75" s="183"/>
      <c r="MX75" s="183"/>
      <c r="MY75" s="183"/>
      <c r="MZ75" s="183"/>
      <c r="NA75" s="183"/>
      <c r="NB75" s="183"/>
      <c r="NC75" s="183"/>
      <c r="ND75" s="183"/>
      <c r="NE75" s="183"/>
      <c r="NF75" s="183"/>
      <c r="NG75" s="183"/>
      <c r="NH75" s="183"/>
      <c r="NI75" s="183"/>
      <c r="NJ75" s="183"/>
      <c r="NK75" s="183"/>
      <c r="NL75" s="183"/>
      <c r="NM75" s="183"/>
      <c r="NN75" s="183"/>
      <c r="NO75" s="183"/>
      <c r="NP75" s="183"/>
      <c r="NQ75" s="183"/>
      <c r="NR75" s="183"/>
      <c r="NS75" s="183"/>
      <c r="NT75" s="183"/>
      <c r="NU75" s="183"/>
      <c r="NV75" s="183"/>
      <c r="NW75" s="183"/>
      <c r="NX75" s="183"/>
      <c r="NY75" s="183"/>
      <c r="NZ75" s="183"/>
      <c r="OA75" s="183"/>
      <c r="OB75" s="183"/>
      <c r="OC75" s="183"/>
      <c r="OD75" s="183"/>
      <c r="OE75" s="183"/>
      <c r="OF75" s="183"/>
      <c r="OG75" s="183"/>
      <c r="OH75" s="183"/>
      <c r="OI75" s="183"/>
      <c r="OJ75" s="183"/>
      <c r="OK75" s="183"/>
      <c r="OL75" s="183"/>
      <c r="OM75" s="183"/>
      <c r="ON75" s="183"/>
      <c r="OO75" s="183"/>
      <c r="OP75" s="183"/>
      <c r="OQ75" s="183"/>
      <c r="OR75" s="183"/>
      <c r="OS75" s="183"/>
      <c r="OT75" s="183"/>
      <c r="OU75" s="183"/>
      <c r="OV75" s="183"/>
      <c r="OW75" s="183"/>
      <c r="OX75" s="183"/>
      <c r="OY75" s="183"/>
      <c r="OZ75" s="183"/>
      <c r="PA75" s="183"/>
      <c r="PB75" s="183"/>
      <c r="PC75" s="183"/>
      <c r="PD75" s="183"/>
      <c r="PE75" s="183"/>
      <c r="PF75" s="183"/>
      <c r="PG75" s="183"/>
      <c r="PH75" s="183"/>
      <c r="PI75" s="183"/>
      <c r="PJ75" s="183"/>
      <c r="PK75" s="183"/>
      <c r="PL75" s="183"/>
      <c r="PM75" s="183"/>
      <c r="PN75" s="183"/>
      <c r="PO75" s="183"/>
      <c r="PP75" s="183"/>
      <c r="PQ75" s="183"/>
      <c r="PR75" s="183"/>
      <c r="PS75" s="183"/>
      <c r="PT75" s="183"/>
      <c r="PU75" s="183"/>
      <c r="PV75" s="183"/>
      <c r="PW75" s="183"/>
      <c r="PX75" s="183"/>
      <c r="PY75" s="183"/>
      <c r="PZ75" s="183"/>
      <c r="QA75" s="183"/>
      <c r="QB75" s="183"/>
      <c r="QC75" s="183"/>
      <c r="QD75" s="183"/>
      <c r="QE75" s="183"/>
      <c r="QF75" s="183"/>
      <c r="QG75" s="183"/>
      <c r="QH75" s="183"/>
      <c r="QI75" s="183"/>
      <c r="QJ75" s="183"/>
      <c r="QK75" s="183"/>
      <c r="QL75" s="183"/>
      <c r="QM75" s="183"/>
      <c r="QN75" s="183"/>
      <c r="QO75" s="183"/>
      <c r="QP75" s="183"/>
      <c r="QQ75" s="183"/>
      <c r="QR75" s="183"/>
      <c r="QS75" s="183"/>
      <c r="QT75" s="183"/>
      <c r="QU75" s="183"/>
      <c r="QV75" s="183"/>
      <c r="QW75" s="183"/>
      <c r="QX75" s="183"/>
      <c r="QY75" s="183"/>
      <c r="QZ75" s="183"/>
      <c r="RA75" s="183"/>
      <c r="RB75" s="183"/>
      <c r="RC75" s="183"/>
      <c r="RD75" s="183"/>
      <c r="RE75" s="183"/>
      <c r="RF75" s="183"/>
      <c r="RG75" s="183"/>
      <c r="RH75" s="183"/>
      <c r="RI75" s="183"/>
      <c r="RJ75" s="183"/>
      <c r="RK75" s="183"/>
      <c r="RL75" s="183"/>
      <c r="RM75" s="183"/>
      <c r="RN75" s="183"/>
      <c r="RO75" s="183"/>
      <c r="RP75" s="183"/>
      <c r="RQ75" s="183"/>
      <c r="RR75" s="183"/>
      <c r="RS75" s="183"/>
      <c r="RT75" s="183"/>
      <c r="RU75" s="183"/>
      <c r="RV75" s="183"/>
      <c r="RW75" s="183"/>
      <c r="RX75" s="183"/>
      <c r="RY75" s="183"/>
      <c r="RZ75" s="183"/>
      <c r="SA75" s="183"/>
      <c r="SB75" s="183"/>
      <c r="SC75" s="183"/>
      <c r="SD75" s="183"/>
      <c r="SE75" s="183"/>
      <c r="SF75" s="183"/>
      <c r="SG75" s="183"/>
      <c r="SH75" s="183"/>
      <c r="SI75" s="183"/>
      <c r="SJ75" s="183"/>
      <c r="SK75" s="183"/>
      <c r="SL75" s="183"/>
      <c r="SM75" s="183"/>
      <c r="SN75" s="183"/>
      <c r="SO75" s="183"/>
      <c r="SP75" s="183"/>
      <c r="SQ75" s="183"/>
      <c r="SR75" s="183"/>
      <c r="SS75" s="183"/>
      <c r="ST75" s="183"/>
      <c r="SU75" s="183"/>
      <c r="SV75" s="183"/>
      <c r="SW75" s="183"/>
      <c r="SX75" s="183"/>
      <c r="SY75" s="183"/>
      <c r="SZ75" s="183"/>
      <c r="TA75" s="183"/>
      <c r="TB75" s="183"/>
      <c r="TC75" s="183"/>
      <c r="TD75" s="183"/>
      <c r="TE75" s="183"/>
      <c r="TF75" s="183"/>
      <c r="TG75" s="183"/>
      <c r="TH75" s="183"/>
      <c r="TI75" s="183"/>
      <c r="TJ75" s="183"/>
      <c r="TK75" s="183"/>
      <c r="TL75" s="183"/>
      <c r="TM75" s="183"/>
      <c r="TN75" s="183"/>
      <c r="TO75" s="183"/>
      <c r="TP75" s="183"/>
      <c r="TQ75" s="183"/>
      <c r="TR75" s="183"/>
      <c r="TS75" s="183"/>
      <c r="TT75" s="183"/>
      <c r="TU75" s="183"/>
      <c r="TV75" s="183"/>
      <c r="TW75" s="183"/>
      <c r="TX75" s="183"/>
      <c r="TY75" s="183"/>
      <c r="TZ75" s="183"/>
      <c r="UA75" s="183"/>
      <c r="UB75" s="183"/>
      <c r="UC75" s="183"/>
      <c r="UD75" s="183"/>
      <c r="UE75" s="183"/>
      <c r="UF75" s="183"/>
      <c r="UG75" s="183"/>
      <c r="UH75" s="183"/>
      <c r="UI75" s="183"/>
      <c r="UJ75" s="183"/>
      <c r="UK75" s="183"/>
      <c r="UL75" s="183"/>
      <c r="UM75" s="183"/>
      <c r="UN75" s="183"/>
      <c r="UO75" s="183"/>
      <c r="UP75" s="183"/>
      <c r="UQ75" s="183"/>
      <c r="UR75" s="183"/>
      <c r="US75" s="183"/>
      <c r="UT75" s="183"/>
      <c r="UU75" s="183"/>
      <c r="UV75" s="183"/>
      <c r="UW75" s="183"/>
      <c r="UX75" s="183"/>
      <c r="UY75" s="183"/>
      <c r="UZ75" s="183"/>
      <c r="VA75" s="183"/>
      <c r="VB75" s="183"/>
      <c r="VC75" s="183"/>
      <c r="VD75" s="183"/>
      <c r="VE75" s="183"/>
      <c r="VF75" s="183"/>
      <c r="VG75" s="183"/>
      <c r="VH75" s="183"/>
      <c r="VI75" s="183"/>
      <c r="VJ75" s="183"/>
      <c r="VK75" s="183"/>
      <c r="VL75" s="183"/>
      <c r="VM75" s="183"/>
      <c r="VN75" s="183"/>
      <c r="VO75" s="183"/>
      <c r="VP75" s="183"/>
      <c r="VQ75" s="183"/>
      <c r="VR75" s="183"/>
      <c r="VS75" s="183"/>
      <c r="VT75" s="183"/>
      <c r="VU75" s="183"/>
      <c r="VV75" s="183"/>
      <c r="VW75" s="183"/>
      <c r="VX75" s="183"/>
      <c r="VY75" s="183"/>
      <c r="VZ75" s="183"/>
      <c r="WA75" s="183"/>
      <c r="WB75" s="183"/>
      <c r="WC75" s="183"/>
      <c r="WD75" s="183"/>
      <c r="WE75" s="183"/>
      <c r="WF75" s="183"/>
      <c r="WG75" s="183"/>
      <c r="WH75" s="183"/>
      <c r="WI75" s="183"/>
      <c r="WJ75" s="183"/>
      <c r="WK75" s="183"/>
      <c r="WL75" s="183"/>
      <c r="WM75" s="183"/>
      <c r="WN75" s="183"/>
      <c r="WO75" s="183"/>
      <c r="WP75" s="183"/>
      <c r="WQ75" s="183"/>
      <c r="WR75" s="183"/>
      <c r="WS75" s="183"/>
      <c r="WT75" s="183"/>
      <c r="WU75" s="183"/>
      <c r="WV75" s="183"/>
      <c r="WW75" s="183"/>
      <c r="WX75" s="183"/>
      <c r="WY75" s="183"/>
      <c r="WZ75" s="183"/>
      <c r="XA75" s="183"/>
      <c r="XB75" s="183"/>
      <c r="XC75" s="183"/>
      <c r="XD75" s="183"/>
      <c r="XE75" s="183"/>
      <c r="XF75" s="183"/>
      <c r="XG75" s="183"/>
      <c r="XH75" s="183"/>
      <c r="XI75" s="183"/>
      <c r="XJ75" s="183"/>
      <c r="XK75" s="183"/>
      <c r="XL75" s="183"/>
      <c r="XM75" s="183"/>
      <c r="XN75" s="183"/>
      <c r="XO75" s="183"/>
      <c r="XP75" s="183"/>
      <c r="XQ75" s="183"/>
      <c r="XR75" s="183"/>
      <c r="XS75" s="183"/>
      <c r="XT75" s="183"/>
      <c r="XU75" s="183"/>
      <c r="XV75" s="183"/>
      <c r="XW75" s="183"/>
      <c r="XX75" s="183"/>
      <c r="XY75" s="183"/>
      <c r="XZ75" s="183"/>
      <c r="YA75" s="183"/>
      <c r="YB75" s="183"/>
      <c r="YC75" s="183"/>
      <c r="YD75" s="183"/>
      <c r="YE75" s="183"/>
      <c r="YF75" s="183"/>
      <c r="YG75" s="183"/>
      <c r="YH75" s="183"/>
      <c r="YI75" s="183"/>
      <c r="YJ75" s="183"/>
      <c r="YK75" s="183"/>
      <c r="YL75" s="183"/>
      <c r="YM75" s="183"/>
      <c r="YN75" s="183"/>
      <c r="YO75" s="183"/>
      <c r="YP75" s="183"/>
      <c r="YQ75" s="183"/>
      <c r="YR75" s="183"/>
      <c r="YS75" s="183"/>
      <c r="YT75" s="183"/>
      <c r="YU75" s="183"/>
      <c r="YV75" s="183"/>
      <c r="YW75" s="183"/>
      <c r="YX75" s="183"/>
      <c r="YY75" s="183"/>
      <c r="YZ75" s="183"/>
      <c r="ZA75" s="183"/>
      <c r="ZB75" s="183"/>
      <c r="ZC75" s="183"/>
      <c r="ZD75" s="183"/>
      <c r="ZE75" s="183"/>
      <c r="ZF75" s="183"/>
      <c r="ZG75" s="183"/>
      <c r="ZH75" s="183"/>
      <c r="ZI75" s="183"/>
      <c r="ZJ75" s="183"/>
      <c r="ZK75" s="183"/>
      <c r="ZL75" s="183"/>
      <c r="ZM75" s="183"/>
      <c r="ZN75" s="183"/>
      <c r="ZO75" s="183"/>
      <c r="ZP75" s="183"/>
      <c r="ZQ75" s="183"/>
      <c r="ZR75" s="183"/>
      <c r="ZS75" s="183"/>
      <c r="ZT75" s="183"/>
      <c r="ZU75" s="183"/>
      <c r="ZV75" s="183"/>
      <c r="ZW75" s="183"/>
      <c r="ZX75" s="183"/>
      <c r="ZY75" s="183"/>
      <c r="ZZ75" s="183"/>
      <c r="AAA75" s="183"/>
      <c r="AAB75" s="183"/>
      <c r="AAC75" s="183"/>
      <c r="AAD75" s="183"/>
      <c r="AAE75" s="183"/>
      <c r="AAF75" s="183"/>
      <c r="AAG75" s="183"/>
      <c r="AAH75" s="183"/>
      <c r="AAI75" s="183"/>
      <c r="AAJ75" s="183"/>
      <c r="AAK75" s="183"/>
      <c r="AAL75" s="183"/>
      <c r="AAM75" s="183"/>
      <c r="AAN75" s="183"/>
      <c r="AAO75" s="183"/>
      <c r="AAP75" s="183"/>
      <c r="AAQ75" s="183"/>
      <c r="AAR75" s="183"/>
      <c r="AAS75" s="183"/>
      <c r="AAT75" s="183"/>
      <c r="AAU75" s="183"/>
      <c r="AAV75" s="183"/>
      <c r="AAW75" s="183"/>
      <c r="AAX75" s="183"/>
      <c r="AAY75" s="183"/>
      <c r="AAZ75" s="183"/>
      <c r="ABA75" s="183"/>
      <c r="ABB75" s="183"/>
      <c r="ABC75" s="183"/>
      <c r="ABD75" s="183"/>
      <c r="ABE75" s="183"/>
      <c r="ABF75" s="183"/>
      <c r="ABG75" s="183"/>
      <c r="ABH75" s="183"/>
      <c r="ABI75" s="183"/>
      <c r="ABJ75" s="183"/>
      <c r="ABK75" s="183"/>
      <c r="ABL75" s="183"/>
      <c r="ABM75" s="183"/>
      <c r="ABN75" s="183"/>
      <c r="ABO75" s="183"/>
      <c r="ABP75" s="183"/>
      <c r="ABQ75" s="183"/>
      <c r="ABR75" s="183"/>
      <c r="ABS75" s="183"/>
      <c r="ABT75" s="183"/>
      <c r="ABU75" s="183"/>
      <c r="ABV75" s="183"/>
      <c r="ABW75" s="183"/>
      <c r="ABX75" s="183"/>
      <c r="ABY75" s="183"/>
      <c r="ABZ75" s="183"/>
      <c r="ACA75" s="183"/>
      <c r="ACB75" s="183"/>
      <c r="ACC75" s="183"/>
      <c r="ACD75" s="183"/>
      <c r="ACE75" s="183"/>
      <c r="ACF75" s="183"/>
      <c r="ACG75" s="183"/>
      <c r="ACH75" s="183"/>
      <c r="ACI75" s="183"/>
      <c r="ACJ75" s="183"/>
      <c r="ACK75" s="183"/>
      <c r="ACL75" s="183"/>
      <c r="ACM75" s="183"/>
      <c r="ACN75" s="183"/>
      <c r="ACO75" s="183"/>
      <c r="ACP75" s="183"/>
      <c r="ACQ75" s="183"/>
      <c r="ACR75" s="183"/>
      <c r="ACS75" s="183"/>
      <c r="ACT75" s="183"/>
      <c r="ACU75" s="183"/>
      <c r="ACV75" s="183"/>
      <c r="ACW75" s="183"/>
      <c r="ACX75" s="183"/>
      <c r="ACY75" s="183"/>
      <c r="ACZ75" s="183"/>
      <c r="ADA75" s="183"/>
      <c r="ADB75" s="183"/>
      <c r="ADC75" s="183"/>
      <c r="ADD75" s="183"/>
      <c r="ADE75" s="183"/>
      <c r="ADF75" s="183"/>
      <c r="ADG75" s="183"/>
      <c r="ADH75" s="183"/>
      <c r="ADI75" s="183"/>
      <c r="ADJ75" s="183"/>
      <c r="ADK75" s="183"/>
      <c r="ADL75" s="183"/>
      <c r="ADM75" s="183"/>
      <c r="ADN75" s="183"/>
      <c r="ADO75" s="183"/>
      <c r="ADP75" s="183"/>
      <c r="ADQ75" s="183"/>
      <c r="ADR75" s="183"/>
      <c r="ADS75" s="183"/>
      <c r="ADT75" s="183"/>
      <c r="ADU75" s="183"/>
      <c r="ADV75" s="183"/>
      <c r="ADW75" s="183"/>
      <c r="ADX75" s="183"/>
      <c r="ADY75" s="183"/>
      <c r="ADZ75" s="183"/>
      <c r="AEA75" s="183"/>
      <c r="AEB75" s="183"/>
      <c r="AEC75" s="183"/>
      <c r="AED75" s="183"/>
      <c r="AEE75" s="183"/>
      <c r="AEF75" s="183"/>
      <c r="AEG75" s="183"/>
      <c r="AEH75" s="183"/>
      <c r="AEI75" s="183"/>
      <c r="AEJ75" s="183"/>
      <c r="AEK75" s="183"/>
      <c r="AEL75" s="183"/>
      <c r="AEM75" s="183"/>
      <c r="AEN75" s="183"/>
      <c r="AEO75" s="183"/>
      <c r="AEP75" s="183"/>
      <c r="AEQ75" s="183"/>
      <c r="AER75" s="183"/>
      <c r="AES75" s="183"/>
      <c r="AET75" s="183"/>
      <c r="AEU75" s="183"/>
      <c r="AEV75" s="183"/>
      <c r="AEW75" s="183"/>
      <c r="AEX75" s="183"/>
      <c r="AEY75" s="183"/>
      <c r="AEZ75" s="183"/>
      <c r="AFA75" s="183"/>
      <c r="AFB75" s="183"/>
      <c r="AFC75" s="183"/>
      <c r="AFD75" s="183"/>
      <c r="AFE75" s="183"/>
      <c r="AFF75" s="183"/>
      <c r="AFG75" s="183"/>
      <c r="AFH75" s="183"/>
      <c r="AFI75" s="183"/>
      <c r="AFJ75" s="183"/>
      <c r="AFK75" s="183"/>
      <c r="AFL75" s="183"/>
      <c r="AFM75" s="183"/>
      <c r="AFN75" s="183"/>
      <c r="AFO75" s="183"/>
      <c r="AFP75" s="183"/>
      <c r="AFQ75" s="183"/>
      <c r="AFR75" s="183"/>
      <c r="AFS75" s="183"/>
      <c r="AFT75" s="183"/>
      <c r="AFU75" s="183"/>
      <c r="AFV75" s="183"/>
      <c r="AFW75" s="183"/>
      <c r="AFX75" s="183"/>
      <c r="AFY75" s="183"/>
      <c r="AFZ75" s="183"/>
      <c r="AGA75" s="183"/>
      <c r="AGB75" s="183"/>
      <c r="AGC75" s="183"/>
      <c r="AGD75" s="183"/>
      <c r="AGE75" s="183"/>
      <c r="AGF75" s="183"/>
      <c r="AGG75" s="183"/>
      <c r="AGH75" s="183"/>
      <c r="AGI75" s="183"/>
      <c r="AGJ75" s="183"/>
      <c r="AGK75" s="183"/>
      <c r="AGL75" s="183"/>
      <c r="AGM75" s="183"/>
      <c r="AGN75" s="183"/>
      <c r="AGO75" s="183"/>
      <c r="AGP75" s="183"/>
      <c r="AGQ75" s="183"/>
      <c r="AGR75" s="183"/>
      <c r="AGS75" s="183"/>
      <c r="AGT75" s="183"/>
      <c r="AGU75" s="183"/>
      <c r="AGV75" s="183"/>
      <c r="AGW75" s="183"/>
      <c r="AGX75" s="183"/>
      <c r="AGY75" s="183"/>
      <c r="AGZ75" s="183"/>
      <c r="AHA75" s="183"/>
      <c r="AHB75" s="183"/>
      <c r="AHC75" s="183"/>
      <c r="AHD75" s="183"/>
      <c r="AHE75" s="183"/>
      <c r="AHF75" s="183"/>
      <c r="AHG75" s="183"/>
      <c r="AHH75" s="183"/>
      <c r="AHI75" s="183"/>
      <c r="AHJ75" s="183"/>
      <c r="AHK75" s="183"/>
      <c r="AHL75" s="183"/>
      <c r="AHM75" s="183"/>
      <c r="AHN75" s="183"/>
      <c r="AHO75" s="183"/>
      <c r="AHP75" s="183"/>
      <c r="AHQ75" s="183"/>
      <c r="AHR75" s="183"/>
      <c r="AHS75" s="183"/>
      <c r="AHT75" s="183"/>
      <c r="AHU75" s="183"/>
      <c r="AHV75" s="183"/>
      <c r="AHW75" s="183"/>
      <c r="AHX75" s="183"/>
      <c r="AHY75" s="183"/>
      <c r="AHZ75" s="183"/>
      <c r="AIA75" s="183"/>
      <c r="AIB75" s="183"/>
      <c r="AIC75" s="183"/>
      <c r="AID75" s="183"/>
      <c r="AIE75" s="183"/>
      <c r="AIF75" s="183"/>
      <c r="AIG75" s="183"/>
      <c r="AIH75" s="183"/>
      <c r="AII75" s="183"/>
      <c r="AIJ75" s="183"/>
      <c r="AIK75" s="183"/>
      <c r="AIL75" s="183"/>
      <c r="AIM75" s="183"/>
      <c r="AIN75" s="183"/>
      <c r="AIO75" s="183"/>
      <c r="AIP75" s="183"/>
      <c r="AIQ75" s="183"/>
      <c r="AIR75" s="183"/>
      <c r="AIS75" s="183"/>
      <c r="AIT75" s="183"/>
      <c r="AIU75" s="183"/>
      <c r="AIV75" s="183"/>
      <c r="AIW75" s="183"/>
      <c r="AIX75" s="183"/>
      <c r="AIY75" s="183"/>
      <c r="AIZ75" s="183"/>
      <c r="AJA75" s="183"/>
      <c r="AJB75" s="183"/>
      <c r="AJC75" s="183"/>
      <c r="AJD75" s="183"/>
      <c r="AJE75" s="183"/>
      <c r="AJF75" s="183"/>
      <c r="AJG75" s="183"/>
      <c r="AJH75" s="183"/>
      <c r="AJI75" s="183"/>
      <c r="AJJ75" s="183"/>
      <c r="AJK75" s="183"/>
      <c r="AJL75" s="183"/>
      <c r="AJM75" s="183"/>
      <c r="AJN75" s="183"/>
      <c r="AJO75" s="183"/>
      <c r="AJP75" s="183"/>
      <c r="AJQ75" s="183"/>
      <c r="AJR75" s="183"/>
      <c r="AJS75" s="183"/>
      <c r="AJT75" s="183"/>
      <c r="AJU75" s="183"/>
      <c r="AJV75" s="183"/>
      <c r="AJW75" s="183"/>
      <c r="AJX75" s="183"/>
      <c r="AJY75" s="183"/>
      <c r="AJZ75" s="183"/>
      <c r="AKA75" s="183"/>
      <c r="AKB75" s="183"/>
      <c r="AKC75" s="183"/>
      <c r="AKD75" s="183"/>
      <c r="AKE75" s="183"/>
      <c r="AKF75" s="183"/>
      <c r="AKG75" s="183"/>
      <c r="AKH75" s="183"/>
      <c r="AKI75" s="183"/>
      <c r="AKJ75" s="183"/>
      <c r="AKK75" s="183"/>
      <c r="AKL75" s="183"/>
      <c r="AKM75" s="183"/>
      <c r="AKN75" s="183"/>
      <c r="AKO75" s="183"/>
      <c r="AKP75" s="183"/>
      <c r="AKQ75" s="183"/>
      <c r="AKR75" s="183"/>
      <c r="AKS75" s="183"/>
      <c r="AKT75" s="183"/>
      <c r="AKU75" s="183"/>
      <c r="AKV75" s="183"/>
      <c r="AKW75" s="183"/>
      <c r="AKX75" s="183"/>
      <c r="AKY75" s="183"/>
      <c r="AKZ75" s="183"/>
      <c r="ALA75" s="183"/>
      <c r="ALB75" s="183"/>
      <c r="ALC75" s="183"/>
      <c r="ALD75" s="183"/>
      <c r="ALE75" s="183"/>
      <c r="ALF75" s="183"/>
      <c r="ALG75" s="183"/>
      <c r="ALH75" s="183"/>
      <c r="ALI75" s="183"/>
      <c r="ALJ75" s="183"/>
      <c r="ALK75" s="183"/>
      <c r="ALL75" s="183"/>
      <c r="ALM75" s="183"/>
      <c r="ALN75" s="183"/>
      <c r="ALO75" s="183"/>
      <c r="ALP75" s="183"/>
      <c r="ALQ75" s="183"/>
      <c r="ALR75" s="183"/>
      <c r="ALS75" s="183"/>
      <c r="ALT75" s="183"/>
      <c r="ALU75" s="183"/>
      <c r="ALV75" s="183"/>
      <c r="ALW75" s="183"/>
      <c r="ALX75" s="183"/>
      <c r="ALY75" s="183"/>
      <c r="ALZ75" s="183"/>
      <c r="AMA75" s="183"/>
      <c r="AMB75" s="183"/>
      <c r="AMC75" s="183"/>
      <c r="AMD75" s="183"/>
      <c r="AME75" s="183"/>
      <c r="AMF75" s="183"/>
      <c r="AMG75" s="183"/>
      <c r="AMH75" s="183"/>
      <c r="AMI75" s="183"/>
      <c r="AMJ75" s="183"/>
      <c r="AMK75" s="183"/>
      <c r="AML75" s="183"/>
      <c r="AMM75" s="183"/>
      <c r="AMN75" s="183"/>
      <c r="AMO75" s="183"/>
      <c r="AMP75" s="183"/>
      <c r="AMQ75" s="183"/>
      <c r="AMR75" s="183"/>
      <c r="AMS75" s="183"/>
      <c r="AMT75" s="183"/>
      <c r="AMU75" s="183"/>
      <c r="AMV75" s="183"/>
      <c r="AMW75" s="183"/>
      <c r="AMX75" s="183"/>
      <c r="AMY75" s="183"/>
      <c r="AMZ75" s="183"/>
      <c r="ANA75" s="183"/>
      <c r="ANB75" s="183"/>
      <c r="ANC75" s="183"/>
      <c r="AND75" s="183"/>
      <c r="ANE75" s="183"/>
      <c r="ANF75" s="183"/>
      <c r="ANG75" s="183"/>
      <c r="ANH75" s="183"/>
      <c r="ANI75" s="183"/>
      <c r="ANJ75" s="183"/>
      <c r="ANK75" s="183"/>
      <c r="ANL75" s="183"/>
      <c r="ANM75" s="183"/>
      <c r="ANN75" s="183"/>
      <c r="ANO75" s="183"/>
      <c r="ANP75" s="183"/>
      <c r="ANQ75" s="183"/>
      <c r="ANR75" s="183"/>
      <c r="ANS75" s="183"/>
      <c r="ANT75" s="183"/>
      <c r="ANU75" s="183"/>
      <c r="ANV75" s="183"/>
      <c r="ANW75" s="183"/>
      <c r="ANX75" s="183"/>
      <c r="ANY75" s="183"/>
      <c r="ANZ75" s="183"/>
      <c r="AOA75" s="183"/>
      <c r="AOB75" s="183"/>
      <c r="AOC75" s="183"/>
      <c r="AOD75" s="183"/>
      <c r="AOE75" s="183"/>
      <c r="AOF75" s="183"/>
      <c r="AOG75" s="183"/>
      <c r="AOH75" s="183"/>
      <c r="AOI75" s="183"/>
      <c r="AOJ75" s="183"/>
      <c r="AOK75" s="183"/>
      <c r="AOL75" s="183"/>
      <c r="AOM75" s="183"/>
      <c r="AON75" s="183"/>
      <c r="AOO75" s="183"/>
      <c r="AOP75" s="183"/>
      <c r="AOQ75" s="183"/>
      <c r="AOR75" s="183"/>
      <c r="AOS75" s="183"/>
      <c r="AOT75" s="183"/>
      <c r="AOU75" s="183"/>
      <c r="AOV75" s="183"/>
      <c r="AOW75" s="183"/>
      <c r="AOX75" s="183"/>
      <c r="AOY75" s="183"/>
      <c r="AOZ75" s="183"/>
      <c r="APA75" s="183"/>
      <c r="APB75" s="183"/>
      <c r="APC75" s="183"/>
      <c r="APD75" s="183"/>
      <c r="APE75" s="183"/>
      <c r="APF75" s="183"/>
      <c r="APG75" s="183"/>
      <c r="APH75" s="183"/>
      <c r="API75" s="183"/>
      <c r="APJ75" s="183"/>
      <c r="APK75" s="183"/>
      <c r="APL75" s="183"/>
      <c r="APM75" s="183"/>
      <c r="APN75" s="183"/>
      <c r="APO75" s="183"/>
      <c r="APP75" s="183"/>
      <c r="APQ75" s="183"/>
      <c r="APR75" s="183"/>
      <c r="APS75" s="183"/>
      <c r="APT75" s="183"/>
      <c r="APU75" s="183"/>
      <c r="APV75" s="183"/>
      <c r="APW75" s="183"/>
      <c r="APX75" s="183"/>
      <c r="APY75" s="183"/>
      <c r="APZ75" s="183"/>
      <c r="AQA75" s="183"/>
      <c r="AQB75" s="183"/>
      <c r="AQC75" s="183"/>
      <c r="AQD75" s="183"/>
      <c r="AQE75" s="183"/>
      <c r="AQF75" s="183"/>
      <c r="AQG75" s="183"/>
      <c r="AQH75" s="183"/>
      <c r="AQI75" s="183"/>
      <c r="AQJ75" s="183"/>
      <c r="AQK75" s="183"/>
      <c r="AQL75" s="183"/>
      <c r="AQM75" s="183"/>
      <c r="AQN75" s="183"/>
      <c r="AQO75" s="183"/>
      <c r="AQP75" s="183"/>
      <c r="AQQ75" s="183"/>
      <c r="AQR75" s="183"/>
      <c r="AQS75" s="183"/>
      <c r="AQT75" s="183"/>
      <c r="AQU75" s="183"/>
      <c r="AQV75" s="183"/>
      <c r="AQW75" s="183"/>
      <c r="AQX75" s="183"/>
      <c r="AQY75" s="183"/>
      <c r="AQZ75" s="183"/>
      <c r="ARA75" s="183"/>
      <c r="ARB75" s="183"/>
      <c r="ARC75" s="183"/>
      <c r="ARD75" s="183"/>
      <c r="ARE75" s="183"/>
      <c r="ARF75" s="183"/>
      <c r="ARG75" s="183"/>
      <c r="ARH75" s="183"/>
      <c r="ARI75" s="183"/>
      <c r="ARJ75" s="183"/>
      <c r="ARK75" s="183"/>
      <c r="ARL75" s="183"/>
      <c r="ARM75" s="183"/>
      <c r="ARN75" s="183"/>
      <c r="ARO75" s="183"/>
      <c r="ARP75" s="183"/>
      <c r="ARQ75" s="183"/>
      <c r="ARR75" s="183"/>
      <c r="ARS75" s="183"/>
      <c r="ART75" s="183"/>
      <c r="ARU75" s="183"/>
      <c r="ARV75" s="183"/>
      <c r="ARW75" s="183"/>
      <c r="ARX75" s="183"/>
      <c r="ARY75" s="183"/>
      <c r="ARZ75" s="183"/>
      <c r="ASA75" s="183"/>
      <c r="ASB75" s="183"/>
      <c r="ASC75" s="183"/>
      <c r="ASD75" s="183"/>
      <c r="ASE75" s="183"/>
      <c r="ASF75" s="183"/>
      <c r="ASG75" s="183"/>
      <c r="ASH75" s="183"/>
      <c r="ASI75" s="183"/>
      <c r="ASJ75" s="183"/>
      <c r="ASK75" s="183"/>
      <c r="ASL75" s="183"/>
      <c r="ASM75" s="183"/>
      <c r="ASN75" s="183"/>
      <c r="ASO75" s="183"/>
      <c r="ASP75" s="183"/>
      <c r="ASQ75" s="183"/>
      <c r="ASR75" s="183"/>
      <c r="ASS75" s="183"/>
      <c r="AST75" s="183"/>
      <c r="ASU75" s="183"/>
      <c r="ASV75" s="183"/>
      <c r="ASW75" s="183"/>
      <c r="ASX75" s="183"/>
      <c r="ASY75" s="183"/>
      <c r="ASZ75" s="183"/>
      <c r="ATA75" s="183"/>
      <c r="ATB75" s="183"/>
      <c r="ATC75" s="183"/>
      <c r="ATD75" s="183"/>
      <c r="ATE75" s="183"/>
      <c r="ATF75" s="183"/>
      <c r="ATG75" s="183"/>
      <c r="ATH75" s="183"/>
      <c r="ATI75" s="183"/>
      <c r="ATJ75" s="183"/>
      <c r="ATK75" s="183"/>
      <c r="ATL75" s="183"/>
      <c r="ATM75" s="183"/>
      <c r="ATN75" s="183"/>
      <c r="ATO75" s="183"/>
      <c r="ATP75" s="183"/>
      <c r="ATQ75" s="183"/>
      <c r="ATR75" s="183"/>
      <c r="ATS75" s="183"/>
      <c r="ATT75" s="183"/>
      <c r="ATU75" s="183"/>
      <c r="ATV75" s="183"/>
      <c r="ATW75" s="183"/>
      <c r="ATX75" s="183"/>
      <c r="ATY75" s="183"/>
      <c r="ATZ75" s="183"/>
      <c r="AUA75" s="183"/>
      <c r="AUB75" s="183"/>
      <c r="AUC75" s="183"/>
      <c r="AUD75" s="183"/>
      <c r="AUE75" s="183"/>
      <c r="AUF75" s="183"/>
      <c r="AUG75" s="183"/>
      <c r="AUH75" s="183"/>
      <c r="AUI75" s="183"/>
      <c r="AUJ75" s="183"/>
      <c r="AUK75" s="183"/>
      <c r="AUL75" s="183"/>
      <c r="AUM75" s="183"/>
      <c r="AUN75" s="183"/>
      <c r="AUO75" s="183"/>
      <c r="AUP75" s="183"/>
      <c r="AUQ75" s="183"/>
      <c r="AUR75" s="183"/>
      <c r="AUS75" s="183"/>
      <c r="AUT75" s="183"/>
      <c r="AUU75" s="183"/>
      <c r="AUV75" s="183"/>
      <c r="AUW75" s="183"/>
      <c r="AUX75" s="183"/>
      <c r="AUY75" s="183"/>
      <c r="AUZ75" s="183"/>
      <c r="AVA75" s="183"/>
      <c r="AVB75" s="183"/>
      <c r="AVC75" s="183"/>
      <c r="AVD75" s="183"/>
      <c r="AVE75" s="183"/>
      <c r="AVF75" s="183"/>
      <c r="AVG75" s="183"/>
      <c r="AVH75" s="183"/>
      <c r="AVI75" s="183"/>
      <c r="AVJ75" s="183"/>
      <c r="AVK75" s="183"/>
      <c r="AVL75" s="183"/>
      <c r="AVM75" s="183"/>
      <c r="AVN75" s="183"/>
      <c r="AVO75" s="183"/>
      <c r="AVP75" s="183"/>
      <c r="AVQ75" s="183"/>
      <c r="AVR75" s="183"/>
      <c r="AVS75" s="183"/>
      <c r="AVT75" s="183"/>
      <c r="AVU75" s="183"/>
      <c r="AVV75" s="183"/>
      <c r="AVW75" s="183"/>
      <c r="AVX75" s="183"/>
      <c r="AVY75" s="183"/>
      <c r="AVZ75" s="183"/>
      <c r="AWA75" s="183"/>
      <c r="AWB75" s="183"/>
      <c r="AWC75" s="183"/>
      <c r="AWD75" s="183"/>
      <c r="AWE75" s="183"/>
      <c r="AWF75" s="183"/>
      <c r="AWG75" s="183"/>
      <c r="AWH75" s="183"/>
      <c r="AWI75" s="183"/>
      <c r="AWJ75" s="183"/>
      <c r="AWK75" s="183"/>
      <c r="AWL75" s="183"/>
      <c r="AWM75" s="183"/>
      <c r="AWN75" s="183"/>
      <c r="AWO75" s="183"/>
      <c r="AWP75" s="183"/>
      <c r="AWQ75" s="183"/>
      <c r="AWR75" s="183"/>
      <c r="AWS75" s="183"/>
      <c r="AWT75" s="183"/>
      <c r="AWU75" s="183"/>
      <c r="AWV75" s="183"/>
      <c r="AWW75" s="183"/>
      <c r="AWX75" s="183"/>
      <c r="AWY75" s="183"/>
      <c r="AWZ75" s="183"/>
      <c r="AXA75" s="183"/>
      <c r="AXB75" s="183"/>
      <c r="AXC75" s="183"/>
      <c r="AXD75" s="183"/>
      <c r="AXE75" s="183"/>
      <c r="AXF75" s="183"/>
      <c r="AXG75" s="183"/>
      <c r="AXH75" s="183"/>
      <c r="AXI75" s="183"/>
      <c r="AXJ75" s="183"/>
      <c r="AXK75" s="183"/>
      <c r="AXL75" s="183"/>
      <c r="AXM75" s="183"/>
      <c r="AXN75" s="183"/>
      <c r="AXO75" s="183"/>
      <c r="AXP75" s="183"/>
      <c r="AXQ75" s="183"/>
      <c r="AXR75" s="183"/>
      <c r="AXS75" s="183"/>
      <c r="AXT75" s="183"/>
      <c r="AXU75" s="183"/>
      <c r="AXV75" s="183"/>
      <c r="AXW75" s="183"/>
      <c r="AXX75" s="183"/>
      <c r="AXY75" s="183"/>
      <c r="AXZ75" s="183"/>
      <c r="AYA75" s="183"/>
      <c r="AYB75" s="183"/>
      <c r="AYC75" s="183"/>
      <c r="AYD75" s="183"/>
      <c r="AYE75" s="183"/>
      <c r="AYF75" s="183"/>
      <c r="AYG75" s="183"/>
      <c r="AYH75" s="183"/>
      <c r="AYI75" s="183"/>
      <c r="AYJ75" s="183"/>
      <c r="AYK75" s="183"/>
      <c r="AYL75" s="183"/>
      <c r="AYM75" s="183"/>
      <c r="AYN75" s="183"/>
      <c r="AYO75" s="183"/>
      <c r="AYP75" s="183"/>
      <c r="AYQ75" s="183"/>
      <c r="AYR75" s="183"/>
      <c r="AYS75" s="183"/>
      <c r="AYT75" s="183"/>
      <c r="AYU75" s="183"/>
      <c r="AYV75" s="183"/>
      <c r="AYW75" s="183"/>
      <c r="AYX75" s="183"/>
      <c r="AYY75" s="183"/>
      <c r="AYZ75" s="183"/>
      <c r="AZA75" s="183"/>
      <c r="AZB75" s="183"/>
      <c r="AZC75" s="183"/>
      <c r="AZD75" s="183"/>
      <c r="AZE75" s="183"/>
      <c r="AZF75" s="183"/>
      <c r="AZG75" s="183"/>
      <c r="AZH75" s="183"/>
      <c r="AZI75" s="183"/>
      <c r="AZJ75" s="183"/>
      <c r="AZK75" s="183"/>
      <c r="AZL75" s="183"/>
      <c r="AZM75" s="183"/>
      <c r="AZN75" s="183"/>
      <c r="AZO75" s="183"/>
      <c r="AZP75" s="183"/>
      <c r="AZQ75" s="183"/>
      <c r="AZR75" s="183"/>
      <c r="AZS75" s="183"/>
      <c r="AZT75" s="183"/>
      <c r="AZU75" s="183"/>
      <c r="AZV75" s="183"/>
      <c r="AZW75" s="183"/>
      <c r="AZX75" s="183"/>
      <c r="AZY75" s="183"/>
      <c r="AZZ75" s="183"/>
      <c r="BAA75" s="183"/>
      <c r="BAB75" s="183"/>
      <c r="BAC75" s="183"/>
      <c r="BAD75" s="183"/>
      <c r="BAE75" s="183"/>
      <c r="BAF75" s="183"/>
      <c r="BAG75" s="183"/>
      <c r="BAH75" s="183"/>
      <c r="BAI75" s="183"/>
      <c r="BAJ75" s="183"/>
      <c r="BAK75" s="183"/>
      <c r="BAL75" s="183"/>
      <c r="BAM75" s="183"/>
      <c r="BAN75" s="183"/>
      <c r="BAO75" s="183"/>
      <c r="BAP75" s="183"/>
      <c r="BAQ75" s="183"/>
      <c r="BAR75" s="183"/>
      <c r="BAS75" s="183"/>
      <c r="BAT75" s="183"/>
      <c r="BAU75" s="183"/>
      <c r="BAV75" s="183"/>
      <c r="BAW75" s="183"/>
      <c r="BAX75" s="183"/>
      <c r="BAY75" s="183"/>
      <c r="BAZ75" s="183"/>
      <c r="BBA75" s="183"/>
      <c r="BBB75" s="183"/>
      <c r="BBC75" s="183"/>
      <c r="BBD75" s="183"/>
      <c r="BBE75" s="183"/>
      <c r="BBF75" s="183"/>
      <c r="BBG75" s="183"/>
      <c r="BBH75" s="183"/>
      <c r="BBI75" s="183"/>
      <c r="BBJ75" s="183"/>
      <c r="BBK75" s="183"/>
      <c r="BBL75" s="183"/>
      <c r="BBM75" s="183"/>
      <c r="BBN75" s="183"/>
      <c r="BBO75" s="183"/>
      <c r="BBP75" s="183"/>
      <c r="BBQ75" s="183"/>
      <c r="BBR75" s="183"/>
      <c r="BBS75" s="183"/>
      <c r="BBT75" s="183"/>
      <c r="BBU75" s="183"/>
      <c r="BBV75" s="183"/>
      <c r="BBW75" s="183"/>
      <c r="BBX75" s="183"/>
      <c r="BBY75" s="183"/>
      <c r="BBZ75" s="183"/>
      <c r="BCA75" s="183"/>
      <c r="BCB75" s="183"/>
      <c r="BCC75" s="183"/>
      <c r="BCD75" s="183"/>
      <c r="BCE75" s="183"/>
      <c r="BCF75" s="183"/>
      <c r="BCG75" s="183"/>
      <c r="BCH75" s="183"/>
      <c r="BCI75" s="183"/>
      <c r="BCJ75" s="183"/>
      <c r="BCK75" s="183"/>
      <c r="BCL75" s="183"/>
      <c r="BCM75" s="183"/>
      <c r="BCN75" s="183"/>
      <c r="BCO75" s="183"/>
      <c r="BCP75" s="183"/>
      <c r="BCQ75" s="183"/>
      <c r="BCR75" s="183"/>
      <c r="BCS75" s="183"/>
      <c r="BCT75" s="183"/>
      <c r="BCU75" s="183"/>
      <c r="BCV75" s="183"/>
      <c r="BCW75" s="183"/>
      <c r="BCX75" s="183"/>
      <c r="BCY75" s="183"/>
      <c r="BCZ75" s="183"/>
      <c r="BDA75" s="183"/>
      <c r="BDB75" s="183"/>
      <c r="BDC75" s="183"/>
      <c r="BDD75" s="183"/>
      <c r="BDE75" s="183"/>
      <c r="BDF75" s="183"/>
      <c r="BDG75" s="183"/>
      <c r="BDH75" s="183"/>
      <c r="BDI75" s="183"/>
      <c r="BDJ75" s="183"/>
      <c r="BDK75" s="183"/>
      <c r="BDL75" s="183"/>
      <c r="BDM75" s="183"/>
      <c r="BDN75" s="183"/>
      <c r="BDO75" s="183"/>
      <c r="BDP75" s="183"/>
      <c r="BDQ75" s="183"/>
      <c r="BDR75" s="183"/>
      <c r="BDS75" s="183"/>
      <c r="BDT75" s="183"/>
      <c r="BDU75" s="183"/>
      <c r="BDV75" s="183"/>
      <c r="BDW75" s="183"/>
      <c r="BDX75" s="183"/>
      <c r="BDY75" s="183"/>
      <c r="BDZ75" s="183"/>
      <c r="BEA75" s="183"/>
      <c r="BEB75" s="183"/>
      <c r="BEC75" s="183"/>
      <c r="BED75" s="183"/>
      <c r="BEE75" s="183"/>
      <c r="BEF75" s="183"/>
      <c r="BEG75" s="183"/>
      <c r="BEH75" s="183"/>
      <c r="BEI75" s="183"/>
      <c r="BEJ75" s="183"/>
      <c r="BEK75" s="183"/>
      <c r="BEL75" s="183"/>
      <c r="BEM75" s="183"/>
      <c r="BEN75" s="183"/>
      <c r="BEO75" s="183"/>
      <c r="BEP75" s="183"/>
      <c r="BEQ75" s="183"/>
      <c r="BER75" s="183"/>
      <c r="BES75" s="183"/>
      <c r="BET75" s="183"/>
      <c r="BEU75" s="183"/>
      <c r="BEV75" s="183"/>
      <c r="BEW75" s="183"/>
      <c r="BEX75" s="183"/>
      <c r="BEY75" s="183"/>
      <c r="BEZ75" s="183"/>
      <c r="BFA75" s="183"/>
      <c r="BFB75" s="183"/>
      <c r="BFC75" s="183"/>
      <c r="BFD75" s="183"/>
      <c r="BFE75" s="183"/>
      <c r="BFF75" s="183"/>
      <c r="BFG75" s="183"/>
      <c r="BFH75" s="183"/>
      <c r="BFI75" s="183"/>
      <c r="BFJ75" s="183"/>
      <c r="BFK75" s="183"/>
      <c r="BFL75" s="183"/>
      <c r="BFM75" s="183"/>
      <c r="BFN75" s="183"/>
      <c r="BFO75" s="183"/>
      <c r="BFP75" s="183"/>
      <c r="BFQ75" s="183"/>
      <c r="BFR75" s="183"/>
      <c r="BFS75" s="183"/>
      <c r="BFT75" s="183"/>
      <c r="BFU75" s="183"/>
      <c r="BFV75" s="183"/>
      <c r="BFW75" s="183"/>
      <c r="BFX75" s="183"/>
      <c r="BFY75" s="183"/>
      <c r="BFZ75" s="183"/>
      <c r="BGA75" s="183"/>
      <c r="BGB75" s="183"/>
      <c r="BGC75" s="183"/>
      <c r="BGD75" s="183"/>
      <c r="BGE75" s="183"/>
      <c r="BGF75" s="183"/>
      <c r="BGG75" s="183"/>
      <c r="BGH75" s="183"/>
      <c r="BGI75" s="183"/>
      <c r="BGJ75" s="183"/>
      <c r="BGK75" s="183"/>
      <c r="BGL75" s="183"/>
      <c r="BGM75" s="183"/>
      <c r="BGN75" s="183"/>
      <c r="BGO75" s="183"/>
      <c r="BGP75" s="183"/>
      <c r="BGQ75" s="183"/>
      <c r="BGR75" s="183"/>
      <c r="BGS75" s="183"/>
      <c r="BGT75" s="183"/>
      <c r="BGU75" s="183"/>
      <c r="BGV75" s="183"/>
      <c r="BGW75" s="183"/>
      <c r="BGX75" s="183"/>
      <c r="BGY75" s="183"/>
      <c r="BGZ75" s="183"/>
      <c r="BHA75" s="183"/>
      <c r="BHB75" s="183"/>
      <c r="BHC75" s="183"/>
      <c r="BHD75" s="183"/>
      <c r="BHE75" s="183"/>
      <c r="BHF75" s="183"/>
      <c r="BHG75" s="183"/>
      <c r="BHH75" s="183"/>
      <c r="BHI75" s="183"/>
      <c r="BHJ75" s="183"/>
      <c r="BHK75" s="183"/>
      <c r="BHL75" s="183"/>
      <c r="BHM75" s="183"/>
      <c r="BHN75" s="183"/>
      <c r="BHO75" s="183"/>
      <c r="BHP75" s="183"/>
      <c r="BHQ75" s="183"/>
      <c r="BHR75" s="183"/>
      <c r="BHS75" s="183"/>
      <c r="BHT75" s="183"/>
      <c r="BHU75" s="183"/>
      <c r="BHV75" s="183"/>
      <c r="BHW75" s="183"/>
      <c r="BHX75" s="183"/>
      <c r="BHY75" s="183"/>
      <c r="BHZ75" s="183"/>
      <c r="BIA75" s="183"/>
      <c r="BIB75" s="183"/>
      <c r="BIC75" s="183"/>
      <c r="BID75" s="183"/>
      <c r="BIE75" s="183"/>
      <c r="BIF75" s="183"/>
      <c r="BIG75" s="183"/>
      <c r="BIH75" s="183"/>
      <c r="BII75" s="183"/>
      <c r="BIJ75" s="183"/>
      <c r="BIK75" s="183"/>
      <c r="BIL75" s="183"/>
      <c r="BIM75" s="183"/>
      <c r="BIN75" s="183"/>
      <c r="BIO75" s="183"/>
      <c r="BIP75" s="183"/>
      <c r="BIQ75" s="183"/>
      <c r="BIR75" s="183"/>
      <c r="BIS75" s="183"/>
      <c r="BIT75" s="183"/>
      <c r="BIU75" s="183"/>
      <c r="BIV75" s="183"/>
      <c r="BIW75" s="183"/>
      <c r="BIX75" s="183"/>
      <c r="BIY75" s="183"/>
      <c r="BIZ75" s="183"/>
      <c r="BJA75" s="183"/>
      <c r="BJB75" s="183"/>
      <c r="BJC75" s="183"/>
      <c r="BJD75" s="183"/>
      <c r="BJE75" s="183"/>
      <c r="BJF75" s="183"/>
      <c r="BJG75" s="183"/>
      <c r="BJH75" s="183"/>
      <c r="BJI75" s="183"/>
      <c r="BJJ75" s="183"/>
      <c r="BJK75" s="183"/>
      <c r="BJL75" s="183"/>
      <c r="BJM75" s="183"/>
      <c r="BJN75" s="183"/>
      <c r="BJO75" s="183"/>
      <c r="BJP75" s="183"/>
      <c r="BJQ75" s="183"/>
      <c r="BJR75" s="183"/>
      <c r="BJS75" s="183"/>
      <c r="BJT75" s="183"/>
      <c r="BJU75" s="183"/>
      <c r="BJV75" s="183"/>
      <c r="BJW75" s="183"/>
      <c r="BJX75" s="183"/>
      <c r="BJY75" s="183"/>
      <c r="BJZ75" s="183"/>
      <c r="BKA75" s="183"/>
      <c r="BKB75" s="183"/>
      <c r="BKC75" s="183"/>
      <c r="BKD75" s="183"/>
      <c r="BKE75" s="183"/>
      <c r="BKF75" s="183"/>
      <c r="BKG75" s="183"/>
      <c r="BKH75" s="183"/>
      <c r="BKI75" s="183"/>
      <c r="BKJ75" s="183"/>
      <c r="BKK75" s="183"/>
      <c r="BKL75" s="183"/>
      <c r="BKM75" s="183"/>
      <c r="BKN75" s="183"/>
      <c r="BKO75" s="183"/>
      <c r="BKP75" s="183"/>
      <c r="BKQ75" s="183"/>
      <c r="BKR75" s="183"/>
      <c r="BKS75" s="183"/>
      <c r="BKT75" s="183"/>
      <c r="BKU75" s="183"/>
      <c r="BKV75" s="183"/>
      <c r="BKW75" s="183"/>
      <c r="BKX75" s="183"/>
      <c r="BKY75" s="183"/>
      <c r="BKZ75" s="183"/>
      <c r="BLA75" s="183"/>
      <c r="BLB75" s="183"/>
      <c r="BLC75" s="183"/>
      <c r="BLD75" s="183"/>
      <c r="BLE75" s="183"/>
      <c r="BLF75" s="183"/>
      <c r="BLG75" s="183"/>
      <c r="BLH75" s="183"/>
      <c r="BLI75" s="183"/>
      <c r="BLJ75" s="183"/>
      <c r="BLK75" s="183"/>
      <c r="BLL75" s="183"/>
      <c r="BLM75" s="183"/>
      <c r="BLN75" s="183"/>
      <c r="BLO75" s="183"/>
      <c r="BLP75" s="183"/>
      <c r="BLQ75" s="183"/>
      <c r="BLR75" s="183"/>
      <c r="BLS75" s="183"/>
      <c r="BLT75" s="183"/>
      <c r="BLU75" s="183"/>
      <c r="BLV75" s="183"/>
      <c r="BLW75" s="183"/>
      <c r="BLX75" s="183"/>
      <c r="BLY75" s="183"/>
      <c r="BLZ75" s="183"/>
      <c r="BMA75" s="183"/>
      <c r="BMB75" s="183"/>
      <c r="BMC75" s="183"/>
      <c r="BMD75" s="183"/>
      <c r="BME75" s="183"/>
      <c r="BMF75" s="183"/>
      <c r="BMG75" s="183"/>
      <c r="BMH75" s="183"/>
      <c r="BMI75" s="183"/>
      <c r="BMJ75" s="183"/>
      <c r="BMK75" s="183"/>
      <c r="BML75" s="183"/>
      <c r="BMM75" s="183"/>
      <c r="BMN75" s="183"/>
      <c r="BMO75" s="183"/>
      <c r="BMP75" s="183"/>
      <c r="BMQ75" s="183"/>
      <c r="BMR75" s="183"/>
      <c r="BMS75" s="183"/>
      <c r="BMT75" s="183"/>
      <c r="BMU75" s="183"/>
      <c r="BMV75" s="183"/>
      <c r="BMW75" s="183"/>
      <c r="BMX75" s="183"/>
      <c r="BMY75" s="183"/>
      <c r="BMZ75" s="183"/>
      <c r="BNA75" s="183"/>
      <c r="BNB75" s="183"/>
      <c r="BNC75" s="183"/>
      <c r="BND75" s="183"/>
      <c r="BNE75" s="183"/>
      <c r="BNF75" s="183"/>
      <c r="BNG75" s="183"/>
      <c r="BNH75" s="183"/>
      <c r="BNI75" s="183"/>
      <c r="BNJ75" s="183"/>
      <c r="BNK75" s="183"/>
      <c r="BNL75" s="183"/>
      <c r="BNM75" s="183"/>
      <c r="BNN75" s="183"/>
      <c r="BNO75" s="183"/>
      <c r="BNP75" s="183"/>
      <c r="BNQ75" s="183"/>
      <c r="BNR75" s="183"/>
      <c r="BNS75" s="183"/>
      <c r="BNT75" s="183"/>
      <c r="BNU75" s="183"/>
      <c r="BNV75" s="183"/>
      <c r="BNW75" s="183"/>
      <c r="BNX75" s="183"/>
      <c r="BNY75" s="183"/>
      <c r="BNZ75" s="183"/>
      <c r="BOA75" s="183"/>
      <c r="BOB75" s="183"/>
      <c r="BOC75" s="183"/>
      <c r="BOD75" s="183"/>
      <c r="BOE75" s="183"/>
      <c r="BOF75" s="183"/>
      <c r="BOG75" s="183"/>
      <c r="BOH75" s="183"/>
      <c r="BOI75" s="183"/>
      <c r="BOJ75" s="183"/>
      <c r="BOK75" s="183"/>
      <c r="BOL75" s="183"/>
      <c r="BOM75" s="183"/>
      <c r="BON75" s="183"/>
      <c r="BOO75" s="183"/>
      <c r="BOP75" s="183"/>
      <c r="BOQ75" s="183"/>
      <c r="BOR75" s="183"/>
      <c r="BOS75" s="183"/>
      <c r="BOT75" s="183"/>
      <c r="BOU75" s="183"/>
      <c r="BOV75" s="183"/>
      <c r="BOW75" s="183"/>
      <c r="BOX75" s="183"/>
      <c r="BOY75" s="183"/>
      <c r="BOZ75" s="183"/>
      <c r="BPA75" s="183"/>
      <c r="BPB75" s="183"/>
      <c r="BPC75" s="183"/>
      <c r="BPD75" s="183"/>
      <c r="BPE75" s="183"/>
      <c r="BPF75" s="183"/>
      <c r="BPG75" s="183"/>
      <c r="BPH75" s="183"/>
      <c r="BPI75" s="183"/>
      <c r="BPJ75" s="183"/>
      <c r="BPK75" s="183"/>
      <c r="BPL75" s="183"/>
      <c r="BPM75" s="183"/>
      <c r="BPN75" s="183"/>
      <c r="BPO75" s="183"/>
      <c r="BPP75" s="183"/>
      <c r="BPQ75" s="183"/>
      <c r="BPR75" s="183"/>
      <c r="BPS75" s="183"/>
      <c r="BPT75" s="183"/>
      <c r="BPU75" s="183"/>
      <c r="BPV75" s="183"/>
      <c r="BPW75" s="183"/>
      <c r="BPX75" s="183"/>
      <c r="BPY75" s="183"/>
      <c r="BPZ75" s="183"/>
      <c r="BQA75" s="183"/>
      <c r="BQB75" s="183"/>
      <c r="BQC75" s="183"/>
      <c r="BQD75" s="183"/>
      <c r="BQE75" s="183"/>
      <c r="BQF75" s="183"/>
      <c r="BQG75" s="183"/>
      <c r="BQH75" s="183"/>
      <c r="BQI75" s="183"/>
      <c r="BQJ75" s="183"/>
      <c r="BQK75" s="183"/>
      <c r="BQL75" s="183"/>
      <c r="BQM75" s="183"/>
      <c r="BQN75" s="183"/>
      <c r="BQO75" s="183"/>
      <c r="BQP75" s="183"/>
      <c r="BQQ75" s="183"/>
      <c r="BQR75" s="183"/>
      <c r="BQS75" s="183"/>
      <c r="BQT75" s="183"/>
      <c r="BQU75" s="183"/>
      <c r="BQV75" s="183"/>
      <c r="BQW75" s="183"/>
      <c r="BQX75" s="183"/>
      <c r="BQY75" s="183"/>
      <c r="BQZ75" s="183"/>
      <c r="BRA75" s="183"/>
      <c r="BRB75" s="183"/>
      <c r="BRC75" s="183"/>
      <c r="BRD75" s="183"/>
      <c r="BRE75" s="183"/>
      <c r="BRF75" s="183"/>
      <c r="BRG75" s="183"/>
      <c r="BRH75" s="183"/>
      <c r="BRI75" s="183"/>
      <c r="BRJ75" s="183"/>
      <c r="BRK75" s="183"/>
      <c r="BRL75" s="183"/>
      <c r="BRM75" s="183"/>
      <c r="BRN75" s="183"/>
      <c r="BRO75" s="183"/>
      <c r="BRP75" s="183"/>
      <c r="BRQ75" s="183"/>
      <c r="BRR75" s="183"/>
      <c r="BRS75" s="183"/>
      <c r="BRT75" s="183"/>
      <c r="BRU75" s="183"/>
      <c r="BRV75" s="183"/>
      <c r="BRW75" s="183"/>
      <c r="BRX75" s="183"/>
      <c r="BRY75" s="183"/>
      <c r="BRZ75" s="183"/>
      <c r="BSA75" s="183"/>
      <c r="BSB75" s="183"/>
      <c r="BSC75" s="183"/>
      <c r="BSD75" s="183"/>
      <c r="BSE75" s="183"/>
      <c r="BSF75" s="183"/>
      <c r="BSG75" s="183"/>
      <c r="BSH75" s="183"/>
      <c r="BSI75" s="183"/>
      <c r="BSJ75" s="183"/>
      <c r="BSK75" s="183"/>
      <c r="BSL75" s="183"/>
      <c r="BSM75" s="183"/>
      <c r="BSN75" s="183"/>
      <c r="BSO75" s="183"/>
      <c r="BSP75" s="183"/>
      <c r="BSQ75" s="183"/>
      <c r="BSR75" s="183"/>
      <c r="BSS75" s="183"/>
      <c r="BST75" s="183"/>
      <c r="BSU75" s="183"/>
      <c r="BSV75" s="183"/>
      <c r="BSW75" s="183"/>
      <c r="BSX75" s="183"/>
      <c r="BSY75" s="183"/>
      <c r="BSZ75" s="183"/>
      <c r="BTA75" s="183"/>
      <c r="BTB75" s="183"/>
      <c r="BTC75" s="183"/>
      <c r="BTD75" s="183"/>
      <c r="BTE75" s="183"/>
      <c r="BTF75" s="183"/>
      <c r="BTG75" s="183"/>
      <c r="BTH75" s="183"/>
      <c r="BTI75" s="183"/>
      <c r="BTJ75" s="183"/>
      <c r="BTK75" s="183"/>
      <c r="BTL75" s="183"/>
      <c r="BTM75" s="183"/>
      <c r="BTN75" s="183"/>
      <c r="BTO75" s="183"/>
      <c r="BTP75" s="183"/>
      <c r="BTQ75" s="183"/>
      <c r="BTR75" s="183"/>
      <c r="BTS75" s="183"/>
      <c r="BTT75" s="183"/>
      <c r="BTU75" s="183"/>
      <c r="BTV75" s="183"/>
      <c r="BTW75" s="183"/>
      <c r="BTX75" s="183"/>
      <c r="BTY75" s="183"/>
      <c r="BTZ75" s="183"/>
      <c r="BUA75" s="183"/>
      <c r="BUB75" s="183"/>
      <c r="BUC75" s="183"/>
      <c r="BUD75" s="183"/>
      <c r="BUE75" s="183"/>
      <c r="BUF75" s="183"/>
      <c r="BUG75" s="183"/>
      <c r="BUH75" s="183"/>
      <c r="BUI75" s="183"/>
      <c r="BUJ75" s="183"/>
      <c r="BUK75" s="183"/>
      <c r="BUL75" s="183"/>
      <c r="BUM75" s="183"/>
      <c r="BUN75" s="183"/>
      <c r="BUO75" s="183"/>
      <c r="BUP75" s="183"/>
      <c r="BUQ75" s="183"/>
      <c r="BUR75" s="183"/>
      <c r="BUS75" s="183"/>
      <c r="BUT75" s="183"/>
      <c r="BUU75" s="183"/>
      <c r="BUV75" s="183"/>
      <c r="BUW75" s="183"/>
      <c r="BUX75" s="183"/>
      <c r="BUY75" s="183"/>
      <c r="BUZ75" s="183"/>
      <c r="BVA75" s="183"/>
      <c r="BVB75" s="183"/>
      <c r="BVC75" s="183"/>
      <c r="BVD75" s="183"/>
      <c r="BVE75" s="183"/>
      <c r="BVF75" s="183"/>
      <c r="BVG75" s="183"/>
      <c r="BVH75" s="183"/>
      <c r="BVI75" s="183"/>
      <c r="BVJ75" s="183"/>
      <c r="BVK75" s="183"/>
      <c r="BVL75" s="183"/>
      <c r="BVM75" s="183"/>
      <c r="BVN75" s="183"/>
      <c r="BVO75" s="183"/>
      <c r="BVP75" s="183"/>
      <c r="BVQ75" s="183"/>
      <c r="BVR75" s="183"/>
      <c r="BVS75" s="183"/>
      <c r="BVT75" s="183"/>
      <c r="BVU75" s="183"/>
      <c r="BVV75" s="183"/>
      <c r="BVW75" s="183"/>
      <c r="BVX75" s="183"/>
      <c r="BVY75" s="183"/>
      <c r="BVZ75" s="183"/>
      <c r="BWA75" s="183"/>
      <c r="BWB75" s="183"/>
      <c r="BWC75" s="183"/>
      <c r="BWD75" s="183"/>
      <c r="BWE75" s="183"/>
      <c r="BWF75" s="183"/>
      <c r="BWG75" s="183"/>
      <c r="BWH75" s="183"/>
      <c r="BWI75" s="183"/>
      <c r="BWJ75" s="183"/>
      <c r="BWK75" s="183"/>
      <c r="BWL75" s="183"/>
      <c r="BWM75" s="183"/>
      <c r="BWN75" s="183"/>
      <c r="BWO75" s="183"/>
      <c r="BWP75" s="183"/>
      <c r="BWQ75" s="183"/>
      <c r="BWR75" s="183"/>
      <c r="BWS75" s="183"/>
      <c r="BWT75" s="183"/>
      <c r="BWU75" s="183"/>
      <c r="BWV75" s="183"/>
      <c r="BWW75" s="183"/>
      <c r="BWX75" s="183"/>
      <c r="BWY75" s="183"/>
      <c r="BWZ75" s="183"/>
      <c r="BXA75" s="183"/>
      <c r="BXB75" s="183"/>
      <c r="BXC75" s="183"/>
      <c r="BXD75" s="183"/>
      <c r="BXE75" s="183"/>
      <c r="BXF75" s="183"/>
      <c r="BXG75" s="183"/>
      <c r="BXH75" s="183"/>
      <c r="BXI75" s="183"/>
      <c r="BXJ75" s="183"/>
      <c r="BXK75" s="183"/>
      <c r="BXL75" s="183"/>
      <c r="BXM75" s="183"/>
      <c r="BXN75" s="183"/>
      <c r="BXO75" s="183"/>
      <c r="BXP75" s="183"/>
      <c r="BXQ75" s="183"/>
      <c r="BXR75" s="183"/>
      <c r="BXS75" s="183"/>
      <c r="BXT75" s="183"/>
      <c r="BXU75" s="183"/>
      <c r="BXV75" s="183"/>
      <c r="BXW75" s="183"/>
      <c r="BXX75" s="183"/>
      <c r="BXY75" s="183"/>
      <c r="BXZ75" s="183"/>
      <c r="BYA75" s="183"/>
      <c r="BYB75" s="183"/>
      <c r="BYC75" s="183"/>
      <c r="BYD75" s="183"/>
      <c r="BYE75" s="183"/>
      <c r="BYF75" s="183"/>
      <c r="BYG75" s="183"/>
      <c r="BYH75" s="183"/>
      <c r="BYI75" s="183"/>
      <c r="BYJ75" s="183"/>
      <c r="BYK75" s="183"/>
      <c r="BYL75" s="183"/>
      <c r="BYM75" s="183"/>
      <c r="BYN75" s="183"/>
      <c r="BYO75" s="183"/>
      <c r="BYP75" s="183"/>
      <c r="BYQ75" s="183"/>
      <c r="BYR75" s="183"/>
      <c r="BYS75" s="183"/>
      <c r="BYT75" s="183"/>
      <c r="BYU75" s="183"/>
      <c r="BYV75" s="183"/>
      <c r="BYW75" s="183"/>
      <c r="BYX75" s="183"/>
      <c r="BYY75" s="183"/>
      <c r="BYZ75" s="183"/>
      <c r="BZA75" s="183"/>
      <c r="BZB75" s="183"/>
      <c r="BZC75" s="183"/>
      <c r="BZD75" s="183"/>
      <c r="BZE75" s="183"/>
      <c r="BZF75" s="183"/>
      <c r="BZG75" s="183"/>
      <c r="BZH75" s="183"/>
      <c r="BZI75" s="183"/>
      <c r="BZJ75" s="183"/>
      <c r="BZK75" s="183"/>
      <c r="BZL75" s="183"/>
      <c r="BZM75" s="183"/>
      <c r="BZN75" s="183"/>
      <c r="BZO75" s="183"/>
      <c r="BZP75" s="183"/>
      <c r="BZQ75" s="183"/>
      <c r="BZR75" s="183"/>
      <c r="BZS75" s="183"/>
      <c r="BZT75" s="183"/>
      <c r="BZU75" s="183"/>
      <c r="BZV75" s="183"/>
      <c r="BZW75" s="183"/>
      <c r="BZX75" s="183"/>
      <c r="BZY75" s="183"/>
      <c r="BZZ75" s="183"/>
      <c r="CAA75" s="183"/>
      <c r="CAB75" s="183"/>
      <c r="CAC75" s="183"/>
      <c r="CAD75" s="183"/>
      <c r="CAE75" s="183"/>
      <c r="CAF75" s="183"/>
      <c r="CAG75" s="183"/>
      <c r="CAH75" s="183"/>
      <c r="CAI75" s="183"/>
      <c r="CAJ75" s="183"/>
      <c r="CAK75" s="183"/>
      <c r="CAL75" s="183"/>
      <c r="CAM75" s="183"/>
      <c r="CAN75" s="183"/>
      <c r="CAO75" s="183"/>
      <c r="CAP75" s="183"/>
      <c r="CAQ75" s="183"/>
      <c r="CAR75" s="183"/>
      <c r="CAS75" s="183"/>
      <c r="CAT75" s="183"/>
      <c r="CAU75" s="183"/>
      <c r="CAV75" s="183"/>
      <c r="CAW75" s="183"/>
      <c r="CAX75" s="183"/>
      <c r="CAY75" s="183"/>
      <c r="CAZ75" s="183"/>
      <c r="CBA75" s="183"/>
      <c r="CBB75" s="183"/>
      <c r="CBC75" s="183"/>
      <c r="CBD75" s="183"/>
      <c r="CBE75" s="183"/>
      <c r="CBF75" s="183"/>
      <c r="CBG75" s="183"/>
      <c r="CBH75" s="183"/>
      <c r="CBI75" s="183"/>
      <c r="CBJ75" s="183"/>
      <c r="CBK75" s="183"/>
      <c r="CBL75" s="183"/>
      <c r="CBM75" s="183"/>
      <c r="CBN75" s="183"/>
      <c r="CBO75" s="183"/>
      <c r="CBP75" s="183"/>
      <c r="CBQ75" s="183"/>
      <c r="CBR75" s="183"/>
      <c r="CBS75" s="183"/>
      <c r="CBT75" s="183"/>
      <c r="CBU75" s="183"/>
      <c r="CBV75" s="183"/>
      <c r="CBW75" s="183"/>
      <c r="CBX75" s="183"/>
      <c r="CBY75" s="183"/>
      <c r="CBZ75" s="183"/>
      <c r="CCA75" s="183"/>
      <c r="CCB75" s="183"/>
      <c r="CCC75" s="183"/>
      <c r="CCD75" s="183"/>
      <c r="CCE75" s="183"/>
      <c r="CCF75" s="183"/>
      <c r="CCG75" s="183"/>
      <c r="CCH75" s="183"/>
      <c r="CCI75" s="183"/>
      <c r="CCJ75" s="183"/>
      <c r="CCK75" s="183"/>
      <c r="CCL75" s="183"/>
      <c r="CCM75" s="183"/>
      <c r="CCN75" s="183"/>
      <c r="CCO75" s="183"/>
      <c r="CCP75" s="183"/>
      <c r="CCQ75" s="183"/>
      <c r="CCR75" s="183"/>
      <c r="CCS75" s="183"/>
      <c r="CCT75" s="183"/>
      <c r="CCU75" s="183"/>
      <c r="CCV75" s="183"/>
      <c r="CCW75" s="183"/>
      <c r="CCX75" s="183"/>
      <c r="CCY75" s="183"/>
      <c r="CCZ75" s="183"/>
      <c r="CDA75" s="183"/>
      <c r="CDB75" s="183"/>
      <c r="CDC75" s="183"/>
      <c r="CDD75" s="183"/>
      <c r="CDE75" s="183"/>
      <c r="CDF75" s="183"/>
      <c r="CDG75" s="183"/>
      <c r="CDH75" s="183"/>
      <c r="CDI75" s="183"/>
      <c r="CDJ75" s="183"/>
      <c r="CDK75" s="183"/>
      <c r="CDL75" s="183"/>
      <c r="CDM75" s="183"/>
      <c r="CDN75" s="183"/>
      <c r="CDO75" s="183"/>
      <c r="CDP75" s="183"/>
      <c r="CDQ75" s="183"/>
      <c r="CDR75" s="183"/>
      <c r="CDS75" s="183"/>
      <c r="CDT75" s="183"/>
      <c r="CDU75" s="183"/>
      <c r="CDV75" s="183"/>
      <c r="CDW75" s="183"/>
      <c r="CDX75" s="183"/>
      <c r="CDY75" s="183"/>
      <c r="CDZ75" s="183"/>
      <c r="CEA75" s="183"/>
      <c r="CEB75" s="183"/>
      <c r="CEC75" s="183"/>
      <c r="CED75" s="183"/>
      <c r="CEE75" s="183"/>
      <c r="CEF75" s="183"/>
      <c r="CEG75" s="183"/>
      <c r="CEH75" s="183"/>
      <c r="CEI75" s="183"/>
      <c r="CEJ75" s="183"/>
      <c r="CEK75" s="183"/>
      <c r="CEL75" s="183"/>
      <c r="CEM75" s="183"/>
      <c r="CEN75" s="183"/>
      <c r="CEO75" s="183"/>
      <c r="CEP75" s="183"/>
      <c r="CEQ75" s="183"/>
      <c r="CER75" s="183"/>
      <c r="CES75" s="183"/>
      <c r="CET75" s="183"/>
      <c r="CEU75" s="183"/>
      <c r="CEV75" s="183"/>
      <c r="CEW75" s="183"/>
      <c r="CEX75" s="183"/>
      <c r="CEY75" s="183"/>
      <c r="CEZ75" s="183"/>
      <c r="CFA75" s="183"/>
      <c r="CFB75" s="183"/>
      <c r="CFC75" s="183"/>
      <c r="CFD75" s="183"/>
      <c r="CFE75" s="183"/>
      <c r="CFF75" s="183"/>
      <c r="CFG75" s="183"/>
      <c r="CFH75" s="183"/>
      <c r="CFI75" s="183"/>
      <c r="CFJ75" s="183"/>
      <c r="CFK75" s="183"/>
      <c r="CFL75" s="183"/>
      <c r="CFM75" s="183"/>
      <c r="CFN75" s="183"/>
      <c r="CFO75" s="183"/>
      <c r="CFP75" s="183"/>
      <c r="CFQ75" s="183"/>
      <c r="CFR75" s="183"/>
      <c r="CFS75" s="183"/>
      <c r="CFT75" s="183"/>
      <c r="CFU75" s="183"/>
      <c r="CFV75" s="183"/>
      <c r="CFW75" s="183"/>
      <c r="CFX75" s="183"/>
      <c r="CFY75" s="183"/>
      <c r="CFZ75" s="183"/>
      <c r="CGA75" s="183"/>
      <c r="CGB75" s="183"/>
      <c r="CGC75" s="183"/>
      <c r="CGD75" s="183"/>
      <c r="CGE75" s="183"/>
      <c r="CGF75" s="183"/>
      <c r="CGG75" s="183"/>
      <c r="CGH75" s="183"/>
      <c r="CGI75" s="183"/>
      <c r="CGJ75" s="183"/>
      <c r="CGK75" s="183"/>
      <c r="CGL75" s="183"/>
      <c r="CGM75" s="183"/>
      <c r="CGN75" s="183"/>
      <c r="CGO75" s="183"/>
      <c r="CGP75" s="183"/>
      <c r="CGQ75" s="183"/>
      <c r="CGR75" s="183"/>
      <c r="CGS75" s="183"/>
      <c r="CGT75" s="183"/>
      <c r="CGU75" s="183"/>
      <c r="CGV75" s="183"/>
      <c r="CGW75" s="183"/>
      <c r="CGX75" s="183"/>
      <c r="CGY75" s="183"/>
      <c r="CGZ75" s="183"/>
      <c r="CHA75" s="183"/>
      <c r="CHB75" s="183"/>
      <c r="CHC75" s="183"/>
      <c r="CHD75" s="183"/>
      <c r="CHE75" s="183"/>
      <c r="CHF75" s="183"/>
      <c r="CHG75" s="183"/>
      <c r="CHH75" s="183"/>
      <c r="CHI75" s="183"/>
      <c r="CHJ75" s="183"/>
      <c r="CHK75" s="183"/>
      <c r="CHL75" s="183"/>
      <c r="CHM75" s="183"/>
      <c r="CHN75" s="183"/>
      <c r="CHO75" s="183"/>
      <c r="CHP75" s="183"/>
      <c r="CHQ75" s="183"/>
      <c r="CHR75" s="183"/>
      <c r="CHS75" s="183"/>
      <c r="CHT75" s="183"/>
      <c r="CHU75" s="183"/>
      <c r="CHV75" s="183"/>
      <c r="CHW75" s="183"/>
      <c r="CHX75" s="183"/>
      <c r="CHY75" s="183"/>
      <c r="CHZ75" s="183"/>
      <c r="CIA75" s="183"/>
      <c r="CIB75" s="183"/>
      <c r="CIC75" s="183"/>
      <c r="CID75" s="183"/>
      <c r="CIE75" s="183"/>
      <c r="CIF75" s="183"/>
      <c r="CIG75" s="183"/>
      <c r="CIH75" s="183"/>
      <c r="CII75" s="183"/>
      <c r="CIJ75" s="183"/>
      <c r="CIK75" s="183"/>
      <c r="CIL75" s="183"/>
      <c r="CIM75" s="183"/>
      <c r="CIN75" s="183"/>
      <c r="CIO75" s="183"/>
      <c r="CIP75" s="183"/>
      <c r="CIQ75" s="183"/>
      <c r="CIR75" s="183"/>
      <c r="CIS75" s="183"/>
      <c r="CIT75" s="183"/>
      <c r="CIU75" s="183"/>
      <c r="CIV75" s="183"/>
      <c r="CIW75" s="183"/>
      <c r="CIX75" s="183"/>
      <c r="CIY75" s="183"/>
      <c r="CIZ75" s="183"/>
      <c r="CJA75" s="183"/>
      <c r="CJB75" s="183"/>
      <c r="CJC75" s="183"/>
      <c r="CJD75" s="183"/>
      <c r="CJE75" s="183"/>
      <c r="CJF75" s="183"/>
      <c r="CJG75" s="183"/>
      <c r="CJH75" s="183"/>
      <c r="CJI75" s="183"/>
      <c r="CJJ75" s="183"/>
      <c r="CJK75" s="183"/>
      <c r="CJL75" s="183"/>
      <c r="CJM75" s="183"/>
      <c r="CJN75" s="183"/>
      <c r="CJO75" s="183"/>
      <c r="CJP75" s="183"/>
      <c r="CJQ75" s="183"/>
      <c r="CJR75" s="183"/>
      <c r="CJS75" s="183"/>
      <c r="CJT75" s="183"/>
      <c r="CJU75" s="183"/>
      <c r="CJV75" s="183"/>
      <c r="CJW75" s="183"/>
      <c r="CJX75" s="183"/>
      <c r="CJY75" s="183"/>
      <c r="CJZ75" s="183"/>
      <c r="CKA75" s="183"/>
      <c r="CKB75" s="183"/>
      <c r="CKC75" s="183"/>
      <c r="CKD75" s="183"/>
      <c r="CKE75" s="183"/>
      <c r="CKF75" s="183"/>
      <c r="CKG75" s="183"/>
      <c r="CKH75" s="183"/>
      <c r="CKI75" s="183"/>
      <c r="CKJ75" s="183"/>
      <c r="CKK75" s="183"/>
      <c r="CKL75" s="183"/>
      <c r="CKM75" s="183"/>
      <c r="CKN75" s="183"/>
      <c r="CKO75" s="183"/>
      <c r="CKP75" s="183"/>
      <c r="CKQ75" s="183"/>
      <c r="CKR75" s="183"/>
      <c r="CKS75" s="183"/>
      <c r="CKT75" s="183"/>
      <c r="CKU75" s="183"/>
      <c r="CKV75" s="183"/>
      <c r="CKW75" s="183"/>
      <c r="CKX75" s="183"/>
      <c r="CKY75" s="183"/>
      <c r="CKZ75" s="183"/>
      <c r="CLA75" s="183"/>
      <c r="CLB75" s="183"/>
      <c r="CLC75" s="183"/>
      <c r="CLD75" s="183"/>
      <c r="CLE75" s="183"/>
      <c r="CLF75" s="183"/>
      <c r="CLG75" s="183"/>
      <c r="CLH75" s="183"/>
      <c r="CLI75" s="183"/>
      <c r="CLJ75" s="183"/>
      <c r="CLK75" s="183"/>
      <c r="CLL75" s="183"/>
      <c r="CLM75" s="183"/>
      <c r="CLN75" s="183"/>
      <c r="CLO75" s="183"/>
      <c r="CLP75" s="183"/>
      <c r="CLQ75" s="183"/>
      <c r="CLR75" s="183"/>
      <c r="CLS75" s="183"/>
      <c r="CLT75" s="183"/>
      <c r="CLU75" s="183"/>
      <c r="CLV75" s="183"/>
      <c r="CLW75" s="183"/>
      <c r="CLX75" s="183"/>
      <c r="CLY75" s="183"/>
      <c r="CLZ75" s="183"/>
      <c r="CMA75" s="183"/>
      <c r="CMB75" s="183"/>
      <c r="CMC75" s="183"/>
      <c r="CMD75" s="183"/>
      <c r="CME75" s="183"/>
      <c r="CMF75" s="183"/>
      <c r="CMG75" s="183"/>
      <c r="CMH75" s="183"/>
      <c r="CMI75" s="183"/>
      <c r="CMJ75" s="183"/>
      <c r="CMK75" s="183"/>
      <c r="CML75" s="183"/>
      <c r="CMM75" s="183"/>
      <c r="CMN75" s="183"/>
      <c r="CMO75" s="183"/>
      <c r="CMP75" s="183"/>
      <c r="CMQ75" s="183"/>
      <c r="CMR75" s="183"/>
      <c r="CMS75" s="183"/>
      <c r="CMT75" s="183"/>
      <c r="CMU75" s="183"/>
      <c r="CMV75" s="183"/>
      <c r="CMW75" s="183"/>
      <c r="CMX75" s="183"/>
      <c r="CMY75" s="183"/>
      <c r="CMZ75" s="183"/>
      <c r="CNA75" s="183"/>
      <c r="CNB75" s="183"/>
      <c r="CNC75" s="183"/>
      <c r="CND75" s="183"/>
      <c r="CNE75" s="183"/>
      <c r="CNF75" s="183"/>
      <c r="CNG75" s="183"/>
      <c r="CNH75" s="183"/>
      <c r="CNI75" s="183"/>
      <c r="CNJ75" s="183"/>
      <c r="CNK75" s="183"/>
      <c r="CNL75" s="183"/>
      <c r="CNM75" s="183"/>
      <c r="CNN75" s="183"/>
      <c r="CNO75" s="183"/>
      <c r="CNP75" s="183"/>
      <c r="CNQ75" s="183"/>
      <c r="CNR75" s="183"/>
      <c r="CNS75" s="183"/>
      <c r="CNT75" s="183"/>
      <c r="CNU75" s="183"/>
      <c r="CNV75" s="183"/>
      <c r="CNW75" s="183"/>
      <c r="CNX75" s="183"/>
      <c r="CNY75" s="183"/>
      <c r="CNZ75" s="183"/>
      <c r="COA75" s="183"/>
      <c r="COB75" s="183"/>
      <c r="COC75" s="183"/>
      <c r="COD75" s="183"/>
      <c r="COE75" s="183"/>
      <c r="COF75" s="183"/>
      <c r="COG75" s="183"/>
      <c r="COH75" s="183"/>
      <c r="COI75" s="183"/>
      <c r="COJ75" s="183"/>
      <c r="COK75" s="183"/>
      <c r="COL75" s="183"/>
      <c r="COM75" s="183"/>
      <c r="CON75" s="183"/>
      <c r="COO75" s="183"/>
      <c r="COP75" s="183"/>
      <c r="COQ75" s="183"/>
      <c r="COR75" s="183"/>
      <c r="COS75" s="183"/>
      <c r="COT75" s="183"/>
      <c r="COU75" s="183"/>
      <c r="COV75" s="183"/>
      <c r="COW75" s="183"/>
      <c r="COX75" s="183"/>
    </row>
    <row r="76" spans="1:2442" s="293" customFormat="1" ht="18.95" customHeight="1">
      <c r="A76" s="281"/>
      <c r="B76" s="310"/>
      <c r="C76" s="283"/>
      <c r="D76" s="281"/>
      <c r="E76" s="284"/>
      <c r="F76" s="285"/>
      <c r="G76" s="285"/>
      <c r="H76" s="309"/>
      <c r="I76" s="288"/>
      <c r="K76" s="298"/>
      <c r="L76" s="298"/>
      <c r="M76" s="298"/>
      <c r="N76" s="272"/>
      <c r="O76" s="264"/>
      <c r="P76" s="265"/>
      <c r="Q76" s="266"/>
      <c r="R76" s="266"/>
      <c r="S76" s="264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83"/>
      <c r="FD76" s="183"/>
      <c r="FE76" s="183"/>
      <c r="FF76" s="183"/>
      <c r="FG76" s="183"/>
      <c r="FH76" s="183"/>
      <c r="FI76" s="183"/>
      <c r="FJ76" s="183"/>
      <c r="FK76" s="183"/>
      <c r="FL76" s="183"/>
      <c r="FM76" s="183"/>
      <c r="FN76" s="183"/>
      <c r="FO76" s="183"/>
      <c r="FP76" s="183"/>
      <c r="FQ76" s="183"/>
      <c r="FR76" s="183"/>
      <c r="FS76" s="183"/>
      <c r="FT76" s="183"/>
      <c r="FU76" s="183"/>
      <c r="FV76" s="183"/>
      <c r="FW76" s="183"/>
      <c r="FX76" s="183"/>
      <c r="FY76" s="183"/>
      <c r="FZ76" s="183"/>
      <c r="GA76" s="183"/>
      <c r="GB76" s="183"/>
      <c r="GC76" s="183"/>
      <c r="GD76" s="183"/>
      <c r="GE76" s="183"/>
      <c r="GF76" s="183"/>
      <c r="GG76" s="183"/>
      <c r="GH76" s="183"/>
      <c r="GI76" s="183"/>
      <c r="GJ76" s="183"/>
      <c r="GK76" s="183"/>
      <c r="GL76" s="183"/>
      <c r="GM76" s="183"/>
      <c r="GN76" s="183"/>
      <c r="GO76" s="183"/>
      <c r="GP76" s="183"/>
      <c r="GQ76" s="183"/>
      <c r="GR76" s="183"/>
      <c r="GS76" s="183"/>
      <c r="GT76" s="183"/>
      <c r="GU76" s="183"/>
      <c r="GV76" s="183"/>
      <c r="GW76" s="183"/>
      <c r="GX76" s="183"/>
      <c r="GY76" s="183"/>
      <c r="GZ76" s="183"/>
      <c r="HA76" s="183"/>
      <c r="HB76" s="183"/>
      <c r="HC76" s="183"/>
      <c r="HD76" s="183"/>
      <c r="HE76" s="183"/>
      <c r="HF76" s="183"/>
      <c r="HG76" s="183"/>
      <c r="HH76" s="183"/>
      <c r="HI76" s="183"/>
      <c r="HJ76" s="183"/>
      <c r="HK76" s="183"/>
      <c r="HL76" s="183"/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83"/>
      <c r="HZ76" s="183"/>
      <c r="IA76" s="183"/>
      <c r="IB76" s="183"/>
      <c r="IC76" s="183"/>
      <c r="ID76" s="183"/>
      <c r="IE76" s="183"/>
      <c r="IF76" s="183"/>
      <c r="IG76" s="183"/>
      <c r="IH76" s="183"/>
      <c r="II76" s="183"/>
      <c r="IJ76" s="183"/>
      <c r="IK76" s="183"/>
      <c r="IL76" s="183"/>
      <c r="IM76" s="183"/>
      <c r="IN76" s="183"/>
      <c r="IO76" s="183"/>
      <c r="IP76" s="183"/>
      <c r="IQ76" s="183"/>
      <c r="IR76" s="183"/>
      <c r="IS76" s="183"/>
      <c r="IT76" s="183"/>
      <c r="IU76" s="183"/>
      <c r="IV76" s="183"/>
      <c r="IW76" s="183"/>
      <c r="IX76" s="183"/>
      <c r="IY76" s="183"/>
      <c r="IZ76" s="183"/>
      <c r="JA76" s="183"/>
      <c r="JB76" s="183"/>
      <c r="JC76" s="183"/>
      <c r="JD76" s="183"/>
      <c r="JE76" s="183"/>
      <c r="JF76" s="183"/>
      <c r="JG76" s="183"/>
      <c r="JH76" s="183"/>
      <c r="JI76" s="183"/>
      <c r="JJ76" s="183"/>
      <c r="JK76" s="183"/>
      <c r="JL76" s="183"/>
      <c r="JM76" s="183"/>
      <c r="JN76" s="183"/>
      <c r="JO76" s="183"/>
      <c r="JP76" s="183"/>
      <c r="JQ76" s="183"/>
      <c r="JR76" s="183"/>
      <c r="JS76" s="183"/>
      <c r="JT76" s="183"/>
      <c r="JU76" s="183"/>
      <c r="JV76" s="183"/>
      <c r="JW76" s="183"/>
      <c r="JX76" s="183"/>
      <c r="JY76" s="183"/>
      <c r="JZ76" s="183"/>
      <c r="KA76" s="183"/>
      <c r="KB76" s="183"/>
      <c r="KC76" s="183"/>
      <c r="KD76" s="183"/>
      <c r="KE76" s="183"/>
      <c r="KF76" s="183"/>
      <c r="KG76" s="183"/>
      <c r="KH76" s="183"/>
      <c r="KI76" s="183"/>
      <c r="KJ76" s="183"/>
      <c r="KK76" s="183"/>
      <c r="KL76" s="183"/>
      <c r="KM76" s="183"/>
      <c r="KN76" s="183"/>
      <c r="KO76" s="183"/>
      <c r="KP76" s="183"/>
      <c r="KQ76" s="183"/>
      <c r="KR76" s="183"/>
      <c r="KS76" s="183"/>
      <c r="KT76" s="183"/>
      <c r="KU76" s="183"/>
      <c r="KV76" s="183"/>
      <c r="KW76" s="183"/>
      <c r="KX76" s="183"/>
      <c r="KY76" s="183"/>
      <c r="KZ76" s="183"/>
      <c r="LA76" s="183"/>
      <c r="LB76" s="183"/>
      <c r="LC76" s="183"/>
      <c r="LD76" s="183"/>
      <c r="LE76" s="183"/>
      <c r="LF76" s="183"/>
      <c r="LG76" s="183"/>
      <c r="LH76" s="183"/>
      <c r="LI76" s="183"/>
      <c r="LJ76" s="183"/>
      <c r="LK76" s="183"/>
      <c r="LL76" s="183"/>
      <c r="LM76" s="183"/>
      <c r="LN76" s="183"/>
      <c r="LO76" s="183"/>
      <c r="LP76" s="183"/>
      <c r="LQ76" s="183"/>
      <c r="LR76" s="183"/>
      <c r="LS76" s="183"/>
      <c r="LT76" s="183"/>
      <c r="LU76" s="183"/>
      <c r="LV76" s="183"/>
      <c r="LW76" s="183"/>
      <c r="LX76" s="183"/>
      <c r="LY76" s="183"/>
      <c r="LZ76" s="183"/>
      <c r="MA76" s="183"/>
      <c r="MB76" s="183"/>
      <c r="MC76" s="183"/>
      <c r="MD76" s="183"/>
      <c r="ME76" s="183"/>
      <c r="MF76" s="183"/>
      <c r="MG76" s="183"/>
      <c r="MH76" s="183"/>
      <c r="MI76" s="183"/>
      <c r="MJ76" s="183"/>
      <c r="MK76" s="183"/>
      <c r="ML76" s="183"/>
      <c r="MM76" s="183"/>
      <c r="MN76" s="183"/>
      <c r="MO76" s="183"/>
      <c r="MP76" s="183"/>
      <c r="MQ76" s="183"/>
      <c r="MR76" s="183"/>
      <c r="MS76" s="183"/>
      <c r="MT76" s="183"/>
      <c r="MU76" s="183"/>
      <c r="MV76" s="183"/>
      <c r="MW76" s="183"/>
      <c r="MX76" s="183"/>
      <c r="MY76" s="183"/>
      <c r="MZ76" s="183"/>
      <c r="NA76" s="183"/>
      <c r="NB76" s="183"/>
      <c r="NC76" s="183"/>
      <c r="ND76" s="183"/>
      <c r="NE76" s="183"/>
      <c r="NF76" s="183"/>
      <c r="NG76" s="183"/>
      <c r="NH76" s="183"/>
      <c r="NI76" s="183"/>
      <c r="NJ76" s="183"/>
      <c r="NK76" s="183"/>
      <c r="NL76" s="183"/>
      <c r="NM76" s="183"/>
      <c r="NN76" s="183"/>
      <c r="NO76" s="183"/>
      <c r="NP76" s="183"/>
      <c r="NQ76" s="183"/>
      <c r="NR76" s="183"/>
      <c r="NS76" s="183"/>
      <c r="NT76" s="183"/>
      <c r="NU76" s="183"/>
      <c r="NV76" s="183"/>
      <c r="NW76" s="183"/>
      <c r="NX76" s="183"/>
      <c r="NY76" s="183"/>
      <c r="NZ76" s="183"/>
      <c r="OA76" s="183"/>
      <c r="OB76" s="183"/>
      <c r="OC76" s="183"/>
      <c r="OD76" s="183"/>
      <c r="OE76" s="183"/>
      <c r="OF76" s="183"/>
      <c r="OG76" s="183"/>
      <c r="OH76" s="183"/>
      <c r="OI76" s="183"/>
      <c r="OJ76" s="183"/>
      <c r="OK76" s="183"/>
      <c r="OL76" s="183"/>
      <c r="OM76" s="183"/>
      <c r="ON76" s="183"/>
      <c r="OO76" s="183"/>
      <c r="OP76" s="183"/>
      <c r="OQ76" s="183"/>
      <c r="OR76" s="183"/>
      <c r="OS76" s="183"/>
      <c r="OT76" s="183"/>
      <c r="OU76" s="183"/>
      <c r="OV76" s="183"/>
      <c r="OW76" s="183"/>
      <c r="OX76" s="183"/>
      <c r="OY76" s="183"/>
      <c r="OZ76" s="183"/>
      <c r="PA76" s="183"/>
      <c r="PB76" s="183"/>
      <c r="PC76" s="183"/>
      <c r="PD76" s="183"/>
      <c r="PE76" s="183"/>
      <c r="PF76" s="183"/>
      <c r="PG76" s="183"/>
      <c r="PH76" s="183"/>
      <c r="PI76" s="183"/>
      <c r="PJ76" s="183"/>
      <c r="PK76" s="183"/>
      <c r="PL76" s="183"/>
      <c r="PM76" s="183"/>
      <c r="PN76" s="183"/>
      <c r="PO76" s="183"/>
      <c r="PP76" s="183"/>
      <c r="PQ76" s="183"/>
      <c r="PR76" s="183"/>
      <c r="PS76" s="183"/>
      <c r="PT76" s="183"/>
      <c r="PU76" s="183"/>
      <c r="PV76" s="183"/>
      <c r="PW76" s="183"/>
      <c r="PX76" s="183"/>
      <c r="PY76" s="183"/>
      <c r="PZ76" s="183"/>
      <c r="QA76" s="183"/>
      <c r="QB76" s="183"/>
      <c r="QC76" s="183"/>
      <c r="QD76" s="183"/>
      <c r="QE76" s="183"/>
      <c r="QF76" s="183"/>
      <c r="QG76" s="183"/>
      <c r="QH76" s="183"/>
      <c r="QI76" s="183"/>
      <c r="QJ76" s="183"/>
      <c r="QK76" s="183"/>
      <c r="QL76" s="183"/>
      <c r="QM76" s="183"/>
      <c r="QN76" s="183"/>
      <c r="QO76" s="183"/>
      <c r="QP76" s="183"/>
      <c r="QQ76" s="183"/>
      <c r="QR76" s="183"/>
      <c r="QS76" s="183"/>
      <c r="QT76" s="183"/>
      <c r="QU76" s="183"/>
      <c r="QV76" s="183"/>
      <c r="QW76" s="183"/>
      <c r="QX76" s="183"/>
      <c r="QY76" s="183"/>
      <c r="QZ76" s="183"/>
      <c r="RA76" s="183"/>
      <c r="RB76" s="183"/>
      <c r="RC76" s="183"/>
      <c r="RD76" s="183"/>
      <c r="RE76" s="183"/>
      <c r="RF76" s="183"/>
      <c r="RG76" s="183"/>
      <c r="RH76" s="183"/>
      <c r="RI76" s="183"/>
      <c r="RJ76" s="183"/>
      <c r="RK76" s="183"/>
      <c r="RL76" s="183"/>
      <c r="RM76" s="183"/>
      <c r="RN76" s="183"/>
      <c r="RO76" s="183"/>
      <c r="RP76" s="183"/>
      <c r="RQ76" s="183"/>
      <c r="RR76" s="183"/>
      <c r="RS76" s="183"/>
      <c r="RT76" s="183"/>
      <c r="RU76" s="183"/>
      <c r="RV76" s="183"/>
      <c r="RW76" s="183"/>
      <c r="RX76" s="183"/>
      <c r="RY76" s="183"/>
      <c r="RZ76" s="183"/>
      <c r="SA76" s="183"/>
      <c r="SB76" s="183"/>
      <c r="SC76" s="183"/>
      <c r="SD76" s="183"/>
      <c r="SE76" s="183"/>
      <c r="SF76" s="183"/>
      <c r="SG76" s="183"/>
      <c r="SH76" s="183"/>
      <c r="SI76" s="183"/>
      <c r="SJ76" s="183"/>
      <c r="SK76" s="183"/>
      <c r="SL76" s="183"/>
      <c r="SM76" s="183"/>
      <c r="SN76" s="183"/>
      <c r="SO76" s="183"/>
      <c r="SP76" s="183"/>
      <c r="SQ76" s="183"/>
      <c r="SR76" s="183"/>
      <c r="SS76" s="183"/>
      <c r="ST76" s="183"/>
      <c r="SU76" s="183"/>
      <c r="SV76" s="183"/>
      <c r="SW76" s="183"/>
      <c r="SX76" s="183"/>
      <c r="SY76" s="183"/>
      <c r="SZ76" s="183"/>
      <c r="TA76" s="183"/>
      <c r="TB76" s="183"/>
      <c r="TC76" s="183"/>
      <c r="TD76" s="183"/>
      <c r="TE76" s="183"/>
      <c r="TF76" s="183"/>
      <c r="TG76" s="183"/>
      <c r="TH76" s="183"/>
      <c r="TI76" s="183"/>
      <c r="TJ76" s="183"/>
      <c r="TK76" s="183"/>
      <c r="TL76" s="183"/>
      <c r="TM76" s="183"/>
      <c r="TN76" s="183"/>
      <c r="TO76" s="183"/>
      <c r="TP76" s="183"/>
      <c r="TQ76" s="183"/>
      <c r="TR76" s="183"/>
      <c r="TS76" s="183"/>
      <c r="TT76" s="183"/>
      <c r="TU76" s="183"/>
      <c r="TV76" s="183"/>
      <c r="TW76" s="183"/>
      <c r="TX76" s="183"/>
      <c r="TY76" s="183"/>
      <c r="TZ76" s="183"/>
      <c r="UA76" s="183"/>
      <c r="UB76" s="183"/>
      <c r="UC76" s="183"/>
      <c r="UD76" s="183"/>
      <c r="UE76" s="183"/>
      <c r="UF76" s="183"/>
      <c r="UG76" s="183"/>
      <c r="UH76" s="183"/>
      <c r="UI76" s="183"/>
      <c r="UJ76" s="183"/>
      <c r="UK76" s="183"/>
      <c r="UL76" s="183"/>
      <c r="UM76" s="183"/>
      <c r="UN76" s="183"/>
      <c r="UO76" s="183"/>
      <c r="UP76" s="183"/>
      <c r="UQ76" s="183"/>
      <c r="UR76" s="183"/>
      <c r="US76" s="183"/>
      <c r="UT76" s="183"/>
      <c r="UU76" s="183"/>
      <c r="UV76" s="183"/>
      <c r="UW76" s="183"/>
      <c r="UX76" s="183"/>
      <c r="UY76" s="183"/>
      <c r="UZ76" s="183"/>
      <c r="VA76" s="183"/>
      <c r="VB76" s="183"/>
      <c r="VC76" s="183"/>
      <c r="VD76" s="183"/>
      <c r="VE76" s="183"/>
      <c r="VF76" s="183"/>
      <c r="VG76" s="183"/>
      <c r="VH76" s="183"/>
      <c r="VI76" s="183"/>
      <c r="VJ76" s="183"/>
      <c r="VK76" s="183"/>
      <c r="VL76" s="183"/>
      <c r="VM76" s="183"/>
      <c r="VN76" s="183"/>
      <c r="VO76" s="183"/>
      <c r="VP76" s="183"/>
      <c r="VQ76" s="183"/>
      <c r="VR76" s="183"/>
      <c r="VS76" s="183"/>
      <c r="VT76" s="183"/>
      <c r="VU76" s="183"/>
      <c r="VV76" s="183"/>
      <c r="VW76" s="183"/>
      <c r="VX76" s="183"/>
      <c r="VY76" s="183"/>
      <c r="VZ76" s="183"/>
      <c r="WA76" s="183"/>
      <c r="WB76" s="183"/>
      <c r="WC76" s="183"/>
      <c r="WD76" s="183"/>
      <c r="WE76" s="183"/>
      <c r="WF76" s="183"/>
      <c r="WG76" s="183"/>
      <c r="WH76" s="183"/>
      <c r="WI76" s="183"/>
      <c r="WJ76" s="183"/>
      <c r="WK76" s="183"/>
      <c r="WL76" s="183"/>
      <c r="WM76" s="183"/>
      <c r="WN76" s="183"/>
      <c r="WO76" s="183"/>
      <c r="WP76" s="183"/>
      <c r="WQ76" s="183"/>
      <c r="WR76" s="183"/>
      <c r="WS76" s="183"/>
      <c r="WT76" s="183"/>
      <c r="WU76" s="183"/>
      <c r="WV76" s="183"/>
      <c r="WW76" s="183"/>
      <c r="WX76" s="183"/>
      <c r="WY76" s="183"/>
      <c r="WZ76" s="183"/>
      <c r="XA76" s="183"/>
      <c r="XB76" s="183"/>
      <c r="XC76" s="183"/>
      <c r="XD76" s="183"/>
      <c r="XE76" s="183"/>
      <c r="XF76" s="183"/>
      <c r="XG76" s="183"/>
      <c r="XH76" s="183"/>
      <c r="XI76" s="183"/>
      <c r="XJ76" s="183"/>
      <c r="XK76" s="183"/>
      <c r="XL76" s="183"/>
      <c r="XM76" s="183"/>
      <c r="XN76" s="183"/>
      <c r="XO76" s="183"/>
      <c r="XP76" s="183"/>
      <c r="XQ76" s="183"/>
      <c r="XR76" s="183"/>
      <c r="XS76" s="183"/>
      <c r="XT76" s="183"/>
      <c r="XU76" s="183"/>
      <c r="XV76" s="183"/>
      <c r="XW76" s="183"/>
      <c r="XX76" s="183"/>
      <c r="XY76" s="183"/>
      <c r="XZ76" s="183"/>
      <c r="YA76" s="183"/>
      <c r="YB76" s="183"/>
      <c r="YC76" s="183"/>
      <c r="YD76" s="183"/>
      <c r="YE76" s="183"/>
      <c r="YF76" s="183"/>
      <c r="YG76" s="183"/>
      <c r="YH76" s="183"/>
      <c r="YI76" s="183"/>
      <c r="YJ76" s="183"/>
      <c r="YK76" s="183"/>
      <c r="YL76" s="183"/>
      <c r="YM76" s="183"/>
      <c r="YN76" s="183"/>
      <c r="YO76" s="183"/>
      <c r="YP76" s="183"/>
      <c r="YQ76" s="183"/>
      <c r="YR76" s="183"/>
      <c r="YS76" s="183"/>
      <c r="YT76" s="183"/>
      <c r="YU76" s="183"/>
      <c r="YV76" s="183"/>
      <c r="YW76" s="183"/>
      <c r="YX76" s="183"/>
      <c r="YY76" s="183"/>
      <c r="YZ76" s="183"/>
      <c r="ZA76" s="183"/>
      <c r="ZB76" s="183"/>
      <c r="ZC76" s="183"/>
      <c r="ZD76" s="183"/>
      <c r="ZE76" s="183"/>
      <c r="ZF76" s="183"/>
      <c r="ZG76" s="183"/>
      <c r="ZH76" s="183"/>
      <c r="ZI76" s="183"/>
      <c r="ZJ76" s="183"/>
      <c r="ZK76" s="183"/>
      <c r="ZL76" s="183"/>
      <c r="ZM76" s="183"/>
      <c r="ZN76" s="183"/>
      <c r="ZO76" s="183"/>
      <c r="ZP76" s="183"/>
      <c r="ZQ76" s="183"/>
      <c r="ZR76" s="183"/>
      <c r="ZS76" s="183"/>
      <c r="ZT76" s="183"/>
      <c r="ZU76" s="183"/>
      <c r="ZV76" s="183"/>
      <c r="ZW76" s="183"/>
      <c r="ZX76" s="183"/>
      <c r="ZY76" s="183"/>
      <c r="ZZ76" s="183"/>
      <c r="AAA76" s="183"/>
      <c r="AAB76" s="183"/>
      <c r="AAC76" s="183"/>
      <c r="AAD76" s="183"/>
      <c r="AAE76" s="183"/>
      <c r="AAF76" s="183"/>
      <c r="AAG76" s="183"/>
      <c r="AAH76" s="183"/>
      <c r="AAI76" s="183"/>
      <c r="AAJ76" s="183"/>
      <c r="AAK76" s="183"/>
      <c r="AAL76" s="183"/>
      <c r="AAM76" s="183"/>
      <c r="AAN76" s="183"/>
      <c r="AAO76" s="183"/>
      <c r="AAP76" s="183"/>
      <c r="AAQ76" s="183"/>
      <c r="AAR76" s="183"/>
      <c r="AAS76" s="183"/>
      <c r="AAT76" s="183"/>
      <c r="AAU76" s="183"/>
      <c r="AAV76" s="183"/>
      <c r="AAW76" s="183"/>
      <c r="AAX76" s="183"/>
      <c r="AAY76" s="183"/>
      <c r="AAZ76" s="183"/>
      <c r="ABA76" s="183"/>
      <c r="ABB76" s="183"/>
      <c r="ABC76" s="183"/>
      <c r="ABD76" s="183"/>
      <c r="ABE76" s="183"/>
      <c r="ABF76" s="183"/>
      <c r="ABG76" s="183"/>
      <c r="ABH76" s="183"/>
      <c r="ABI76" s="183"/>
      <c r="ABJ76" s="183"/>
      <c r="ABK76" s="183"/>
      <c r="ABL76" s="183"/>
      <c r="ABM76" s="183"/>
      <c r="ABN76" s="183"/>
      <c r="ABO76" s="183"/>
      <c r="ABP76" s="183"/>
      <c r="ABQ76" s="183"/>
      <c r="ABR76" s="183"/>
      <c r="ABS76" s="183"/>
      <c r="ABT76" s="183"/>
      <c r="ABU76" s="183"/>
      <c r="ABV76" s="183"/>
      <c r="ABW76" s="183"/>
      <c r="ABX76" s="183"/>
      <c r="ABY76" s="183"/>
      <c r="ABZ76" s="183"/>
      <c r="ACA76" s="183"/>
      <c r="ACB76" s="183"/>
      <c r="ACC76" s="183"/>
      <c r="ACD76" s="183"/>
      <c r="ACE76" s="183"/>
      <c r="ACF76" s="183"/>
      <c r="ACG76" s="183"/>
      <c r="ACH76" s="183"/>
      <c r="ACI76" s="183"/>
      <c r="ACJ76" s="183"/>
      <c r="ACK76" s="183"/>
      <c r="ACL76" s="183"/>
      <c r="ACM76" s="183"/>
      <c r="ACN76" s="183"/>
      <c r="ACO76" s="183"/>
      <c r="ACP76" s="183"/>
      <c r="ACQ76" s="183"/>
      <c r="ACR76" s="183"/>
      <c r="ACS76" s="183"/>
      <c r="ACT76" s="183"/>
      <c r="ACU76" s="183"/>
      <c r="ACV76" s="183"/>
      <c r="ACW76" s="183"/>
      <c r="ACX76" s="183"/>
      <c r="ACY76" s="183"/>
      <c r="ACZ76" s="183"/>
      <c r="ADA76" s="183"/>
      <c r="ADB76" s="183"/>
      <c r="ADC76" s="183"/>
      <c r="ADD76" s="183"/>
      <c r="ADE76" s="183"/>
      <c r="ADF76" s="183"/>
      <c r="ADG76" s="183"/>
      <c r="ADH76" s="183"/>
      <c r="ADI76" s="183"/>
      <c r="ADJ76" s="183"/>
      <c r="ADK76" s="183"/>
      <c r="ADL76" s="183"/>
      <c r="ADM76" s="183"/>
      <c r="ADN76" s="183"/>
      <c r="ADO76" s="183"/>
      <c r="ADP76" s="183"/>
      <c r="ADQ76" s="183"/>
      <c r="ADR76" s="183"/>
      <c r="ADS76" s="183"/>
      <c r="ADT76" s="183"/>
      <c r="ADU76" s="183"/>
      <c r="ADV76" s="183"/>
      <c r="ADW76" s="183"/>
      <c r="ADX76" s="183"/>
      <c r="ADY76" s="183"/>
      <c r="ADZ76" s="183"/>
      <c r="AEA76" s="183"/>
      <c r="AEB76" s="183"/>
      <c r="AEC76" s="183"/>
      <c r="AED76" s="183"/>
      <c r="AEE76" s="183"/>
      <c r="AEF76" s="183"/>
      <c r="AEG76" s="183"/>
      <c r="AEH76" s="183"/>
      <c r="AEI76" s="183"/>
      <c r="AEJ76" s="183"/>
      <c r="AEK76" s="183"/>
      <c r="AEL76" s="183"/>
      <c r="AEM76" s="183"/>
      <c r="AEN76" s="183"/>
      <c r="AEO76" s="183"/>
      <c r="AEP76" s="183"/>
      <c r="AEQ76" s="183"/>
      <c r="AER76" s="183"/>
      <c r="AES76" s="183"/>
      <c r="AET76" s="183"/>
      <c r="AEU76" s="183"/>
      <c r="AEV76" s="183"/>
      <c r="AEW76" s="183"/>
      <c r="AEX76" s="183"/>
      <c r="AEY76" s="183"/>
      <c r="AEZ76" s="183"/>
      <c r="AFA76" s="183"/>
      <c r="AFB76" s="183"/>
      <c r="AFC76" s="183"/>
      <c r="AFD76" s="183"/>
      <c r="AFE76" s="183"/>
      <c r="AFF76" s="183"/>
      <c r="AFG76" s="183"/>
      <c r="AFH76" s="183"/>
      <c r="AFI76" s="183"/>
      <c r="AFJ76" s="183"/>
      <c r="AFK76" s="183"/>
      <c r="AFL76" s="183"/>
      <c r="AFM76" s="183"/>
      <c r="AFN76" s="183"/>
      <c r="AFO76" s="183"/>
      <c r="AFP76" s="183"/>
      <c r="AFQ76" s="183"/>
      <c r="AFR76" s="183"/>
      <c r="AFS76" s="183"/>
      <c r="AFT76" s="183"/>
      <c r="AFU76" s="183"/>
      <c r="AFV76" s="183"/>
      <c r="AFW76" s="183"/>
      <c r="AFX76" s="183"/>
      <c r="AFY76" s="183"/>
      <c r="AFZ76" s="183"/>
      <c r="AGA76" s="183"/>
      <c r="AGB76" s="183"/>
      <c r="AGC76" s="183"/>
      <c r="AGD76" s="183"/>
      <c r="AGE76" s="183"/>
      <c r="AGF76" s="183"/>
      <c r="AGG76" s="183"/>
      <c r="AGH76" s="183"/>
      <c r="AGI76" s="183"/>
      <c r="AGJ76" s="183"/>
      <c r="AGK76" s="183"/>
      <c r="AGL76" s="183"/>
      <c r="AGM76" s="183"/>
      <c r="AGN76" s="183"/>
      <c r="AGO76" s="183"/>
      <c r="AGP76" s="183"/>
      <c r="AGQ76" s="183"/>
      <c r="AGR76" s="183"/>
      <c r="AGS76" s="183"/>
      <c r="AGT76" s="183"/>
      <c r="AGU76" s="183"/>
      <c r="AGV76" s="183"/>
      <c r="AGW76" s="183"/>
      <c r="AGX76" s="183"/>
      <c r="AGY76" s="183"/>
      <c r="AGZ76" s="183"/>
      <c r="AHA76" s="183"/>
      <c r="AHB76" s="183"/>
      <c r="AHC76" s="183"/>
      <c r="AHD76" s="183"/>
      <c r="AHE76" s="183"/>
      <c r="AHF76" s="183"/>
      <c r="AHG76" s="183"/>
      <c r="AHH76" s="183"/>
      <c r="AHI76" s="183"/>
      <c r="AHJ76" s="183"/>
      <c r="AHK76" s="183"/>
      <c r="AHL76" s="183"/>
      <c r="AHM76" s="183"/>
      <c r="AHN76" s="183"/>
      <c r="AHO76" s="183"/>
      <c r="AHP76" s="183"/>
      <c r="AHQ76" s="183"/>
      <c r="AHR76" s="183"/>
      <c r="AHS76" s="183"/>
      <c r="AHT76" s="183"/>
      <c r="AHU76" s="183"/>
      <c r="AHV76" s="183"/>
      <c r="AHW76" s="183"/>
      <c r="AHX76" s="183"/>
      <c r="AHY76" s="183"/>
      <c r="AHZ76" s="183"/>
      <c r="AIA76" s="183"/>
      <c r="AIB76" s="183"/>
      <c r="AIC76" s="183"/>
      <c r="AID76" s="183"/>
      <c r="AIE76" s="183"/>
      <c r="AIF76" s="183"/>
      <c r="AIG76" s="183"/>
      <c r="AIH76" s="183"/>
      <c r="AII76" s="183"/>
      <c r="AIJ76" s="183"/>
      <c r="AIK76" s="183"/>
      <c r="AIL76" s="183"/>
      <c r="AIM76" s="183"/>
      <c r="AIN76" s="183"/>
      <c r="AIO76" s="183"/>
      <c r="AIP76" s="183"/>
      <c r="AIQ76" s="183"/>
      <c r="AIR76" s="183"/>
      <c r="AIS76" s="183"/>
      <c r="AIT76" s="183"/>
      <c r="AIU76" s="183"/>
      <c r="AIV76" s="183"/>
      <c r="AIW76" s="183"/>
      <c r="AIX76" s="183"/>
      <c r="AIY76" s="183"/>
      <c r="AIZ76" s="183"/>
      <c r="AJA76" s="183"/>
      <c r="AJB76" s="183"/>
      <c r="AJC76" s="183"/>
      <c r="AJD76" s="183"/>
      <c r="AJE76" s="183"/>
      <c r="AJF76" s="183"/>
      <c r="AJG76" s="183"/>
      <c r="AJH76" s="183"/>
      <c r="AJI76" s="183"/>
      <c r="AJJ76" s="183"/>
      <c r="AJK76" s="183"/>
      <c r="AJL76" s="183"/>
      <c r="AJM76" s="183"/>
      <c r="AJN76" s="183"/>
      <c r="AJO76" s="183"/>
      <c r="AJP76" s="183"/>
      <c r="AJQ76" s="183"/>
      <c r="AJR76" s="183"/>
      <c r="AJS76" s="183"/>
      <c r="AJT76" s="183"/>
      <c r="AJU76" s="183"/>
      <c r="AJV76" s="183"/>
      <c r="AJW76" s="183"/>
      <c r="AJX76" s="183"/>
      <c r="AJY76" s="183"/>
      <c r="AJZ76" s="183"/>
      <c r="AKA76" s="183"/>
      <c r="AKB76" s="183"/>
      <c r="AKC76" s="183"/>
      <c r="AKD76" s="183"/>
      <c r="AKE76" s="183"/>
      <c r="AKF76" s="183"/>
      <c r="AKG76" s="183"/>
      <c r="AKH76" s="183"/>
      <c r="AKI76" s="183"/>
      <c r="AKJ76" s="183"/>
      <c r="AKK76" s="183"/>
      <c r="AKL76" s="183"/>
      <c r="AKM76" s="183"/>
      <c r="AKN76" s="183"/>
      <c r="AKO76" s="183"/>
      <c r="AKP76" s="183"/>
      <c r="AKQ76" s="183"/>
      <c r="AKR76" s="183"/>
      <c r="AKS76" s="183"/>
      <c r="AKT76" s="183"/>
      <c r="AKU76" s="183"/>
      <c r="AKV76" s="183"/>
      <c r="AKW76" s="183"/>
      <c r="AKX76" s="183"/>
      <c r="AKY76" s="183"/>
      <c r="AKZ76" s="183"/>
      <c r="ALA76" s="183"/>
      <c r="ALB76" s="183"/>
      <c r="ALC76" s="183"/>
      <c r="ALD76" s="183"/>
      <c r="ALE76" s="183"/>
      <c r="ALF76" s="183"/>
      <c r="ALG76" s="183"/>
      <c r="ALH76" s="183"/>
      <c r="ALI76" s="183"/>
      <c r="ALJ76" s="183"/>
      <c r="ALK76" s="183"/>
      <c r="ALL76" s="183"/>
      <c r="ALM76" s="183"/>
      <c r="ALN76" s="183"/>
      <c r="ALO76" s="183"/>
      <c r="ALP76" s="183"/>
      <c r="ALQ76" s="183"/>
      <c r="ALR76" s="183"/>
      <c r="ALS76" s="183"/>
      <c r="ALT76" s="183"/>
      <c r="ALU76" s="183"/>
      <c r="ALV76" s="183"/>
      <c r="ALW76" s="183"/>
      <c r="ALX76" s="183"/>
      <c r="ALY76" s="183"/>
      <c r="ALZ76" s="183"/>
      <c r="AMA76" s="183"/>
      <c r="AMB76" s="183"/>
      <c r="AMC76" s="183"/>
      <c r="AMD76" s="183"/>
      <c r="AME76" s="183"/>
      <c r="AMF76" s="183"/>
      <c r="AMG76" s="183"/>
      <c r="AMH76" s="183"/>
      <c r="AMI76" s="183"/>
      <c r="AMJ76" s="183"/>
      <c r="AMK76" s="183"/>
      <c r="AML76" s="183"/>
      <c r="AMM76" s="183"/>
      <c r="AMN76" s="183"/>
      <c r="AMO76" s="183"/>
      <c r="AMP76" s="183"/>
      <c r="AMQ76" s="183"/>
      <c r="AMR76" s="183"/>
      <c r="AMS76" s="183"/>
      <c r="AMT76" s="183"/>
      <c r="AMU76" s="183"/>
      <c r="AMV76" s="183"/>
      <c r="AMW76" s="183"/>
      <c r="AMX76" s="183"/>
      <c r="AMY76" s="183"/>
      <c r="AMZ76" s="183"/>
      <c r="ANA76" s="183"/>
      <c r="ANB76" s="183"/>
      <c r="ANC76" s="183"/>
      <c r="AND76" s="183"/>
      <c r="ANE76" s="183"/>
      <c r="ANF76" s="183"/>
      <c r="ANG76" s="183"/>
      <c r="ANH76" s="183"/>
      <c r="ANI76" s="183"/>
      <c r="ANJ76" s="183"/>
      <c r="ANK76" s="183"/>
      <c r="ANL76" s="183"/>
      <c r="ANM76" s="183"/>
      <c r="ANN76" s="183"/>
      <c r="ANO76" s="183"/>
      <c r="ANP76" s="183"/>
      <c r="ANQ76" s="183"/>
      <c r="ANR76" s="183"/>
      <c r="ANS76" s="183"/>
      <c r="ANT76" s="183"/>
      <c r="ANU76" s="183"/>
      <c r="ANV76" s="183"/>
      <c r="ANW76" s="183"/>
      <c r="ANX76" s="183"/>
      <c r="ANY76" s="183"/>
      <c r="ANZ76" s="183"/>
      <c r="AOA76" s="183"/>
      <c r="AOB76" s="183"/>
      <c r="AOC76" s="183"/>
      <c r="AOD76" s="183"/>
      <c r="AOE76" s="183"/>
      <c r="AOF76" s="183"/>
      <c r="AOG76" s="183"/>
      <c r="AOH76" s="183"/>
      <c r="AOI76" s="183"/>
      <c r="AOJ76" s="183"/>
      <c r="AOK76" s="183"/>
      <c r="AOL76" s="183"/>
      <c r="AOM76" s="183"/>
      <c r="AON76" s="183"/>
      <c r="AOO76" s="183"/>
      <c r="AOP76" s="183"/>
      <c r="AOQ76" s="183"/>
      <c r="AOR76" s="183"/>
      <c r="AOS76" s="183"/>
      <c r="AOT76" s="183"/>
      <c r="AOU76" s="183"/>
      <c r="AOV76" s="183"/>
      <c r="AOW76" s="183"/>
      <c r="AOX76" s="183"/>
      <c r="AOY76" s="183"/>
      <c r="AOZ76" s="183"/>
      <c r="APA76" s="183"/>
      <c r="APB76" s="183"/>
      <c r="APC76" s="183"/>
      <c r="APD76" s="183"/>
      <c r="APE76" s="183"/>
      <c r="APF76" s="183"/>
      <c r="APG76" s="183"/>
      <c r="APH76" s="183"/>
      <c r="API76" s="183"/>
      <c r="APJ76" s="183"/>
      <c r="APK76" s="183"/>
      <c r="APL76" s="183"/>
      <c r="APM76" s="183"/>
      <c r="APN76" s="183"/>
      <c r="APO76" s="183"/>
      <c r="APP76" s="183"/>
      <c r="APQ76" s="183"/>
      <c r="APR76" s="183"/>
      <c r="APS76" s="183"/>
      <c r="APT76" s="183"/>
      <c r="APU76" s="183"/>
      <c r="APV76" s="183"/>
      <c r="APW76" s="183"/>
      <c r="APX76" s="183"/>
      <c r="APY76" s="183"/>
      <c r="APZ76" s="183"/>
      <c r="AQA76" s="183"/>
      <c r="AQB76" s="183"/>
      <c r="AQC76" s="183"/>
      <c r="AQD76" s="183"/>
      <c r="AQE76" s="183"/>
      <c r="AQF76" s="183"/>
      <c r="AQG76" s="183"/>
      <c r="AQH76" s="183"/>
      <c r="AQI76" s="183"/>
      <c r="AQJ76" s="183"/>
      <c r="AQK76" s="183"/>
      <c r="AQL76" s="183"/>
      <c r="AQM76" s="183"/>
      <c r="AQN76" s="183"/>
      <c r="AQO76" s="183"/>
      <c r="AQP76" s="183"/>
      <c r="AQQ76" s="183"/>
      <c r="AQR76" s="183"/>
      <c r="AQS76" s="183"/>
      <c r="AQT76" s="183"/>
      <c r="AQU76" s="183"/>
      <c r="AQV76" s="183"/>
      <c r="AQW76" s="183"/>
      <c r="AQX76" s="183"/>
      <c r="AQY76" s="183"/>
      <c r="AQZ76" s="183"/>
      <c r="ARA76" s="183"/>
      <c r="ARB76" s="183"/>
      <c r="ARC76" s="183"/>
      <c r="ARD76" s="183"/>
      <c r="ARE76" s="183"/>
      <c r="ARF76" s="183"/>
      <c r="ARG76" s="183"/>
      <c r="ARH76" s="183"/>
      <c r="ARI76" s="183"/>
      <c r="ARJ76" s="183"/>
      <c r="ARK76" s="183"/>
      <c r="ARL76" s="183"/>
      <c r="ARM76" s="183"/>
      <c r="ARN76" s="183"/>
      <c r="ARO76" s="183"/>
      <c r="ARP76" s="183"/>
      <c r="ARQ76" s="183"/>
      <c r="ARR76" s="183"/>
      <c r="ARS76" s="183"/>
      <c r="ART76" s="183"/>
      <c r="ARU76" s="183"/>
      <c r="ARV76" s="183"/>
      <c r="ARW76" s="183"/>
      <c r="ARX76" s="183"/>
      <c r="ARY76" s="183"/>
      <c r="ARZ76" s="183"/>
      <c r="ASA76" s="183"/>
      <c r="ASB76" s="183"/>
      <c r="ASC76" s="183"/>
      <c r="ASD76" s="183"/>
      <c r="ASE76" s="183"/>
      <c r="ASF76" s="183"/>
      <c r="ASG76" s="183"/>
      <c r="ASH76" s="183"/>
      <c r="ASI76" s="183"/>
      <c r="ASJ76" s="183"/>
      <c r="ASK76" s="183"/>
      <c r="ASL76" s="183"/>
      <c r="ASM76" s="183"/>
      <c r="ASN76" s="183"/>
      <c r="ASO76" s="183"/>
      <c r="ASP76" s="183"/>
      <c r="ASQ76" s="183"/>
      <c r="ASR76" s="183"/>
      <c r="ASS76" s="183"/>
      <c r="AST76" s="183"/>
      <c r="ASU76" s="183"/>
      <c r="ASV76" s="183"/>
      <c r="ASW76" s="183"/>
      <c r="ASX76" s="183"/>
      <c r="ASY76" s="183"/>
      <c r="ASZ76" s="183"/>
      <c r="ATA76" s="183"/>
      <c r="ATB76" s="183"/>
      <c r="ATC76" s="183"/>
      <c r="ATD76" s="183"/>
      <c r="ATE76" s="183"/>
      <c r="ATF76" s="183"/>
      <c r="ATG76" s="183"/>
      <c r="ATH76" s="183"/>
      <c r="ATI76" s="183"/>
      <c r="ATJ76" s="183"/>
      <c r="ATK76" s="183"/>
      <c r="ATL76" s="183"/>
      <c r="ATM76" s="183"/>
      <c r="ATN76" s="183"/>
      <c r="ATO76" s="183"/>
      <c r="ATP76" s="183"/>
      <c r="ATQ76" s="183"/>
      <c r="ATR76" s="183"/>
      <c r="ATS76" s="183"/>
      <c r="ATT76" s="183"/>
      <c r="ATU76" s="183"/>
      <c r="ATV76" s="183"/>
      <c r="ATW76" s="183"/>
      <c r="ATX76" s="183"/>
      <c r="ATY76" s="183"/>
      <c r="ATZ76" s="183"/>
      <c r="AUA76" s="183"/>
      <c r="AUB76" s="183"/>
      <c r="AUC76" s="183"/>
      <c r="AUD76" s="183"/>
      <c r="AUE76" s="183"/>
      <c r="AUF76" s="183"/>
      <c r="AUG76" s="183"/>
      <c r="AUH76" s="183"/>
      <c r="AUI76" s="183"/>
      <c r="AUJ76" s="183"/>
      <c r="AUK76" s="183"/>
      <c r="AUL76" s="183"/>
      <c r="AUM76" s="183"/>
      <c r="AUN76" s="183"/>
      <c r="AUO76" s="183"/>
      <c r="AUP76" s="183"/>
      <c r="AUQ76" s="183"/>
      <c r="AUR76" s="183"/>
      <c r="AUS76" s="183"/>
      <c r="AUT76" s="183"/>
      <c r="AUU76" s="183"/>
      <c r="AUV76" s="183"/>
      <c r="AUW76" s="183"/>
      <c r="AUX76" s="183"/>
      <c r="AUY76" s="183"/>
      <c r="AUZ76" s="183"/>
      <c r="AVA76" s="183"/>
      <c r="AVB76" s="183"/>
      <c r="AVC76" s="183"/>
      <c r="AVD76" s="183"/>
      <c r="AVE76" s="183"/>
      <c r="AVF76" s="183"/>
      <c r="AVG76" s="183"/>
      <c r="AVH76" s="183"/>
      <c r="AVI76" s="183"/>
      <c r="AVJ76" s="183"/>
      <c r="AVK76" s="183"/>
      <c r="AVL76" s="183"/>
      <c r="AVM76" s="183"/>
      <c r="AVN76" s="183"/>
      <c r="AVO76" s="183"/>
      <c r="AVP76" s="183"/>
      <c r="AVQ76" s="183"/>
      <c r="AVR76" s="183"/>
      <c r="AVS76" s="183"/>
      <c r="AVT76" s="183"/>
      <c r="AVU76" s="183"/>
      <c r="AVV76" s="183"/>
      <c r="AVW76" s="183"/>
      <c r="AVX76" s="183"/>
      <c r="AVY76" s="183"/>
      <c r="AVZ76" s="183"/>
      <c r="AWA76" s="183"/>
      <c r="AWB76" s="183"/>
      <c r="AWC76" s="183"/>
      <c r="AWD76" s="183"/>
      <c r="AWE76" s="183"/>
      <c r="AWF76" s="183"/>
      <c r="AWG76" s="183"/>
      <c r="AWH76" s="183"/>
      <c r="AWI76" s="183"/>
      <c r="AWJ76" s="183"/>
      <c r="AWK76" s="183"/>
      <c r="AWL76" s="183"/>
      <c r="AWM76" s="183"/>
      <c r="AWN76" s="183"/>
      <c r="AWO76" s="183"/>
      <c r="AWP76" s="183"/>
      <c r="AWQ76" s="183"/>
      <c r="AWR76" s="183"/>
      <c r="AWS76" s="183"/>
      <c r="AWT76" s="183"/>
      <c r="AWU76" s="183"/>
      <c r="AWV76" s="183"/>
      <c r="AWW76" s="183"/>
      <c r="AWX76" s="183"/>
      <c r="AWY76" s="183"/>
      <c r="AWZ76" s="183"/>
      <c r="AXA76" s="183"/>
      <c r="AXB76" s="183"/>
      <c r="AXC76" s="183"/>
      <c r="AXD76" s="183"/>
      <c r="AXE76" s="183"/>
      <c r="AXF76" s="183"/>
      <c r="AXG76" s="183"/>
      <c r="AXH76" s="183"/>
      <c r="AXI76" s="183"/>
      <c r="AXJ76" s="183"/>
      <c r="AXK76" s="183"/>
      <c r="AXL76" s="183"/>
      <c r="AXM76" s="183"/>
      <c r="AXN76" s="183"/>
      <c r="AXO76" s="183"/>
      <c r="AXP76" s="183"/>
      <c r="AXQ76" s="183"/>
      <c r="AXR76" s="183"/>
      <c r="AXS76" s="183"/>
      <c r="AXT76" s="183"/>
      <c r="AXU76" s="183"/>
      <c r="AXV76" s="183"/>
      <c r="AXW76" s="183"/>
      <c r="AXX76" s="183"/>
      <c r="AXY76" s="183"/>
      <c r="AXZ76" s="183"/>
      <c r="AYA76" s="183"/>
      <c r="AYB76" s="183"/>
      <c r="AYC76" s="183"/>
      <c r="AYD76" s="183"/>
      <c r="AYE76" s="183"/>
      <c r="AYF76" s="183"/>
      <c r="AYG76" s="183"/>
      <c r="AYH76" s="183"/>
      <c r="AYI76" s="183"/>
      <c r="AYJ76" s="183"/>
      <c r="AYK76" s="183"/>
      <c r="AYL76" s="183"/>
      <c r="AYM76" s="183"/>
      <c r="AYN76" s="183"/>
      <c r="AYO76" s="183"/>
      <c r="AYP76" s="183"/>
      <c r="AYQ76" s="183"/>
      <c r="AYR76" s="183"/>
      <c r="AYS76" s="183"/>
      <c r="AYT76" s="183"/>
      <c r="AYU76" s="183"/>
      <c r="AYV76" s="183"/>
      <c r="AYW76" s="183"/>
      <c r="AYX76" s="183"/>
      <c r="AYY76" s="183"/>
      <c r="AYZ76" s="183"/>
      <c r="AZA76" s="183"/>
      <c r="AZB76" s="183"/>
      <c r="AZC76" s="183"/>
      <c r="AZD76" s="183"/>
      <c r="AZE76" s="183"/>
      <c r="AZF76" s="183"/>
      <c r="AZG76" s="183"/>
      <c r="AZH76" s="183"/>
      <c r="AZI76" s="183"/>
      <c r="AZJ76" s="183"/>
      <c r="AZK76" s="183"/>
      <c r="AZL76" s="183"/>
      <c r="AZM76" s="183"/>
      <c r="AZN76" s="183"/>
      <c r="AZO76" s="183"/>
      <c r="AZP76" s="183"/>
      <c r="AZQ76" s="183"/>
      <c r="AZR76" s="183"/>
      <c r="AZS76" s="183"/>
      <c r="AZT76" s="183"/>
      <c r="AZU76" s="183"/>
      <c r="AZV76" s="183"/>
      <c r="AZW76" s="183"/>
      <c r="AZX76" s="183"/>
      <c r="AZY76" s="183"/>
      <c r="AZZ76" s="183"/>
      <c r="BAA76" s="183"/>
      <c r="BAB76" s="183"/>
      <c r="BAC76" s="183"/>
      <c r="BAD76" s="183"/>
      <c r="BAE76" s="183"/>
      <c r="BAF76" s="183"/>
      <c r="BAG76" s="183"/>
      <c r="BAH76" s="183"/>
      <c r="BAI76" s="183"/>
      <c r="BAJ76" s="183"/>
      <c r="BAK76" s="183"/>
      <c r="BAL76" s="183"/>
      <c r="BAM76" s="183"/>
      <c r="BAN76" s="183"/>
      <c r="BAO76" s="183"/>
      <c r="BAP76" s="183"/>
      <c r="BAQ76" s="183"/>
      <c r="BAR76" s="183"/>
      <c r="BAS76" s="183"/>
      <c r="BAT76" s="183"/>
      <c r="BAU76" s="183"/>
      <c r="BAV76" s="183"/>
      <c r="BAW76" s="183"/>
      <c r="BAX76" s="183"/>
      <c r="BAY76" s="183"/>
      <c r="BAZ76" s="183"/>
      <c r="BBA76" s="183"/>
      <c r="BBB76" s="183"/>
      <c r="BBC76" s="183"/>
      <c r="BBD76" s="183"/>
      <c r="BBE76" s="183"/>
      <c r="BBF76" s="183"/>
      <c r="BBG76" s="183"/>
      <c r="BBH76" s="183"/>
      <c r="BBI76" s="183"/>
      <c r="BBJ76" s="183"/>
      <c r="BBK76" s="183"/>
      <c r="BBL76" s="183"/>
      <c r="BBM76" s="183"/>
      <c r="BBN76" s="183"/>
      <c r="BBO76" s="183"/>
      <c r="BBP76" s="183"/>
      <c r="BBQ76" s="183"/>
      <c r="BBR76" s="183"/>
      <c r="BBS76" s="183"/>
      <c r="BBT76" s="183"/>
      <c r="BBU76" s="183"/>
      <c r="BBV76" s="183"/>
      <c r="BBW76" s="183"/>
      <c r="BBX76" s="183"/>
      <c r="BBY76" s="183"/>
      <c r="BBZ76" s="183"/>
      <c r="BCA76" s="183"/>
      <c r="BCB76" s="183"/>
      <c r="BCC76" s="183"/>
      <c r="BCD76" s="183"/>
      <c r="BCE76" s="183"/>
      <c r="BCF76" s="183"/>
      <c r="BCG76" s="183"/>
      <c r="BCH76" s="183"/>
      <c r="BCI76" s="183"/>
      <c r="BCJ76" s="183"/>
      <c r="BCK76" s="183"/>
      <c r="BCL76" s="183"/>
      <c r="BCM76" s="183"/>
      <c r="BCN76" s="183"/>
      <c r="BCO76" s="183"/>
      <c r="BCP76" s="183"/>
      <c r="BCQ76" s="183"/>
      <c r="BCR76" s="183"/>
      <c r="BCS76" s="183"/>
      <c r="BCT76" s="183"/>
      <c r="BCU76" s="183"/>
      <c r="BCV76" s="183"/>
      <c r="BCW76" s="183"/>
      <c r="BCX76" s="183"/>
      <c r="BCY76" s="183"/>
      <c r="BCZ76" s="183"/>
      <c r="BDA76" s="183"/>
      <c r="BDB76" s="183"/>
      <c r="BDC76" s="183"/>
      <c r="BDD76" s="183"/>
      <c r="BDE76" s="183"/>
      <c r="BDF76" s="183"/>
      <c r="BDG76" s="183"/>
      <c r="BDH76" s="183"/>
      <c r="BDI76" s="183"/>
      <c r="BDJ76" s="183"/>
      <c r="BDK76" s="183"/>
      <c r="BDL76" s="183"/>
      <c r="BDM76" s="183"/>
      <c r="BDN76" s="183"/>
      <c r="BDO76" s="183"/>
      <c r="BDP76" s="183"/>
      <c r="BDQ76" s="183"/>
      <c r="BDR76" s="183"/>
      <c r="BDS76" s="183"/>
      <c r="BDT76" s="183"/>
      <c r="BDU76" s="183"/>
      <c r="BDV76" s="183"/>
      <c r="BDW76" s="183"/>
      <c r="BDX76" s="183"/>
      <c r="BDY76" s="183"/>
      <c r="BDZ76" s="183"/>
      <c r="BEA76" s="183"/>
      <c r="BEB76" s="183"/>
      <c r="BEC76" s="183"/>
      <c r="BED76" s="183"/>
      <c r="BEE76" s="183"/>
      <c r="BEF76" s="183"/>
      <c r="BEG76" s="183"/>
      <c r="BEH76" s="183"/>
      <c r="BEI76" s="183"/>
      <c r="BEJ76" s="183"/>
      <c r="BEK76" s="183"/>
      <c r="BEL76" s="183"/>
      <c r="BEM76" s="183"/>
      <c r="BEN76" s="183"/>
      <c r="BEO76" s="183"/>
      <c r="BEP76" s="183"/>
      <c r="BEQ76" s="183"/>
      <c r="BER76" s="183"/>
      <c r="BES76" s="183"/>
      <c r="BET76" s="183"/>
      <c r="BEU76" s="183"/>
      <c r="BEV76" s="183"/>
      <c r="BEW76" s="183"/>
      <c r="BEX76" s="183"/>
      <c r="BEY76" s="183"/>
      <c r="BEZ76" s="183"/>
      <c r="BFA76" s="183"/>
      <c r="BFB76" s="183"/>
      <c r="BFC76" s="183"/>
      <c r="BFD76" s="183"/>
      <c r="BFE76" s="183"/>
      <c r="BFF76" s="183"/>
      <c r="BFG76" s="183"/>
      <c r="BFH76" s="183"/>
      <c r="BFI76" s="183"/>
      <c r="BFJ76" s="183"/>
      <c r="BFK76" s="183"/>
      <c r="BFL76" s="183"/>
      <c r="BFM76" s="183"/>
      <c r="BFN76" s="183"/>
      <c r="BFO76" s="183"/>
      <c r="BFP76" s="183"/>
      <c r="BFQ76" s="183"/>
      <c r="BFR76" s="183"/>
      <c r="BFS76" s="183"/>
      <c r="BFT76" s="183"/>
      <c r="BFU76" s="183"/>
      <c r="BFV76" s="183"/>
      <c r="BFW76" s="183"/>
      <c r="BFX76" s="183"/>
      <c r="BFY76" s="183"/>
      <c r="BFZ76" s="183"/>
      <c r="BGA76" s="183"/>
      <c r="BGB76" s="183"/>
      <c r="BGC76" s="183"/>
      <c r="BGD76" s="183"/>
      <c r="BGE76" s="183"/>
      <c r="BGF76" s="183"/>
      <c r="BGG76" s="183"/>
      <c r="BGH76" s="183"/>
      <c r="BGI76" s="183"/>
      <c r="BGJ76" s="183"/>
      <c r="BGK76" s="183"/>
      <c r="BGL76" s="183"/>
      <c r="BGM76" s="183"/>
      <c r="BGN76" s="183"/>
      <c r="BGO76" s="183"/>
      <c r="BGP76" s="183"/>
      <c r="BGQ76" s="183"/>
      <c r="BGR76" s="183"/>
      <c r="BGS76" s="183"/>
      <c r="BGT76" s="183"/>
      <c r="BGU76" s="183"/>
      <c r="BGV76" s="183"/>
      <c r="BGW76" s="183"/>
      <c r="BGX76" s="183"/>
      <c r="BGY76" s="183"/>
      <c r="BGZ76" s="183"/>
      <c r="BHA76" s="183"/>
      <c r="BHB76" s="183"/>
      <c r="BHC76" s="183"/>
      <c r="BHD76" s="183"/>
      <c r="BHE76" s="183"/>
      <c r="BHF76" s="183"/>
      <c r="BHG76" s="183"/>
      <c r="BHH76" s="183"/>
      <c r="BHI76" s="183"/>
      <c r="BHJ76" s="183"/>
      <c r="BHK76" s="183"/>
      <c r="BHL76" s="183"/>
      <c r="BHM76" s="183"/>
      <c r="BHN76" s="183"/>
      <c r="BHO76" s="183"/>
      <c r="BHP76" s="183"/>
      <c r="BHQ76" s="183"/>
      <c r="BHR76" s="183"/>
      <c r="BHS76" s="183"/>
      <c r="BHT76" s="183"/>
      <c r="BHU76" s="183"/>
      <c r="BHV76" s="183"/>
      <c r="BHW76" s="183"/>
      <c r="BHX76" s="183"/>
      <c r="BHY76" s="183"/>
      <c r="BHZ76" s="183"/>
      <c r="BIA76" s="183"/>
      <c r="BIB76" s="183"/>
      <c r="BIC76" s="183"/>
      <c r="BID76" s="183"/>
      <c r="BIE76" s="183"/>
      <c r="BIF76" s="183"/>
      <c r="BIG76" s="183"/>
      <c r="BIH76" s="183"/>
      <c r="BII76" s="183"/>
      <c r="BIJ76" s="183"/>
      <c r="BIK76" s="183"/>
      <c r="BIL76" s="183"/>
      <c r="BIM76" s="183"/>
      <c r="BIN76" s="183"/>
      <c r="BIO76" s="183"/>
      <c r="BIP76" s="183"/>
      <c r="BIQ76" s="183"/>
      <c r="BIR76" s="183"/>
      <c r="BIS76" s="183"/>
      <c r="BIT76" s="183"/>
      <c r="BIU76" s="183"/>
      <c r="BIV76" s="183"/>
      <c r="BIW76" s="183"/>
      <c r="BIX76" s="183"/>
      <c r="BIY76" s="183"/>
      <c r="BIZ76" s="183"/>
      <c r="BJA76" s="183"/>
      <c r="BJB76" s="183"/>
      <c r="BJC76" s="183"/>
      <c r="BJD76" s="183"/>
      <c r="BJE76" s="183"/>
      <c r="BJF76" s="183"/>
      <c r="BJG76" s="183"/>
      <c r="BJH76" s="183"/>
      <c r="BJI76" s="183"/>
      <c r="BJJ76" s="183"/>
      <c r="BJK76" s="183"/>
      <c r="BJL76" s="183"/>
      <c r="BJM76" s="183"/>
      <c r="BJN76" s="183"/>
      <c r="BJO76" s="183"/>
      <c r="BJP76" s="183"/>
      <c r="BJQ76" s="183"/>
      <c r="BJR76" s="183"/>
      <c r="BJS76" s="183"/>
      <c r="BJT76" s="183"/>
      <c r="BJU76" s="183"/>
      <c r="BJV76" s="183"/>
      <c r="BJW76" s="183"/>
      <c r="BJX76" s="183"/>
      <c r="BJY76" s="183"/>
      <c r="BJZ76" s="183"/>
      <c r="BKA76" s="183"/>
      <c r="BKB76" s="183"/>
      <c r="BKC76" s="183"/>
      <c r="BKD76" s="183"/>
      <c r="BKE76" s="183"/>
      <c r="BKF76" s="183"/>
      <c r="BKG76" s="183"/>
      <c r="BKH76" s="183"/>
      <c r="BKI76" s="183"/>
      <c r="BKJ76" s="183"/>
      <c r="BKK76" s="183"/>
      <c r="BKL76" s="183"/>
      <c r="BKM76" s="183"/>
      <c r="BKN76" s="183"/>
      <c r="BKO76" s="183"/>
      <c r="BKP76" s="183"/>
      <c r="BKQ76" s="183"/>
      <c r="BKR76" s="183"/>
      <c r="BKS76" s="183"/>
      <c r="BKT76" s="183"/>
      <c r="BKU76" s="183"/>
      <c r="BKV76" s="183"/>
      <c r="BKW76" s="183"/>
      <c r="BKX76" s="183"/>
      <c r="BKY76" s="183"/>
      <c r="BKZ76" s="183"/>
      <c r="BLA76" s="183"/>
      <c r="BLB76" s="183"/>
      <c r="BLC76" s="183"/>
      <c r="BLD76" s="183"/>
      <c r="BLE76" s="183"/>
      <c r="BLF76" s="183"/>
      <c r="BLG76" s="183"/>
      <c r="BLH76" s="183"/>
      <c r="BLI76" s="183"/>
      <c r="BLJ76" s="183"/>
      <c r="BLK76" s="183"/>
      <c r="BLL76" s="183"/>
      <c r="BLM76" s="183"/>
      <c r="BLN76" s="183"/>
      <c r="BLO76" s="183"/>
      <c r="BLP76" s="183"/>
      <c r="BLQ76" s="183"/>
      <c r="BLR76" s="183"/>
      <c r="BLS76" s="183"/>
      <c r="BLT76" s="183"/>
      <c r="BLU76" s="183"/>
      <c r="BLV76" s="183"/>
      <c r="BLW76" s="183"/>
      <c r="BLX76" s="183"/>
      <c r="BLY76" s="183"/>
      <c r="BLZ76" s="183"/>
      <c r="BMA76" s="183"/>
      <c r="BMB76" s="183"/>
      <c r="BMC76" s="183"/>
      <c r="BMD76" s="183"/>
      <c r="BME76" s="183"/>
      <c r="BMF76" s="183"/>
      <c r="BMG76" s="183"/>
      <c r="BMH76" s="183"/>
      <c r="BMI76" s="183"/>
      <c r="BMJ76" s="183"/>
      <c r="BMK76" s="183"/>
      <c r="BML76" s="183"/>
      <c r="BMM76" s="183"/>
      <c r="BMN76" s="183"/>
      <c r="BMO76" s="183"/>
      <c r="BMP76" s="183"/>
      <c r="BMQ76" s="183"/>
      <c r="BMR76" s="183"/>
      <c r="BMS76" s="183"/>
      <c r="BMT76" s="183"/>
      <c r="BMU76" s="183"/>
      <c r="BMV76" s="183"/>
      <c r="BMW76" s="183"/>
      <c r="BMX76" s="183"/>
      <c r="BMY76" s="183"/>
      <c r="BMZ76" s="183"/>
      <c r="BNA76" s="183"/>
      <c r="BNB76" s="183"/>
      <c r="BNC76" s="183"/>
      <c r="BND76" s="183"/>
      <c r="BNE76" s="183"/>
      <c r="BNF76" s="183"/>
      <c r="BNG76" s="183"/>
      <c r="BNH76" s="183"/>
      <c r="BNI76" s="183"/>
      <c r="BNJ76" s="183"/>
      <c r="BNK76" s="183"/>
      <c r="BNL76" s="183"/>
      <c r="BNM76" s="183"/>
      <c r="BNN76" s="183"/>
      <c r="BNO76" s="183"/>
      <c r="BNP76" s="183"/>
      <c r="BNQ76" s="183"/>
      <c r="BNR76" s="183"/>
      <c r="BNS76" s="183"/>
      <c r="BNT76" s="183"/>
      <c r="BNU76" s="183"/>
      <c r="BNV76" s="183"/>
      <c r="BNW76" s="183"/>
      <c r="BNX76" s="183"/>
      <c r="BNY76" s="183"/>
      <c r="BNZ76" s="183"/>
      <c r="BOA76" s="183"/>
      <c r="BOB76" s="183"/>
      <c r="BOC76" s="183"/>
      <c r="BOD76" s="183"/>
      <c r="BOE76" s="183"/>
      <c r="BOF76" s="183"/>
      <c r="BOG76" s="183"/>
      <c r="BOH76" s="183"/>
      <c r="BOI76" s="183"/>
      <c r="BOJ76" s="183"/>
      <c r="BOK76" s="183"/>
      <c r="BOL76" s="183"/>
      <c r="BOM76" s="183"/>
      <c r="BON76" s="183"/>
      <c r="BOO76" s="183"/>
      <c r="BOP76" s="183"/>
      <c r="BOQ76" s="183"/>
      <c r="BOR76" s="183"/>
      <c r="BOS76" s="183"/>
      <c r="BOT76" s="183"/>
      <c r="BOU76" s="183"/>
      <c r="BOV76" s="183"/>
      <c r="BOW76" s="183"/>
      <c r="BOX76" s="183"/>
      <c r="BOY76" s="183"/>
      <c r="BOZ76" s="183"/>
      <c r="BPA76" s="183"/>
      <c r="BPB76" s="183"/>
      <c r="BPC76" s="183"/>
      <c r="BPD76" s="183"/>
      <c r="BPE76" s="183"/>
      <c r="BPF76" s="183"/>
      <c r="BPG76" s="183"/>
      <c r="BPH76" s="183"/>
      <c r="BPI76" s="183"/>
      <c r="BPJ76" s="183"/>
      <c r="BPK76" s="183"/>
      <c r="BPL76" s="183"/>
      <c r="BPM76" s="183"/>
      <c r="BPN76" s="183"/>
      <c r="BPO76" s="183"/>
      <c r="BPP76" s="183"/>
      <c r="BPQ76" s="183"/>
      <c r="BPR76" s="183"/>
      <c r="BPS76" s="183"/>
      <c r="BPT76" s="183"/>
      <c r="BPU76" s="183"/>
      <c r="BPV76" s="183"/>
      <c r="BPW76" s="183"/>
      <c r="BPX76" s="183"/>
      <c r="BPY76" s="183"/>
      <c r="BPZ76" s="183"/>
      <c r="BQA76" s="183"/>
      <c r="BQB76" s="183"/>
      <c r="BQC76" s="183"/>
      <c r="BQD76" s="183"/>
      <c r="BQE76" s="183"/>
      <c r="BQF76" s="183"/>
      <c r="BQG76" s="183"/>
      <c r="BQH76" s="183"/>
      <c r="BQI76" s="183"/>
      <c r="BQJ76" s="183"/>
      <c r="BQK76" s="183"/>
      <c r="BQL76" s="183"/>
      <c r="BQM76" s="183"/>
      <c r="BQN76" s="183"/>
      <c r="BQO76" s="183"/>
      <c r="BQP76" s="183"/>
      <c r="BQQ76" s="183"/>
      <c r="BQR76" s="183"/>
      <c r="BQS76" s="183"/>
      <c r="BQT76" s="183"/>
      <c r="BQU76" s="183"/>
      <c r="BQV76" s="183"/>
      <c r="BQW76" s="183"/>
      <c r="BQX76" s="183"/>
      <c r="BQY76" s="183"/>
      <c r="BQZ76" s="183"/>
      <c r="BRA76" s="183"/>
      <c r="BRB76" s="183"/>
      <c r="BRC76" s="183"/>
      <c r="BRD76" s="183"/>
      <c r="BRE76" s="183"/>
      <c r="BRF76" s="183"/>
      <c r="BRG76" s="183"/>
      <c r="BRH76" s="183"/>
      <c r="BRI76" s="183"/>
      <c r="BRJ76" s="183"/>
      <c r="BRK76" s="183"/>
      <c r="BRL76" s="183"/>
      <c r="BRM76" s="183"/>
      <c r="BRN76" s="183"/>
      <c r="BRO76" s="183"/>
      <c r="BRP76" s="183"/>
      <c r="BRQ76" s="183"/>
      <c r="BRR76" s="183"/>
      <c r="BRS76" s="183"/>
      <c r="BRT76" s="183"/>
      <c r="BRU76" s="183"/>
      <c r="BRV76" s="183"/>
      <c r="BRW76" s="183"/>
      <c r="BRX76" s="183"/>
      <c r="BRY76" s="183"/>
      <c r="BRZ76" s="183"/>
      <c r="BSA76" s="183"/>
      <c r="BSB76" s="183"/>
      <c r="BSC76" s="183"/>
      <c r="BSD76" s="183"/>
      <c r="BSE76" s="183"/>
      <c r="BSF76" s="183"/>
      <c r="BSG76" s="183"/>
      <c r="BSH76" s="183"/>
      <c r="BSI76" s="183"/>
      <c r="BSJ76" s="183"/>
      <c r="BSK76" s="183"/>
      <c r="BSL76" s="183"/>
      <c r="BSM76" s="183"/>
      <c r="BSN76" s="183"/>
      <c r="BSO76" s="183"/>
      <c r="BSP76" s="183"/>
      <c r="BSQ76" s="183"/>
      <c r="BSR76" s="183"/>
      <c r="BSS76" s="183"/>
      <c r="BST76" s="183"/>
      <c r="BSU76" s="183"/>
      <c r="BSV76" s="183"/>
      <c r="BSW76" s="183"/>
      <c r="BSX76" s="183"/>
      <c r="BSY76" s="183"/>
      <c r="BSZ76" s="183"/>
      <c r="BTA76" s="183"/>
      <c r="BTB76" s="183"/>
      <c r="BTC76" s="183"/>
      <c r="BTD76" s="183"/>
      <c r="BTE76" s="183"/>
      <c r="BTF76" s="183"/>
      <c r="BTG76" s="183"/>
      <c r="BTH76" s="183"/>
      <c r="BTI76" s="183"/>
      <c r="BTJ76" s="183"/>
      <c r="BTK76" s="183"/>
      <c r="BTL76" s="183"/>
      <c r="BTM76" s="183"/>
      <c r="BTN76" s="183"/>
      <c r="BTO76" s="183"/>
      <c r="BTP76" s="183"/>
      <c r="BTQ76" s="183"/>
      <c r="BTR76" s="183"/>
      <c r="BTS76" s="183"/>
      <c r="BTT76" s="183"/>
      <c r="BTU76" s="183"/>
      <c r="BTV76" s="183"/>
      <c r="BTW76" s="183"/>
      <c r="BTX76" s="183"/>
      <c r="BTY76" s="183"/>
      <c r="BTZ76" s="183"/>
      <c r="BUA76" s="183"/>
      <c r="BUB76" s="183"/>
      <c r="BUC76" s="183"/>
      <c r="BUD76" s="183"/>
      <c r="BUE76" s="183"/>
      <c r="BUF76" s="183"/>
      <c r="BUG76" s="183"/>
      <c r="BUH76" s="183"/>
      <c r="BUI76" s="183"/>
      <c r="BUJ76" s="183"/>
      <c r="BUK76" s="183"/>
      <c r="BUL76" s="183"/>
      <c r="BUM76" s="183"/>
      <c r="BUN76" s="183"/>
      <c r="BUO76" s="183"/>
      <c r="BUP76" s="183"/>
      <c r="BUQ76" s="183"/>
      <c r="BUR76" s="183"/>
      <c r="BUS76" s="183"/>
      <c r="BUT76" s="183"/>
      <c r="BUU76" s="183"/>
      <c r="BUV76" s="183"/>
      <c r="BUW76" s="183"/>
      <c r="BUX76" s="183"/>
      <c r="BUY76" s="183"/>
      <c r="BUZ76" s="183"/>
      <c r="BVA76" s="183"/>
      <c r="BVB76" s="183"/>
      <c r="BVC76" s="183"/>
      <c r="BVD76" s="183"/>
      <c r="BVE76" s="183"/>
      <c r="BVF76" s="183"/>
      <c r="BVG76" s="183"/>
      <c r="BVH76" s="183"/>
      <c r="BVI76" s="183"/>
      <c r="BVJ76" s="183"/>
      <c r="BVK76" s="183"/>
      <c r="BVL76" s="183"/>
      <c r="BVM76" s="183"/>
      <c r="BVN76" s="183"/>
      <c r="BVO76" s="183"/>
      <c r="BVP76" s="183"/>
      <c r="BVQ76" s="183"/>
      <c r="BVR76" s="183"/>
      <c r="BVS76" s="183"/>
      <c r="BVT76" s="183"/>
      <c r="BVU76" s="183"/>
      <c r="BVV76" s="183"/>
      <c r="BVW76" s="183"/>
      <c r="BVX76" s="183"/>
      <c r="BVY76" s="183"/>
      <c r="BVZ76" s="183"/>
      <c r="BWA76" s="183"/>
      <c r="BWB76" s="183"/>
      <c r="BWC76" s="183"/>
      <c r="BWD76" s="183"/>
      <c r="BWE76" s="183"/>
      <c r="BWF76" s="183"/>
      <c r="BWG76" s="183"/>
      <c r="BWH76" s="183"/>
      <c r="BWI76" s="183"/>
      <c r="BWJ76" s="183"/>
      <c r="BWK76" s="183"/>
      <c r="BWL76" s="183"/>
      <c r="BWM76" s="183"/>
      <c r="BWN76" s="183"/>
      <c r="BWO76" s="183"/>
      <c r="BWP76" s="183"/>
      <c r="BWQ76" s="183"/>
      <c r="BWR76" s="183"/>
      <c r="BWS76" s="183"/>
      <c r="BWT76" s="183"/>
      <c r="BWU76" s="183"/>
      <c r="BWV76" s="183"/>
      <c r="BWW76" s="183"/>
      <c r="BWX76" s="183"/>
      <c r="BWY76" s="183"/>
      <c r="BWZ76" s="183"/>
      <c r="BXA76" s="183"/>
      <c r="BXB76" s="183"/>
      <c r="BXC76" s="183"/>
      <c r="BXD76" s="183"/>
      <c r="BXE76" s="183"/>
      <c r="BXF76" s="183"/>
      <c r="BXG76" s="183"/>
      <c r="BXH76" s="183"/>
      <c r="BXI76" s="183"/>
      <c r="BXJ76" s="183"/>
      <c r="BXK76" s="183"/>
      <c r="BXL76" s="183"/>
      <c r="BXM76" s="183"/>
      <c r="BXN76" s="183"/>
      <c r="BXO76" s="183"/>
      <c r="BXP76" s="183"/>
      <c r="BXQ76" s="183"/>
      <c r="BXR76" s="183"/>
      <c r="BXS76" s="183"/>
      <c r="BXT76" s="183"/>
      <c r="BXU76" s="183"/>
      <c r="BXV76" s="183"/>
      <c r="BXW76" s="183"/>
      <c r="BXX76" s="183"/>
      <c r="BXY76" s="183"/>
      <c r="BXZ76" s="183"/>
      <c r="BYA76" s="183"/>
      <c r="BYB76" s="183"/>
      <c r="BYC76" s="183"/>
      <c r="BYD76" s="183"/>
      <c r="BYE76" s="183"/>
      <c r="BYF76" s="183"/>
      <c r="BYG76" s="183"/>
      <c r="BYH76" s="183"/>
      <c r="BYI76" s="183"/>
      <c r="BYJ76" s="183"/>
      <c r="BYK76" s="183"/>
      <c r="BYL76" s="183"/>
      <c r="BYM76" s="183"/>
      <c r="BYN76" s="183"/>
      <c r="BYO76" s="183"/>
      <c r="BYP76" s="183"/>
      <c r="BYQ76" s="183"/>
      <c r="BYR76" s="183"/>
      <c r="BYS76" s="183"/>
      <c r="BYT76" s="183"/>
      <c r="BYU76" s="183"/>
      <c r="BYV76" s="183"/>
      <c r="BYW76" s="183"/>
      <c r="BYX76" s="183"/>
      <c r="BYY76" s="183"/>
      <c r="BYZ76" s="183"/>
      <c r="BZA76" s="183"/>
      <c r="BZB76" s="183"/>
      <c r="BZC76" s="183"/>
      <c r="BZD76" s="183"/>
      <c r="BZE76" s="183"/>
      <c r="BZF76" s="183"/>
      <c r="BZG76" s="183"/>
      <c r="BZH76" s="183"/>
      <c r="BZI76" s="183"/>
      <c r="BZJ76" s="183"/>
      <c r="BZK76" s="183"/>
      <c r="BZL76" s="183"/>
      <c r="BZM76" s="183"/>
      <c r="BZN76" s="183"/>
      <c r="BZO76" s="183"/>
      <c r="BZP76" s="183"/>
      <c r="BZQ76" s="183"/>
      <c r="BZR76" s="183"/>
      <c r="BZS76" s="183"/>
      <c r="BZT76" s="183"/>
      <c r="BZU76" s="183"/>
      <c r="BZV76" s="183"/>
      <c r="BZW76" s="183"/>
      <c r="BZX76" s="183"/>
      <c r="BZY76" s="183"/>
      <c r="BZZ76" s="183"/>
      <c r="CAA76" s="183"/>
      <c r="CAB76" s="183"/>
      <c r="CAC76" s="183"/>
      <c r="CAD76" s="183"/>
      <c r="CAE76" s="183"/>
      <c r="CAF76" s="183"/>
      <c r="CAG76" s="183"/>
      <c r="CAH76" s="183"/>
      <c r="CAI76" s="183"/>
      <c r="CAJ76" s="183"/>
      <c r="CAK76" s="183"/>
      <c r="CAL76" s="183"/>
      <c r="CAM76" s="183"/>
      <c r="CAN76" s="183"/>
      <c r="CAO76" s="183"/>
      <c r="CAP76" s="183"/>
      <c r="CAQ76" s="183"/>
      <c r="CAR76" s="183"/>
      <c r="CAS76" s="183"/>
      <c r="CAT76" s="183"/>
      <c r="CAU76" s="183"/>
      <c r="CAV76" s="183"/>
      <c r="CAW76" s="183"/>
      <c r="CAX76" s="183"/>
      <c r="CAY76" s="183"/>
      <c r="CAZ76" s="183"/>
      <c r="CBA76" s="183"/>
      <c r="CBB76" s="183"/>
      <c r="CBC76" s="183"/>
      <c r="CBD76" s="183"/>
      <c r="CBE76" s="183"/>
      <c r="CBF76" s="183"/>
      <c r="CBG76" s="183"/>
      <c r="CBH76" s="183"/>
      <c r="CBI76" s="183"/>
      <c r="CBJ76" s="183"/>
      <c r="CBK76" s="183"/>
      <c r="CBL76" s="183"/>
      <c r="CBM76" s="183"/>
      <c r="CBN76" s="183"/>
      <c r="CBO76" s="183"/>
      <c r="CBP76" s="183"/>
      <c r="CBQ76" s="183"/>
      <c r="CBR76" s="183"/>
      <c r="CBS76" s="183"/>
      <c r="CBT76" s="183"/>
      <c r="CBU76" s="183"/>
      <c r="CBV76" s="183"/>
      <c r="CBW76" s="183"/>
      <c r="CBX76" s="183"/>
      <c r="CBY76" s="183"/>
      <c r="CBZ76" s="183"/>
      <c r="CCA76" s="183"/>
      <c r="CCB76" s="183"/>
      <c r="CCC76" s="183"/>
      <c r="CCD76" s="183"/>
      <c r="CCE76" s="183"/>
      <c r="CCF76" s="183"/>
      <c r="CCG76" s="183"/>
      <c r="CCH76" s="183"/>
      <c r="CCI76" s="183"/>
      <c r="CCJ76" s="183"/>
      <c r="CCK76" s="183"/>
      <c r="CCL76" s="183"/>
      <c r="CCM76" s="183"/>
      <c r="CCN76" s="183"/>
      <c r="CCO76" s="183"/>
      <c r="CCP76" s="183"/>
      <c r="CCQ76" s="183"/>
      <c r="CCR76" s="183"/>
      <c r="CCS76" s="183"/>
      <c r="CCT76" s="183"/>
      <c r="CCU76" s="183"/>
      <c r="CCV76" s="183"/>
      <c r="CCW76" s="183"/>
      <c r="CCX76" s="183"/>
      <c r="CCY76" s="183"/>
      <c r="CCZ76" s="183"/>
      <c r="CDA76" s="183"/>
      <c r="CDB76" s="183"/>
      <c r="CDC76" s="183"/>
      <c r="CDD76" s="183"/>
      <c r="CDE76" s="183"/>
      <c r="CDF76" s="183"/>
      <c r="CDG76" s="183"/>
      <c r="CDH76" s="183"/>
      <c r="CDI76" s="183"/>
      <c r="CDJ76" s="183"/>
      <c r="CDK76" s="183"/>
      <c r="CDL76" s="183"/>
      <c r="CDM76" s="183"/>
      <c r="CDN76" s="183"/>
      <c r="CDO76" s="183"/>
      <c r="CDP76" s="183"/>
      <c r="CDQ76" s="183"/>
      <c r="CDR76" s="183"/>
      <c r="CDS76" s="183"/>
      <c r="CDT76" s="183"/>
      <c r="CDU76" s="183"/>
      <c r="CDV76" s="183"/>
      <c r="CDW76" s="183"/>
      <c r="CDX76" s="183"/>
      <c r="CDY76" s="183"/>
      <c r="CDZ76" s="183"/>
      <c r="CEA76" s="183"/>
      <c r="CEB76" s="183"/>
      <c r="CEC76" s="183"/>
      <c r="CED76" s="183"/>
      <c r="CEE76" s="183"/>
      <c r="CEF76" s="183"/>
      <c r="CEG76" s="183"/>
      <c r="CEH76" s="183"/>
      <c r="CEI76" s="183"/>
      <c r="CEJ76" s="183"/>
      <c r="CEK76" s="183"/>
      <c r="CEL76" s="183"/>
      <c r="CEM76" s="183"/>
      <c r="CEN76" s="183"/>
      <c r="CEO76" s="183"/>
      <c r="CEP76" s="183"/>
      <c r="CEQ76" s="183"/>
      <c r="CER76" s="183"/>
      <c r="CES76" s="183"/>
      <c r="CET76" s="183"/>
      <c r="CEU76" s="183"/>
      <c r="CEV76" s="183"/>
      <c r="CEW76" s="183"/>
      <c r="CEX76" s="183"/>
      <c r="CEY76" s="183"/>
      <c r="CEZ76" s="183"/>
      <c r="CFA76" s="183"/>
      <c r="CFB76" s="183"/>
      <c r="CFC76" s="183"/>
      <c r="CFD76" s="183"/>
      <c r="CFE76" s="183"/>
      <c r="CFF76" s="183"/>
      <c r="CFG76" s="183"/>
      <c r="CFH76" s="183"/>
      <c r="CFI76" s="183"/>
      <c r="CFJ76" s="183"/>
      <c r="CFK76" s="183"/>
      <c r="CFL76" s="183"/>
      <c r="CFM76" s="183"/>
      <c r="CFN76" s="183"/>
      <c r="CFO76" s="183"/>
      <c r="CFP76" s="183"/>
      <c r="CFQ76" s="183"/>
      <c r="CFR76" s="183"/>
      <c r="CFS76" s="183"/>
      <c r="CFT76" s="183"/>
      <c r="CFU76" s="183"/>
      <c r="CFV76" s="183"/>
      <c r="CFW76" s="183"/>
      <c r="CFX76" s="183"/>
      <c r="CFY76" s="183"/>
      <c r="CFZ76" s="183"/>
      <c r="CGA76" s="183"/>
      <c r="CGB76" s="183"/>
      <c r="CGC76" s="183"/>
      <c r="CGD76" s="183"/>
      <c r="CGE76" s="183"/>
      <c r="CGF76" s="183"/>
      <c r="CGG76" s="183"/>
      <c r="CGH76" s="183"/>
      <c r="CGI76" s="183"/>
      <c r="CGJ76" s="183"/>
      <c r="CGK76" s="183"/>
      <c r="CGL76" s="183"/>
      <c r="CGM76" s="183"/>
      <c r="CGN76" s="183"/>
      <c r="CGO76" s="183"/>
      <c r="CGP76" s="183"/>
      <c r="CGQ76" s="183"/>
      <c r="CGR76" s="183"/>
      <c r="CGS76" s="183"/>
      <c r="CGT76" s="183"/>
      <c r="CGU76" s="183"/>
      <c r="CGV76" s="183"/>
      <c r="CGW76" s="183"/>
      <c r="CGX76" s="183"/>
      <c r="CGY76" s="183"/>
      <c r="CGZ76" s="183"/>
      <c r="CHA76" s="183"/>
      <c r="CHB76" s="183"/>
      <c r="CHC76" s="183"/>
      <c r="CHD76" s="183"/>
      <c r="CHE76" s="183"/>
      <c r="CHF76" s="183"/>
      <c r="CHG76" s="183"/>
      <c r="CHH76" s="183"/>
      <c r="CHI76" s="183"/>
      <c r="CHJ76" s="183"/>
      <c r="CHK76" s="183"/>
      <c r="CHL76" s="183"/>
      <c r="CHM76" s="183"/>
      <c r="CHN76" s="183"/>
      <c r="CHO76" s="183"/>
      <c r="CHP76" s="183"/>
      <c r="CHQ76" s="183"/>
      <c r="CHR76" s="183"/>
      <c r="CHS76" s="183"/>
      <c r="CHT76" s="183"/>
      <c r="CHU76" s="183"/>
      <c r="CHV76" s="183"/>
      <c r="CHW76" s="183"/>
      <c r="CHX76" s="183"/>
      <c r="CHY76" s="183"/>
      <c r="CHZ76" s="183"/>
      <c r="CIA76" s="183"/>
      <c r="CIB76" s="183"/>
      <c r="CIC76" s="183"/>
      <c r="CID76" s="183"/>
      <c r="CIE76" s="183"/>
      <c r="CIF76" s="183"/>
      <c r="CIG76" s="183"/>
      <c r="CIH76" s="183"/>
      <c r="CII76" s="183"/>
      <c r="CIJ76" s="183"/>
      <c r="CIK76" s="183"/>
      <c r="CIL76" s="183"/>
      <c r="CIM76" s="183"/>
      <c r="CIN76" s="183"/>
      <c r="CIO76" s="183"/>
      <c r="CIP76" s="183"/>
      <c r="CIQ76" s="183"/>
      <c r="CIR76" s="183"/>
      <c r="CIS76" s="183"/>
      <c r="CIT76" s="183"/>
      <c r="CIU76" s="183"/>
      <c r="CIV76" s="183"/>
      <c r="CIW76" s="183"/>
      <c r="CIX76" s="183"/>
      <c r="CIY76" s="183"/>
      <c r="CIZ76" s="183"/>
      <c r="CJA76" s="183"/>
      <c r="CJB76" s="183"/>
      <c r="CJC76" s="183"/>
      <c r="CJD76" s="183"/>
      <c r="CJE76" s="183"/>
      <c r="CJF76" s="183"/>
      <c r="CJG76" s="183"/>
      <c r="CJH76" s="183"/>
      <c r="CJI76" s="183"/>
      <c r="CJJ76" s="183"/>
      <c r="CJK76" s="183"/>
      <c r="CJL76" s="183"/>
      <c r="CJM76" s="183"/>
      <c r="CJN76" s="183"/>
      <c r="CJO76" s="183"/>
      <c r="CJP76" s="183"/>
      <c r="CJQ76" s="183"/>
      <c r="CJR76" s="183"/>
      <c r="CJS76" s="183"/>
      <c r="CJT76" s="183"/>
      <c r="CJU76" s="183"/>
      <c r="CJV76" s="183"/>
      <c r="CJW76" s="183"/>
      <c r="CJX76" s="183"/>
      <c r="CJY76" s="183"/>
      <c r="CJZ76" s="183"/>
      <c r="CKA76" s="183"/>
      <c r="CKB76" s="183"/>
      <c r="CKC76" s="183"/>
      <c r="CKD76" s="183"/>
      <c r="CKE76" s="183"/>
      <c r="CKF76" s="183"/>
      <c r="CKG76" s="183"/>
      <c r="CKH76" s="183"/>
      <c r="CKI76" s="183"/>
      <c r="CKJ76" s="183"/>
      <c r="CKK76" s="183"/>
      <c r="CKL76" s="183"/>
      <c r="CKM76" s="183"/>
      <c r="CKN76" s="183"/>
      <c r="CKO76" s="183"/>
      <c r="CKP76" s="183"/>
      <c r="CKQ76" s="183"/>
      <c r="CKR76" s="183"/>
      <c r="CKS76" s="183"/>
      <c r="CKT76" s="183"/>
      <c r="CKU76" s="183"/>
      <c r="CKV76" s="183"/>
      <c r="CKW76" s="183"/>
      <c r="CKX76" s="183"/>
      <c r="CKY76" s="183"/>
      <c r="CKZ76" s="183"/>
      <c r="CLA76" s="183"/>
      <c r="CLB76" s="183"/>
      <c r="CLC76" s="183"/>
      <c r="CLD76" s="183"/>
      <c r="CLE76" s="183"/>
      <c r="CLF76" s="183"/>
      <c r="CLG76" s="183"/>
      <c r="CLH76" s="183"/>
      <c r="CLI76" s="183"/>
      <c r="CLJ76" s="183"/>
      <c r="CLK76" s="183"/>
      <c r="CLL76" s="183"/>
      <c r="CLM76" s="183"/>
      <c r="CLN76" s="183"/>
      <c r="CLO76" s="183"/>
      <c r="CLP76" s="183"/>
      <c r="CLQ76" s="183"/>
      <c r="CLR76" s="183"/>
      <c r="CLS76" s="183"/>
      <c r="CLT76" s="183"/>
      <c r="CLU76" s="183"/>
      <c r="CLV76" s="183"/>
      <c r="CLW76" s="183"/>
      <c r="CLX76" s="183"/>
      <c r="CLY76" s="183"/>
      <c r="CLZ76" s="183"/>
      <c r="CMA76" s="183"/>
      <c r="CMB76" s="183"/>
      <c r="CMC76" s="183"/>
      <c r="CMD76" s="183"/>
      <c r="CME76" s="183"/>
      <c r="CMF76" s="183"/>
      <c r="CMG76" s="183"/>
      <c r="CMH76" s="183"/>
      <c r="CMI76" s="183"/>
      <c r="CMJ76" s="183"/>
      <c r="CMK76" s="183"/>
      <c r="CML76" s="183"/>
      <c r="CMM76" s="183"/>
      <c r="CMN76" s="183"/>
      <c r="CMO76" s="183"/>
      <c r="CMP76" s="183"/>
      <c r="CMQ76" s="183"/>
      <c r="CMR76" s="183"/>
      <c r="CMS76" s="183"/>
      <c r="CMT76" s="183"/>
      <c r="CMU76" s="183"/>
      <c r="CMV76" s="183"/>
      <c r="CMW76" s="183"/>
      <c r="CMX76" s="183"/>
      <c r="CMY76" s="183"/>
      <c r="CMZ76" s="183"/>
      <c r="CNA76" s="183"/>
      <c r="CNB76" s="183"/>
      <c r="CNC76" s="183"/>
      <c r="CND76" s="183"/>
      <c r="CNE76" s="183"/>
      <c r="CNF76" s="183"/>
      <c r="CNG76" s="183"/>
      <c r="CNH76" s="183"/>
      <c r="CNI76" s="183"/>
      <c r="CNJ76" s="183"/>
      <c r="CNK76" s="183"/>
      <c r="CNL76" s="183"/>
      <c r="CNM76" s="183"/>
      <c r="CNN76" s="183"/>
      <c r="CNO76" s="183"/>
      <c r="CNP76" s="183"/>
      <c r="CNQ76" s="183"/>
      <c r="CNR76" s="183"/>
      <c r="CNS76" s="183"/>
      <c r="CNT76" s="183"/>
      <c r="CNU76" s="183"/>
      <c r="CNV76" s="183"/>
      <c r="CNW76" s="183"/>
      <c r="CNX76" s="183"/>
      <c r="CNY76" s="183"/>
      <c r="CNZ76" s="183"/>
      <c r="COA76" s="183"/>
      <c r="COB76" s="183"/>
      <c r="COC76" s="183"/>
      <c r="COD76" s="183"/>
      <c r="COE76" s="183"/>
      <c r="COF76" s="183"/>
      <c r="COG76" s="183"/>
      <c r="COH76" s="183"/>
      <c r="COI76" s="183"/>
      <c r="COJ76" s="183"/>
      <c r="COK76" s="183"/>
      <c r="COL76" s="183"/>
      <c r="COM76" s="183"/>
      <c r="CON76" s="183"/>
      <c r="COO76" s="183"/>
      <c r="COP76" s="183"/>
      <c r="COQ76" s="183"/>
      <c r="COR76" s="183"/>
      <c r="COS76" s="183"/>
      <c r="COT76" s="183"/>
      <c r="COU76" s="183"/>
      <c r="COV76" s="183"/>
      <c r="COW76" s="183"/>
      <c r="COX76" s="183"/>
    </row>
    <row r="77" spans="1:2442" s="293" customFormat="1" ht="18.95" customHeight="1">
      <c r="A77" s="281"/>
      <c r="B77" s="310"/>
      <c r="C77" s="283"/>
      <c r="D77" s="281"/>
      <c r="E77" s="284"/>
      <c r="F77" s="285"/>
      <c r="G77" s="285"/>
      <c r="H77" s="309"/>
      <c r="I77" s="288"/>
      <c r="K77" s="298"/>
      <c r="L77" s="298"/>
      <c r="M77" s="298"/>
      <c r="N77" s="272"/>
      <c r="O77" s="264"/>
      <c r="P77" s="265"/>
      <c r="Q77" s="266"/>
      <c r="R77" s="266"/>
      <c r="S77" s="264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3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  <c r="FB77" s="183"/>
      <c r="FC77" s="183"/>
      <c r="FD77" s="183"/>
      <c r="FE77" s="183"/>
      <c r="FF77" s="183"/>
      <c r="FG77" s="183"/>
      <c r="FH77" s="183"/>
      <c r="FI77" s="183"/>
      <c r="FJ77" s="183"/>
      <c r="FK77" s="183"/>
      <c r="FL77" s="183"/>
      <c r="FM77" s="183"/>
      <c r="FN77" s="183"/>
      <c r="FO77" s="183"/>
      <c r="FP77" s="183"/>
      <c r="FQ77" s="183"/>
      <c r="FR77" s="183"/>
      <c r="FS77" s="183"/>
      <c r="FT77" s="183"/>
      <c r="FU77" s="183"/>
      <c r="FV77" s="183"/>
      <c r="FW77" s="183"/>
      <c r="FX77" s="183"/>
      <c r="FY77" s="183"/>
      <c r="FZ77" s="183"/>
      <c r="GA77" s="183"/>
      <c r="GB77" s="183"/>
      <c r="GC77" s="183"/>
      <c r="GD77" s="183"/>
      <c r="GE77" s="183"/>
      <c r="GF77" s="183"/>
      <c r="GG77" s="183"/>
      <c r="GH77" s="183"/>
      <c r="GI77" s="183"/>
      <c r="GJ77" s="183"/>
      <c r="GK77" s="183"/>
      <c r="GL77" s="183"/>
      <c r="GM77" s="183"/>
      <c r="GN77" s="183"/>
      <c r="GO77" s="183"/>
      <c r="GP77" s="183"/>
      <c r="GQ77" s="183"/>
      <c r="GR77" s="183"/>
      <c r="GS77" s="183"/>
      <c r="GT77" s="183"/>
      <c r="GU77" s="183"/>
      <c r="GV77" s="183"/>
      <c r="GW77" s="183"/>
      <c r="GX77" s="183"/>
      <c r="GY77" s="183"/>
      <c r="GZ77" s="183"/>
      <c r="HA77" s="183"/>
      <c r="HB77" s="183"/>
      <c r="HC77" s="183"/>
      <c r="HD77" s="183"/>
      <c r="HE77" s="183"/>
      <c r="HF77" s="183"/>
      <c r="HG77" s="183"/>
      <c r="HH77" s="183"/>
      <c r="HI77" s="183"/>
      <c r="HJ77" s="183"/>
      <c r="HK77" s="183"/>
      <c r="HL77" s="183"/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83"/>
      <c r="HZ77" s="183"/>
      <c r="IA77" s="183"/>
      <c r="IB77" s="183"/>
      <c r="IC77" s="183"/>
      <c r="ID77" s="183"/>
      <c r="IE77" s="183"/>
      <c r="IF77" s="183"/>
      <c r="IG77" s="183"/>
      <c r="IH77" s="183"/>
      <c r="II77" s="183"/>
      <c r="IJ77" s="183"/>
      <c r="IK77" s="183"/>
      <c r="IL77" s="183"/>
      <c r="IM77" s="183"/>
      <c r="IN77" s="183"/>
      <c r="IO77" s="183"/>
      <c r="IP77" s="183"/>
      <c r="IQ77" s="183"/>
      <c r="IR77" s="183"/>
      <c r="IS77" s="183"/>
      <c r="IT77" s="183"/>
      <c r="IU77" s="183"/>
      <c r="IV77" s="183"/>
      <c r="IW77" s="183"/>
      <c r="IX77" s="183"/>
      <c r="IY77" s="183"/>
      <c r="IZ77" s="183"/>
      <c r="JA77" s="183"/>
      <c r="JB77" s="183"/>
      <c r="JC77" s="183"/>
      <c r="JD77" s="183"/>
      <c r="JE77" s="183"/>
      <c r="JF77" s="183"/>
      <c r="JG77" s="183"/>
      <c r="JH77" s="183"/>
      <c r="JI77" s="183"/>
      <c r="JJ77" s="183"/>
      <c r="JK77" s="183"/>
      <c r="JL77" s="183"/>
      <c r="JM77" s="183"/>
      <c r="JN77" s="183"/>
      <c r="JO77" s="183"/>
      <c r="JP77" s="183"/>
      <c r="JQ77" s="183"/>
      <c r="JR77" s="183"/>
      <c r="JS77" s="183"/>
      <c r="JT77" s="183"/>
      <c r="JU77" s="183"/>
      <c r="JV77" s="183"/>
      <c r="JW77" s="183"/>
      <c r="JX77" s="183"/>
      <c r="JY77" s="183"/>
      <c r="JZ77" s="183"/>
      <c r="KA77" s="183"/>
      <c r="KB77" s="183"/>
      <c r="KC77" s="183"/>
      <c r="KD77" s="183"/>
      <c r="KE77" s="183"/>
      <c r="KF77" s="183"/>
      <c r="KG77" s="183"/>
      <c r="KH77" s="183"/>
      <c r="KI77" s="183"/>
      <c r="KJ77" s="183"/>
      <c r="KK77" s="183"/>
      <c r="KL77" s="183"/>
      <c r="KM77" s="183"/>
      <c r="KN77" s="183"/>
      <c r="KO77" s="183"/>
      <c r="KP77" s="183"/>
      <c r="KQ77" s="183"/>
      <c r="KR77" s="183"/>
      <c r="KS77" s="183"/>
      <c r="KT77" s="183"/>
      <c r="KU77" s="183"/>
      <c r="KV77" s="183"/>
      <c r="KW77" s="183"/>
      <c r="KX77" s="183"/>
      <c r="KY77" s="183"/>
      <c r="KZ77" s="183"/>
      <c r="LA77" s="183"/>
      <c r="LB77" s="183"/>
      <c r="LC77" s="183"/>
      <c r="LD77" s="183"/>
      <c r="LE77" s="183"/>
      <c r="LF77" s="183"/>
      <c r="LG77" s="183"/>
      <c r="LH77" s="183"/>
      <c r="LI77" s="183"/>
      <c r="LJ77" s="183"/>
      <c r="LK77" s="183"/>
      <c r="LL77" s="183"/>
      <c r="LM77" s="183"/>
      <c r="LN77" s="183"/>
      <c r="LO77" s="183"/>
      <c r="LP77" s="183"/>
      <c r="LQ77" s="183"/>
      <c r="LR77" s="183"/>
      <c r="LS77" s="183"/>
      <c r="LT77" s="183"/>
      <c r="LU77" s="183"/>
      <c r="LV77" s="183"/>
      <c r="LW77" s="183"/>
      <c r="LX77" s="183"/>
      <c r="LY77" s="183"/>
      <c r="LZ77" s="183"/>
      <c r="MA77" s="183"/>
      <c r="MB77" s="183"/>
      <c r="MC77" s="183"/>
      <c r="MD77" s="183"/>
      <c r="ME77" s="183"/>
      <c r="MF77" s="183"/>
      <c r="MG77" s="183"/>
      <c r="MH77" s="183"/>
      <c r="MI77" s="183"/>
      <c r="MJ77" s="183"/>
      <c r="MK77" s="183"/>
      <c r="ML77" s="183"/>
      <c r="MM77" s="183"/>
      <c r="MN77" s="183"/>
      <c r="MO77" s="183"/>
      <c r="MP77" s="183"/>
      <c r="MQ77" s="183"/>
      <c r="MR77" s="183"/>
      <c r="MS77" s="183"/>
      <c r="MT77" s="183"/>
      <c r="MU77" s="183"/>
      <c r="MV77" s="183"/>
      <c r="MW77" s="183"/>
      <c r="MX77" s="183"/>
      <c r="MY77" s="183"/>
      <c r="MZ77" s="183"/>
      <c r="NA77" s="183"/>
      <c r="NB77" s="183"/>
      <c r="NC77" s="183"/>
      <c r="ND77" s="183"/>
      <c r="NE77" s="183"/>
      <c r="NF77" s="183"/>
      <c r="NG77" s="183"/>
      <c r="NH77" s="183"/>
      <c r="NI77" s="183"/>
      <c r="NJ77" s="183"/>
      <c r="NK77" s="183"/>
      <c r="NL77" s="183"/>
      <c r="NM77" s="183"/>
      <c r="NN77" s="183"/>
      <c r="NO77" s="183"/>
      <c r="NP77" s="183"/>
      <c r="NQ77" s="183"/>
      <c r="NR77" s="183"/>
      <c r="NS77" s="183"/>
      <c r="NT77" s="183"/>
      <c r="NU77" s="183"/>
      <c r="NV77" s="183"/>
      <c r="NW77" s="183"/>
      <c r="NX77" s="183"/>
      <c r="NY77" s="183"/>
      <c r="NZ77" s="183"/>
      <c r="OA77" s="183"/>
      <c r="OB77" s="183"/>
      <c r="OC77" s="183"/>
      <c r="OD77" s="183"/>
      <c r="OE77" s="183"/>
      <c r="OF77" s="183"/>
      <c r="OG77" s="183"/>
      <c r="OH77" s="183"/>
      <c r="OI77" s="183"/>
      <c r="OJ77" s="183"/>
      <c r="OK77" s="183"/>
      <c r="OL77" s="183"/>
      <c r="OM77" s="183"/>
      <c r="ON77" s="183"/>
      <c r="OO77" s="183"/>
      <c r="OP77" s="183"/>
      <c r="OQ77" s="183"/>
      <c r="OR77" s="183"/>
      <c r="OS77" s="183"/>
      <c r="OT77" s="183"/>
      <c r="OU77" s="183"/>
      <c r="OV77" s="183"/>
      <c r="OW77" s="183"/>
      <c r="OX77" s="183"/>
      <c r="OY77" s="183"/>
      <c r="OZ77" s="183"/>
      <c r="PA77" s="183"/>
      <c r="PB77" s="183"/>
      <c r="PC77" s="183"/>
      <c r="PD77" s="183"/>
      <c r="PE77" s="183"/>
      <c r="PF77" s="183"/>
      <c r="PG77" s="183"/>
      <c r="PH77" s="183"/>
      <c r="PI77" s="183"/>
      <c r="PJ77" s="183"/>
      <c r="PK77" s="183"/>
      <c r="PL77" s="183"/>
      <c r="PM77" s="183"/>
      <c r="PN77" s="183"/>
      <c r="PO77" s="183"/>
      <c r="PP77" s="183"/>
      <c r="PQ77" s="183"/>
      <c r="PR77" s="183"/>
      <c r="PS77" s="183"/>
      <c r="PT77" s="183"/>
      <c r="PU77" s="183"/>
      <c r="PV77" s="183"/>
      <c r="PW77" s="183"/>
      <c r="PX77" s="183"/>
      <c r="PY77" s="183"/>
      <c r="PZ77" s="183"/>
      <c r="QA77" s="183"/>
      <c r="QB77" s="183"/>
      <c r="QC77" s="183"/>
      <c r="QD77" s="183"/>
      <c r="QE77" s="183"/>
      <c r="QF77" s="183"/>
      <c r="QG77" s="183"/>
      <c r="QH77" s="183"/>
      <c r="QI77" s="183"/>
      <c r="QJ77" s="183"/>
      <c r="QK77" s="183"/>
      <c r="QL77" s="183"/>
      <c r="QM77" s="183"/>
      <c r="QN77" s="183"/>
      <c r="QO77" s="183"/>
      <c r="QP77" s="183"/>
      <c r="QQ77" s="183"/>
      <c r="QR77" s="183"/>
      <c r="QS77" s="183"/>
      <c r="QT77" s="183"/>
      <c r="QU77" s="183"/>
      <c r="QV77" s="183"/>
      <c r="QW77" s="183"/>
      <c r="QX77" s="183"/>
      <c r="QY77" s="183"/>
      <c r="QZ77" s="183"/>
      <c r="RA77" s="183"/>
      <c r="RB77" s="183"/>
      <c r="RC77" s="183"/>
      <c r="RD77" s="183"/>
      <c r="RE77" s="183"/>
      <c r="RF77" s="183"/>
      <c r="RG77" s="183"/>
      <c r="RH77" s="183"/>
      <c r="RI77" s="183"/>
      <c r="RJ77" s="183"/>
      <c r="RK77" s="183"/>
      <c r="RL77" s="183"/>
      <c r="RM77" s="183"/>
      <c r="RN77" s="183"/>
      <c r="RO77" s="183"/>
      <c r="RP77" s="183"/>
      <c r="RQ77" s="183"/>
      <c r="RR77" s="183"/>
      <c r="RS77" s="183"/>
      <c r="RT77" s="183"/>
      <c r="RU77" s="183"/>
      <c r="RV77" s="183"/>
      <c r="RW77" s="183"/>
      <c r="RX77" s="183"/>
      <c r="RY77" s="183"/>
      <c r="RZ77" s="183"/>
      <c r="SA77" s="183"/>
      <c r="SB77" s="183"/>
      <c r="SC77" s="183"/>
      <c r="SD77" s="183"/>
      <c r="SE77" s="183"/>
      <c r="SF77" s="183"/>
      <c r="SG77" s="183"/>
      <c r="SH77" s="183"/>
      <c r="SI77" s="183"/>
      <c r="SJ77" s="183"/>
      <c r="SK77" s="183"/>
      <c r="SL77" s="183"/>
      <c r="SM77" s="183"/>
      <c r="SN77" s="183"/>
      <c r="SO77" s="183"/>
      <c r="SP77" s="183"/>
      <c r="SQ77" s="183"/>
      <c r="SR77" s="183"/>
      <c r="SS77" s="183"/>
      <c r="ST77" s="183"/>
      <c r="SU77" s="183"/>
      <c r="SV77" s="183"/>
      <c r="SW77" s="183"/>
      <c r="SX77" s="183"/>
      <c r="SY77" s="183"/>
      <c r="SZ77" s="183"/>
      <c r="TA77" s="183"/>
      <c r="TB77" s="183"/>
      <c r="TC77" s="183"/>
      <c r="TD77" s="183"/>
      <c r="TE77" s="183"/>
      <c r="TF77" s="183"/>
      <c r="TG77" s="183"/>
      <c r="TH77" s="183"/>
      <c r="TI77" s="183"/>
      <c r="TJ77" s="183"/>
      <c r="TK77" s="183"/>
      <c r="TL77" s="183"/>
      <c r="TM77" s="183"/>
      <c r="TN77" s="183"/>
      <c r="TO77" s="183"/>
      <c r="TP77" s="183"/>
      <c r="TQ77" s="183"/>
      <c r="TR77" s="183"/>
      <c r="TS77" s="183"/>
      <c r="TT77" s="183"/>
      <c r="TU77" s="183"/>
      <c r="TV77" s="183"/>
      <c r="TW77" s="183"/>
      <c r="TX77" s="183"/>
      <c r="TY77" s="183"/>
      <c r="TZ77" s="183"/>
      <c r="UA77" s="183"/>
      <c r="UB77" s="183"/>
      <c r="UC77" s="183"/>
      <c r="UD77" s="183"/>
      <c r="UE77" s="183"/>
      <c r="UF77" s="183"/>
      <c r="UG77" s="183"/>
      <c r="UH77" s="183"/>
      <c r="UI77" s="183"/>
      <c r="UJ77" s="183"/>
      <c r="UK77" s="183"/>
      <c r="UL77" s="183"/>
      <c r="UM77" s="183"/>
      <c r="UN77" s="183"/>
      <c r="UO77" s="183"/>
      <c r="UP77" s="183"/>
      <c r="UQ77" s="183"/>
      <c r="UR77" s="183"/>
      <c r="US77" s="183"/>
      <c r="UT77" s="183"/>
      <c r="UU77" s="183"/>
      <c r="UV77" s="183"/>
      <c r="UW77" s="183"/>
      <c r="UX77" s="183"/>
      <c r="UY77" s="183"/>
      <c r="UZ77" s="183"/>
      <c r="VA77" s="183"/>
      <c r="VB77" s="183"/>
      <c r="VC77" s="183"/>
      <c r="VD77" s="183"/>
      <c r="VE77" s="183"/>
      <c r="VF77" s="183"/>
      <c r="VG77" s="183"/>
      <c r="VH77" s="183"/>
      <c r="VI77" s="183"/>
      <c r="VJ77" s="183"/>
      <c r="VK77" s="183"/>
      <c r="VL77" s="183"/>
      <c r="VM77" s="183"/>
      <c r="VN77" s="183"/>
      <c r="VO77" s="183"/>
      <c r="VP77" s="183"/>
      <c r="VQ77" s="183"/>
      <c r="VR77" s="183"/>
      <c r="VS77" s="183"/>
      <c r="VT77" s="183"/>
      <c r="VU77" s="183"/>
      <c r="VV77" s="183"/>
      <c r="VW77" s="183"/>
      <c r="VX77" s="183"/>
      <c r="VY77" s="183"/>
      <c r="VZ77" s="183"/>
      <c r="WA77" s="183"/>
      <c r="WB77" s="183"/>
      <c r="WC77" s="183"/>
      <c r="WD77" s="183"/>
      <c r="WE77" s="183"/>
      <c r="WF77" s="183"/>
      <c r="WG77" s="183"/>
      <c r="WH77" s="183"/>
      <c r="WI77" s="183"/>
      <c r="WJ77" s="183"/>
      <c r="WK77" s="183"/>
      <c r="WL77" s="183"/>
      <c r="WM77" s="183"/>
      <c r="WN77" s="183"/>
      <c r="WO77" s="183"/>
      <c r="WP77" s="183"/>
      <c r="WQ77" s="183"/>
      <c r="WR77" s="183"/>
      <c r="WS77" s="183"/>
      <c r="WT77" s="183"/>
      <c r="WU77" s="183"/>
      <c r="WV77" s="183"/>
      <c r="WW77" s="183"/>
      <c r="WX77" s="183"/>
      <c r="WY77" s="183"/>
      <c r="WZ77" s="183"/>
      <c r="XA77" s="183"/>
      <c r="XB77" s="183"/>
      <c r="XC77" s="183"/>
      <c r="XD77" s="183"/>
      <c r="XE77" s="183"/>
      <c r="XF77" s="183"/>
      <c r="XG77" s="183"/>
      <c r="XH77" s="183"/>
      <c r="XI77" s="183"/>
      <c r="XJ77" s="183"/>
      <c r="XK77" s="183"/>
      <c r="XL77" s="183"/>
      <c r="XM77" s="183"/>
      <c r="XN77" s="183"/>
      <c r="XO77" s="183"/>
      <c r="XP77" s="183"/>
      <c r="XQ77" s="183"/>
      <c r="XR77" s="183"/>
      <c r="XS77" s="183"/>
      <c r="XT77" s="183"/>
      <c r="XU77" s="183"/>
      <c r="XV77" s="183"/>
      <c r="XW77" s="183"/>
      <c r="XX77" s="183"/>
      <c r="XY77" s="183"/>
      <c r="XZ77" s="183"/>
      <c r="YA77" s="183"/>
      <c r="YB77" s="183"/>
      <c r="YC77" s="183"/>
      <c r="YD77" s="183"/>
      <c r="YE77" s="183"/>
      <c r="YF77" s="183"/>
      <c r="YG77" s="183"/>
      <c r="YH77" s="183"/>
      <c r="YI77" s="183"/>
      <c r="YJ77" s="183"/>
      <c r="YK77" s="183"/>
      <c r="YL77" s="183"/>
      <c r="YM77" s="183"/>
      <c r="YN77" s="183"/>
      <c r="YO77" s="183"/>
      <c r="YP77" s="183"/>
      <c r="YQ77" s="183"/>
      <c r="YR77" s="183"/>
      <c r="YS77" s="183"/>
      <c r="YT77" s="183"/>
      <c r="YU77" s="183"/>
      <c r="YV77" s="183"/>
      <c r="YW77" s="183"/>
      <c r="YX77" s="183"/>
      <c r="YY77" s="183"/>
      <c r="YZ77" s="183"/>
      <c r="ZA77" s="183"/>
      <c r="ZB77" s="183"/>
      <c r="ZC77" s="183"/>
      <c r="ZD77" s="183"/>
      <c r="ZE77" s="183"/>
      <c r="ZF77" s="183"/>
      <c r="ZG77" s="183"/>
      <c r="ZH77" s="183"/>
      <c r="ZI77" s="183"/>
      <c r="ZJ77" s="183"/>
      <c r="ZK77" s="183"/>
      <c r="ZL77" s="183"/>
      <c r="ZM77" s="183"/>
      <c r="ZN77" s="183"/>
      <c r="ZO77" s="183"/>
      <c r="ZP77" s="183"/>
      <c r="ZQ77" s="183"/>
      <c r="ZR77" s="183"/>
      <c r="ZS77" s="183"/>
      <c r="ZT77" s="183"/>
      <c r="ZU77" s="183"/>
      <c r="ZV77" s="183"/>
      <c r="ZW77" s="183"/>
      <c r="ZX77" s="183"/>
      <c r="ZY77" s="183"/>
      <c r="ZZ77" s="183"/>
      <c r="AAA77" s="183"/>
      <c r="AAB77" s="183"/>
      <c r="AAC77" s="183"/>
      <c r="AAD77" s="183"/>
      <c r="AAE77" s="183"/>
      <c r="AAF77" s="183"/>
      <c r="AAG77" s="183"/>
      <c r="AAH77" s="183"/>
      <c r="AAI77" s="183"/>
      <c r="AAJ77" s="183"/>
      <c r="AAK77" s="183"/>
      <c r="AAL77" s="183"/>
      <c r="AAM77" s="183"/>
      <c r="AAN77" s="183"/>
      <c r="AAO77" s="183"/>
      <c r="AAP77" s="183"/>
      <c r="AAQ77" s="183"/>
      <c r="AAR77" s="183"/>
      <c r="AAS77" s="183"/>
      <c r="AAT77" s="183"/>
      <c r="AAU77" s="183"/>
      <c r="AAV77" s="183"/>
      <c r="AAW77" s="183"/>
      <c r="AAX77" s="183"/>
      <c r="AAY77" s="183"/>
      <c r="AAZ77" s="183"/>
      <c r="ABA77" s="183"/>
      <c r="ABB77" s="183"/>
      <c r="ABC77" s="183"/>
      <c r="ABD77" s="183"/>
      <c r="ABE77" s="183"/>
      <c r="ABF77" s="183"/>
      <c r="ABG77" s="183"/>
      <c r="ABH77" s="183"/>
      <c r="ABI77" s="183"/>
      <c r="ABJ77" s="183"/>
      <c r="ABK77" s="183"/>
      <c r="ABL77" s="183"/>
      <c r="ABM77" s="183"/>
      <c r="ABN77" s="183"/>
      <c r="ABO77" s="183"/>
      <c r="ABP77" s="183"/>
      <c r="ABQ77" s="183"/>
      <c r="ABR77" s="183"/>
      <c r="ABS77" s="183"/>
      <c r="ABT77" s="183"/>
      <c r="ABU77" s="183"/>
      <c r="ABV77" s="183"/>
      <c r="ABW77" s="183"/>
      <c r="ABX77" s="183"/>
      <c r="ABY77" s="183"/>
      <c r="ABZ77" s="183"/>
      <c r="ACA77" s="183"/>
      <c r="ACB77" s="183"/>
      <c r="ACC77" s="183"/>
      <c r="ACD77" s="183"/>
      <c r="ACE77" s="183"/>
      <c r="ACF77" s="183"/>
      <c r="ACG77" s="183"/>
      <c r="ACH77" s="183"/>
      <c r="ACI77" s="183"/>
      <c r="ACJ77" s="183"/>
      <c r="ACK77" s="183"/>
      <c r="ACL77" s="183"/>
      <c r="ACM77" s="183"/>
      <c r="ACN77" s="183"/>
      <c r="ACO77" s="183"/>
      <c r="ACP77" s="183"/>
      <c r="ACQ77" s="183"/>
      <c r="ACR77" s="183"/>
      <c r="ACS77" s="183"/>
      <c r="ACT77" s="183"/>
      <c r="ACU77" s="183"/>
      <c r="ACV77" s="183"/>
      <c r="ACW77" s="183"/>
      <c r="ACX77" s="183"/>
      <c r="ACY77" s="183"/>
      <c r="ACZ77" s="183"/>
      <c r="ADA77" s="183"/>
      <c r="ADB77" s="183"/>
      <c r="ADC77" s="183"/>
      <c r="ADD77" s="183"/>
      <c r="ADE77" s="183"/>
      <c r="ADF77" s="183"/>
      <c r="ADG77" s="183"/>
      <c r="ADH77" s="183"/>
      <c r="ADI77" s="183"/>
      <c r="ADJ77" s="183"/>
      <c r="ADK77" s="183"/>
      <c r="ADL77" s="183"/>
      <c r="ADM77" s="183"/>
      <c r="ADN77" s="183"/>
      <c r="ADO77" s="183"/>
      <c r="ADP77" s="183"/>
      <c r="ADQ77" s="183"/>
      <c r="ADR77" s="183"/>
      <c r="ADS77" s="183"/>
      <c r="ADT77" s="183"/>
      <c r="ADU77" s="183"/>
      <c r="ADV77" s="183"/>
      <c r="ADW77" s="183"/>
      <c r="ADX77" s="183"/>
      <c r="ADY77" s="183"/>
      <c r="ADZ77" s="183"/>
      <c r="AEA77" s="183"/>
      <c r="AEB77" s="183"/>
      <c r="AEC77" s="183"/>
      <c r="AED77" s="183"/>
      <c r="AEE77" s="183"/>
      <c r="AEF77" s="183"/>
      <c r="AEG77" s="183"/>
      <c r="AEH77" s="183"/>
      <c r="AEI77" s="183"/>
      <c r="AEJ77" s="183"/>
      <c r="AEK77" s="183"/>
      <c r="AEL77" s="183"/>
      <c r="AEM77" s="183"/>
      <c r="AEN77" s="183"/>
      <c r="AEO77" s="183"/>
      <c r="AEP77" s="183"/>
      <c r="AEQ77" s="183"/>
      <c r="AER77" s="183"/>
      <c r="AES77" s="183"/>
      <c r="AET77" s="183"/>
      <c r="AEU77" s="183"/>
      <c r="AEV77" s="183"/>
      <c r="AEW77" s="183"/>
      <c r="AEX77" s="183"/>
      <c r="AEY77" s="183"/>
      <c r="AEZ77" s="183"/>
      <c r="AFA77" s="183"/>
      <c r="AFB77" s="183"/>
      <c r="AFC77" s="183"/>
      <c r="AFD77" s="183"/>
      <c r="AFE77" s="183"/>
      <c r="AFF77" s="183"/>
      <c r="AFG77" s="183"/>
      <c r="AFH77" s="183"/>
      <c r="AFI77" s="183"/>
      <c r="AFJ77" s="183"/>
      <c r="AFK77" s="183"/>
      <c r="AFL77" s="183"/>
      <c r="AFM77" s="183"/>
      <c r="AFN77" s="183"/>
      <c r="AFO77" s="183"/>
      <c r="AFP77" s="183"/>
      <c r="AFQ77" s="183"/>
      <c r="AFR77" s="183"/>
      <c r="AFS77" s="183"/>
      <c r="AFT77" s="183"/>
      <c r="AFU77" s="183"/>
      <c r="AFV77" s="183"/>
      <c r="AFW77" s="183"/>
      <c r="AFX77" s="183"/>
      <c r="AFY77" s="183"/>
      <c r="AFZ77" s="183"/>
      <c r="AGA77" s="183"/>
      <c r="AGB77" s="183"/>
      <c r="AGC77" s="183"/>
      <c r="AGD77" s="183"/>
      <c r="AGE77" s="183"/>
      <c r="AGF77" s="183"/>
      <c r="AGG77" s="183"/>
      <c r="AGH77" s="183"/>
      <c r="AGI77" s="183"/>
      <c r="AGJ77" s="183"/>
      <c r="AGK77" s="183"/>
      <c r="AGL77" s="183"/>
      <c r="AGM77" s="183"/>
      <c r="AGN77" s="183"/>
      <c r="AGO77" s="183"/>
      <c r="AGP77" s="183"/>
      <c r="AGQ77" s="183"/>
      <c r="AGR77" s="183"/>
      <c r="AGS77" s="183"/>
      <c r="AGT77" s="183"/>
      <c r="AGU77" s="183"/>
      <c r="AGV77" s="183"/>
      <c r="AGW77" s="183"/>
      <c r="AGX77" s="183"/>
      <c r="AGY77" s="183"/>
      <c r="AGZ77" s="183"/>
      <c r="AHA77" s="183"/>
      <c r="AHB77" s="183"/>
      <c r="AHC77" s="183"/>
      <c r="AHD77" s="183"/>
      <c r="AHE77" s="183"/>
      <c r="AHF77" s="183"/>
      <c r="AHG77" s="183"/>
      <c r="AHH77" s="183"/>
      <c r="AHI77" s="183"/>
      <c r="AHJ77" s="183"/>
      <c r="AHK77" s="183"/>
      <c r="AHL77" s="183"/>
      <c r="AHM77" s="183"/>
      <c r="AHN77" s="183"/>
      <c r="AHO77" s="183"/>
      <c r="AHP77" s="183"/>
      <c r="AHQ77" s="183"/>
      <c r="AHR77" s="183"/>
      <c r="AHS77" s="183"/>
      <c r="AHT77" s="183"/>
      <c r="AHU77" s="183"/>
      <c r="AHV77" s="183"/>
      <c r="AHW77" s="183"/>
      <c r="AHX77" s="183"/>
      <c r="AHY77" s="183"/>
      <c r="AHZ77" s="183"/>
      <c r="AIA77" s="183"/>
      <c r="AIB77" s="183"/>
      <c r="AIC77" s="183"/>
      <c r="AID77" s="183"/>
      <c r="AIE77" s="183"/>
      <c r="AIF77" s="183"/>
      <c r="AIG77" s="183"/>
      <c r="AIH77" s="183"/>
      <c r="AII77" s="183"/>
      <c r="AIJ77" s="183"/>
      <c r="AIK77" s="183"/>
      <c r="AIL77" s="183"/>
      <c r="AIM77" s="183"/>
      <c r="AIN77" s="183"/>
      <c r="AIO77" s="183"/>
      <c r="AIP77" s="183"/>
      <c r="AIQ77" s="183"/>
      <c r="AIR77" s="183"/>
      <c r="AIS77" s="183"/>
      <c r="AIT77" s="183"/>
      <c r="AIU77" s="183"/>
      <c r="AIV77" s="183"/>
      <c r="AIW77" s="183"/>
      <c r="AIX77" s="183"/>
      <c r="AIY77" s="183"/>
      <c r="AIZ77" s="183"/>
      <c r="AJA77" s="183"/>
      <c r="AJB77" s="183"/>
      <c r="AJC77" s="183"/>
      <c r="AJD77" s="183"/>
      <c r="AJE77" s="183"/>
      <c r="AJF77" s="183"/>
      <c r="AJG77" s="183"/>
      <c r="AJH77" s="183"/>
      <c r="AJI77" s="183"/>
      <c r="AJJ77" s="183"/>
      <c r="AJK77" s="183"/>
      <c r="AJL77" s="183"/>
      <c r="AJM77" s="183"/>
      <c r="AJN77" s="183"/>
      <c r="AJO77" s="183"/>
      <c r="AJP77" s="183"/>
      <c r="AJQ77" s="183"/>
      <c r="AJR77" s="183"/>
      <c r="AJS77" s="183"/>
      <c r="AJT77" s="183"/>
      <c r="AJU77" s="183"/>
      <c r="AJV77" s="183"/>
      <c r="AJW77" s="183"/>
      <c r="AJX77" s="183"/>
      <c r="AJY77" s="183"/>
      <c r="AJZ77" s="183"/>
      <c r="AKA77" s="183"/>
      <c r="AKB77" s="183"/>
      <c r="AKC77" s="183"/>
      <c r="AKD77" s="183"/>
      <c r="AKE77" s="183"/>
      <c r="AKF77" s="183"/>
      <c r="AKG77" s="183"/>
      <c r="AKH77" s="183"/>
      <c r="AKI77" s="183"/>
      <c r="AKJ77" s="183"/>
      <c r="AKK77" s="183"/>
      <c r="AKL77" s="183"/>
      <c r="AKM77" s="183"/>
      <c r="AKN77" s="183"/>
      <c r="AKO77" s="183"/>
      <c r="AKP77" s="183"/>
      <c r="AKQ77" s="183"/>
      <c r="AKR77" s="183"/>
      <c r="AKS77" s="183"/>
      <c r="AKT77" s="183"/>
      <c r="AKU77" s="183"/>
      <c r="AKV77" s="183"/>
      <c r="AKW77" s="183"/>
      <c r="AKX77" s="183"/>
      <c r="AKY77" s="183"/>
      <c r="AKZ77" s="183"/>
      <c r="ALA77" s="183"/>
      <c r="ALB77" s="183"/>
      <c r="ALC77" s="183"/>
      <c r="ALD77" s="183"/>
      <c r="ALE77" s="183"/>
      <c r="ALF77" s="183"/>
      <c r="ALG77" s="183"/>
      <c r="ALH77" s="183"/>
      <c r="ALI77" s="183"/>
      <c r="ALJ77" s="183"/>
      <c r="ALK77" s="183"/>
      <c r="ALL77" s="183"/>
      <c r="ALM77" s="183"/>
      <c r="ALN77" s="183"/>
      <c r="ALO77" s="183"/>
      <c r="ALP77" s="183"/>
      <c r="ALQ77" s="183"/>
      <c r="ALR77" s="183"/>
      <c r="ALS77" s="183"/>
      <c r="ALT77" s="183"/>
      <c r="ALU77" s="183"/>
      <c r="ALV77" s="183"/>
      <c r="ALW77" s="183"/>
      <c r="ALX77" s="183"/>
      <c r="ALY77" s="183"/>
      <c r="ALZ77" s="183"/>
      <c r="AMA77" s="183"/>
      <c r="AMB77" s="183"/>
      <c r="AMC77" s="183"/>
      <c r="AMD77" s="183"/>
      <c r="AME77" s="183"/>
      <c r="AMF77" s="183"/>
      <c r="AMG77" s="183"/>
      <c r="AMH77" s="183"/>
      <c r="AMI77" s="183"/>
      <c r="AMJ77" s="183"/>
      <c r="AMK77" s="183"/>
      <c r="AML77" s="183"/>
      <c r="AMM77" s="183"/>
      <c r="AMN77" s="183"/>
      <c r="AMO77" s="183"/>
      <c r="AMP77" s="183"/>
      <c r="AMQ77" s="183"/>
      <c r="AMR77" s="183"/>
      <c r="AMS77" s="183"/>
      <c r="AMT77" s="183"/>
      <c r="AMU77" s="183"/>
      <c r="AMV77" s="183"/>
      <c r="AMW77" s="183"/>
      <c r="AMX77" s="183"/>
      <c r="AMY77" s="183"/>
      <c r="AMZ77" s="183"/>
      <c r="ANA77" s="183"/>
      <c r="ANB77" s="183"/>
      <c r="ANC77" s="183"/>
      <c r="AND77" s="183"/>
      <c r="ANE77" s="183"/>
      <c r="ANF77" s="183"/>
      <c r="ANG77" s="183"/>
      <c r="ANH77" s="183"/>
      <c r="ANI77" s="183"/>
      <c r="ANJ77" s="183"/>
      <c r="ANK77" s="183"/>
      <c r="ANL77" s="183"/>
      <c r="ANM77" s="183"/>
      <c r="ANN77" s="183"/>
      <c r="ANO77" s="183"/>
      <c r="ANP77" s="183"/>
      <c r="ANQ77" s="183"/>
      <c r="ANR77" s="183"/>
      <c r="ANS77" s="183"/>
      <c r="ANT77" s="183"/>
      <c r="ANU77" s="183"/>
      <c r="ANV77" s="183"/>
      <c r="ANW77" s="183"/>
      <c r="ANX77" s="183"/>
      <c r="ANY77" s="183"/>
      <c r="ANZ77" s="183"/>
      <c r="AOA77" s="183"/>
      <c r="AOB77" s="183"/>
      <c r="AOC77" s="183"/>
      <c r="AOD77" s="183"/>
      <c r="AOE77" s="183"/>
      <c r="AOF77" s="183"/>
      <c r="AOG77" s="183"/>
      <c r="AOH77" s="183"/>
      <c r="AOI77" s="183"/>
      <c r="AOJ77" s="183"/>
      <c r="AOK77" s="183"/>
      <c r="AOL77" s="183"/>
      <c r="AOM77" s="183"/>
      <c r="AON77" s="183"/>
      <c r="AOO77" s="183"/>
      <c r="AOP77" s="183"/>
      <c r="AOQ77" s="183"/>
      <c r="AOR77" s="183"/>
      <c r="AOS77" s="183"/>
      <c r="AOT77" s="183"/>
      <c r="AOU77" s="183"/>
      <c r="AOV77" s="183"/>
      <c r="AOW77" s="183"/>
      <c r="AOX77" s="183"/>
      <c r="AOY77" s="183"/>
      <c r="AOZ77" s="183"/>
      <c r="APA77" s="183"/>
      <c r="APB77" s="183"/>
      <c r="APC77" s="183"/>
      <c r="APD77" s="183"/>
      <c r="APE77" s="183"/>
      <c r="APF77" s="183"/>
      <c r="APG77" s="183"/>
      <c r="APH77" s="183"/>
      <c r="API77" s="183"/>
      <c r="APJ77" s="183"/>
      <c r="APK77" s="183"/>
      <c r="APL77" s="183"/>
      <c r="APM77" s="183"/>
      <c r="APN77" s="183"/>
      <c r="APO77" s="183"/>
      <c r="APP77" s="183"/>
      <c r="APQ77" s="183"/>
      <c r="APR77" s="183"/>
      <c r="APS77" s="183"/>
      <c r="APT77" s="183"/>
      <c r="APU77" s="183"/>
      <c r="APV77" s="183"/>
      <c r="APW77" s="183"/>
      <c r="APX77" s="183"/>
      <c r="APY77" s="183"/>
      <c r="APZ77" s="183"/>
      <c r="AQA77" s="183"/>
      <c r="AQB77" s="183"/>
      <c r="AQC77" s="183"/>
      <c r="AQD77" s="183"/>
      <c r="AQE77" s="183"/>
      <c r="AQF77" s="183"/>
      <c r="AQG77" s="183"/>
      <c r="AQH77" s="183"/>
      <c r="AQI77" s="183"/>
      <c r="AQJ77" s="183"/>
      <c r="AQK77" s="183"/>
      <c r="AQL77" s="183"/>
      <c r="AQM77" s="183"/>
      <c r="AQN77" s="183"/>
      <c r="AQO77" s="183"/>
      <c r="AQP77" s="183"/>
      <c r="AQQ77" s="183"/>
      <c r="AQR77" s="183"/>
      <c r="AQS77" s="183"/>
      <c r="AQT77" s="183"/>
      <c r="AQU77" s="183"/>
      <c r="AQV77" s="183"/>
      <c r="AQW77" s="183"/>
      <c r="AQX77" s="183"/>
      <c r="AQY77" s="183"/>
      <c r="AQZ77" s="183"/>
      <c r="ARA77" s="183"/>
      <c r="ARB77" s="183"/>
      <c r="ARC77" s="183"/>
      <c r="ARD77" s="183"/>
      <c r="ARE77" s="183"/>
      <c r="ARF77" s="183"/>
      <c r="ARG77" s="183"/>
      <c r="ARH77" s="183"/>
      <c r="ARI77" s="183"/>
      <c r="ARJ77" s="183"/>
      <c r="ARK77" s="183"/>
      <c r="ARL77" s="183"/>
      <c r="ARM77" s="183"/>
      <c r="ARN77" s="183"/>
      <c r="ARO77" s="183"/>
      <c r="ARP77" s="183"/>
      <c r="ARQ77" s="183"/>
      <c r="ARR77" s="183"/>
      <c r="ARS77" s="183"/>
      <c r="ART77" s="183"/>
      <c r="ARU77" s="183"/>
      <c r="ARV77" s="183"/>
      <c r="ARW77" s="183"/>
      <c r="ARX77" s="183"/>
      <c r="ARY77" s="183"/>
      <c r="ARZ77" s="183"/>
      <c r="ASA77" s="183"/>
      <c r="ASB77" s="183"/>
      <c r="ASC77" s="183"/>
      <c r="ASD77" s="183"/>
      <c r="ASE77" s="183"/>
      <c r="ASF77" s="183"/>
      <c r="ASG77" s="183"/>
      <c r="ASH77" s="183"/>
      <c r="ASI77" s="183"/>
      <c r="ASJ77" s="183"/>
      <c r="ASK77" s="183"/>
      <c r="ASL77" s="183"/>
      <c r="ASM77" s="183"/>
      <c r="ASN77" s="183"/>
      <c r="ASO77" s="183"/>
      <c r="ASP77" s="183"/>
      <c r="ASQ77" s="183"/>
      <c r="ASR77" s="183"/>
      <c r="ASS77" s="183"/>
      <c r="AST77" s="183"/>
      <c r="ASU77" s="183"/>
      <c r="ASV77" s="183"/>
      <c r="ASW77" s="183"/>
      <c r="ASX77" s="183"/>
      <c r="ASY77" s="183"/>
      <c r="ASZ77" s="183"/>
      <c r="ATA77" s="183"/>
      <c r="ATB77" s="183"/>
      <c r="ATC77" s="183"/>
      <c r="ATD77" s="183"/>
      <c r="ATE77" s="183"/>
      <c r="ATF77" s="183"/>
      <c r="ATG77" s="183"/>
      <c r="ATH77" s="183"/>
      <c r="ATI77" s="183"/>
      <c r="ATJ77" s="183"/>
      <c r="ATK77" s="183"/>
      <c r="ATL77" s="183"/>
      <c r="ATM77" s="183"/>
      <c r="ATN77" s="183"/>
      <c r="ATO77" s="183"/>
      <c r="ATP77" s="183"/>
      <c r="ATQ77" s="183"/>
      <c r="ATR77" s="183"/>
      <c r="ATS77" s="183"/>
      <c r="ATT77" s="183"/>
      <c r="ATU77" s="183"/>
      <c r="ATV77" s="183"/>
      <c r="ATW77" s="183"/>
      <c r="ATX77" s="183"/>
      <c r="ATY77" s="183"/>
      <c r="ATZ77" s="183"/>
      <c r="AUA77" s="183"/>
      <c r="AUB77" s="183"/>
      <c r="AUC77" s="183"/>
      <c r="AUD77" s="183"/>
      <c r="AUE77" s="183"/>
      <c r="AUF77" s="183"/>
      <c r="AUG77" s="183"/>
      <c r="AUH77" s="183"/>
      <c r="AUI77" s="183"/>
      <c r="AUJ77" s="183"/>
      <c r="AUK77" s="183"/>
      <c r="AUL77" s="183"/>
      <c r="AUM77" s="183"/>
      <c r="AUN77" s="183"/>
      <c r="AUO77" s="183"/>
      <c r="AUP77" s="183"/>
      <c r="AUQ77" s="183"/>
      <c r="AUR77" s="183"/>
      <c r="AUS77" s="183"/>
      <c r="AUT77" s="183"/>
      <c r="AUU77" s="183"/>
      <c r="AUV77" s="183"/>
      <c r="AUW77" s="183"/>
      <c r="AUX77" s="183"/>
      <c r="AUY77" s="183"/>
      <c r="AUZ77" s="183"/>
      <c r="AVA77" s="183"/>
      <c r="AVB77" s="183"/>
      <c r="AVC77" s="183"/>
      <c r="AVD77" s="183"/>
      <c r="AVE77" s="183"/>
      <c r="AVF77" s="183"/>
      <c r="AVG77" s="183"/>
      <c r="AVH77" s="183"/>
      <c r="AVI77" s="183"/>
      <c r="AVJ77" s="183"/>
      <c r="AVK77" s="183"/>
      <c r="AVL77" s="183"/>
      <c r="AVM77" s="183"/>
      <c r="AVN77" s="183"/>
      <c r="AVO77" s="183"/>
      <c r="AVP77" s="183"/>
      <c r="AVQ77" s="183"/>
      <c r="AVR77" s="183"/>
      <c r="AVS77" s="183"/>
      <c r="AVT77" s="183"/>
      <c r="AVU77" s="183"/>
      <c r="AVV77" s="183"/>
      <c r="AVW77" s="183"/>
      <c r="AVX77" s="183"/>
      <c r="AVY77" s="183"/>
      <c r="AVZ77" s="183"/>
      <c r="AWA77" s="183"/>
      <c r="AWB77" s="183"/>
      <c r="AWC77" s="183"/>
      <c r="AWD77" s="183"/>
      <c r="AWE77" s="183"/>
      <c r="AWF77" s="183"/>
      <c r="AWG77" s="183"/>
      <c r="AWH77" s="183"/>
      <c r="AWI77" s="183"/>
      <c r="AWJ77" s="183"/>
      <c r="AWK77" s="183"/>
      <c r="AWL77" s="183"/>
      <c r="AWM77" s="183"/>
      <c r="AWN77" s="183"/>
      <c r="AWO77" s="183"/>
      <c r="AWP77" s="183"/>
      <c r="AWQ77" s="183"/>
      <c r="AWR77" s="183"/>
      <c r="AWS77" s="183"/>
      <c r="AWT77" s="183"/>
      <c r="AWU77" s="183"/>
      <c r="AWV77" s="183"/>
      <c r="AWW77" s="183"/>
      <c r="AWX77" s="183"/>
      <c r="AWY77" s="183"/>
      <c r="AWZ77" s="183"/>
      <c r="AXA77" s="183"/>
      <c r="AXB77" s="183"/>
      <c r="AXC77" s="183"/>
      <c r="AXD77" s="183"/>
      <c r="AXE77" s="183"/>
      <c r="AXF77" s="183"/>
      <c r="AXG77" s="183"/>
      <c r="AXH77" s="183"/>
      <c r="AXI77" s="183"/>
      <c r="AXJ77" s="183"/>
      <c r="AXK77" s="183"/>
      <c r="AXL77" s="183"/>
      <c r="AXM77" s="183"/>
      <c r="AXN77" s="183"/>
      <c r="AXO77" s="183"/>
      <c r="AXP77" s="183"/>
      <c r="AXQ77" s="183"/>
      <c r="AXR77" s="183"/>
      <c r="AXS77" s="183"/>
      <c r="AXT77" s="183"/>
      <c r="AXU77" s="183"/>
      <c r="AXV77" s="183"/>
      <c r="AXW77" s="183"/>
      <c r="AXX77" s="183"/>
      <c r="AXY77" s="183"/>
      <c r="AXZ77" s="183"/>
      <c r="AYA77" s="183"/>
      <c r="AYB77" s="183"/>
      <c r="AYC77" s="183"/>
      <c r="AYD77" s="183"/>
      <c r="AYE77" s="183"/>
      <c r="AYF77" s="183"/>
      <c r="AYG77" s="183"/>
      <c r="AYH77" s="183"/>
      <c r="AYI77" s="183"/>
      <c r="AYJ77" s="183"/>
      <c r="AYK77" s="183"/>
      <c r="AYL77" s="183"/>
      <c r="AYM77" s="183"/>
      <c r="AYN77" s="183"/>
      <c r="AYO77" s="183"/>
      <c r="AYP77" s="183"/>
      <c r="AYQ77" s="183"/>
      <c r="AYR77" s="183"/>
      <c r="AYS77" s="183"/>
      <c r="AYT77" s="183"/>
      <c r="AYU77" s="183"/>
      <c r="AYV77" s="183"/>
      <c r="AYW77" s="183"/>
      <c r="AYX77" s="183"/>
      <c r="AYY77" s="183"/>
      <c r="AYZ77" s="183"/>
      <c r="AZA77" s="183"/>
      <c r="AZB77" s="183"/>
      <c r="AZC77" s="183"/>
      <c r="AZD77" s="183"/>
      <c r="AZE77" s="183"/>
      <c r="AZF77" s="183"/>
      <c r="AZG77" s="183"/>
      <c r="AZH77" s="183"/>
      <c r="AZI77" s="183"/>
      <c r="AZJ77" s="183"/>
      <c r="AZK77" s="183"/>
      <c r="AZL77" s="183"/>
      <c r="AZM77" s="183"/>
      <c r="AZN77" s="183"/>
      <c r="AZO77" s="183"/>
      <c r="AZP77" s="183"/>
      <c r="AZQ77" s="183"/>
      <c r="AZR77" s="183"/>
      <c r="AZS77" s="183"/>
      <c r="AZT77" s="183"/>
      <c r="AZU77" s="183"/>
      <c r="AZV77" s="183"/>
      <c r="AZW77" s="183"/>
      <c r="AZX77" s="183"/>
      <c r="AZY77" s="183"/>
      <c r="AZZ77" s="183"/>
      <c r="BAA77" s="183"/>
      <c r="BAB77" s="183"/>
      <c r="BAC77" s="183"/>
      <c r="BAD77" s="183"/>
      <c r="BAE77" s="183"/>
      <c r="BAF77" s="183"/>
      <c r="BAG77" s="183"/>
      <c r="BAH77" s="183"/>
      <c r="BAI77" s="183"/>
      <c r="BAJ77" s="183"/>
      <c r="BAK77" s="183"/>
      <c r="BAL77" s="183"/>
      <c r="BAM77" s="183"/>
      <c r="BAN77" s="183"/>
      <c r="BAO77" s="183"/>
      <c r="BAP77" s="183"/>
      <c r="BAQ77" s="183"/>
      <c r="BAR77" s="183"/>
      <c r="BAS77" s="183"/>
      <c r="BAT77" s="183"/>
      <c r="BAU77" s="183"/>
      <c r="BAV77" s="183"/>
      <c r="BAW77" s="183"/>
      <c r="BAX77" s="183"/>
      <c r="BAY77" s="183"/>
      <c r="BAZ77" s="183"/>
      <c r="BBA77" s="183"/>
      <c r="BBB77" s="183"/>
      <c r="BBC77" s="183"/>
      <c r="BBD77" s="183"/>
      <c r="BBE77" s="183"/>
      <c r="BBF77" s="183"/>
      <c r="BBG77" s="183"/>
      <c r="BBH77" s="183"/>
      <c r="BBI77" s="183"/>
      <c r="BBJ77" s="183"/>
      <c r="BBK77" s="183"/>
      <c r="BBL77" s="183"/>
      <c r="BBM77" s="183"/>
      <c r="BBN77" s="183"/>
      <c r="BBO77" s="183"/>
      <c r="BBP77" s="183"/>
      <c r="BBQ77" s="183"/>
      <c r="BBR77" s="183"/>
      <c r="BBS77" s="183"/>
      <c r="BBT77" s="183"/>
      <c r="BBU77" s="183"/>
      <c r="BBV77" s="183"/>
      <c r="BBW77" s="183"/>
      <c r="BBX77" s="183"/>
      <c r="BBY77" s="183"/>
      <c r="BBZ77" s="183"/>
      <c r="BCA77" s="183"/>
      <c r="BCB77" s="183"/>
      <c r="BCC77" s="183"/>
      <c r="BCD77" s="183"/>
      <c r="BCE77" s="183"/>
      <c r="BCF77" s="183"/>
      <c r="BCG77" s="183"/>
      <c r="BCH77" s="183"/>
      <c r="BCI77" s="183"/>
      <c r="BCJ77" s="183"/>
      <c r="BCK77" s="183"/>
      <c r="BCL77" s="183"/>
      <c r="BCM77" s="183"/>
      <c r="BCN77" s="183"/>
      <c r="BCO77" s="183"/>
      <c r="BCP77" s="183"/>
      <c r="BCQ77" s="183"/>
      <c r="BCR77" s="183"/>
      <c r="BCS77" s="183"/>
      <c r="BCT77" s="183"/>
      <c r="BCU77" s="183"/>
      <c r="BCV77" s="183"/>
      <c r="BCW77" s="183"/>
      <c r="BCX77" s="183"/>
      <c r="BCY77" s="183"/>
      <c r="BCZ77" s="183"/>
      <c r="BDA77" s="183"/>
      <c r="BDB77" s="183"/>
      <c r="BDC77" s="183"/>
      <c r="BDD77" s="183"/>
      <c r="BDE77" s="183"/>
      <c r="BDF77" s="183"/>
      <c r="BDG77" s="183"/>
      <c r="BDH77" s="183"/>
      <c r="BDI77" s="183"/>
      <c r="BDJ77" s="183"/>
      <c r="BDK77" s="183"/>
      <c r="BDL77" s="183"/>
      <c r="BDM77" s="183"/>
      <c r="BDN77" s="183"/>
      <c r="BDO77" s="183"/>
      <c r="BDP77" s="183"/>
      <c r="BDQ77" s="183"/>
      <c r="BDR77" s="183"/>
      <c r="BDS77" s="183"/>
      <c r="BDT77" s="183"/>
      <c r="BDU77" s="183"/>
      <c r="BDV77" s="183"/>
      <c r="BDW77" s="183"/>
      <c r="BDX77" s="183"/>
      <c r="BDY77" s="183"/>
      <c r="BDZ77" s="183"/>
      <c r="BEA77" s="183"/>
      <c r="BEB77" s="183"/>
      <c r="BEC77" s="183"/>
      <c r="BED77" s="183"/>
      <c r="BEE77" s="183"/>
      <c r="BEF77" s="183"/>
      <c r="BEG77" s="183"/>
      <c r="BEH77" s="183"/>
      <c r="BEI77" s="183"/>
      <c r="BEJ77" s="183"/>
      <c r="BEK77" s="183"/>
      <c r="BEL77" s="183"/>
      <c r="BEM77" s="183"/>
      <c r="BEN77" s="183"/>
      <c r="BEO77" s="183"/>
      <c r="BEP77" s="183"/>
      <c r="BEQ77" s="183"/>
      <c r="BER77" s="183"/>
      <c r="BES77" s="183"/>
      <c r="BET77" s="183"/>
      <c r="BEU77" s="183"/>
      <c r="BEV77" s="183"/>
      <c r="BEW77" s="183"/>
      <c r="BEX77" s="183"/>
      <c r="BEY77" s="183"/>
      <c r="BEZ77" s="183"/>
      <c r="BFA77" s="183"/>
      <c r="BFB77" s="183"/>
      <c r="BFC77" s="183"/>
      <c r="BFD77" s="183"/>
      <c r="BFE77" s="183"/>
      <c r="BFF77" s="183"/>
      <c r="BFG77" s="183"/>
      <c r="BFH77" s="183"/>
      <c r="BFI77" s="183"/>
      <c r="BFJ77" s="183"/>
      <c r="BFK77" s="183"/>
      <c r="BFL77" s="183"/>
      <c r="BFM77" s="183"/>
      <c r="BFN77" s="183"/>
      <c r="BFO77" s="183"/>
      <c r="BFP77" s="183"/>
      <c r="BFQ77" s="183"/>
      <c r="BFR77" s="183"/>
      <c r="BFS77" s="183"/>
      <c r="BFT77" s="183"/>
      <c r="BFU77" s="183"/>
      <c r="BFV77" s="183"/>
      <c r="BFW77" s="183"/>
      <c r="BFX77" s="183"/>
      <c r="BFY77" s="183"/>
      <c r="BFZ77" s="183"/>
      <c r="BGA77" s="183"/>
      <c r="BGB77" s="183"/>
      <c r="BGC77" s="183"/>
      <c r="BGD77" s="183"/>
      <c r="BGE77" s="183"/>
      <c r="BGF77" s="183"/>
      <c r="BGG77" s="183"/>
      <c r="BGH77" s="183"/>
      <c r="BGI77" s="183"/>
      <c r="BGJ77" s="183"/>
      <c r="BGK77" s="183"/>
      <c r="BGL77" s="183"/>
      <c r="BGM77" s="183"/>
      <c r="BGN77" s="183"/>
      <c r="BGO77" s="183"/>
      <c r="BGP77" s="183"/>
      <c r="BGQ77" s="183"/>
      <c r="BGR77" s="183"/>
      <c r="BGS77" s="183"/>
      <c r="BGT77" s="183"/>
      <c r="BGU77" s="183"/>
      <c r="BGV77" s="183"/>
      <c r="BGW77" s="183"/>
      <c r="BGX77" s="183"/>
      <c r="BGY77" s="183"/>
      <c r="BGZ77" s="183"/>
      <c r="BHA77" s="183"/>
      <c r="BHB77" s="183"/>
      <c r="BHC77" s="183"/>
      <c r="BHD77" s="183"/>
      <c r="BHE77" s="183"/>
      <c r="BHF77" s="183"/>
      <c r="BHG77" s="183"/>
      <c r="BHH77" s="183"/>
      <c r="BHI77" s="183"/>
      <c r="BHJ77" s="183"/>
      <c r="BHK77" s="183"/>
      <c r="BHL77" s="183"/>
      <c r="BHM77" s="183"/>
      <c r="BHN77" s="183"/>
      <c r="BHO77" s="183"/>
      <c r="BHP77" s="183"/>
      <c r="BHQ77" s="183"/>
      <c r="BHR77" s="183"/>
      <c r="BHS77" s="183"/>
      <c r="BHT77" s="183"/>
      <c r="BHU77" s="183"/>
      <c r="BHV77" s="183"/>
      <c r="BHW77" s="183"/>
      <c r="BHX77" s="183"/>
      <c r="BHY77" s="183"/>
      <c r="BHZ77" s="183"/>
      <c r="BIA77" s="183"/>
      <c r="BIB77" s="183"/>
      <c r="BIC77" s="183"/>
      <c r="BID77" s="183"/>
      <c r="BIE77" s="183"/>
      <c r="BIF77" s="183"/>
      <c r="BIG77" s="183"/>
      <c r="BIH77" s="183"/>
      <c r="BII77" s="183"/>
      <c r="BIJ77" s="183"/>
      <c r="BIK77" s="183"/>
      <c r="BIL77" s="183"/>
      <c r="BIM77" s="183"/>
      <c r="BIN77" s="183"/>
      <c r="BIO77" s="183"/>
      <c r="BIP77" s="183"/>
      <c r="BIQ77" s="183"/>
      <c r="BIR77" s="183"/>
      <c r="BIS77" s="183"/>
      <c r="BIT77" s="183"/>
      <c r="BIU77" s="183"/>
      <c r="BIV77" s="183"/>
      <c r="BIW77" s="183"/>
      <c r="BIX77" s="183"/>
      <c r="BIY77" s="183"/>
      <c r="BIZ77" s="183"/>
      <c r="BJA77" s="183"/>
      <c r="BJB77" s="183"/>
      <c r="BJC77" s="183"/>
      <c r="BJD77" s="183"/>
      <c r="BJE77" s="183"/>
      <c r="BJF77" s="183"/>
      <c r="BJG77" s="183"/>
      <c r="BJH77" s="183"/>
      <c r="BJI77" s="183"/>
      <c r="BJJ77" s="183"/>
      <c r="BJK77" s="183"/>
      <c r="BJL77" s="183"/>
      <c r="BJM77" s="183"/>
      <c r="BJN77" s="183"/>
      <c r="BJO77" s="183"/>
      <c r="BJP77" s="183"/>
      <c r="BJQ77" s="183"/>
      <c r="BJR77" s="183"/>
      <c r="BJS77" s="183"/>
      <c r="BJT77" s="183"/>
      <c r="BJU77" s="183"/>
      <c r="BJV77" s="183"/>
      <c r="BJW77" s="183"/>
      <c r="BJX77" s="183"/>
      <c r="BJY77" s="183"/>
      <c r="BJZ77" s="183"/>
      <c r="BKA77" s="183"/>
      <c r="BKB77" s="183"/>
      <c r="BKC77" s="183"/>
      <c r="BKD77" s="183"/>
      <c r="BKE77" s="183"/>
      <c r="BKF77" s="183"/>
      <c r="BKG77" s="183"/>
      <c r="BKH77" s="183"/>
      <c r="BKI77" s="183"/>
      <c r="BKJ77" s="183"/>
      <c r="BKK77" s="183"/>
      <c r="BKL77" s="183"/>
      <c r="BKM77" s="183"/>
      <c r="BKN77" s="183"/>
      <c r="BKO77" s="183"/>
      <c r="BKP77" s="183"/>
      <c r="BKQ77" s="183"/>
      <c r="BKR77" s="183"/>
      <c r="BKS77" s="183"/>
      <c r="BKT77" s="183"/>
      <c r="BKU77" s="183"/>
      <c r="BKV77" s="183"/>
      <c r="BKW77" s="183"/>
      <c r="BKX77" s="183"/>
      <c r="BKY77" s="183"/>
      <c r="BKZ77" s="183"/>
      <c r="BLA77" s="183"/>
      <c r="BLB77" s="183"/>
      <c r="BLC77" s="183"/>
      <c r="BLD77" s="183"/>
      <c r="BLE77" s="183"/>
      <c r="BLF77" s="183"/>
      <c r="BLG77" s="183"/>
      <c r="BLH77" s="183"/>
      <c r="BLI77" s="183"/>
      <c r="BLJ77" s="183"/>
      <c r="BLK77" s="183"/>
      <c r="BLL77" s="183"/>
      <c r="BLM77" s="183"/>
      <c r="BLN77" s="183"/>
      <c r="BLO77" s="183"/>
      <c r="BLP77" s="183"/>
      <c r="BLQ77" s="183"/>
      <c r="BLR77" s="183"/>
      <c r="BLS77" s="183"/>
      <c r="BLT77" s="183"/>
      <c r="BLU77" s="183"/>
      <c r="BLV77" s="183"/>
      <c r="BLW77" s="183"/>
      <c r="BLX77" s="183"/>
      <c r="BLY77" s="183"/>
      <c r="BLZ77" s="183"/>
      <c r="BMA77" s="183"/>
      <c r="BMB77" s="183"/>
      <c r="BMC77" s="183"/>
      <c r="BMD77" s="183"/>
      <c r="BME77" s="183"/>
      <c r="BMF77" s="183"/>
      <c r="BMG77" s="183"/>
      <c r="BMH77" s="183"/>
      <c r="BMI77" s="183"/>
      <c r="BMJ77" s="183"/>
      <c r="BMK77" s="183"/>
      <c r="BML77" s="183"/>
      <c r="BMM77" s="183"/>
      <c r="BMN77" s="183"/>
      <c r="BMO77" s="183"/>
      <c r="BMP77" s="183"/>
      <c r="BMQ77" s="183"/>
      <c r="BMR77" s="183"/>
      <c r="BMS77" s="183"/>
      <c r="BMT77" s="183"/>
      <c r="BMU77" s="183"/>
      <c r="BMV77" s="183"/>
      <c r="BMW77" s="183"/>
      <c r="BMX77" s="183"/>
      <c r="BMY77" s="183"/>
      <c r="BMZ77" s="183"/>
      <c r="BNA77" s="183"/>
      <c r="BNB77" s="183"/>
      <c r="BNC77" s="183"/>
      <c r="BND77" s="183"/>
      <c r="BNE77" s="183"/>
      <c r="BNF77" s="183"/>
      <c r="BNG77" s="183"/>
      <c r="BNH77" s="183"/>
      <c r="BNI77" s="183"/>
      <c r="BNJ77" s="183"/>
      <c r="BNK77" s="183"/>
      <c r="BNL77" s="183"/>
      <c r="BNM77" s="183"/>
      <c r="BNN77" s="183"/>
      <c r="BNO77" s="183"/>
      <c r="BNP77" s="183"/>
      <c r="BNQ77" s="183"/>
      <c r="BNR77" s="183"/>
      <c r="BNS77" s="183"/>
      <c r="BNT77" s="183"/>
      <c r="BNU77" s="183"/>
      <c r="BNV77" s="183"/>
      <c r="BNW77" s="183"/>
      <c r="BNX77" s="183"/>
      <c r="BNY77" s="183"/>
      <c r="BNZ77" s="183"/>
      <c r="BOA77" s="183"/>
      <c r="BOB77" s="183"/>
      <c r="BOC77" s="183"/>
      <c r="BOD77" s="183"/>
      <c r="BOE77" s="183"/>
      <c r="BOF77" s="183"/>
      <c r="BOG77" s="183"/>
      <c r="BOH77" s="183"/>
      <c r="BOI77" s="183"/>
      <c r="BOJ77" s="183"/>
      <c r="BOK77" s="183"/>
      <c r="BOL77" s="183"/>
      <c r="BOM77" s="183"/>
      <c r="BON77" s="183"/>
      <c r="BOO77" s="183"/>
      <c r="BOP77" s="183"/>
      <c r="BOQ77" s="183"/>
      <c r="BOR77" s="183"/>
      <c r="BOS77" s="183"/>
      <c r="BOT77" s="183"/>
      <c r="BOU77" s="183"/>
      <c r="BOV77" s="183"/>
      <c r="BOW77" s="183"/>
      <c r="BOX77" s="183"/>
      <c r="BOY77" s="183"/>
      <c r="BOZ77" s="183"/>
      <c r="BPA77" s="183"/>
      <c r="BPB77" s="183"/>
      <c r="BPC77" s="183"/>
      <c r="BPD77" s="183"/>
      <c r="BPE77" s="183"/>
      <c r="BPF77" s="183"/>
      <c r="BPG77" s="183"/>
      <c r="BPH77" s="183"/>
      <c r="BPI77" s="183"/>
      <c r="BPJ77" s="183"/>
      <c r="BPK77" s="183"/>
      <c r="BPL77" s="183"/>
      <c r="BPM77" s="183"/>
      <c r="BPN77" s="183"/>
      <c r="BPO77" s="183"/>
      <c r="BPP77" s="183"/>
      <c r="BPQ77" s="183"/>
      <c r="BPR77" s="183"/>
      <c r="BPS77" s="183"/>
      <c r="BPT77" s="183"/>
      <c r="BPU77" s="183"/>
      <c r="BPV77" s="183"/>
      <c r="BPW77" s="183"/>
      <c r="BPX77" s="183"/>
      <c r="BPY77" s="183"/>
      <c r="BPZ77" s="183"/>
      <c r="BQA77" s="183"/>
      <c r="BQB77" s="183"/>
      <c r="BQC77" s="183"/>
      <c r="BQD77" s="183"/>
      <c r="BQE77" s="183"/>
      <c r="BQF77" s="183"/>
      <c r="BQG77" s="183"/>
      <c r="BQH77" s="183"/>
      <c r="BQI77" s="183"/>
      <c r="BQJ77" s="183"/>
      <c r="BQK77" s="183"/>
      <c r="BQL77" s="183"/>
      <c r="BQM77" s="183"/>
      <c r="BQN77" s="183"/>
      <c r="BQO77" s="183"/>
      <c r="BQP77" s="183"/>
      <c r="BQQ77" s="183"/>
      <c r="BQR77" s="183"/>
      <c r="BQS77" s="183"/>
      <c r="BQT77" s="183"/>
      <c r="BQU77" s="183"/>
      <c r="BQV77" s="183"/>
      <c r="BQW77" s="183"/>
      <c r="BQX77" s="183"/>
      <c r="BQY77" s="183"/>
      <c r="BQZ77" s="183"/>
      <c r="BRA77" s="183"/>
      <c r="BRB77" s="183"/>
      <c r="BRC77" s="183"/>
      <c r="BRD77" s="183"/>
      <c r="BRE77" s="183"/>
      <c r="BRF77" s="183"/>
      <c r="BRG77" s="183"/>
      <c r="BRH77" s="183"/>
      <c r="BRI77" s="183"/>
      <c r="BRJ77" s="183"/>
      <c r="BRK77" s="183"/>
      <c r="BRL77" s="183"/>
      <c r="BRM77" s="183"/>
      <c r="BRN77" s="183"/>
      <c r="BRO77" s="183"/>
      <c r="BRP77" s="183"/>
      <c r="BRQ77" s="183"/>
      <c r="BRR77" s="183"/>
      <c r="BRS77" s="183"/>
      <c r="BRT77" s="183"/>
      <c r="BRU77" s="183"/>
      <c r="BRV77" s="183"/>
      <c r="BRW77" s="183"/>
      <c r="BRX77" s="183"/>
      <c r="BRY77" s="183"/>
      <c r="BRZ77" s="183"/>
      <c r="BSA77" s="183"/>
      <c r="BSB77" s="183"/>
      <c r="BSC77" s="183"/>
      <c r="BSD77" s="183"/>
      <c r="BSE77" s="183"/>
      <c r="BSF77" s="183"/>
      <c r="BSG77" s="183"/>
      <c r="BSH77" s="183"/>
      <c r="BSI77" s="183"/>
      <c r="BSJ77" s="183"/>
      <c r="BSK77" s="183"/>
      <c r="BSL77" s="183"/>
      <c r="BSM77" s="183"/>
      <c r="BSN77" s="183"/>
      <c r="BSO77" s="183"/>
      <c r="BSP77" s="183"/>
      <c r="BSQ77" s="183"/>
      <c r="BSR77" s="183"/>
      <c r="BSS77" s="183"/>
      <c r="BST77" s="183"/>
      <c r="BSU77" s="183"/>
      <c r="BSV77" s="183"/>
      <c r="BSW77" s="183"/>
      <c r="BSX77" s="183"/>
      <c r="BSY77" s="183"/>
      <c r="BSZ77" s="183"/>
      <c r="BTA77" s="183"/>
      <c r="BTB77" s="183"/>
      <c r="BTC77" s="183"/>
      <c r="BTD77" s="183"/>
      <c r="BTE77" s="183"/>
      <c r="BTF77" s="183"/>
      <c r="BTG77" s="183"/>
      <c r="BTH77" s="183"/>
      <c r="BTI77" s="183"/>
      <c r="BTJ77" s="183"/>
      <c r="BTK77" s="183"/>
      <c r="BTL77" s="183"/>
      <c r="BTM77" s="183"/>
      <c r="BTN77" s="183"/>
      <c r="BTO77" s="183"/>
      <c r="BTP77" s="183"/>
      <c r="BTQ77" s="183"/>
      <c r="BTR77" s="183"/>
      <c r="BTS77" s="183"/>
      <c r="BTT77" s="183"/>
      <c r="BTU77" s="183"/>
      <c r="BTV77" s="183"/>
      <c r="BTW77" s="183"/>
      <c r="BTX77" s="183"/>
      <c r="BTY77" s="183"/>
      <c r="BTZ77" s="183"/>
      <c r="BUA77" s="183"/>
      <c r="BUB77" s="183"/>
      <c r="BUC77" s="183"/>
      <c r="BUD77" s="183"/>
      <c r="BUE77" s="183"/>
      <c r="BUF77" s="183"/>
      <c r="BUG77" s="183"/>
      <c r="BUH77" s="183"/>
      <c r="BUI77" s="183"/>
      <c r="BUJ77" s="183"/>
      <c r="BUK77" s="183"/>
      <c r="BUL77" s="183"/>
      <c r="BUM77" s="183"/>
      <c r="BUN77" s="183"/>
      <c r="BUO77" s="183"/>
      <c r="BUP77" s="183"/>
      <c r="BUQ77" s="183"/>
      <c r="BUR77" s="183"/>
      <c r="BUS77" s="183"/>
      <c r="BUT77" s="183"/>
      <c r="BUU77" s="183"/>
      <c r="BUV77" s="183"/>
      <c r="BUW77" s="183"/>
      <c r="BUX77" s="183"/>
      <c r="BUY77" s="183"/>
      <c r="BUZ77" s="183"/>
      <c r="BVA77" s="183"/>
      <c r="BVB77" s="183"/>
      <c r="BVC77" s="183"/>
      <c r="BVD77" s="183"/>
      <c r="BVE77" s="183"/>
      <c r="BVF77" s="183"/>
      <c r="BVG77" s="183"/>
      <c r="BVH77" s="183"/>
      <c r="BVI77" s="183"/>
      <c r="BVJ77" s="183"/>
      <c r="BVK77" s="183"/>
      <c r="BVL77" s="183"/>
      <c r="BVM77" s="183"/>
      <c r="BVN77" s="183"/>
      <c r="BVO77" s="183"/>
      <c r="BVP77" s="183"/>
      <c r="BVQ77" s="183"/>
      <c r="BVR77" s="183"/>
      <c r="BVS77" s="183"/>
      <c r="BVT77" s="183"/>
      <c r="BVU77" s="183"/>
      <c r="BVV77" s="183"/>
      <c r="BVW77" s="183"/>
      <c r="BVX77" s="183"/>
      <c r="BVY77" s="183"/>
      <c r="BVZ77" s="183"/>
      <c r="BWA77" s="183"/>
      <c r="BWB77" s="183"/>
      <c r="BWC77" s="183"/>
      <c r="BWD77" s="183"/>
      <c r="BWE77" s="183"/>
      <c r="BWF77" s="183"/>
      <c r="BWG77" s="183"/>
      <c r="BWH77" s="183"/>
      <c r="BWI77" s="183"/>
      <c r="BWJ77" s="183"/>
      <c r="BWK77" s="183"/>
      <c r="BWL77" s="183"/>
      <c r="BWM77" s="183"/>
      <c r="BWN77" s="183"/>
      <c r="BWO77" s="183"/>
      <c r="BWP77" s="183"/>
      <c r="BWQ77" s="183"/>
      <c r="BWR77" s="183"/>
      <c r="BWS77" s="183"/>
      <c r="BWT77" s="183"/>
      <c r="BWU77" s="183"/>
      <c r="BWV77" s="183"/>
      <c r="BWW77" s="183"/>
      <c r="BWX77" s="183"/>
      <c r="BWY77" s="183"/>
      <c r="BWZ77" s="183"/>
      <c r="BXA77" s="183"/>
      <c r="BXB77" s="183"/>
      <c r="BXC77" s="183"/>
      <c r="BXD77" s="183"/>
      <c r="BXE77" s="183"/>
      <c r="BXF77" s="183"/>
      <c r="BXG77" s="183"/>
      <c r="BXH77" s="183"/>
      <c r="BXI77" s="183"/>
      <c r="BXJ77" s="183"/>
      <c r="BXK77" s="183"/>
      <c r="BXL77" s="183"/>
      <c r="BXM77" s="183"/>
      <c r="BXN77" s="183"/>
      <c r="BXO77" s="183"/>
      <c r="BXP77" s="183"/>
      <c r="BXQ77" s="183"/>
      <c r="BXR77" s="183"/>
      <c r="BXS77" s="183"/>
      <c r="BXT77" s="183"/>
      <c r="BXU77" s="183"/>
      <c r="BXV77" s="183"/>
      <c r="BXW77" s="183"/>
      <c r="BXX77" s="183"/>
      <c r="BXY77" s="183"/>
      <c r="BXZ77" s="183"/>
      <c r="BYA77" s="183"/>
      <c r="BYB77" s="183"/>
      <c r="BYC77" s="183"/>
      <c r="BYD77" s="183"/>
      <c r="BYE77" s="183"/>
      <c r="BYF77" s="183"/>
      <c r="BYG77" s="183"/>
      <c r="BYH77" s="183"/>
      <c r="BYI77" s="183"/>
      <c r="BYJ77" s="183"/>
      <c r="BYK77" s="183"/>
      <c r="BYL77" s="183"/>
      <c r="BYM77" s="183"/>
      <c r="BYN77" s="183"/>
      <c r="BYO77" s="183"/>
      <c r="BYP77" s="183"/>
      <c r="BYQ77" s="183"/>
      <c r="BYR77" s="183"/>
      <c r="BYS77" s="183"/>
      <c r="BYT77" s="183"/>
      <c r="BYU77" s="183"/>
      <c r="BYV77" s="183"/>
      <c r="BYW77" s="183"/>
      <c r="BYX77" s="183"/>
      <c r="BYY77" s="183"/>
      <c r="BYZ77" s="183"/>
      <c r="BZA77" s="183"/>
      <c r="BZB77" s="183"/>
      <c r="BZC77" s="183"/>
      <c r="BZD77" s="183"/>
      <c r="BZE77" s="183"/>
      <c r="BZF77" s="183"/>
      <c r="BZG77" s="183"/>
      <c r="BZH77" s="183"/>
      <c r="BZI77" s="183"/>
      <c r="BZJ77" s="183"/>
      <c r="BZK77" s="183"/>
      <c r="BZL77" s="183"/>
      <c r="BZM77" s="183"/>
      <c r="BZN77" s="183"/>
      <c r="BZO77" s="183"/>
      <c r="BZP77" s="183"/>
      <c r="BZQ77" s="183"/>
      <c r="BZR77" s="183"/>
      <c r="BZS77" s="183"/>
      <c r="BZT77" s="183"/>
      <c r="BZU77" s="183"/>
      <c r="BZV77" s="183"/>
      <c r="BZW77" s="183"/>
      <c r="BZX77" s="183"/>
      <c r="BZY77" s="183"/>
      <c r="BZZ77" s="183"/>
      <c r="CAA77" s="183"/>
      <c r="CAB77" s="183"/>
      <c r="CAC77" s="183"/>
      <c r="CAD77" s="183"/>
      <c r="CAE77" s="183"/>
      <c r="CAF77" s="183"/>
      <c r="CAG77" s="183"/>
      <c r="CAH77" s="183"/>
      <c r="CAI77" s="183"/>
      <c r="CAJ77" s="183"/>
      <c r="CAK77" s="183"/>
      <c r="CAL77" s="183"/>
      <c r="CAM77" s="183"/>
      <c r="CAN77" s="183"/>
      <c r="CAO77" s="183"/>
      <c r="CAP77" s="183"/>
      <c r="CAQ77" s="183"/>
      <c r="CAR77" s="183"/>
      <c r="CAS77" s="183"/>
      <c r="CAT77" s="183"/>
      <c r="CAU77" s="183"/>
      <c r="CAV77" s="183"/>
      <c r="CAW77" s="183"/>
      <c r="CAX77" s="183"/>
      <c r="CAY77" s="183"/>
      <c r="CAZ77" s="183"/>
      <c r="CBA77" s="183"/>
      <c r="CBB77" s="183"/>
      <c r="CBC77" s="183"/>
      <c r="CBD77" s="183"/>
      <c r="CBE77" s="183"/>
      <c r="CBF77" s="183"/>
      <c r="CBG77" s="183"/>
      <c r="CBH77" s="183"/>
      <c r="CBI77" s="183"/>
      <c r="CBJ77" s="183"/>
      <c r="CBK77" s="183"/>
      <c r="CBL77" s="183"/>
      <c r="CBM77" s="183"/>
      <c r="CBN77" s="183"/>
      <c r="CBO77" s="183"/>
      <c r="CBP77" s="183"/>
      <c r="CBQ77" s="183"/>
      <c r="CBR77" s="183"/>
      <c r="CBS77" s="183"/>
      <c r="CBT77" s="183"/>
      <c r="CBU77" s="183"/>
      <c r="CBV77" s="183"/>
      <c r="CBW77" s="183"/>
      <c r="CBX77" s="183"/>
      <c r="CBY77" s="183"/>
      <c r="CBZ77" s="183"/>
      <c r="CCA77" s="183"/>
      <c r="CCB77" s="183"/>
      <c r="CCC77" s="183"/>
      <c r="CCD77" s="183"/>
      <c r="CCE77" s="183"/>
      <c r="CCF77" s="183"/>
      <c r="CCG77" s="183"/>
      <c r="CCH77" s="183"/>
      <c r="CCI77" s="183"/>
      <c r="CCJ77" s="183"/>
      <c r="CCK77" s="183"/>
      <c r="CCL77" s="183"/>
      <c r="CCM77" s="183"/>
      <c r="CCN77" s="183"/>
      <c r="CCO77" s="183"/>
      <c r="CCP77" s="183"/>
      <c r="CCQ77" s="183"/>
      <c r="CCR77" s="183"/>
      <c r="CCS77" s="183"/>
      <c r="CCT77" s="183"/>
      <c r="CCU77" s="183"/>
      <c r="CCV77" s="183"/>
      <c r="CCW77" s="183"/>
      <c r="CCX77" s="183"/>
      <c r="CCY77" s="183"/>
      <c r="CCZ77" s="183"/>
      <c r="CDA77" s="183"/>
      <c r="CDB77" s="183"/>
      <c r="CDC77" s="183"/>
      <c r="CDD77" s="183"/>
      <c r="CDE77" s="183"/>
      <c r="CDF77" s="183"/>
      <c r="CDG77" s="183"/>
      <c r="CDH77" s="183"/>
      <c r="CDI77" s="183"/>
      <c r="CDJ77" s="183"/>
      <c r="CDK77" s="183"/>
      <c r="CDL77" s="183"/>
      <c r="CDM77" s="183"/>
      <c r="CDN77" s="183"/>
      <c r="CDO77" s="183"/>
      <c r="CDP77" s="183"/>
      <c r="CDQ77" s="183"/>
      <c r="CDR77" s="183"/>
      <c r="CDS77" s="183"/>
      <c r="CDT77" s="183"/>
      <c r="CDU77" s="183"/>
      <c r="CDV77" s="183"/>
      <c r="CDW77" s="183"/>
      <c r="CDX77" s="183"/>
      <c r="CDY77" s="183"/>
      <c r="CDZ77" s="183"/>
      <c r="CEA77" s="183"/>
      <c r="CEB77" s="183"/>
      <c r="CEC77" s="183"/>
      <c r="CED77" s="183"/>
      <c r="CEE77" s="183"/>
      <c r="CEF77" s="183"/>
      <c r="CEG77" s="183"/>
      <c r="CEH77" s="183"/>
      <c r="CEI77" s="183"/>
      <c r="CEJ77" s="183"/>
      <c r="CEK77" s="183"/>
      <c r="CEL77" s="183"/>
      <c r="CEM77" s="183"/>
      <c r="CEN77" s="183"/>
      <c r="CEO77" s="183"/>
      <c r="CEP77" s="183"/>
      <c r="CEQ77" s="183"/>
      <c r="CER77" s="183"/>
      <c r="CES77" s="183"/>
      <c r="CET77" s="183"/>
      <c r="CEU77" s="183"/>
      <c r="CEV77" s="183"/>
      <c r="CEW77" s="183"/>
      <c r="CEX77" s="183"/>
      <c r="CEY77" s="183"/>
      <c r="CEZ77" s="183"/>
      <c r="CFA77" s="183"/>
      <c r="CFB77" s="183"/>
      <c r="CFC77" s="183"/>
      <c r="CFD77" s="183"/>
      <c r="CFE77" s="183"/>
      <c r="CFF77" s="183"/>
      <c r="CFG77" s="183"/>
      <c r="CFH77" s="183"/>
      <c r="CFI77" s="183"/>
      <c r="CFJ77" s="183"/>
      <c r="CFK77" s="183"/>
      <c r="CFL77" s="183"/>
      <c r="CFM77" s="183"/>
      <c r="CFN77" s="183"/>
      <c r="CFO77" s="183"/>
      <c r="CFP77" s="183"/>
      <c r="CFQ77" s="183"/>
      <c r="CFR77" s="183"/>
      <c r="CFS77" s="183"/>
      <c r="CFT77" s="183"/>
      <c r="CFU77" s="183"/>
      <c r="CFV77" s="183"/>
      <c r="CFW77" s="183"/>
      <c r="CFX77" s="183"/>
      <c r="CFY77" s="183"/>
      <c r="CFZ77" s="183"/>
      <c r="CGA77" s="183"/>
      <c r="CGB77" s="183"/>
      <c r="CGC77" s="183"/>
      <c r="CGD77" s="183"/>
      <c r="CGE77" s="183"/>
      <c r="CGF77" s="183"/>
      <c r="CGG77" s="183"/>
      <c r="CGH77" s="183"/>
      <c r="CGI77" s="183"/>
      <c r="CGJ77" s="183"/>
      <c r="CGK77" s="183"/>
      <c r="CGL77" s="183"/>
      <c r="CGM77" s="183"/>
      <c r="CGN77" s="183"/>
      <c r="CGO77" s="183"/>
      <c r="CGP77" s="183"/>
      <c r="CGQ77" s="183"/>
      <c r="CGR77" s="183"/>
      <c r="CGS77" s="183"/>
      <c r="CGT77" s="183"/>
      <c r="CGU77" s="183"/>
      <c r="CGV77" s="183"/>
      <c r="CGW77" s="183"/>
      <c r="CGX77" s="183"/>
      <c r="CGY77" s="183"/>
      <c r="CGZ77" s="183"/>
      <c r="CHA77" s="183"/>
      <c r="CHB77" s="183"/>
      <c r="CHC77" s="183"/>
      <c r="CHD77" s="183"/>
      <c r="CHE77" s="183"/>
      <c r="CHF77" s="183"/>
      <c r="CHG77" s="183"/>
      <c r="CHH77" s="183"/>
      <c r="CHI77" s="183"/>
      <c r="CHJ77" s="183"/>
      <c r="CHK77" s="183"/>
      <c r="CHL77" s="183"/>
      <c r="CHM77" s="183"/>
      <c r="CHN77" s="183"/>
      <c r="CHO77" s="183"/>
      <c r="CHP77" s="183"/>
      <c r="CHQ77" s="183"/>
      <c r="CHR77" s="183"/>
      <c r="CHS77" s="183"/>
      <c r="CHT77" s="183"/>
      <c r="CHU77" s="183"/>
      <c r="CHV77" s="183"/>
      <c r="CHW77" s="183"/>
      <c r="CHX77" s="183"/>
      <c r="CHY77" s="183"/>
      <c r="CHZ77" s="183"/>
      <c r="CIA77" s="183"/>
      <c r="CIB77" s="183"/>
      <c r="CIC77" s="183"/>
      <c r="CID77" s="183"/>
      <c r="CIE77" s="183"/>
      <c r="CIF77" s="183"/>
      <c r="CIG77" s="183"/>
      <c r="CIH77" s="183"/>
      <c r="CII77" s="183"/>
      <c r="CIJ77" s="183"/>
      <c r="CIK77" s="183"/>
      <c r="CIL77" s="183"/>
      <c r="CIM77" s="183"/>
      <c r="CIN77" s="183"/>
      <c r="CIO77" s="183"/>
      <c r="CIP77" s="183"/>
      <c r="CIQ77" s="183"/>
      <c r="CIR77" s="183"/>
      <c r="CIS77" s="183"/>
      <c r="CIT77" s="183"/>
      <c r="CIU77" s="183"/>
      <c r="CIV77" s="183"/>
      <c r="CIW77" s="183"/>
      <c r="CIX77" s="183"/>
      <c r="CIY77" s="183"/>
      <c r="CIZ77" s="183"/>
      <c r="CJA77" s="183"/>
      <c r="CJB77" s="183"/>
      <c r="CJC77" s="183"/>
      <c r="CJD77" s="183"/>
      <c r="CJE77" s="183"/>
      <c r="CJF77" s="183"/>
      <c r="CJG77" s="183"/>
      <c r="CJH77" s="183"/>
      <c r="CJI77" s="183"/>
      <c r="CJJ77" s="183"/>
      <c r="CJK77" s="183"/>
      <c r="CJL77" s="183"/>
      <c r="CJM77" s="183"/>
      <c r="CJN77" s="183"/>
      <c r="CJO77" s="183"/>
      <c r="CJP77" s="183"/>
      <c r="CJQ77" s="183"/>
      <c r="CJR77" s="183"/>
      <c r="CJS77" s="183"/>
      <c r="CJT77" s="183"/>
      <c r="CJU77" s="183"/>
      <c r="CJV77" s="183"/>
      <c r="CJW77" s="183"/>
      <c r="CJX77" s="183"/>
      <c r="CJY77" s="183"/>
      <c r="CJZ77" s="183"/>
      <c r="CKA77" s="183"/>
      <c r="CKB77" s="183"/>
      <c r="CKC77" s="183"/>
      <c r="CKD77" s="183"/>
      <c r="CKE77" s="183"/>
      <c r="CKF77" s="183"/>
      <c r="CKG77" s="183"/>
      <c r="CKH77" s="183"/>
      <c r="CKI77" s="183"/>
      <c r="CKJ77" s="183"/>
      <c r="CKK77" s="183"/>
      <c r="CKL77" s="183"/>
      <c r="CKM77" s="183"/>
      <c r="CKN77" s="183"/>
      <c r="CKO77" s="183"/>
      <c r="CKP77" s="183"/>
      <c r="CKQ77" s="183"/>
      <c r="CKR77" s="183"/>
      <c r="CKS77" s="183"/>
      <c r="CKT77" s="183"/>
      <c r="CKU77" s="183"/>
      <c r="CKV77" s="183"/>
      <c r="CKW77" s="183"/>
      <c r="CKX77" s="183"/>
      <c r="CKY77" s="183"/>
      <c r="CKZ77" s="183"/>
      <c r="CLA77" s="183"/>
      <c r="CLB77" s="183"/>
      <c r="CLC77" s="183"/>
      <c r="CLD77" s="183"/>
      <c r="CLE77" s="183"/>
      <c r="CLF77" s="183"/>
      <c r="CLG77" s="183"/>
      <c r="CLH77" s="183"/>
      <c r="CLI77" s="183"/>
      <c r="CLJ77" s="183"/>
      <c r="CLK77" s="183"/>
      <c r="CLL77" s="183"/>
      <c r="CLM77" s="183"/>
      <c r="CLN77" s="183"/>
      <c r="CLO77" s="183"/>
      <c r="CLP77" s="183"/>
      <c r="CLQ77" s="183"/>
      <c r="CLR77" s="183"/>
      <c r="CLS77" s="183"/>
      <c r="CLT77" s="183"/>
      <c r="CLU77" s="183"/>
      <c r="CLV77" s="183"/>
      <c r="CLW77" s="183"/>
      <c r="CLX77" s="183"/>
      <c r="CLY77" s="183"/>
      <c r="CLZ77" s="183"/>
      <c r="CMA77" s="183"/>
      <c r="CMB77" s="183"/>
      <c r="CMC77" s="183"/>
      <c r="CMD77" s="183"/>
      <c r="CME77" s="183"/>
      <c r="CMF77" s="183"/>
      <c r="CMG77" s="183"/>
      <c r="CMH77" s="183"/>
      <c r="CMI77" s="183"/>
      <c r="CMJ77" s="183"/>
      <c r="CMK77" s="183"/>
      <c r="CML77" s="183"/>
      <c r="CMM77" s="183"/>
      <c r="CMN77" s="183"/>
      <c r="CMO77" s="183"/>
      <c r="CMP77" s="183"/>
      <c r="CMQ77" s="183"/>
      <c r="CMR77" s="183"/>
      <c r="CMS77" s="183"/>
      <c r="CMT77" s="183"/>
      <c r="CMU77" s="183"/>
      <c r="CMV77" s="183"/>
      <c r="CMW77" s="183"/>
      <c r="CMX77" s="183"/>
      <c r="CMY77" s="183"/>
      <c r="CMZ77" s="183"/>
      <c r="CNA77" s="183"/>
      <c r="CNB77" s="183"/>
      <c r="CNC77" s="183"/>
      <c r="CND77" s="183"/>
      <c r="CNE77" s="183"/>
      <c r="CNF77" s="183"/>
      <c r="CNG77" s="183"/>
      <c r="CNH77" s="183"/>
      <c r="CNI77" s="183"/>
      <c r="CNJ77" s="183"/>
      <c r="CNK77" s="183"/>
      <c r="CNL77" s="183"/>
      <c r="CNM77" s="183"/>
      <c r="CNN77" s="183"/>
      <c r="CNO77" s="183"/>
      <c r="CNP77" s="183"/>
      <c r="CNQ77" s="183"/>
      <c r="CNR77" s="183"/>
      <c r="CNS77" s="183"/>
      <c r="CNT77" s="183"/>
      <c r="CNU77" s="183"/>
      <c r="CNV77" s="183"/>
      <c r="CNW77" s="183"/>
      <c r="CNX77" s="183"/>
      <c r="CNY77" s="183"/>
      <c r="CNZ77" s="183"/>
      <c r="COA77" s="183"/>
      <c r="COB77" s="183"/>
      <c r="COC77" s="183"/>
      <c r="COD77" s="183"/>
      <c r="COE77" s="183"/>
      <c r="COF77" s="183"/>
      <c r="COG77" s="183"/>
      <c r="COH77" s="183"/>
      <c r="COI77" s="183"/>
      <c r="COJ77" s="183"/>
      <c r="COK77" s="183"/>
      <c r="COL77" s="183"/>
      <c r="COM77" s="183"/>
      <c r="CON77" s="183"/>
      <c r="COO77" s="183"/>
      <c r="COP77" s="183"/>
      <c r="COQ77" s="183"/>
      <c r="COR77" s="183"/>
      <c r="COS77" s="183"/>
      <c r="COT77" s="183"/>
      <c r="COU77" s="183"/>
      <c r="COV77" s="183"/>
      <c r="COW77" s="183"/>
      <c r="COX77" s="183"/>
    </row>
    <row r="78" spans="1:2442" s="293" customFormat="1" ht="18.95" customHeight="1">
      <c r="A78" s="281"/>
      <c r="B78" s="310"/>
      <c r="C78" s="283"/>
      <c r="D78" s="281"/>
      <c r="E78" s="284"/>
      <c r="F78" s="285"/>
      <c r="G78" s="285"/>
      <c r="H78" s="309"/>
      <c r="I78" s="288"/>
      <c r="K78" s="298"/>
      <c r="L78" s="298"/>
      <c r="M78" s="298"/>
      <c r="N78" s="272"/>
      <c r="O78" s="264"/>
      <c r="P78" s="265"/>
      <c r="Q78" s="266"/>
      <c r="R78" s="266"/>
      <c r="S78" s="264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183"/>
      <c r="DJ78" s="183"/>
      <c r="DK78" s="183"/>
      <c r="DL78" s="183"/>
      <c r="DM78" s="183"/>
      <c r="DN78" s="183"/>
      <c r="DO78" s="183"/>
      <c r="DP78" s="183"/>
      <c r="DQ78" s="183"/>
      <c r="DR78" s="183"/>
      <c r="DS78" s="183"/>
      <c r="DT78" s="183"/>
      <c r="DU78" s="183"/>
      <c r="DV78" s="183"/>
      <c r="DW78" s="183"/>
      <c r="DX78" s="183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  <c r="FB78" s="183"/>
      <c r="FC78" s="183"/>
      <c r="FD78" s="183"/>
      <c r="FE78" s="183"/>
      <c r="FF78" s="183"/>
      <c r="FG78" s="183"/>
      <c r="FH78" s="183"/>
      <c r="FI78" s="183"/>
      <c r="FJ78" s="183"/>
      <c r="FK78" s="183"/>
      <c r="FL78" s="183"/>
      <c r="FM78" s="183"/>
      <c r="FN78" s="183"/>
      <c r="FO78" s="183"/>
      <c r="FP78" s="183"/>
      <c r="FQ78" s="183"/>
      <c r="FR78" s="183"/>
      <c r="FS78" s="183"/>
      <c r="FT78" s="183"/>
      <c r="FU78" s="183"/>
      <c r="FV78" s="183"/>
      <c r="FW78" s="183"/>
      <c r="FX78" s="183"/>
      <c r="FY78" s="183"/>
      <c r="FZ78" s="183"/>
      <c r="GA78" s="183"/>
      <c r="GB78" s="183"/>
      <c r="GC78" s="183"/>
      <c r="GD78" s="183"/>
      <c r="GE78" s="183"/>
      <c r="GF78" s="183"/>
      <c r="GG78" s="183"/>
      <c r="GH78" s="183"/>
      <c r="GI78" s="183"/>
      <c r="GJ78" s="183"/>
      <c r="GK78" s="183"/>
      <c r="GL78" s="183"/>
      <c r="GM78" s="183"/>
      <c r="GN78" s="183"/>
      <c r="GO78" s="183"/>
      <c r="GP78" s="183"/>
      <c r="GQ78" s="183"/>
      <c r="GR78" s="183"/>
      <c r="GS78" s="183"/>
      <c r="GT78" s="183"/>
      <c r="GU78" s="183"/>
      <c r="GV78" s="183"/>
      <c r="GW78" s="183"/>
      <c r="GX78" s="183"/>
      <c r="GY78" s="183"/>
      <c r="GZ78" s="183"/>
      <c r="HA78" s="183"/>
      <c r="HB78" s="183"/>
      <c r="HC78" s="183"/>
      <c r="HD78" s="183"/>
      <c r="HE78" s="183"/>
      <c r="HF78" s="183"/>
      <c r="HG78" s="183"/>
      <c r="HH78" s="183"/>
      <c r="HI78" s="183"/>
      <c r="HJ78" s="183"/>
      <c r="HK78" s="183"/>
      <c r="HL78" s="183"/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83"/>
      <c r="HZ78" s="183"/>
      <c r="IA78" s="183"/>
      <c r="IB78" s="183"/>
      <c r="IC78" s="183"/>
      <c r="ID78" s="183"/>
      <c r="IE78" s="183"/>
      <c r="IF78" s="183"/>
      <c r="IG78" s="183"/>
      <c r="IH78" s="183"/>
      <c r="II78" s="183"/>
      <c r="IJ78" s="183"/>
      <c r="IK78" s="183"/>
      <c r="IL78" s="183"/>
      <c r="IM78" s="183"/>
      <c r="IN78" s="183"/>
      <c r="IO78" s="183"/>
      <c r="IP78" s="183"/>
      <c r="IQ78" s="183"/>
      <c r="IR78" s="183"/>
      <c r="IS78" s="183"/>
      <c r="IT78" s="183"/>
      <c r="IU78" s="183"/>
      <c r="IV78" s="183"/>
      <c r="IW78" s="183"/>
      <c r="IX78" s="183"/>
      <c r="IY78" s="183"/>
      <c r="IZ78" s="183"/>
      <c r="JA78" s="183"/>
      <c r="JB78" s="183"/>
      <c r="JC78" s="183"/>
      <c r="JD78" s="183"/>
      <c r="JE78" s="183"/>
      <c r="JF78" s="183"/>
      <c r="JG78" s="183"/>
      <c r="JH78" s="183"/>
      <c r="JI78" s="183"/>
      <c r="JJ78" s="183"/>
      <c r="JK78" s="183"/>
      <c r="JL78" s="183"/>
      <c r="JM78" s="183"/>
      <c r="JN78" s="183"/>
      <c r="JO78" s="183"/>
      <c r="JP78" s="183"/>
      <c r="JQ78" s="183"/>
      <c r="JR78" s="183"/>
      <c r="JS78" s="183"/>
      <c r="JT78" s="183"/>
      <c r="JU78" s="183"/>
      <c r="JV78" s="183"/>
      <c r="JW78" s="183"/>
      <c r="JX78" s="183"/>
      <c r="JY78" s="183"/>
      <c r="JZ78" s="183"/>
      <c r="KA78" s="183"/>
      <c r="KB78" s="183"/>
      <c r="KC78" s="183"/>
      <c r="KD78" s="183"/>
      <c r="KE78" s="183"/>
      <c r="KF78" s="183"/>
      <c r="KG78" s="183"/>
      <c r="KH78" s="183"/>
      <c r="KI78" s="183"/>
      <c r="KJ78" s="183"/>
      <c r="KK78" s="183"/>
      <c r="KL78" s="183"/>
      <c r="KM78" s="183"/>
      <c r="KN78" s="183"/>
      <c r="KO78" s="183"/>
      <c r="KP78" s="183"/>
      <c r="KQ78" s="183"/>
      <c r="KR78" s="183"/>
      <c r="KS78" s="183"/>
      <c r="KT78" s="183"/>
      <c r="KU78" s="183"/>
      <c r="KV78" s="183"/>
      <c r="KW78" s="183"/>
      <c r="KX78" s="183"/>
      <c r="KY78" s="183"/>
      <c r="KZ78" s="183"/>
      <c r="LA78" s="183"/>
      <c r="LB78" s="183"/>
      <c r="LC78" s="183"/>
      <c r="LD78" s="183"/>
      <c r="LE78" s="183"/>
      <c r="LF78" s="183"/>
      <c r="LG78" s="183"/>
      <c r="LH78" s="183"/>
      <c r="LI78" s="183"/>
      <c r="LJ78" s="183"/>
      <c r="LK78" s="183"/>
      <c r="LL78" s="183"/>
      <c r="LM78" s="183"/>
      <c r="LN78" s="183"/>
      <c r="LO78" s="183"/>
      <c r="LP78" s="183"/>
      <c r="LQ78" s="183"/>
      <c r="LR78" s="183"/>
      <c r="LS78" s="183"/>
      <c r="LT78" s="183"/>
      <c r="LU78" s="183"/>
      <c r="LV78" s="183"/>
      <c r="LW78" s="183"/>
      <c r="LX78" s="183"/>
      <c r="LY78" s="183"/>
      <c r="LZ78" s="183"/>
      <c r="MA78" s="183"/>
      <c r="MB78" s="183"/>
      <c r="MC78" s="183"/>
      <c r="MD78" s="183"/>
      <c r="ME78" s="183"/>
      <c r="MF78" s="183"/>
      <c r="MG78" s="183"/>
      <c r="MH78" s="183"/>
      <c r="MI78" s="183"/>
      <c r="MJ78" s="183"/>
      <c r="MK78" s="183"/>
      <c r="ML78" s="183"/>
      <c r="MM78" s="183"/>
      <c r="MN78" s="183"/>
      <c r="MO78" s="183"/>
      <c r="MP78" s="183"/>
      <c r="MQ78" s="183"/>
      <c r="MR78" s="183"/>
      <c r="MS78" s="183"/>
      <c r="MT78" s="183"/>
      <c r="MU78" s="183"/>
      <c r="MV78" s="183"/>
      <c r="MW78" s="183"/>
      <c r="MX78" s="183"/>
      <c r="MY78" s="183"/>
      <c r="MZ78" s="183"/>
      <c r="NA78" s="183"/>
      <c r="NB78" s="183"/>
      <c r="NC78" s="183"/>
      <c r="ND78" s="183"/>
      <c r="NE78" s="183"/>
      <c r="NF78" s="183"/>
      <c r="NG78" s="183"/>
      <c r="NH78" s="183"/>
      <c r="NI78" s="183"/>
      <c r="NJ78" s="183"/>
      <c r="NK78" s="183"/>
      <c r="NL78" s="183"/>
      <c r="NM78" s="183"/>
      <c r="NN78" s="183"/>
      <c r="NO78" s="183"/>
      <c r="NP78" s="183"/>
      <c r="NQ78" s="183"/>
      <c r="NR78" s="183"/>
      <c r="NS78" s="183"/>
      <c r="NT78" s="183"/>
      <c r="NU78" s="183"/>
      <c r="NV78" s="183"/>
      <c r="NW78" s="183"/>
      <c r="NX78" s="183"/>
      <c r="NY78" s="183"/>
      <c r="NZ78" s="183"/>
      <c r="OA78" s="183"/>
      <c r="OB78" s="183"/>
      <c r="OC78" s="183"/>
      <c r="OD78" s="183"/>
      <c r="OE78" s="183"/>
      <c r="OF78" s="183"/>
      <c r="OG78" s="183"/>
      <c r="OH78" s="183"/>
      <c r="OI78" s="183"/>
      <c r="OJ78" s="183"/>
      <c r="OK78" s="183"/>
      <c r="OL78" s="183"/>
      <c r="OM78" s="183"/>
      <c r="ON78" s="183"/>
      <c r="OO78" s="183"/>
      <c r="OP78" s="183"/>
      <c r="OQ78" s="183"/>
      <c r="OR78" s="183"/>
      <c r="OS78" s="183"/>
      <c r="OT78" s="183"/>
      <c r="OU78" s="183"/>
      <c r="OV78" s="183"/>
      <c r="OW78" s="183"/>
      <c r="OX78" s="183"/>
      <c r="OY78" s="183"/>
      <c r="OZ78" s="183"/>
      <c r="PA78" s="183"/>
      <c r="PB78" s="183"/>
      <c r="PC78" s="183"/>
      <c r="PD78" s="183"/>
      <c r="PE78" s="183"/>
      <c r="PF78" s="183"/>
      <c r="PG78" s="183"/>
      <c r="PH78" s="183"/>
      <c r="PI78" s="183"/>
      <c r="PJ78" s="183"/>
      <c r="PK78" s="183"/>
      <c r="PL78" s="183"/>
      <c r="PM78" s="183"/>
      <c r="PN78" s="183"/>
      <c r="PO78" s="183"/>
      <c r="PP78" s="183"/>
      <c r="PQ78" s="183"/>
      <c r="PR78" s="183"/>
      <c r="PS78" s="183"/>
      <c r="PT78" s="183"/>
      <c r="PU78" s="183"/>
      <c r="PV78" s="183"/>
      <c r="PW78" s="183"/>
      <c r="PX78" s="183"/>
      <c r="PY78" s="183"/>
      <c r="PZ78" s="183"/>
      <c r="QA78" s="183"/>
      <c r="QB78" s="183"/>
      <c r="QC78" s="183"/>
      <c r="QD78" s="183"/>
      <c r="QE78" s="183"/>
      <c r="QF78" s="183"/>
      <c r="QG78" s="183"/>
      <c r="QH78" s="183"/>
      <c r="QI78" s="183"/>
      <c r="QJ78" s="183"/>
      <c r="QK78" s="183"/>
      <c r="QL78" s="183"/>
      <c r="QM78" s="183"/>
      <c r="QN78" s="183"/>
      <c r="QO78" s="183"/>
      <c r="QP78" s="183"/>
      <c r="QQ78" s="183"/>
      <c r="QR78" s="183"/>
      <c r="QS78" s="183"/>
      <c r="QT78" s="183"/>
      <c r="QU78" s="183"/>
      <c r="QV78" s="183"/>
      <c r="QW78" s="183"/>
      <c r="QX78" s="183"/>
      <c r="QY78" s="183"/>
      <c r="QZ78" s="183"/>
      <c r="RA78" s="183"/>
      <c r="RB78" s="183"/>
      <c r="RC78" s="183"/>
      <c r="RD78" s="183"/>
      <c r="RE78" s="183"/>
      <c r="RF78" s="183"/>
      <c r="RG78" s="183"/>
      <c r="RH78" s="183"/>
      <c r="RI78" s="183"/>
      <c r="RJ78" s="183"/>
      <c r="RK78" s="183"/>
      <c r="RL78" s="183"/>
      <c r="RM78" s="183"/>
      <c r="RN78" s="183"/>
      <c r="RO78" s="183"/>
      <c r="RP78" s="183"/>
      <c r="RQ78" s="183"/>
      <c r="RR78" s="183"/>
      <c r="RS78" s="183"/>
      <c r="RT78" s="183"/>
      <c r="RU78" s="183"/>
      <c r="RV78" s="183"/>
      <c r="RW78" s="183"/>
      <c r="RX78" s="183"/>
      <c r="RY78" s="183"/>
      <c r="RZ78" s="183"/>
      <c r="SA78" s="183"/>
      <c r="SB78" s="183"/>
      <c r="SC78" s="183"/>
      <c r="SD78" s="183"/>
      <c r="SE78" s="183"/>
      <c r="SF78" s="183"/>
      <c r="SG78" s="183"/>
      <c r="SH78" s="183"/>
      <c r="SI78" s="183"/>
      <c r="SJ78" s="183"/>
      <c r="SK78" s="183"/>
      <c r="SL78" s="183"/>
      <c r="SM78" s="183"/>
      <c r="SN78" s="183"/>
      <c r="SO78" s="183"/>
      <c r="SP78" s="183"/>
      <c r="SQ78" s="183"/>
      <c r="SR78" s="183"/>
      <c r="SS78" s="183"/>
      <c r="ST78" s="183"/>
      <c r="SU78" s="183"/>
      <c r="SV78" s="183"/>
      <c r="SW78" s="183"/>
      <c r="SX78" s="183"/>
      <c r="SY78" s="183"/>
      <c r="SZ78" s="183"/>
      <c r="TA78" s="183"/>
      <c r="TB78" s="183"/>
      <c r="TC78" s="183"/>
      <c r="TD78" s="183"/>
      <c r="TE78" s="183"/>
      <c r="TF78" s="183"/>
      <c r="TG78" s="183"/>
      <c r="TH78" s="183"/>
      <c r="TI78" s="183"/>
      <c r="TJ78" s="183"/>
      <c r="TK78" s="183"/>
      <c r="TL78" s="183"/>
      <c r="TM78" s="183"/>
      <c r="TN78" s="183"/>
      <c r="TO78" s="183"/>
      <c r="TP78" s="183"/>
      <c r="TQ78" s="183"/>
      <c r="TR78" s="183"/>
      <c r="TS78" s="183"/>
      <c r="TT78" s="183"/>
      <c r="TU78" s="183"/>
      <c r="TV78" s="183"/>
      <c r="TW78" s="183"/>
      <c r="TX78" s="183"/>
      <c r="TY78" s="183"/>
      <c r="TZ78" s="183"/>
      <c r="UA78" s="183"/>
      <c r="UB78" s="183"/>
      <c r="UC78" s="183"/>
      <c r="UD78" s="183"/>
      <c r="UE78" s="183"/>
      <c r="UF78" s="183"/>
      <c r="UG78" s="183"/>
      <c r="UH78" s="183"/>
      <c r="UI78" s="183"/>
      <c r="UJ78" s="183"/>
      <c r="UK78" s="183"/>
      <c r="UL78" s="183"/>
      <c r="UM78" s="183"/>
      <c r="UN78" s="183"/>
      <c r="UO78" s="183"/>
      <c r="UP78" s="183"/>
      <c r="UQ78" s="183"/>
      <c r="UR78" s="183"/>
      <c r="US78" s="183"/>
      <c r="UT78" s="183"/>
      <c r="UU78" s="183"/>
      <c r="UV78" s="183"/>
      <c r="UW78" s="183"/>
      <c r="UX78" s="183"/>
      <c r="UY78" s="183"/>
      <c r="UZ78" s="183"/>
      <c r="VA78" s="183"/>
      <c r="VB78" s="183"/>
      <c r="VC78" s="183"/>
      <c r="VD78" s="183"/>
      <c r="VE78" s="183"/>
      <c r="VF78" s="183"/>
      <c r="VG78" s="183"/>
      <c r="VH78" s="183"/>
      <c r="VI78" s="183"/>
      <c r="VJ78" s="183"/>
      <c r="VK78" s="183"/>
      <c r="VL78" s="183"/>
      <c r="VM78" s="183"/>
      <c r="VN78" s="183"/>
      <c r="VO78" s="183"/>
      <c r="VP78" s="183"/>
      <c r="VQ78" s="183"/>
      <c r="VR78" s="183"/>
      <c r="VS78" s="183"/>
      <c r="VT78" s="183"/>
      <c r="VU78" s="183"/>
      <c r="VV78" s="183"/>
      <c r="VW78" s="183"/>
      <c r="VX78" s="183"/>
      <c r="VY78" s="183"/>
      <c r="VZ78" s="183"/>
      <c r="WA78" s="183"/>
      <c r="WB78" s="183"/>
      <c r="WC78" s="183"/>
      <c r="WD78" s="183"/>
      <c r="WE78" s="183"/>
      <c r="WF78" s="183"/>
      <c r="WG78" s="183"/>
      <c r="WH78" s="183"/>
      <c r="WI78" s="183"/>
      <c r="WJ78" s="183"/>
      <c r="WK78" s="183"/>
      <c r="WL78" s="183"/>
      <c r="WM78" s="183"/>
      <c r="WN78" s="183"/>
      <c r="WO78" s="183"/>
      <c r="WP78" s="183"/>
      <c r="WQ78" s="183"/>
      <c r="WR78" s="183"/>
      <c r="WS78" s="183"/>
      <c r="WT78" s="183"/>
      <c r="WU78" s="183"/>
      <c r="WV78" s="183"/>
      <c r="WW78" s="183"/>
      <c r="WX78" s="183"/>
      <c r="WY78" s="183"/>
      <c r="WZ78" s="183"/>
      <c r="XA78" s="183"/>
      <c r="XB78" s="183"/>
      <c r="XC78" s="183"/>
      <c r="XD78" s="183"/>
      <c r="XE78" s="183"/>
      <c r="XF78" s="183"/>
      <c r="XG78" s="183"/>
      <c r="XH78" s="183"/>
      <c r="XI78" s="183"/>
      <c r="XJ78" s="183"/>
      <c r="XK78" s="183"/>
      <c r="XL78" s="183"/>
      <c r="XM78" s="183"/>
      <c r="XN78" s="183"/>
      <c r="XO78" s="183"/>
      <c r="XP78" s="183"/>
      <c r="XQ78" s="183"/>
      <c r="XR78" s="183"/>
      <c r="XS78" s="183"/>
      <c r="XT78" s="183"/>
      <c r="XU78" s="183"/>
      <c r="XV78" s="183"/>
      <c r="XW78" s="183"/>
      <c r="XX78" s="183"/>
      <c r="XY78" s="183"/>
      <c r="XZ78" s="183"/>
      <c r="YA78" s="183"/>
      <c r="YB78" s="183"/>
      <c r="YC78" s="183"/>
      <c r="YD78" s="183"/>
      <c r="YE78" s="183"/>
      <c r="YF78" s="183"/>
      <c r="YG78" s="183"/>
      <c r="YH78" s="183"/>
      <c r="YI78" s="183"/>
      <c r="YJ78" s="183"/>
      <c r="YK78" s="183"/>
      <c r="YL78" s="183"/>
      <c r="YM78" s="183"/>
      <c r="YN78" s="183"/>
      <c r="YO78" s="183"/>
      <c r="YP78" s="183"/>
      <c r="YQ78" s="183"/>
      <c r="YR78" s="183"/>
      <c r="YS78" s="183"/>
      <c r="YT78" s="183"/>
      <c r="YU78" s="183"/>
      <c r="YV78" s="183"/>
      <c r="YW78" s="183"/>
      <c r="YX78" s="183"/>
      <c r="YY78" s="183"/>
      <c r="YZ78" s="183"/>
      <c r="ZA78" s="183"/>
      <c r="ZB78" s="183"/>
      <c r="ZC78" s="183"/>
      <c r="ZD78" s="183"/>
      <c r="ZE78" s="183"/>
      <c r="ZF78" s="183"/>
      <c r="ZG78" s="183"/>
      <c r="ZH78" s="183"/>
      <c r="ZI78" s="183"/>
      <c r="ZJ78" s="183"/>
      <c r="ZK78" s="183"/>
      <c r="ZL78" s="183"/>
      <c r="ZM78" s="183"/>
      <c r="ZN78" s="183"/>
      <c r="ZO78" s="183"/>
      <c r="ZP78" s="183"/>
      <c r="ZQ78" s="183"/>
      <c r="ZR78" s="183"/>
      <c r="ZS78" s="183"/>
      <c r="ZT78" s="183"/>
      <c r="ZU78" s="183"/>
      <c r="ZV78" s="183"/>
      <c r="ZW78" s="183"/>
      <c r="ZX78" s="183"/>
      <c r="ZY78" s="183"/>
      <c r="ZZ78" s="183"/>
      <c r="AAA78" s="183"/>
      <c r="AAB78" s="183"/>
      <c r="AAC78" s="183"/>
      <c r="AAD78" s="183"/>
      <c r="AAE78" s="183"/>
      <c r="AAF78" s="183"/>
      <c r="AAG78" s="183"/>
      <c r="AAH78" s="183"/>
      <c r="AAI78" s="183"/>
      <c r="AAJ78" s="183"/>
      <c r="AAK78" s="183"/>
      <c r="AAL78" s="183"/>
      <c r="AAM78" s="183"/>
      <c r="AAN78" s="183"/>
      <c r="AAO78" s="183"/>
      <c r="AAP78" s="183"/>
      <c r="AAQ78" s="183"/>
      <c r="AAR78" s="183"/>
      <c r="AAS78" s="183"/>
      <c r="AAT78" s="183"/>
      <c r="AAU78" s="183"/>
      <c r="AAV78" s="183"/>
      <c r="AAW78" s="183"/>
      <c r="AAX78" s="183"/>
      <c r="AAY78" s="183"/>
      <c r="AAZ78" s="183"/>
      <c r="ABA78" s="183"/>
      <c r="ABB78" s="183"/>
      <c r="ABC78" s="183"/>
      <c r="ABD78" s="183"/>
      <c r="ABE78" s="183"/>
      <c r="ABF78" s="183"/>
      <c r="ABG78" s="183"/>
      <c r="ABH78" s="183"/>
      <c r="ABI78" s="183"/>
      <c r="ABJ78" s="183"/>
      <c r="ABK78" s="183"/>
      <c r="ABL78" s="183"/>
      <c r="ABM78" s="183"/>
      <c r="ABN78" s="183"/>
      <c r="ABO78" s="183"/>
      <c r="ABP78" s="183"/>
      <c r="ABQ78" s="183"/>
      <c r="ABR78" s="183"/>
      <c r="ABS78" s="183"/>
      <c r="ABT78" s="183"/>
      <c r="ABU78" s="183"/>
      <c r="ABV78" s="183"/>
      <c r="ABW78" s="183"/>
      <c r="ABX78" s="183"/>
      <c r="ABY78" s="183"/>
      <c r="ABZ78" s="183"/>
      <c r="ACA78" s="183"/>
      <c r="ACB78" s="183"/>
      <c r="ACC78" s="183"/>
      <c r="ACD78" s="183"/>
      <c r="ACE78" s="183"/>
      <c r="ACF78" s="183"/>
      <c r="ACG78" s="183"/>
      <c r="ACH78" s="183"/>
      <c r="ACI78" s="183"/>
      <c r="ACJ78" s="183"/>
      <c r="ACK78" s="183"/>
      <c r="ACL78" s="183"/>
      <c r="ACM78" s="183"/>
      <c r="ACN78" s="183"/>
      <c r="ACO78" s="183"/>
      <c r="ACP78" s="183"/>
      <c r="ACQ78" s="183"/>
      <c r="ACR78" s="183"/>
      <c r="ACS78" s="183"/>
      <c r="ACT78" s="183"/>
      <c r="ACU78" s="183"/>
      <c r="ACV78" s="183"/>
      <c r="ACW78" s="183"/>
      <c r="ACX78" s="183"/>
      <c r="ACY78" s="183"/>
      <c r="ACZ78" s="183"/>
      <c r="ADA78" s="183"/>
      <c r="ADB78" s="183"/>
      <c r="ADC78" s="183"/>
      <c r="ADD78" s="183"/>
      <c r="ADE78" s="183"/>
      <c r="ADF78" s="183"/>
      <c r="ADG78" s="183"/>
      <c r="ADH78" s="183"/>
      <c r="ADI78" s="183"/>
      <c r="ADJ78" s="183"/>
      <c r="ADK78" s="183"/>
      <c r="ADL78" s="183"/>
      <c r="ADM78" s="183"/>
      <c r="ADN78" s="183"/>
      <c r="ADO78" s="183"/>
      <c r="ADP78" s="183"/>
      <c r="ADQ78" s="183"/>
      <c r="ADR78" s="183"/>
      <c r="ADS78" s="183"/>
      <c r="ADT78" s="183"/>
      <c r="ADU78" s="183"/>
      <c r="ADV78" s="183"/>
      <c r="ADW78" s="183"/>
      <c r="ADX78" s="183"/>
      <c r="ADY78" s="183"/>
      <c r="ADZ78" s="183"/>
      <c r="AEA78" s="183"/>
      <c r="AEB78" s="183"/>
      <c r="AEC78" s="183"/>
      <c r="AED78" s="183"/>
      <c r="AEE78" s="183"/>
      <c r="AEF78" s="183"/>
      <c r="AEG78" s="183"/>
      <c r="AEH78" s="183"/>
      <c r="AEI78" s="183"/>
      <c r="AEJ78" s="183"/>
      <c r="AEK78" s="183"/>
      <c r="AEL78" s="183"/>
      <c r="AEM78" s="183"/>
      <c r="AEN78" s="183"/>
      <c r="AEO78" s="183"/>
      <c r="AEP78" s="183"/>
      <c r="AEQ78" s="183"/>
      <c r="AER78" s="183"/>
      <c r="AES78" s="183"/>
      <c r="AET78" s="183"/>
      <c r="AEU78" s="183"/>
      <c r="AEV78" s="183"/>
      <c r="AEW78" s="183"/>
      <c r="AEX78" s="183"/>
      <c r="AEY78" s="183"/>
      <c r="AEZ78" s="183"/>
      <c r="AFA78" s="183"/>
      <c r="AFB78" s="183"/>
      <c r="AFC78" s="183"/>
      <c r="AFD78" s="183"/>
      <c r="AFE78" s="183"/>
      <c r="AFF78" s="183"/>
      <c r="AFG78" s="183"/>
      <c r="AFH78" s="183"/>
      <c r="AFI78" s="183"/>
      <c r="AFJ78" s="183"/>
      <c r="AFK78" s="183"/>
      <c r="AFL78" s="183"/>
      <c r="AFM78" s="183"/>
      <c r="AFN78" s="183"/>
      <c r="AFO78" s="183"/>
      <c r="AFP78" s="183"/>
      <c r="AFQ78" s="183"/>
      <c r="AFR78" s="183"/>
      <c r="AFS78" s="183"/>
      <c r="AFT78" s="183"/>
      <c r="AFU78" s="183"/>
      <c r="AFV78" s="183"/>
      <c r="AFW78" s="183"/>
      <c r="AFX78" s="183"/>
      <c r="AFY78" s="183"/>
      <c r="AFZ78" s="183"/>
      <c r="AGA78" s="183"/>
      <c r="AGB78" s="183"/>
      <c r="AGC78" s="183"/>
      <c r="AGD78" s="183"/>
      <c r="AGE78" s="183"/>
      <c r="AGF78" s="183"/>
      <c r="AGG78" s="183"/>
      <c r="AGH78" s="183"/>
      <c r="AGI78" s="183"/>
      <c r="AGJ78" s="183"/>
      <c r="AGK78" s="183"/>
      <c r="AGL78" s="183"/>
      <c r="AGM78" s="183"/>
      <c r="AGN78" s="183"/>
      <c r="AGO78" s="183"/>
      <c r="AGP78" s="183"/>
      <c r="AGQ78" s="183"/>
      <c r="AGR78" s="183"/>
      <c r="AGS78" s="183"/>
      <c r="AGT78" s="183"/>
      <c r="AGU78" s="183"/>
      <c r="AGV78" s="183"/>
      <c r="AGW78" s="183"/>
      <c r="AGX78" s="183"/>
      <c r="AGY78" s="183"/>
      <c r="AGZ78" s="183"/>
      <c r="AHA78" s="183"/>
      <c r="AHB78" s="183"/>
      <c r="AHC78" s="183"/>
      <c r="AHD78" s="183"/>
      <c r="AHE78" s="183"/>
      <c r="AHF78" s="183"/>
      <c r="AHG78" s="183"/>
      <c r="AHH78" s="183"/>
      <c r="AHI78" s="183"/>
      <c r="AHJ78" s="183"/>
      <c r="AHK78" s="183"/>
      <c r="AHL78" s="183"/>
      <c r="AHM78" s="183"/>
      <c r="AHN78" s="183"/>
      <c r="AHO78" s="183"/>
      <c r="AHP78" s="183"/>
      <c r="AHQ78" s="183"/>
      <c r="AHR78" s="183"/>
      <c r="AHS78" s="183"/>
      <c r="AHT78" s="183"/>
      <c r="AHU78" s="183"/>
      <c r="AHV78" s="183"/>
      <c r="AHW78" s="183"/>
      <c r="AHX78" s="183"/>
      <c r="AHY78" s="183"/>
      <c r="AHZ78" s="183"/>
      <c r="AIA78" s="183"/>
      <c r="AIB78" s="183"/>
      <c r="AIC78" s="183"/>
      <c r="AID78" s="183"/>
      <c r="AIE78" s="183"/>
      <c r="AIF78" s="183"/>
      <c r="AIG78" s="183"/>
      <c r="AIH78" s="183"/>
      <c r="AII78" s="183"/>
      <c r="AIJ78" s="183"/>
      <c r="AIK78" s="183"/>
      <c r="AIL78" s="183"/>
      <c r="AIM78" s="183"/>
      <c r="AIN78" s="183"/>
      <c r="AIO78" s="183"/>
      <c r="AIP78" s="183"/>
      <c r="AIQ78" s="183"/>
      <c r="AIR78" s="183"/>
      <c r="AIS78" s="183"/>
      <c r="AIT78" s="183"/>
      <c r="AIU78" s="183"/>
      <c r="AIV78" s="183"/>
      <c r="AIW78" s="183"/>
      <c r="AIX78" s="183"/>
      <c r="AIY78" s="183"/>
      <c r="AIZ78" s="183"/>
      <c r="AJA78" s="183"/>
      <c r="AJB78" s="183"/>
      <c r="AJC78" s="183"/>
      <c r="AJD78" s="183"/>
      <c r="AJE78" s="183"/>
      <c r="AJF78" s="183"/>
      <c r="AJG78" s="183"/>
      <c r="AJH78" s="183"/>
      <c r="AJI78" s="183"/>
      <c r="AJJ78" s="183"/>
      <c r="AJK78" s="183"/>
      <c r="AJL78" s="183"/>
      <c r="AJM78" s="183"/>
      <c r="AJN78" s="183"/>
      <c r="AJO78" s="183"/>
      <c r="AJP78" s="183"/>
      <c r="AJQ78" s="183"/>
      <c r="AJR78" s="183"/>
      <c r="AJS78" s="183"/>
      <c r="AJT78" s="183"/>
      <c r="AJU78" s="183"/>
      <c r="AJV78" s="183"/>
      <c r="AJW78" s="183"/>
      <c r="AJX78" s="183"/>
      <c r="AJY78" s="183"/>
      <c r="AJZ78" s="183"/>
      <c r="AKA78" s="183"/>
      <c r="AKB78" s="183"/>
      <c r="AKC78" s="183"/>
      <c r="AKD78" s="183"/>
      <c r="AKE78" s="183"/>
      <c r="AKF78" s="183"/>
      <c r="AKG78" s="183"/>
      <c r="AKH78" s="183"/>
      <c r="AKI78" s="183"/>
      <c r="AKJ78" s="183"/>
      <c r="AKK78" s="183"/>
      <c r="AKL78" s="183"/>
      <c r="AKM78" s="183"/>
      <c r="AKN78" s="183"/>
      <c r="AKO78" s="183"/>
      <c r="AKP78" s="183"/>
      <c r="AKQ78" s="183"/>
      <c r="AKR78" s="183"/>
      <c r="AKS78" s="183"/>
      <c r="AKT78" s="183"/>
      <c r="AKU78" s="183"/>
      <c r="AKV78" s="183"/>
      <c r="AKW78" s="183"/>
      <c r="AKX78" s="183"/>
      <c r="AKY78" s="183"/>
      <c r="AKZ78" s="183"/>
      <c r="ALA78" s="183"/>
      <c r="ALB78" s="183"/>
      <c r="ALC78" s="183"/>
      <c r="ALD78" s="183"/>
      <c r="ALE78" s="183"/>
      <c r="ALF78" s="183"/>
      <c r="ALG78" s="183"/>
      <c r="ALH78" s="183"/>
      <c r="ALI78" s="183"/>
      <c r="ALJ78" s="183"/>
      <c r="ALK78" s="183"/>
      <c r="ALL78" s="183"/>
      <c r="ALM78" s="183"/>
      <c r="ALN78" s="183"/>
      <c r="ALO78" s="183"/>
      <c r="ALP78" s="183"/>
      <c r="ALQ78" s="183"/>
      <c r="ALR78" s="183"/>
      <c r="ALS78" s="183"/>
      <c r="ALT78" s="183"/>
      <c r="ALU78" s="183"/>
      <c r="ALV78" s="183"/>
      <c r="ALW78" s="183"/>
      <c r="ALX78" s="183"/>
      <c r="ALY78" s="183"/>
      <c r="ALZ78" s="183"/>
      <c r="AMA78" s="183"/>
      <c r="AMB78" s="183"/>
      <c r="AMC78" s="183"/>
      <c r="AMD78" s="183"/>
      <c r="AME78" s="183"/>
      <c r="AMF78" s="183"/>
      <c r="AMG78" s="183"/>
      <c r="AMH78" s="183"/>
      <c r="AMI78" s="183"/>
      <c r="AMJ78" s="183"/>
      <c r="AMK78" s="183"/>
      <c r="AML78" s="183"/>
      <c r="AMM78" s="183"/>
      <c r="AMN78" s="183"/>
      <c r="AMO78" s="183"/>
      <c r="AMP78" s="183"/>
      <c r="AMQ78" s="183"/>
      <c r="AMR78" s="183"/>
      <c r="AMS78" s="183"/>
      <c r="AMT78" s="183"/>
      <c r="AMU78" s="183"/>
      <c r="AMV78" s="183"/>
      <c r="AMW78" s="183"/>
      <c r="AMX78" s="183"/>
      <c r="AMY78" s="183"/>
      <c r="AMZ78" s="183"/>
      <c r="ANA78" s="183"/>
      <c r="ANB78" s="183"/>
      <c r="ANC78" s="183"/>
      <c r="AND78" s="183"/>
      <c r="ANE78" s="183"/>
      <c r="ANF78" s="183"/>
      <c r="ANG78" s="183"/>
      <c r="ANH78" s="183"/>
      <c r="ANI78" s="183"/>
      <c r="ANJ78" s="183"/>
      <c r="ANK78" s="183"/>
      <c r="ANL78" s="183"/>
      <c r="ANM78" s="183"/>
      <c r="ANN78" s="183"/>
      <c r="ANO78" s="183"/>
      <c r="ANP78" s="183"/>
      <c r="ANQ78" s="183"/>
      <c r="ANR78" s="183"/>
      <c r="ANS78" s="183"/>
      <c r="ANT78" s="183"/>
      <c r="ANU78" s="183"/>
      <c r="ANV78" s="183"/>
      <c r="ANW78" s="183"/>
      <c r="ANX78" s="183"/>
      <c r="ANY78" s="183"/>
      <c r="ANZ78" s="183"/>
      <c r="AOA78" s="183"/>
      <c r="AOB78" s="183"/>
      <c r="AOC78" s="183"/>
      <c r="AOD78" s="183"/>
      <c r="AOE78" s="183"/>
      <c r="AOF78" s="183"/>
      <c r="AOG78" s="183"/>
      <c r="AOH78" s="183"/>
      <c r="AOI78" s="183"/>
      <c r="AOJ78" s="183"/>
      <c r="AOK78" s="183"/>
      <c r="AOL78" s="183"/>
      <c r="AOM78" s="183"/>
      <c r="AON78" s="183"/>
      <c r="AOO78" s="183"/>
      <c r="AOP78" s="183"/>
      <c r="AOQ78" s="183"/>
      <c r="AOR78" s="183"/>
      <c r="AOS78" s="183"/>
      <c r="AOT78" s="183"/>
      <c r="AOU78" s="183"/>
      <c r="AOV78" s="183"/>
      <c r="AOW78" s="183"/>
      <c r="AOX78" s="183"/>
      <c r="AOY78" s="183"/>
      <c r="AOZ78" s="183"/>
      <c r="APA78" s="183"/>
      <c r="APB78" s="183"/>
      <c r="APC78" s="183"/>
      <c r="APD78" s="183"/>
      <c r="APE78" s="183"/>
      <c r="APF78" s="183"/>
      <c r="APG78" s="183"/>
      <c r="APH78" s="183"/>
      <c r="API78" s="183"/>
      <c r="APJ78" s="183"/>
      <c r="APK78" s="183"/>
      <c r="APL78" s="183"/>
      <c r="APM78" s="183"/>
      <c r="APN78" s="183"/>
      <c r="APO78" s="183"/>
      <c r="APP78" s="183"/>
      <c r="APQ78" s="183"/>
      <c r="APR78" s="183"/>
      <c r="APS78" s="183"/>
      <c r="APT78" s="183"/>
      <c r="APU78" s="183"/>
      <c r="APV78" s="183"/>
      <c r="APW78" s="183"/>
      <c r="APX78" s="183"/>
      <c r="APY78" s="183"/>
      <c r="APZ78" s="183"/>
      <c r="AQA78" s="183"/>
      <c r="AQB78" s="183"/>
      <c r="AQC78" s="183"/>
      <c r="AQD78" s="183"/>
      <c r="AQE78" s="183"/>
      <c r="AQF78" s="183"/>
      <c r="AQG78" s="183"/>
      <c r="AQH78" s="183"/>
      <c r="AQI78" s="183"/>
      <c r="AQJ78" s="183"/>
      <c r="AQK78" s="183"/>
      <c r="AQL78" s="183"/>
      <c r="AQM78" s="183"/>
      <c r="AQN78" s="183"/>
      <c r="AQO78" s="183"/>
      <c r="AQP78" s="183"/>
      <c r="AQQ78" s="183"/>
      <c r="AQR78" s="183"/>
      <c r="AQS78" s="183"/>
      <c r="AQT78" s="183"/>
      <c r="AQU78" s="183"/>
      <c r="AQV78" s="183"/>
      <c r="AQW78" s="183"/>
      <c r="AQX78" s="183"/>
      <c r="AQY78" s="183"/>
      <c r="AQZ78" s="183"/>
      <c r="ARA78" s="183"/>
      <c r="ARB78" s="183"/>
      <c r="ARC78" s="183"/>
      <c r="ARD78" s="183"/>
      <c r="ARE78" s="183"/>
      <c r="ARF78" s="183"/>
      <c r="ARG78" s="183"/>
      <c r="ARH78" s="183"/>
      <c r="ARI78" s="183"/>
      <c r="ARJ78" s="183"/>
      <c r="ARK78" s="183"/>
      <c r="ARL78" s="183"/>
      <c r="ARM78" s="183"/>
      <c r="ARN78" s="183"/>
      <c r="ARO78" s="183"/>
      <c r="ARP78" s="183"/>
      <c r="ARQ78" s="183"/>
      <c r="ARR78" s="183"/>
      <c r="ARS78" s="183"/>
      <c r="ART78" s="183"/>
      <c r="ARU78" s="183"/>
      <c r="ARV78" s="183"/>
      <c r="ARW78" s="183"/>
      <c r="ARX78" s="183"/>
      <c r="ARY78" s="183"/>
      <c r="ARZ78" s="183"/>
      <c r="ASA78" s="183"/>
      <c r="ASB78" s="183"/>
      <c r="ASC78" s="183"/>
      <c r="ASD78" s="183"/>
      <c r="ASE78" s="183"/>
      <c r="ASF78" s="183"/>
      <c r="ASG78" s="183"/>
      <c r="ASH78" s="183"/>
      <c r="ASI78" s="183"/>
      <c r="ASJ78" s="183"/>
      <c r="ASK78" s="183"/>
      <c r="ASL78" s="183"/>
      <c r="ASM78" s="183"/>
      <c r="ASN78" s="183"/>
      <c r="ASO78" s="183"/>
      <c r="ASP78" s="183"/>
      <c r="ASQ78" s="183"/>
      <c r="ASR78" s="183"/>
      <c r="ASS78" s="183"/>
      <c r="AST78" s="183"/>
      <c r="ASU78" s="183"/>
      <c r="ASV78" s="183"/>
      <c r="ASW78" s="183"/>
      <c r="ASX78" s="183"/>
      <c r="ASY78" s="183"/>
      <c r="ASZ78" s="183"/>
      <c r="ATA78" s="183"/>
      <c r="ATB78" s="183"/>
      <c r="ATC78" s="183"/>
      <c r="ATD78" s="183"/>
      <c r="ATE78" s="183"/>
      <c r="ATF78" s="183"/>
      <c r="ATG78" s="183"/>
      <c r="ATH78" s="183"/>
      <c r="ATI78" s="183"/>
      <c r="ATJ78" s="183"/>
      <c r="ATK78" s="183"/>
      <c r="ATL78" s="183"/>
      <c r="ATM78" s="183"/>
      <c r="ATN78" s="183"/>
      <c r="ATO78" s="183"/>
      <c r="ATP78" s="183"/>
      <c r="ATQ78" s="183"/>
      <c r="ATR78" s="183"/>
      <c r="ATS78" s="183"/>
      <c r="ATT78" s="183"/>
      <c r="ATU78" s="183"/>
      <c r="ATV78" s="183"/>
      <c r="ATW78" s="183"/>
      <c r="ATX78" s="183"/>
      <c r="ATY78" s="183"/>
      <c r="ATZ78" s="183"/>
      <c r="AUA78" s="183"/>
      <c r="AUB78" s="183"/>
      <c r="AUC78" s="183"/>
      <c r="AUD78" s="183"/>
      <c r="AUE78" s="183"/>
      <c r="AUF78" s="183"/>
      <c r="AUG78" s="183"/>
      <c r="AUH78" s="183"/>
      <c r="AUI78" s="183"/>
      <c r="AUJ78" s="183"/>
      <c r="AUK78" s="183"/>
      <c r="AUL78" s="183"/>
      <c r="AUM78" s="183"/>
      <c r="AUN78" s="183"/>
      <c r="AUO78" s="183"/>
      <c r="AUP78" s="183"/>
      <c r="AUQ78" s="183"/>
      <c r="AUR78" s="183"/>
      <c r="AUS78" s="183"/>
      <c r="AUT78" s="183"/>
      <c r="AUU78" s="183"/>
      <c r="AUV78" s="183"/>
      <c r="AUW78" s="183"/>
      <c r="AUX78" s="183"/>
      <c r="AUY78" s="183"/>
      <c r="AUZ78" s="183"/>
      <c r="AVA78" s="183"/>
      <c r="AVB78" s="183"/>
      <c r="AVC78" s="183"/>
      <c r="AVD78" s="183"/>
      <c r="AVE78" s="183"/>
      <c r="AVF78" s="183"/>
      <c r="AVG78" s="183"/>
      <c r="AVH78" s="183"/>
      <c r="AVI78" s="183"/>
      <c r="AVJ78" s="183"/>
      <c r="AVK78" s="183"/>
      <c r="AVL78" s="183"/>
      <c r="AVM78" s="183"/>
      <c r="AVN78" s="183"/>
      <c r="AVO78" s="183"/>
      <c r="AVP78" s="183"/>
      <c r="AVQ78" s="183"/>
      <c r="AVR78" s="183"/>
      <c r="AVS78" s="183"/>
      <c r="AVT78" s="183"/>
      <c r="AVU78" s="183"/>
      <c r="AVV78" s="183"/>
      <c r="AVW78" s="183"/>
      <c r="AVX78" s="183"/>
      <c r="AVY78" s="183"/>
      <c r="AVZ78" s="183"/>
      <c r="AWA78" s="183"/>
      <c r="AWB78" s="183"/>
      <c r="AWC78" s="183"/>
      <c r="AWD78" s="183"/>
      <c r="AWE78" s="183"/>
      <c r="AWF78" s="183"/>
      <c r="AWG78" s="183"/>
      <c r="AWH78" s="183"/>
      <c r="AWI78" s="183"/>
      <c r="AWJ78" s="183"/>
      <c r="AWK78" s="183"/>
      <c r="AWL78" s="183"/>
      <c r="AWM78" s="183"/>
      <c r="AWN78" s="183"/>
      <c r="AWO78" s="183"/>
      <c r="AWP78" s="183"/>
      <c r="AWQ78" s="183"/>
      <c r="AWR78" s="183"/>
      <c r="AWS78" s="183"/>
      <c r="AWT78" s="183"/>
      <c r="AWU78" s="183"/>
      <c r="AWV78" s="183"/>
      <c r="AWW78" s="183"/>
      <c r="AWX78" s="183"/>
      <c r="AWY78" s="183"/>
      <c r="AWZ78" s="183"/>
      <c r="AXA78" s="183"/>
      <c r="AXB78" s="183"/>
      <c r="AXC78" s="183"/>
      <c r="AXD78" s="183"/>
      <c r="AXE78" s="183"/>
      <c r="AXF78" s="183"/>
      <c r="AXG78" s="183"/>
      <c r="AXH78" s="183"/>
      <c r="AXI78" s="183"/>
      <c r="AXJ78" s="183"/>
      <c r="AXK78" s="183"/>
      <c r="AXL78" s="183"/>
      <c r="AXM78" s="183"/>
      <c r="AXN78" s="183"/>
      <c r="AXO78" s="183"/>
      <c r="AXP78" s="183"/>
      <c r="AXQ78" s="183"/>
      <c r="AXR78" s="183"/>
      <c r="AXS78" s="183"/>
      <c r="AXT78" s="183"/>
      <c r="AXU78" s="183"/>
      <c r="AXV78" s="183"/>
      <c r="AXW78" s="183"/>
      <c r="AXX78" s="183"/>
      <c r="AXY78" s="183"/>
      <c r="AXZ78" s="183"/>
      <c r="AYA78" s="183"/>
      <c r="AYB78" s="183"/>
      <c r="AYC78" s="183"/>
      <c r="AYD78" s="183"/>
      <c r="AYE78" s="183"/>
      <c r="AYF78" s="183"/>
      <c r="AYG78" s="183"/>
      <c r="AYH78" s="183"/>
      <c r="AYI78" s="183"/>
      <c r="AYJ78" s="183"/>
      <c r="AYK78" s="183"/>
      <c r="AYL78" s="183"/>
      <c r="AYM78" s="183"/>
      <c r="AYN78" s="183"/>
      <c r="AYO78" s="183"/>
      <c r="AYP78" s="183"/>
      <c r="AYQ78" s="183"/>
      <c r="AYR78" s="183"/>
      <c r="AYS78" s="183"/>
      <c r="AYT78" s="183"/>
      <c r="AYU78" s="183"/>
      <c r="AYV78" s="183"/>
      <c r="AYW78" s="183"/>
      <c r="AYX78" s="183"/>
      <c r="AYY78" s="183"/>
      <c r="AYZ78" s="183"/>
      <c r="AZA78" s="183"/>
      <c r="AZB78" s="183"/>
      <c r="AZC78" s="183"/>
      <c r="AZD78" s="183"/>
      <c r="AZE78" s="183"/>
      <c r="AZF78" s="183"/>
      <c r="AZG78" s="183"/>
      <c r="AZH78" s="183"/>
      <c r="AZI78" s="183"/>
      <c r="AZJ78" s="183"/>
      <c r="AZK78" s="183"/>
      <c r="AZL78" s="183"/>
      <c r="AZM78" s="183"/>
      <c r="AZN78" s="183"/>
      <c r="AZO78" s="183"/>
      <c r="AZP78" s="183"/>
      <c r="AZQ78" s="183"/>
      <c r="AZR78" s="183"/>
      <c r="AZS78" s="183"/>
      <c r="AZT78" s="183"/>
      <c r="AZU78" s="183"/>
      <c r="AZV78" s="183"/>
      <c r="AZW78" s="183"/>
      <c r="AZX78" s="183"/>
      <c r="AZY78" s="183"/>
      <c r="AZZ78" s="183"/>
      <c r="BAA78" s="183"/>
      <c r="BAB78" s="183"/>
      <c r="BAC78" s="183"/>
      <c r="BAD78" s="183"/>
      <c r="BAE78" s="183"/>
      <c r="BAF78" s="183"/>
      <c r="BAG78" s="183"/>
      <c r="BAH78" s="183"/>
      <c r="BAI78" s="183"/>
      <c r="BAJ78" s="183"/>
      <c r="BAK78" s="183"/>
      <c r="BAL78" s="183"/>
      <c r="BAM78" s="183"/>
      <c r="BAN78" s="183"/>
      <c r="BAO78" s="183"/>
      <c r="BAP78" s="183"/>
      <c r="BAQ78" s="183"/>
      <c r="BAR78" s="183"/>
      <c r="BAS78" s="183"/>
      <c r="BAT78" s="183"/>
      <c r="BAU78" s="183"/>
      <c r="BAV78" s="183"/>
      <c r="BAW78" s="183"/>
      <c r="BAX78" s="183"/>
      <c r="BAY78" s="183"/>
      <c r="BAZ78" s="183"/>
      <c r="BBA78" s="183"/>
      <c r="BBB78" s="183"/>
      <c r="BBC78" s="183"/>
      <c r="BBD78" s="183"/>
      <c r="BBE78" s="183"/>
      <c r="BBF78" s="183"/>
      <c r="BBG78" s="183"/>
      <c r="BBH78" s="183"/>
      <c r="BBI78" s="183"/>
      <c r="BBJ78" s="183"/>
      <c r="BBK78" s="183"/>
      <c r="BBL78" s="183"/>
      <c r="BBM78" s="183"/>
      <c r="BBN78" s="183"/>
      <c r="BBO78" s="183"/>
      <c r="BBP78" s="183"/>
      <c r="BBQ78" s="183"/>
      <c r="BBR78" s="183"/>
      <c r="BBS78" s="183"/>
      <c r="BBT78" s="183"/>
      <c r="BBU78" s="183"/>
      <c r="BBV78" s="183"/>
      <c r="BBW78" s="183"/>
      <c r="BBX78" s="183"/>
      <c r="BBY78" s="183"/>
      <c r="BBZ78" s="183"/>
      <c r="BCA78" s="183"/>
      <c r="BCB78" s="183"/>
      <c r="BCC78" s="183"/>
      <c r="BCD78" s="183"/>
      <c r="BCE78" s="183"/>
      <c r="BCF78" s="183"/>
      <c r="BCG78" s="183"/>
      <c r="BCH78" s="183"/>
      <c r="BCI78" s="183"/>
      <c r="BCJ78" s="183"/>
      <c r="BCK78" s="183"/>
      <c r="BCL78" s="183"/>
      <c r="BCM78" s="183"/>
      <c r="BCN78" s="183"/>
      <c r="BCO78" s="183"/>
      <c r="BCP78" s="183"/>
      <c r="BCQ78" s="183"/>
      <c r="BCR78" s="183"/>
      <c r="BCS78" s="183"/>
      <c r="BCT78" s="183"/>
      <c r="BCU78" s="183"/>
      <c r="BCV78" s="183"/>
      <c r="BCW78" s="183"/>
      <c r="BCX78" s="183"/>
      <c r="BCY78" s="183"/>
      <c r="BCZ78" s="183"/>
      <c r="BDA78" s="183"/>
      <c r="BDB78" s="183"/>
      <c r="BDC78" s="183"/>
      <c r="BDD78" s="183"/>
      <c r="BDE78" s="183"/>
      <c r="BDF78" s="183"/>
      <c r="BDG78" s="183"/>
      <c r="BDH78" s="183"/>
      <c r="BDI78" s="183"/>
      <c r="BDJ78" s="183"/>
      <c r="BDK78" s="183"/>
      <c r="BDL78" s="183"/>
      <c r="BDM78" s="183"/>
      <c r="BDN78" s="183"/>
      <c r="BDO78" s="183"/>
      <c r="BDP78" s="183"/>
      <c r="BDQ78" s="183"/>
      <c r="BDR78" s="183"/>
      <c r="BDS78" s="183"/>
      <c r="BDT78" s="183"/>
      <c r="BDU78" s="183"/>
      <c r="BDV78" s="183"/>
      <c r="BDW78" s="183"/>
      <c r="BDX78" s="183"/>
      <c r="BDY78" s="183"/>
      <c r="BDZ78" s="183"/>
      <c r="BEA78" s="183"/>
      <c r="BEB78" s="183"/>
      <c r="BEC78" s="183"/>
      <c r="BED78" s="183"/>
      <c r="BEE78" s="183"/>
      <c r="BEF78" s="183"/>
      <c r="BEG78" s="183"/>
      <c r="BEH78" s="183"/>
      <c r="BEI78" s="183"/>
      <c r="BEJ78" s="183"/>
      <c r="BEK78" s="183"/>
      <c r="BEL78" s="183"/>
      <c r="BEM78" s="183"/>
      <c r="BEN78" s="183"/>
      <c r="BEO78" s="183"/>
      <c r="BEP78" s="183"/>
      <c r="BEQ78" s="183"/>
      <c r="BER78" s="183"/>
      <c r="BES78" s="183"/>
      <c r="BET78" s="183"/>
      <c r="BEU78" s="183"/>
      <c r="BEV78" s="183"/>
      <c r="BEW78" s="183"/>
      <c r="BEX78" s="183"/>
      <c r="BEY78" s="183"/>
      <c r="BEZ78" s="183"/>
      <c r="BFA78" s="183"/>
      <c r="BFB78" s="183"/>
      <c r="BFC78" s="183"/>
      <c r="BFD78" s="183"/>
      <c r="BFE78" s="183"/>
      <c r="BFF78" s="183"/>
      <c r="BFG78" s="183"/>
      <c r="BFH78" s="183"/>
      <c r="BFI78" s="183"/>
      <c r="BFJ78" s="183"/>
      <c r="BFK78" s="183"/>
      <c r="BFL78" s="183"/>
      <c r="BFM78" s="183"/>
      <c r="BFN78" s="183"/>
      <c r="BFO78" s="183"/>
      <c r="BFP78" s="183"/>
      <c r="BFQ78" s="183"/>
      <c r="BFR78" s="183"/>
      <c r="BFS78" s="183"/>
      <c r="BFT78" s="183"/>
      <c r="BFU78" s="183"/>
      <c r="BFV78" s="183"/>
      <c r="BFW78" s="183"/>
      <c r="BFX78" s="183"/>
      <c r="BFY78" s="183"/>
      <c r="BFZ78" s="183"/>
      <c r="BGA78" s="183"/>
      <c r="BGB78" s="183"/>
      <c r="BGC78" s="183"/>
      <c r="BGD78" s="183"/>
      <c r="BGE78" s="183"/>
      <c r="BGF78" s="183"/>
      <c r="BGG78" s="183"/>
      <c r="BGH78" s="183"/>
      <c r="BGI78" s="183"/>
      <c r="BGJ78" s="183"/>
      <c r="BGK78" s="183"/>
      <c r="BGL78" s="183"/>
      <c r="BGM78" s="183"/>
      <c r="BGN78" s="183"/>
      <c r="BGO78" s="183"/>
      <c r="BGP78" s="183"/>
      <c r="BGQ78" s="183"/>
      <c r="BGR78" s="183"/>
      <c r="BGS78" s="183"/>
      <c r="BGT78" s="183"/>
      <c r="BGU78" s="183"/>
      <c r="BGV78" s="183"/>
      <c r="BGW78" s="183"/>
      <c r="BGX78" s="183"/>
      <c r="BGY78" s="183"/>
      <c r="BGZ78" s="183"/>
      <c r="BHA78" s="183"/>
      <c r="BHB78" s="183"/>
      <c r="BHC78" s="183"/>
      <c r="BHD78" s="183"/>
      <c r="BHE78" s="183"/>
      <c r="BHF78" s="183"/>
      <c r="BHG78" s="183"/>
      <c r="BHH78" s="183"/>
      <c r="BHI78" s="183"/>
      <c r="BHJ78" s="183"/>
      <c r="BHK78" s="183"/>
      <c r="BHL78" s="183"/>
      <c r="BHM78" s="183"/>
      <c r="BHN78" s="183"/>
      <c r="BHO78" s="183"/>
      <c r="BHP78" s="183"/>
      <c r="BHQ78" s="183"/>
      <c r="BHR78" s="183"/>
      <c r="BHS78" s="183"/>
      <c r="BHT78" s="183"/>
      <c r="BHU78" s="183"/>
      <c r="BHV78" s="183"/>
      <c r="BHW78" s="183"/>
      <c r="BHX78" s="183"/>
      <c r="BHY78" s="183"/>
      <c r="BHZ78" s="183"/>
      <c r="BIA78" s="183"/>
      <c r="BIB78" s="183"/>
      <c r="BIC78" s="183"/>
      <c r="BID78" s="183"/>
      <c r="BIE78" s="183"/>
      <c r="BIF78" s="183"/>
      <c r="BIG78" s="183"/>
      <c r="BIH78" s="183"/>
      <c r="BII78" s="183"/>
      <c r="BIJ78" s="183"/>
      <c r="BIK78" s="183"/>
      <c r="BIL78" s="183"/>
      <c r="BIM78" s="183"/>
      <c r="BIN78" s="183"/>
      <c r="BIO78" s="183"/>
      <c r="BIP78" s="183"/>
      <c r="BIQ78" s="183"/>
      <c r="BIR78" s="183"/>
      <c r="BIS78" s="183"/>
      <c r="BIT78" s="183"/>
      <c r="BIU78" s="183"/>
      <c r="BIV78" s="183"/>
      <c r="BIW78" s="183"/>
      <c r="BIX78" s="183"/>
      <c r="BIY78" s="183"/>
      <c r="BIZ78" s="183"/>
      <c r="BJA78" s="183"/>
      <c r="BJB78" s="183"/>
      <c r="BJC78" s="183"/>
      <c r="BJD78" s="183"/>
      <c r="BJE78" s="183"/>
      <c r="BJF78" s="183"/>
      <c r="BJG78" s="183"/>
      <c r="BJH78" s="183"/>
      <c r="BJI78" s="183"/>
      <c r="BJJ78" s="183"/>
      <c r="BJK78" s="183"/>
      <c r="BJL78" s="183"/>
      <c r="BJM78" s="183"/>
      <c r="BJN78" s="183"/>
      <c r="BJO78" s="183"/>
      <c r="BJP78" s="183"/>
      <c r="BJQ78" s="183"/>
      <c r="BJR78" s="183"/>
      <c r="BJS78" s="183"/>
      <c r="BJT78" s="183"/>
      <c r="BJU78" s="183"/>
      <c r="BJV78" s="183"/>
      <c r="BJW78" s="183"/>
      <c r="BJX78" s="183"/>
      <c r="BJY78" s="183"/>
      <c r="BJZ78" s="183"/>
      <c r="BKA78" s="183"/>
      <c r="BKB78" s="183"/>
      <c r="BKC78" s="183"/>
      <c r="BKD78" s="183"/>
      <c r="BKE78" s="183"/>
      <c r="BKF78" s="183"/>
      <c r="BKG78" s="183"/>
      <c r="BKH78" s="183"/>
      <c r="BKI78" s="183"/>
      <c r="BKJ78" s="183"/>
      <c r="BKK78" s="183"/>
      <c r="BKL78" s="183"/>
      <c r="BKM78" s="183"/>
      <c r="BKN78" s="183"/>
      <c r="BKO78" s="183"/>
      <c r="BKP78" s="183"/>
      <c r="BKQ78" s="183"/>
      <c r="BKR78" s="183"/>
      <c r="BKS78" s="183"/>
      <c r="BKT78" s="183"/>
      <c r="BKU78" s="183"/>
      <c r="BKV78" s="183"/>
      <c r="BKW78" s="183"/>
      <c r="BKX78" s="183"/>
      <c r="BKY78" s="183"/>
      <c r="BKZ78" s="183"/>
      <c r="BLA78" s="183"/>
      <c r="BLB78" s="183"/>
      <c r="BLC78" s="183"/>
      <c r="BLD78" s="183"/>
      <c r="BLE78" s="183"/>
      <c r="BLF78" s="183"/>
      <c r="BLG78" s="183"/>
      <c r="BLH78" s="183"/>
      <c r="BLI78" s="183"/>
      <c r="BLJ78" s="183"/>
      <c r="BLK78" s="183"/>
      <c r="BLL78" s="183"/>
      <c r="BLM78" s="183"/>
      <c r="BLN78" s="183"/>
      <c r="BLO78" s="183"/>
      <c r="BLP78" s="183"/>
      <c r="BLQ78" s="183"/>
      <c r="BLR78" s="183"/>
      <c r="BLS78" s="183"/>
      <c r="BLT78" s="183"/>
      <c r="BLU78" s="183"/>
      <c r="BLV78" s="183"/>
      <c r="BLW78" s="183"/>
      <c r="BLX78" s="183"/>
      <c r="BLY78" s="183"/>
      <c r="BLZ78" s="183"/>
      <c r="BMA78" s="183"/>
      <c r="BMB78" s="183"/>
      <c r="BMC78" s="183"/>
      <c r="BMD78" s="183"/>
      <c r="BME78" s="183"/>
      <c r="BMF78" s="183"/>
      <c r="BMG78" s="183"/>
      <c r="BMH78" s="183"/>
      <c r="BMI78" s="183"/>
      <c r="BMJ78" s="183"/>
      <c r="BMK78" s="183"/>
      <c r="BML78" s="183"/>
      <c r="BMM78" s="183"/>
      <c r="BMN78" s="183"/>
      <c r="BMO78" s="183"/>
      <c r="BMP78" s="183"/>
      <c r="BMQ78" s="183"/>
      <c r="BMR78" s="183"/>
      <c r="BMS78" s="183"/>
      <c r="BMT78" s="183"/>
      <c r="BMU78" s="183"/>
      <c r="BMV78" s="183"/>
      <c r="BMW78" s="183"/>
      <c r="BMX78" s="183"/>
      <c r="BMY78" s="183"/>
      <c r="BMZ78" s="183"/>
      <c r="BNA78" s="183"/>
      <c r="BNB78" s="183"/>
      <c r="BNC78" s="183"/>
      <c r="BND78" s="183"/>
      <c r="BNE78" s="183"/>
      <c r="BNF78" s="183"/>
      <c r="BNG78" s="183"/>
      <c r="BNH78" s="183"/>
      <c r="BNI78" s="183"/>
      <c r="BNJ78" s="183"/>
      <c r="BNK78" s="183"/>
      <c r="BNL78" s="183"/>
      <c r="BNM78" s="183"/>
      <c r="BNN78" s="183"/>
      <c r="BNO78" s="183"/>
      <c r="BNP78" s="183"/>
      <c r="BNQ78" s="183"/>
      <c r="BNR78" s="183"/>
      <c r="BNS78" s="183"/>
      <c r="BNT78" s="183"/>
      <c r="BNU78" s="183"/>
      <c r="BNV78" s="183"/>
      <c r="BNW78" s="183"/>
      <c r="BNX78" s="183"/>
      <c r="BNY78" s="183"/>
      <c r="BNZ78" s="183"/>
      <c r="BOA78" s="183"/>
      <c r="BOB78" s="183"/>
      <c r="BOC78" s="183"/>
      <c r="BOD78" s="183"/>
      <c r="BOE78" s="183"/>
      <c r="BOF78" s="183"/>
      <c r="BOG78" s="183"/>
      <c r="BOH78" s="183"/>
      <c r="BOI78" s="183"/>
      <c r="BOJ78" s="183"/>
      <c r="BOK78" s="183"/>
      <c r="BOL78" s="183"/>
      <c r="BOM78" s="183"/>
      <c r="BON78" s="183"/>
      <c r="BOO78" s="183"/>
      <c r="BOP78" s="183"/>
      <c r="BOQ78" s="183"/>
      <c r="BOR78" s="183"/>
      <c r="BOS78" s="183"/>
      <c r="BOT78" s="183"/>
      <c r="BOU78" s="183"/>
      <c r="BOV78" s="183"/>
      <c r="BOW78" s="183"/>
      <c r="BOX78" s="183"/>
      <c r="BOY78" s="183"/>
      <c r="BOZ78" s="183"/>
      <c r="BPA78" s="183"/>
      <c r="BPB78" s="183"/>
      <c r="BPC78" s="183"/>
      <c r="BPD78" s="183"/>
      <c r="BPE78" s="183"/>
      <c r="BPF78" s="183"/>
      <c r="BPG78" s="183"/>
      <c r="BPH78" s="183"/>
      <c r="BPI78" s="183"/>
      <c r="BPJ78" s="183"/>
      <c r="BPK78" s="183"/>
      <c r="BPL78" s="183"/>
      <c r="BPM78" s="183"/>
      <c r="BPN78" s="183"/>
      <c r="BPO78" s="183"/>
      <c r="BPP78" s="183"/>
      <c r="BPQ78" s="183"/>
      <c r="BPR78" s="183"/>
      <c r="BPS78" s="183"/>
      <c r="BPT78" s="183"/>
      <c r="BPU78" s="183"/>
      <c r="BPV78" s="183"/>
      <c r="BPW78" s="183"/>
      <c r="BPX78" s="183"/>
      <c r="BPY78" s="183"/>
      <c r="BPZ78" s="183"/>
      <c r="BQA78" s="183"/>
      <c r="BQB78" s="183"/>
      <c r="BQC78" s="183"/>
      <c r="BQD78" s="183"/>
      <c r="BQE78" s="183"/>
      <c r="BQF78" s="183"/>
      <c r="BQG78" s="183"/>
      <c r="BQH78" s="183"/>
      <c r="BQI78" s="183"/>
      <c r="BQJ78" s="183"/>
      <c r="BQK78" s="183"/>
      <c r="BQL78" s="183"/>
      <c r="BQM78" s="183"/>
      <c r="BQN78" s="183"/>
      <c r="BQO78" s="183"/>
      <c r="BQP78" s="183"/>
      <c r="BQQ78" s="183"/>
      <c r="BQR78" s="183"/>
      <c r="BQS78" s="183"/>
      <c r="BQT78" s="183"/>
      <c r="BQU78" s="183"/>
      <c r="BQV78" s="183"/>
      <c r="BQW78" s="183"/>
      <c r="BQX78" s="183"/>
      <c r="BQY78" s="183"/>
      <c r="BQZ78" s="183"/>
      <c r="BRA78" s="183"/>
      <c r="BRB78" s="183"/>
      <c r="BRC78" s="183"/>
      <c r="BRD78" s="183"/>
      <c r="BRE78" s="183"/>
      <c r="BRF78" s="183"/>
      <c r="BRG78" s="183"/>
      <c r="BRH78" s="183"/>
      <c r="BRI78" s="183"/>
      <c r="BRJ78" s="183"/>
      <c r="BRK78" s="183"/>
      <c r="BRL78" s="183"/>
      <c r="BRM78" s="183"/>
      <c r="BRN78" s="183"/>
      <c r="BRO78" s="183"/>
      <c r="BRP78" s="183"/>
      <c r="BRQ78" s="183"/>
      <c r="BRR78" s="183"/>
      <c r="BRS78" s="183"/>
      <c r="BRT78" s="183"/>
      <c r="BRU78" s="183"/>
      <c r="BRV78" s="183"/>
      <c r="BRW78" s="183"/>
      <c r="BRX78" s="183"/>
      <c r="BRY78" s="183"/>
      <c r="BRZ78" s="183"/>
      <c r="BSA78" s="183"/>
      <c r="BSB78" s="183"/>
      <c r="BSC78" s="183"/>
      <c r="BSD78" s="183"/>
      <c r="BSE78" s="183"/>
      <c r="BSF78" s="183"/>
      <c r="BSG78" s="183"/>
      <c r="BSH78" s="183"/>
      <c r="BSI78" s="183"/>
      <c r="BSJ78" s="183"/>
      <c r="BSK78" s="183"/>
      <c r="BSL78" s="183"/>
      <c r="BSM78" s="183"/>
      <c r="BSN78" s="183"/>
      <c r="BSO78" s="183"/>
      <c r="BSP78" s="183"/>
      <c r="BSQ78" s="183"/>
      <c r="BSR78" s="183"/>
      <c r="BSS78" s="183"/>
      <c r="BST78" s="183"/>
      <c r="BSU78" s="183"/>
      <c r="BSV78" s="183"/>
      <c r="BSW78" s="183"/>
      <c r="BSX78" s="183"/>
      <c r="BSY78" s="183"/>
      <c r="BSZ78" s="183"/>
      <c r="BTA78" s="183"/>
      <c r="BTB78" s="183"/>
      <c r="BTC78" s="183"/>
      <c r="BTD78" s="183"/>
      <c r="BTE78" s="183"/>
      <c r="BTF78" s="183"/>
      <c r="BTG78" s="183"/>
      <c r="BTH78" s="183"/>
      <c r="BTI78" s="183"/>
      <c r="BTJ78" s="183"/>
      <c r="BTK78" s="183"/>
      <c r="BTL78" s="183"/>
      <c r="BTM78" s="183"/>
      <c r="BTN78" s="183"/>
      <c r="BTO78" s="183"/>
      <c r="BTP78" s="183"/>
      <c r="BTQ78" s="183"/>
      <c r="BTR78" s="183"/>
      <c r="BTS78" s="183"/>
      <c r="BTT78" s="183"/>
      <c r="BTU78" s="183"/>
      <c r="BTV78" s="183"/>
      <c r="BTW78" s="183"/>
      <c r="BTX78" s="183"/>
      <c r="BTY78" s="183"/>
      <c r="BTZ78" s="183"/>
      <c r="BUA78" s="183"/>
      <c r="BUB78" s="183"/>
      <c r="BUC78" s="183"/>
      <c r="BUD78" s="183"/>
      <c r="BUE78" s="183"/>
      <c r="BUF78" s="183"/>
      <c r="BUG78" s="183"/>
      <c r="BUH78" s="183"/>
      <c r="BUI78" s="183"/>
      <c r="BUJ78" s="183"/>
      <c r="BUK78" s="183"/>
      <c r="BUL78" s="183"/>
      <c r="BUM78" s="183"/>
      <c r="BUN78" s="183"/>
      <c r="BUO78" s="183"/>
      <c r="BUP78" s="183"/>
      <c r="BUQ78" s="183"/>
      <c r="BUR78" s="183"/>
      <c r="BUS78" s="183"/>
      <c r="BUT78" s="183"/>
      <c r="BUU78" s="183"/>
      <c r="BUV78" s="183"/>
      <c r="BUW78" s="183"/>
      <c r="BUX78" s="183"/>
      <c r="BUY78" s="183"/>
      <c r="BUZ78" s="183"/>
      <c r="BVA78" s="183"/>
      <c r="BVB78" s="183"/>
      <c r="BVC78" s="183"/>
      <c r="BVD78" s="183"/>
      <c r="BVE78" s="183"/>
      <c r="BVF78" s="183"/>
      <c r="BVG78" s="183"/>
      <c r="BVH78" s="183"/>
      <c r="BVI78" s="183"/>
      <c r="BVJ78" s="183"/>
      <c r="BVK78" s="183"/>
      <c r="BVL78" s="183"/>
      <c r="BVM78" s="183"/>
      <c r="BVN78" s="183"/>
      <c r="BVO78" s="183"/>
      <c r="BVP78" s="183"/>
      <c r="BVQ78" s="183"/>
      <c r="BVR78" s="183"/>
      <c r="BVS78" s="183"/>
      <c r="BVT78" s="183"/>
      <c r="BVU78" s="183"/>
      <c r="BVV78" s="183"/>
      <c r="BVW78" s="183"/>
      <c r="BVX78" s="183"/>
      <c r="BVY78" s="183"/>
      <c r="BVZ78" s="183"/>
      <c r="BWA78" s="183"/>
      <c r="BWB78" s="183"/>
      <c r="BWC78" s="183"/>
      <c r="BWD78" s="183"/>
      <c r="BWE78" s="183"/>
      <c r="BWF78" s="183"/>
      <c r="BWG78" s="183"/>
      <c r="BWH78" s="183"/>
      <c r="BWI78" s="183"/>
      <c r="BWJ78" s="183"/>
      <c r="BWK78" s="183"/>
      <c r="BWL78" s="183"/>
      <c r="BWM78" s="183"/>
      <c r="BWN78" s="183"/>
      <c r="BWO78" s="183"/>
      <c r="BWP78" s="183"/>
      <c r="BWQ78" s="183"/>
      <c r="BWR78" s="183"/>
      <c r="BWS78" s="183"/>
      <c r="BWT78" s="183"/>
      <c r="BWU78" s="183"/>
      <c r="BWV78" s="183"/>
      <c r="BWW78" s="183"/>
      <c r="BWX78" s="183"/>
      <c r="BWY78" s="183"/>
      <c r="BWZ78" s="183"/>
      <c r="BXA78" s="183"/>
      <c r="BXB78" s="183"/>
      <c r="BXC78" s="183"/>
      <c r="BXD78" s="183"/>
      <c r="BXE78" s="183"/>
      <c r="BXF78" s="183"/>
      <c r="BXG78" s="183"/>
      <c r="BXH78" s="183"/>
      <c r="BXI78" s="183"/>
      <c r="BXJ78" s="183"/>
      <c r="BXK78" s="183"/>
      <c r="BXL78" s="183"/>
      <c r="BXM78" s="183"/>
      <c r="BXN78" s="183"/>
      <c r="BXO78" s="183"/>
      <c r="BXP78" s="183"/>
      <c r="BXQ78" s="183"/>
      <c r="BXR78" s="183"/>
      <c r="BXS78" s="183"/>
      <c r="BXT78" s="183"/>
      <c r="BXU78" s="183"/>
      <c r="BXV78" s="183"/>
      <c r="BXW78" s="183"/>
      <c r="BXX78" s="183"/>
      <c r="BXY78" s="183"/>
      <c r="BXZ78" s="183"/>
      <c r="BYA78" s="183"/>
      <c r="BYB78" s="183"/>
      <c r="BYC78" s="183"/>
      <c r="BYD78" s="183"/>
      <c r="BYE78" s="183"/>
      <c r="BYF78" s="183"/>
      <c r="BYG78" s="183"/>
      <c r="BYH78" s="183"/>
      <c r="BYI78" s="183"/>
      <c r="BYJ78" s="183"/>
      <c r="BYK78" s="183"/>
      <c r="BYL78" s="183"/>
      <c r="BYM78" s="183"/>
      <c r="BYN78" s="183"/>
      <c r="BYO78" s="183"/>
      <c r="BYP78" s="183"/>
      <c r="BYQ78" s="183"/>
      <c r="BYR78" s="183"/>
      <c r="BYS78" s="183"/>
      <c r="BYT78" s="183"/>
      <c r="BYU78" s="183"/>
      <c r="BYV78" s="183"/>
      <c r="BYW78" s="183"/>
      <c r="BYX78" s="183"/>
      <c r="BYY78" s="183"/>
      <c r="BYZ78" s="183"/>
      <c r="BZA78" s="183"/>
      <c r="BZB78" s="183"/>
      <c r="BZC78" s="183"/>
      <c r="BZD78" s="183"/>
      <c r="BZE78" s="183"/>
      <c r="BZF78" s="183"/>
      <c r="BZG78" s="183"/>
      <c r="BZH78" s="183"/>
      <c r="BZI78" s="183"/>
      <c r="BZJ78" s="183"/>
      <c r="BZK78" s="183"/>
      <c r="BZL78" s="183"/>
      <c r="BZM78" s="183"/>
      <c r="BZN78" s="183"/>
      <c r="BZO78" s="183"/>
      <c r="BZP78" s="183"/>
      <c r="BZQ78" s="183"/>
      <c r="BZR78" s="183"/>
      <c r="BZS78" s="183"/>
      <c r="BZT78" s="183"/>
      <c r="BZU78" s="183"/>
      <c r="BZV78" s="183"/>
      <c r="BZW78" s="183"/>
      <c r="BZX78" s="183"/>
      <c r="BZY78" s="183"/>
      <c r="BZZ78" s="183"/>
      <c r="CAA78" s="183"/>
      <c r="CAB78" s="183"/>
      <c r="CAC78" s="183"/>
      <c r="CAD78" s="183"/>
      <c r="CAE78" s="183"/>
      <c r="CAF78" s="183"/>
      <c r="CAG78" s="183"/>
      <c r="CAH78" s="183"/>
      <c r="CAI78" s="183"/>
      <c r="CAJ78" s="183"/>
      <c r="CAK78" s="183"/>
      <c r="CAL78" s="183"/>
      <c r="CAM78" s="183"/>
      <c r="CAN78" s="183"/>
      <c r="CAO78" s="183"/>
      <c r="CAP78" s="183"/>
      <c r="CAQ78" s="183"/>
      <c r="CAR78" s="183"/>
      <c r="CAS78" s="183"/>
      <c r="CAT78" s="183"/>
      <c r="CAU78" s="183"/>
      <c r="CAV78" s="183"/>
      <c r="CAW78" s="183"/>
      <c r="CAX78" s="183"/>
      <c r="CAY78" s="183"/>
      <c r="CAZ78" s="183"/>
      <c r="CBA78" s="183"/>
      <c r="CBB78" s="183"/>
      <c r="CBC78" s="183"/>
      <c r="CBD78" s="183"/>
      <c r="CBE78" s="183"/>
      <c r="CBF78" s="183"/>
      <c r="CBG78" s="183"/>
      <c r="CBH78" s="183"/>
      <c r="CBI78" s="183"/>
      <c r="CBJ78" s="183"/>
      <c r="CBK78" s="183"/>
      <c r="CBL78" s="183"/>
      <c r="CBM78" s="183"/>
      <c r="CBN78" s="183"/>
      <c r="CBO78" s="183"/>
      <c r="CBP78" s="183"/>
      <c r="CBQ78" s="183"/>
      <c r="CBR78" s="183"/>
      <c r="CBS78" s="183"/>
      <c r="CBT78" s="183"/>
      <c r="CBU78" s="183"/>
      <c r="CBV78" s="183"/>
      <c r="CBW78" s="183"/>
      <c r="CBX78" s="183"/>
      <c r="CBY78" s="183"/>
      <c r="CBZ78" s="183"/>
      <c r="CCA78" s="183"/>
      <c r="CCB78" s="183"/>
      <c r="CCC78" s="183"/>
      <c r="CCD78" s="183"/>
      <c r="CCE78" s="183"/>
      <c r="CCF78" s="183"/>
      <c r="CCG78" s="183"/>
      <c r="CCH78" s="183"/>
      <c r="CCI78" s="183"/>
      <c r="CCJ78" s="183"/>
      <c r="CCK78" s="183"/>
      <c r="CCL78" s="183"/>
      <c r="CCM78" s="183"/>
      <c r="CCN78" s="183"/>
      <c r="CCO78" s="183"/>
      <c r="CCP78" s="183"/>
      <c r="CCQ78" s="183"/>
      <c r="CCR78" s="183"/>
      <c r="CCS78" s="183"/>
      <c r="CCT78" s="183"/>
      <c r="CCU78" s="183"/>
      <c r="CCV78" s="183"/>
      <c r="CCW78" s="183"/>
      <c r="CCX78" s="183"/>
      <c r="CCY78" s="183"/>
      <c r="CCZ78" s="183"/>
      <c r="CDA78" s="183"/>
      <c r="CDB78" s="183"/>
      <c r="CDC78" s="183"/>
      <c r="CDD78" s="183"/>
      <c r="CDE78" s="183"/>
      <c r="CDF78" s="183"/>
      <c r="CDG78" s="183"/>
      <c r="CDH78" s="183"/>
      <c r="CDI78" s="183"/>
      <c r="CDJ78" s="183"/>
      <c r="CDK78" s="183"/>
      <c r="CDL78" s="183"/>
      <c r="CDM78" s="183"/>
      <c r="CDN78" s="183"/>
      <c r="CDO78" s="183"/>
      <c r="CDP78" s="183"/>
      <c r="CDQ78" s="183"/>
      <c r="CDR78" s="183"/>
      <c r="CDS78" s="183"/>
      <c r="CDT78" s="183"/>
      <c r="CDU78" s="183"/>
      <c r="CDV78" s="183"/>
      <c r="CDW78" s="183"/>
      <c r="CDX78" s="183"/>
      <c r="CDY78" s="183"/>
      <c r="CDZ78" s="183"/>
      <c r="CEA78" s="183"/>
      <c r="CEB78" s="183"/>
      <c r="CEC78" s="183"/>
      <c r="CED78" s="183"/>
      <c r="CEE78" s="183"/>
      <c r="CEF78" s="183"/>
      <c r="CEG78" s="183"/>
      <c r="CEH78" s="183"/>
      <c r="CEI78" s="183"/>
      <c r="CEJ78" s="183"/>
      <c r="CEK78" s="183"/>
      <c r="CEL78" s="183"/>
      <c r="CEM78" s="183"/>
      <c r="CEN78" s="183"/>
      <c r="CEO78" s="183"/>
      <c r="CEP78" s="183"/>
      <c r="CEQ78" s="183"/>
      <c r="CER78" s="183"/>
      <c r="CES78" s="183"/>
      <c r="CET78" s="183"/>
      <c r="CEU78" s="183"/>
      <c r="CEV78" s="183"/>
      <c r="CEW78" s="183"/>
      <c r="CEX78" s="183"/>
      <c r="CEY78" s="183"/>
      <c r="CEZ78" s="183"/>
      <c r="CFA78" s="183"/>
      <c r="CFB78" s="183"/>
      <c r="CFC78" s="183"/>
      <c r="CFD78" s="183"/>
      <c r="CFE78" s="183"/>
      <c r="CFF78" s="183"/>
      <c r="CFG78" s="183"/>
      <c r="CFH78" s="183"/>
      <c r="CFI78" s="183"/>
      <c r="CFJ78" s="183"/>
      <c r="CFK78" s="183"/>
      <c r="CFL78" s="183"/>
      <c r="CFM78" s="183"/>
      <c r="CFN78" s="183"/>
      <c r="CFO78" s="183"/>
      <c r="CFP78" s="183"/>
      <c r="CFQ78" s="183"/>
      <c r="CFR78" s="183"/>
      <c r="CFS78" s="183"/>
      <c r="CFT78" s="183"/>
      <c r="CFU78" s="183"/>
      <c r="CFV78" s="183"/>
      <c r="CFW78" s="183"/>
      <c r="CFX78" s="183"/>
      <c r="CFY78" s="183"/>
      <c r="CFZ78" s="183"/>
      <c r="CGA78" s="183"/>
      <c r="CGB78" s="183"/>
      <c r="CGC78" s="183"/>
      <c r="CGD78" s="183"/>
      <c r="CGE78" s="183"/>
      <c r="CGF78" s="183"/>
      <c r="CGG78" s="183"/>
      <c r="CGH78" s="183"/>
      <c r="CGI78" s="183"/>
      <c r="CGJ78" s="183"/>
      <c r="CGK78" s="183"/>
      <c r="CGL78" s="183"/>
      <c r="CGM78" s="183"/>
      <c r="CGN78" s="183"/>
      <c r="CGO78" s="183"/>
      <c r="CGP78" s="183"/>
      <c r="CGQ78" s="183"/>
      <c r="CGR78" s="183"/>
      <c r="CGS78" s="183"/>
      <c r="CGT78" s="183"/>
      <c r="CGU78" s="183"/>
      <c r="CGV78" s="183"/>
      <c r="CGW78" s="183"/>
      <c r="CGX78" s="183"/>
      <c r="CGY78" s="183"/>
      <c r="CGZ78" s="183"/>
      <c r="CHA78" s="183"/>
      <c r="CHB78" s="183"/>
      <c r="CHC78" s="183"/>
      <c r="CHD78" s="183"/>
      <c r="CHE78" s="183"/>
      <c r="CHF78" s="183"/>
      <c r="CHG78" s="183"/>
      <c r="CHH78" s="183"/>
      <c r="CHI78" s="183"/>
      <c r="CHJ78" s="183"/>
      <c r="CHK78" s="183"/>
      <c r="CHL78" s="183"/>
      <c r="CHM78" s="183"/>
      <c r="CHN78" s="183"/>
      <c r="CHO78" s="183"/>
      <c r="CHP78" s="183"/>
      <c r="CHQ78" s="183"/>
      <c r="CHR78" s="183"/>
      <c r="CHS78" s="183"/>
      <c r="CHT78" s="183"/>
      <c r="CHU78" s="183"/>
      <c r="CHV78" s="183"/>
      <c r="CHW78" s="183"/>
      <c r="CHX78" s="183"/>
      <c r="CHY78" s="183"/>
      <c r="CHZ78" s="183"/>
      <c r="CIA78" s="183"/>
      <c r="CIB78" s="183"/>
      <c r="CIC78" s="183"/>
      <c r="CID78" s="183"/>
      <c r="CIE78" s="183"/>
      <c r="CIF78" s="183"/>
      <c r="CIG78" s="183"/>
      <c r="CIH78" s="183"/>
      <c r="CII78" s="183"/>
      <c r="CIJ78" s="183"/>
      <c r="CIK78" s="183"/>
      <c r="CIL78" s="183"/>
      <c r="CIM78" s="183"/>
      <c r="CIN78" s="183"/>
      <c r="CIO78" s="183"/>
      <c r="CIP78" s="183"/>
      <c r="CIQ78" s="183"/>
      <c r="CIR78" s="183"/>
      <c r="CIS78" s="183"/>
      <c r="CIT78" s="183"/>
      <c r="CIU78" s="183"/>
      <c r="CIV78" s="183"/>
      <c r="CIW78" s="183"/>
      <c r="CIX78" s="183"/>
      <c r="CIY78" s="183"/>
      <c r="CIZ78" s="183"/>
      <c r="CJA78" s="183"/>
      <c r="CJB78" s="183"/>
      <c r="CJC78" s="183"/>
      <c r="CJD78" s="183"/>
      <c r="CJE78" s="183"/>
      <c r="CJF78" s="183"/>
      <c r="CJG78" s="183"/>
      <c r="CJH78" s="183"/>
      <c r="CJI78" s="183"/>
      <c r="CJJ78" s="183"/>
      <c r="CJK78" s="183"/>
      <c r="CJL78" s="183"/>
      <c r="CJM78" s="183"/>
      <c r="CJN78" s="183"/>
      <c r="CJO78" s="183"/>
      <c r="CJP78" s="183"/>
      <c r="CJQ78" s="183"/>
      <c r="CJR78" s="183"/>
      <c r="CJS78" s="183"/>
      <c r="CJT78" s="183"/>
      <c r="CJU78" s="183"/>
      <c r="CJV78" s="183"/>
      <c r="CJW78" s="183"/>
      <c r="CJX78" s="183"/>
      <c r="CJY78" s="183"/>
      <c r="CJZ78" s="183"/>
      <c r="CKA78" s="183"/>
      <c r="CKB78" s="183"/>
      <c r="CKC78" s="183"/>
      <c r="CKD78" s="183"/>
      <c r="CKE78" s="183"/>
      <c r="CKF78" s="183"/>
      <c r="CKG78" s="183"/>
      <c r="CKH78" s="183"/>
      <c r="CKI78" s="183"/>
      <c r="CKJ78" s="183"/>
      <c r="CKK78" s="183"/>
      <c r="CKL78" s="183"/>
      <c r="CKM78" s="183"/>
      <c r="CKN78" s="183"/>
      <c r="CKO78" s="183"/>
      <c r="CKP78" s="183"/>
      <c r="CKQ78" s="183"/>
      <c r="CKR78" s="183"/>
      <c r="CKS78" s="183"/>
      <c r="CKT78" s="183"/>
      <c r="CKU78" s="183"/>
      <c r="CKV78" s="183"/>
      <c r="CKW78" s="183"/>
      <c r="CKX78" s="183"/>
      <c r="CKY78" s="183"/>
      <c r="CKZ78" s="183"/>
      <c r="CLA78" s="183"/>
      <c r="CLB78" s="183"/>
      <c r="CLC78" s="183"/>
      <c r="CLD78" s="183"/>
      <c r="CLE78" s="183"/>
      <c r="CLF78" s="183"/>
      <c r="CLG78" s="183"/>
      <c r="CLH78" s="183"/>
      <c r="CLI78" s="183"/>
      <c r="CLJ78" s="183"/>
      <c r="CLK78" s="183"/>
      <c r="CLL78" s="183"/>
      <c r="CLM78" s="183"/>
      <c r="CLN78" s="183"/>
      <c r="CLO78" s="183"/>
      <c r="CLP78" s="183"/>
      <c r="CLQ78" s="183"/>
      <c r="CLR78" s="183"/>
      <c r="CLS78" s="183"/>
      <c r="CLT78" s="183"/>
      <c r="CLU78" s="183"/>
      <c r="CLV78" s="183"/>
      <c r="CLW78" s="183"/>
      <c r="CLX78" s="183"/>
      <c r="CLY78" s="183"/>
      <c r="CLZ78" s="183"/>
      <c r="CMA78" s="183"/>
      <c r="CMB78" s="183"/>
      <c r="CMC78" s="183"/>
      <c r="CMD78" s="183"/>
      <c r="CME78" s="183"/>
      <c r="CMF78" s="183"/>
      <c r="CMG78" s="183"/>
      <c r="CMH78" s="183"/>
      <c r="CMI78" s="183"/>
      <c r="CMJ78" s="183"/>
      <c r="CMK78" s="183"/>
      <c r="CML78" s="183"/>
      <c r="CMM78" s="183"/>
      <c r="CMN78" s="183"/>
      <c r="CMO78" s="183"/>
      <c r="CMP78" s="183"/>
      <c r="CMQ78" s="183"/>
      <c r="CMR78" s="183"/>
      <c r="CMS78" s="183"/>
      <c r="CMT78" s="183"/>
      <c r="CMU78" s="183"/>
      <c r="CMV78" s="183"/>
      <c r="CMW78" s="183"/>
      <c r="CMX78" s="183"/>
      <c r="CMY78" s="183"/>
      <c r="CMZ78" s="183"/>
      <c r="CNA78" s="183"/>
      <c r="CNB78" s="183"/>
      <c r="CNC78" s="183"/>
      <c r="CND78" s="183"/>
      <c r="CNE78" s="183"/>
      <c r="CNF78" s="183"/>
      <c r="CNG78" s="183"/>
      <c r="CNH78" s="183"/>
      <c r="CNI78" s="183"/>
      <c r="CNJ78" s="183"/>
      <c r="CNK78" s="183"/>
      <c r="CNL78" s="183"/>
      <c r="CNM78" s="183"/>
      <c r="CNN78" s="183"/>
      <c r="CNO78" s="183"/>
      <c r="CNP78" s="183"/>
      <c r="CNQ78" s="183"/>
      <c r="CNR78" s="183"/>
      <c r="CNS78" s="183"/>
      <c r="CNT78" s="183"/>
      <c r="CNU78" s="183"/>
      <c r="CNV78" s="183"/>
      <c r="CNW78" s="183"/>
      <c r="CNX78" s="183"/>
      <c r="CNY78" s="183"/>
      <c r="CNZ78" s="183"/>
      <c r="COA78" s="183"/>
      <c r="COB78" s="183"/>
      <c r="COC78" s="183"/>
      <c r="COD78" s="183"/>
      <c r="COE78" s="183"/>
      <c r="COF78" s="183"/>
      <c r="COG78" s="183"/>
      <c r="COH78" s="183"/>
      <c r="COI78" s="183"/>
      <c r="COJ78" s="183"/>
      <c r="COK78" s="183"/>
      <c r="COL78" s="183"/>
      <c r="COM78" s="183"/>
      <c r="CON78" s="183"/>
      <c r="COO78" s="183"/>
      <c r="COP78" s="183"/>
      <c r="COQ78" s="183"/>
      <c r="COR78" s="183"/>
      <c r="COS78" s="183"/>
      <c r="COT78" s="183"/>
      <c r="COU78" s="183"/>
      <c r="COV78" s="183"/>
      <c r="COW78" s="183"/>
      <c r="COX78" s="183"/>
    </row>
    <row r="79" spans="1:2442" s="293" customFormat="1" ht="18.95" customHeight="1">
      <c r="A79" s="281"/>
      <c r="B79" s="310"/>
      <c r="C79" s="283"/>
      <c r="D79" s="281"/>
      <c r="E79" s="284"/>
      <c r="F79" s="285"/>
      <c r="G79" s="285"/>
      <c r="H79" s="309"/>
      <c r="I79" s="288"/>
      <c r="K79" s="298"/>
      <c r="L79" s="298"/>
      <c r="M79" s="298"/>
      <c r="N79" s="272"/>
      <c r="O79" s="264"/>
      <c r="P79" s="265"/>
      <c r="Q79" s="266"/>
      <c r="R79" s="266"/>
      <c r="S79" s="264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83"/>
      <c r="DH79" s="183"/>
      <c r="DI79" s="183"/>
      <c r="DJ79" s="183"/>
      <c r="DK79" s="183"/>
      <c r="DL79" s="183"/>
      <c r="DM79" s="183"/>
      <c r="DN79" s="183"/>
      <c r="DO79" s="183"/>
      <c r="DP79" s="183"/>
      <c r="DQ79" s="183"/>
      <c r="DR79" s="183"/>
      <c r="DS79" s="183"/>
      <c r="DT79" s="183"/>
      <c r="DU79" s="183"/>
      <c r="DV79" s="183"/>
      <c r="DW79" s="183"/>
      <c r="DX79" s="183"/>
      <c r="DY79" s="183"/>
      <c r="DZ79" s="183"/>
      <c r="EA79" s="183"/>
      <c r="EB79" s="183"/>
      <c r="EC79" s="183"/>
      <c r="ED79" s="183"/>
      <c r="EE79" s="183"/>
      <c r="EF79" s="183"/>
      <c r="EG79" s="183"/>
      <c r="EH79" s="183"/>
      <c r="EI79" s="183"/>
      <c r="EJ79" s="183"/>
      <c r="EK79" s="183"/>
      <c r="EL79" s="183"/>
      <c r="EM79" s="183"/>
      <c r="EN79" s="183"/>
      <c r="EO79" s="183"/>
      <c r="EP79" s="183"/>
      <c r="EQ79" s="183"/>
      <c r="ER79" s="183"/>
      <c r="ES79" s="183"/>
      <c r="ET79" s="183"/>
      <c r="EU79" s="183"/>
      <c r="EV79" s="183"/>
      <c r="EW79" s="183"/>
      <c r="EX79" s="183"/>
      <c r="EY79" s="183"/>
      <c r="EZ79" s="183"/>
      <c r="FA79" s="183"/>
      <c r="FB79" s="183"/>
      <c r="FC79" s="183"/>
      <c r="FD79" s="183"/>
      <c r="FE79" s="183"/>
      <c r="FF79" s="183"/>
      <c r="FG79" s="183"/>
      <c r="FH79" s="183"/>
      <c r="FI79" s="183"/>
      <c r="FJ79" s="183"/>
      <c r="FK79" s="183"/>
      <c r="FL79" s="183"/>
      <c r="FM79" s="183"/>
      <c r="FN79" s="183"/>
      <c r="FO79" s="183"/>
      <c r="FP79" s="183"/>
      <c r="FQ79" s="183"/>
      <c r="FR79" s="183"/>
      <c r="FS79" s="183"/>
      <c r="FT79" s="183"/>
      <c r="FU79" s="183"/>
      <c r="FV79" s="183"/>
      <c r="FW79" s="183"/>
      <c r="FX79" s="183"/>
      <c r="FY79" s="183"/>
      <c r="FZ79" s="183"/>
      <c r="GA79" s="183"/>
      <c r="GB79" s="183"/>
      <c r="GC79" s="183"/>
      <c r="GD79" s="183"/>
      <c r="GE79" s="183"/>
      <c r="GF79" s="183"/>
      <c r="GG79" s="183"/>
      <c r="GH79" s="183"/>
      <c r="GI79" s="183"/>
      <c r="GJ79" s="183"/>
      <c r="GK79" s="183"/>
      <c r="GL79" s="183"/>
      <c r="GM79" s="183"/>
      <c r="GN79" s="183"/>
      <c r="GO79" s="183"/>
      <c r="GP79" s="183"/>
      <c r="GQ79" s="183"/>
      <c r="GR79" s="183"/>
      <c r="GS79" s="183"/>
      <c r="GT79" s="183"/>
      <c r="GU79" s="183"/>
      <c r="GV79" s="183"/>
      <c r="GW79" s="183"/>
      <c r="GX79" s="183"/>
      <c r="GY79" s="183"/>
      <c r="GZ79" s="183"/>
      <c r="HA79" s="183"/>
      <c r="HB79" s="183"/>
      <c r="HC79" s="183"/>
      <c r="HD79" s="183"/>
      <c r="HE79" s="183"/>
      <c r="HF79" s="183"/>
      <c r="HG79" s="183"/>
      <c r="HH79" s="183"/>
      <c r="HI79" s="183"/>
      <c r="HJ79" s="183"/>
      <c r="HK79" s="183"/>
      <c r="HL79" s="183"/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83"/>
      <c r="HZ79" s="183"/>
      <c r="IA79" s="183"/>
      <c r="IB79" s="183"/>
      <c r="IC79" s="183"/>
      <c r="ID79" s="183"/>
      <c r="IE79" s="183"/>
      <c r="IF79" s="183"/>
      <c r="IG79" s="183"/>
      <c r="IH79" s="183"/>
      <c r="II79" s="183"/>
      <c r="IJ79" s="183"/>
      <c r="IK79" s="183"/>
      <c r="IL79" s="183"/>
      <c r="IM79" s="183"/>
      <c r="IN79" s="183"/>
      <c r="IO79" s="183"/>
      <c r="IP79" s="183"/>
      <c r="IQ79" s="183"/>
      <c r="IR79" s="183"/>
      <c r="IS79" s="183"/>
      <c r="IT79" s="183"/>
      <c r="IU79" s="183"/>
      <c r="IV79" s="183"/>
      <c r="IW79" s="183"/>
      <c r="IX79" s="183"/>
      <c r="IY79" s="183"/>
      <c r="IZ79" s="183"/>
      <c r="JA79" s="183"/>
      <c r="JB79" s="183"/>
      <c r="JC79" s="183"/>
      <c r="JD79" s="183"/>
      <c r="JE79" s="183"/>
      <c r="JF79" s="183"/>
      <c r="JG79" s="183"/>
      <c r="JH79" s="183"/>
      <c r="JI79" s="183"/>
      <c r="JJ79" s="183"/>
      <c r="JK79" s="183"/>
      <c r="JL79" s="183"/>
      <c r="JM79" s="183"/>
      <c r="JN79" s="183"/>
      <c r="JO79" s="183"/>
      <c r="JP79" s="183"/>
      <c r="JQ79" s="183"/>
      <c r="JR79" s="183"/>
      <c r="JS79" s="183"/>
      <c r="JT79" s="183"/>
      <c r="JU79" s="183"/>
      <c r="JV79" s="183"/>
      <c r="JW79" s="183"/>
      <c r="JX79" s="183"/>
      <c r="JY79" s="183"/>
      <c r="JZ79" s="183"/>
      <c r="KA79" s="183"/>
      <c r="KB79" s="183"/>
      <c r="KC79" s="183"/>
      <c r="KD79" s="183"/>
      <c r="KE79" s="183"/>
      <c r="KF79" s="183"/>
      <c r="KG79" s="183"/>
      <c r="KH79" s="183"/>
      <c r="KI79" s="183"/>
      <c r="KJ79" s="183"/>
      <c r="KK79" s="183"/>
      <c r="KL79" s="183"/>
      <c r="KM79" s="183"/>
      <c r="KN79" s="183"/>
      <c r="KO79" s="183"/>
      <c r="KP79" s="183"/>
      <c r="KQ79" s="183"/>
      <c r="KR79" s="183"/>
      <c r="KS79" s="183"/>
      <c r="KT79" s="183"/>
      <c r="KU79" s="183"/>
      <c r="KV79" s="183"/>
      <c r="KW79" s="183"/>
      <c r="KX79" s="183"/>
      <c r="KY79" s="183"/>
      <c r="KZ79" s="183"/>
      <c r="LA79" s="183"/>
      <c r="LB79" s="183"/>
      <c r="LC79" s="183"/>
      <c r="LD79" s="183"/>
      <c r="LE79" s="183"/>
      <c r="LF79" s="183"/>
      <c r="LG79" s="183"/>
      <c r="LH79" s="183"/>
      <c r="LI79" s="183"/>
      <c r="LJ79" s="183"/>
      <c r="LK79" s="183"/>
      <c r="LL79" s="183"/>
      <c r="LM79" s="183"/>
      <c r="LN79" s="183"/>
      <c r="LO79" s="183"/>
      <c r="LP79" s="183"/>
      <c r="LQ79" s="183"/>
      <c r="LR79" s="183"/>
      <c r="LS79" s="183"/>
      <c r="LT79" s="183"/>
      <c r="LU79" s="183"/>
      <c r="LV79" s="183"/>
      <c r="LW79" s="183"/>
      <c r="LX79" s="183"/>
      <c r="LY79" s="183"/>
      <c r="LZ79" s="183"/>
      <c r="MA79" s="183"/>
      <c r="MB79" s="183"/>
      <c r="MC79" s="183"/>
      <c r="MD79" s="183"/>
      <c r="ME79" s="183"/>
      <c r="MF79" s="183"/>
      <c r="MG79" s="183"/>
      <c r="MH79" s="183"/>
      <c r="MI79" s="183"/>
      <c r="MJ79" s="183"/>
      <c r="MK79" s="183"/>
      <c r="ML79" s="183"/>
      <c r="MM79" s="183"/>
      <c r="MN79" s="183"/>
      <c r="MO79" s="183"/>
      <c r="MP79" s="183"/>
      <c r="MQ79" s="183"/>
      <c r="MR79" s="183"/>
      <c r="MS79" s="183"/>
      <c r="MT79" s="183"/>
      <c r="MU79" s="183"/>
      <c r="MV79" s="183"/>
      <c r="MW79" s="183"/>
      <c r="MX79" s="183"/>
      <c r="MY79" s="183"/>
      <c r="MZ79" s="183"/>
      <c r="NA79" s="183"/>
      <c r="NB79" s="183"/>
      <c r="NC79" s="183"/>
      <c r="ND79" s="183"/>
      <c r="NE79" s="183"/>
      <c r="NF79" s="183"/>
      <c r="NG79" s="183"/>
      <c r="NH79" s="183"/>
      <c r="NI79" s="183"/>
      <c r="NJ79" s="183"/>
      <c r="NK79" s="183"/>
      <c r="NL79" s="183"/>
      <c r="NM79" s="183"/>
      <c r="NN79" s="183"/>
      <c r="NO79" s="183"/>
      <c r="NP79" s="183"/>
      <c r="NQ79" s="183"/>
      <c r="NR79" s="183"/>
      <c r="NS79" s="183"/>
      <c r="NT79" s="183"/>
      <c r="NU79" s="183"/>
      <c r="NV79" s="183"/>
      <c r="NW79" s="183"/>
      <c r="NX79" s="183"/>
      <c r="NY79" s="183"/>
      <c r="NZ79" s="183"/>
      <c r="OA79" s="183"/>
      <c r="OB79" s="183"/>
      <c r="OC79" s="183"/>
      <c r="OD79" s="183"/>
      <c r="OE79" s="183"/>
      <c r="OF79" s="183"/>
      <c r="OG79" s="183"/>
      <c r="OH79" s="183"/>
      <c r="OI79" s="183"/>
      <c r="OJ79" s="183"/>
      <c r="OK79" s="183"/>
      <c r="OL79" s="183"/>
      <c r="OM79" s="183"/>
      <c r="ON79" s="183"/>
      <c r="OO79" s="183"/>
      <c r="OP79" s="183"/>
      <c r="OQ79" s="183"/>
      <c r="OR79" s="183"/>
      <c r="OS79" s="183"/>
      <c r="OT79" s="183"/>
      <c r="OU79" s="183"/>
      <c r="OV79" s="183"/>
      <c r="OW79" s="183"/>
      <c r="OX79" s="183"/>
      <c r="OY79" s="183"/>
      <c r="OZ79" s="183"/>
      <c r="PA79" s="183"/>
      <c r="PB79" s="183"/>
      <c r="PC79" s="183"/>
      <c r="PD79" s="183"/>
      <c r="PE79" s="183"/>
      <c r="PF79" s="183"/>
      <c r="PG79" s="183"/>
      <c r="PH79" s="183"/>
      <c r="PI79" s="183"/>
      <c r="PJ79" s="183"/>
      <c r="PK79" s="183"/>
      <c r="PL79" s="183"/>
      <c r="PM79" s="183"/>
      <c r="PN79" s="183"/>
      <c r="PO79" s="183"/>
      <c r="PP79" s="183"/>
      <c r="PQ79" s="183"/>
      <c r="PR79" s="183"/>
      <c r="PS79" s="183"/>
      <c r="PT79" s="183"/>
      <c r="PU79" s="183"/>
      <c r="PV79" s="183"/>
      <c r="PW79" s="183"/>
      <c r="PX79" s="183"/>
      <c r="PY79" s="183"/>
      <c r="PZ79" s="183"/>
      <c r="QA79" s="183"/>
      <c r="QB79" s="183"/>
      <c r="QC79" s="183"/>
      <c r="QD79" s="183"/>
      <c r="QE79" s="183"/>
      <c r="QF79" s="183"/>
      <c r="QG79" s="183"/>
      <c r="QH79" s="183"/>
      <c r="QI79" s="183"/>
      <c r="QJ79" s="183"/>
      <c r="QK79" s="183"/>
      <c r="QL79" s="183"/>
      <c r="QM79" s="183"/>
      <c r="QN79" s="183"/>
      <c r="QO79" s="183"/>
      <c r="QP79" s="183"/>
      <c r="QQ79" s="183"/>
      <c r="QR79" s="183"/>
      <c r="QS79" s="183"/>
      <c r="QT79" s="183"/>
      <c r="QU79" s="183"/>
      <c r="QV79" s="183"/>
      <c r="QW79" s="183"/>
      <c r="QX79" s="183"/>
      <c r="QY79" s="183"/>
      <c r="QZ79" s="183"/>
      <c r="RA79" s="183"/>
      <c r="RB79" s="183"/>
      <c r="RC79" s="183"/>
      <c r="RD79" s="183"/>
      <c r="RE79" s="183"/>
      <c r="RF79" s="183"/>
      <c r="RG79" s="183"/>
      <c r="RH79" s="183"/>
      <c r="RI79" s="183"/>
      <c r="RJ79" s="183"/>
      <c r="RK79" s="183"/>
      <c r="RL79" s="183"/>
      <c r="RM79" s="183"/>
      <c r="RN79" s="183"/>
      <c r="RO79" s="183"/>
      <c r="RP79" s="183"/>
      <c r="RQ79" s="183"/>
      <c r="RR79" s="183"/>
      <c r="RS79" s="183"/>
      <c r="RT79" s="183"/>
      <c r="RU79" s="183"/>
      <c r="RV79" s="183"/>
      <c r="RW79" s="183"/>
      <c r="RX79" s="183"/>
      <c r="RY79" s="183"/>
      <c r="RZ79" s="183"/>
      <c r="SA79" s="183"/>
      <c r="SB79" s="183"/>
      <c r="SC79" s="183"/>
      <c r="SD79" s="183"/>
      <c r="SE79" s="183"/>
      <c r="SF79" s="183"/>
      <c r="SG79" s="183"/>
      <c r="SH79" s="183"/>
      <c r="SI79" s="183"/>
      <c r="SJ79" s="183"/>
      <c r="SK79" s="183"/>
      <c r="SL79" s="183"/>
      <c r="SM79" s="183"/>
      <c r="SN79" s="183"/>
      <c r="SO79" s="183"/>
      <c r="SP79" s="183"/>
      <c r="SQ79" s="183"/>
      <c r="SR79" s="183"/>
      <c r="SS79" s="183"/>
      <c r="ST79" s="183"/>
      <c r="SU79" s="183"/>
      <c r="SV79" s="183"/>
      <c r="SW79" s="183"/>
      <c r="SX79" s="183"/>
      <c r="SY79" s="183"/>
      <c r="SZ79" s="183"/>
      <c r="TA79" s="183"/>
      <c r="TB79" s="183"/>
      <c r="TC79" s="183"/>
      <c r="TD79" s="183"/>
      <c r="TE79" s="183"/>
      <c r="TF79" s="183"/>
      <c r="TG79" s="183"/>
      <c r="TH79" s="183"/>
      <c r="TI79" s="183"/>
      <c r="TJ79" s="183"/>
      <c r="TK79" s="183"/>
      <c r="TL79" s="183"/>
      <c r="TM79" s="183"/>
      <c r="TN79" s="183"/>
      <c r="TO79" s="183"/>
      <c r="TP79" s="183"/>
      <c r="TQ79" s="183"/>
      <c r="TR79" s="183"/>
      <c r="TS79" s="183"/>
      <c r="TT79" s="183"/>
      <c r="TU79" s="183"/>
      <c r="TV79" s="183"/>
      <c r="TW79" s="183"/>
      <c r="TX79" s="183"/>
      <c r="TY79" s="183"/>
      <c r="TZ79" s="183"/>
      <c r="UA79" s="183"/>
      <c r="UB79" s="183"/>
      <c r="UC79" s="183"/>
      <c r="UD79" s="183"/>
      <c r="UE79" s="183"/>
      <c r="UF79" s="183"/>
      <c r="UG79" s="183"/>
      <c r="UH79" s="183"/>
      <c r="UI79" s="183"/>
      <c r="UJ79" s="183"/>
      <c r="UK79" s="183"/>
      <c r="UL79" s="183"/>
      <c r="UM79" s="183"/>
      <c r="UN79" s="183"/>
      <c r="UO79" s="183"/>
      <c r="UP79" s="183"/>
      <c r="UQ79" s="183"/>
      <c r="UR79" s="183"/>
      <c r="US79" s="183"/>
      <c r="UT79" s="183"/>
      <c r="UU79" s="183"/>
      <c r="UV79" s="183"/>
      <c r="UW79" s="183"/>
      <c r="UX79" s="183"/>
      <c r="UY79" s="183"/>
      <c r="UZ79" s="183"/>
      <c r="VA79" s="183"/>
      <c r="VB79" s="183"/>
      <c r="VC79" s="183"/>
      <c r="VD79" s="183"/>
      <c r="VE79" s="183"/>
      <c r="VF79" s="183"/>
      <c r="VG79" s="183"/>
      <c r="VH79" s="183"/>
      <c r="VI79" s="183"/>
      <c r="VJ79" s="183"/>
      <c r="VK79" s="183"/>
      <c r="VL79" s="183"/>
      <c r="VM79" s="183"/>
      <c r="VN79" s="183"/>
      <c r="VO79" s="183"/>
      <c r="VP79" s="183"/>
      <c r="VQ79" s="183"/>
      <c r="VR79" s="183"/>
      <c r="VS79" s="183"/>
      <c r="VT79" s="183"/>
      <c r="VU79" s="183"/>
      <c r="VV79" s="183"/>
      <c r="VW79" s="183"/>
      <c r="VX79" s="183"/>
      <c r="VY79" s="183"/>
      <c r="VZ79" s="183"/>
      <c r="WA79" s="183"/>
      <c r="WB79" s="183"/>
      <c r="WC79" s="183"/>
      <c r="WD79" s="183"/>
      <c r="WE79" s="183"/>
      <c r="WF79" s="183"/>
      <c r="WG79" s="183"/>
      <c r="WH79" s="183"/>
      <c r="WI79" s="183"/>
      <c r="WJ79" s="183"/>
      <c r="WK79" s="183"/>
      <c r="WL79" s="183"/>
      <c r="WM79" s="183"/>
      <c r="WN79" s="183"/>
      <c r="WO79" s="183"/>
      <c r="WP79" s="183"/>
      <c r="WQ79" s="183"/>
      <c r="WR79" s="183"/>
      <c r="WS79" s="183"/>
      <c r="WT79" s="183"/>
      <c r="WU79" s="183"/>
      <c r="WV79" s="183"/>
      <c r="WW79" s="183"/>
      <c r="WX79" s="183"/>
      <c r="WY79" s="183"/>
      <c r="WZ79" s="183"/>
      <c r="XA79" s="183"/>
      <c r="XB79" s="183"/>
      <c r="XC79" s="183"/>
      <c r="XD79" s="183"/>
      <c r="XE79" s="183"/>
      <c r="XF79" s="183"/>
      <c r="XG79" s="183"/>
      <c r="XH79" s="183"/>
      <c r="XI79" s="183"/>
      <c r="XJ79" s="183"/>
      <c r="XK79" s="183"/>
      <c r="XL79" s="183"/>
      <c r="XM79" s="183"/>
      <c r="XN79" s="183"/>
      <c r="XO79" s="183"/>
      <c r="XP79" s="183"/>
      <c r="XQ79" s="183"/>
      <c r="XR79" s="183"/>
      <c r="XS79" s="183"/>
      <c r="XT79" s="183"/>
      <c r="XU79" s="183"/>
      <c r="XV79" s="183"/>
      <c r="XW79" s="183"/>
      <c r="XX79" s="183"/>
      <c r="XY79" s="183"/>
      <c r="XZ79" s="183"/>
      <c r="YA79" s="183"/>
      <c r="YB79" s="183"/>
      <c r="YC79" s="183"/>
      <c r="YD79" s="183"/>
      <c r="YE79" s="183"/>
      <c r="YF79" s="183"/>
      <c r="YG79" s="183"/>
      <c r="YH79" s="183"/>
      <c r="YI79" s="183"/>
      <c r="YJ79" s="183"/>
      <c r="YK79" s="183"/>
      <c r="YL79" s="183"/>
      <c r="YM79" s="183"/>
      <c r="YN79" s="183"/>
      <c r="YO79" s="183"/>
      <c r="YP79" s="183"/>
      <c r="YQ79" s="183"/>
      <c r="YR79" s="183"/>
      <c r="YS79" s="183"/>
      <c r="YT79" s="183"/>
      <c r="YU79" s="183"/>
      <c r="YV79" s="183"/>
      <c r="YW79" s="183"/>
      <c r="YX79" s="183"/>
      <c r="YY79" s="183"/>
      <c r="YZ79" s="183"/>
      <c r="ZA79" s="183"/>
      <c r="ZB79" s="183"/>
      <c r="ZC79" s="183"/>
      <c r="ZD79" s="183"/>
      <c r="ZE79" s="183"/>
      <c r="ZF79" s="183"/>
      <c r="ZG79" s="183"/>
      <c r="ZH79" s="183"/>
      <c r="ZI79" s="183"/>
      <c r="ZJ79" s="183"/>
      <c r="ZK79" s="183"/>
      <c r="ZL79" s="183"/>
      <c r="ZM79" s="183"/>
      <c r="ZN79" s="183"/>
      <c r="ZO79" s="183"/>
      <c r="ZP79" s="183"/>
      <c r="ZQ79" s="183"/>
      <c r="ZR79" s="183"/>
      <c r="ZS79" s="183"/>
      <c r="ZT79" s="183"/>
      <c r="ZU79" s="183"/>
      <c r="ZV79" s="183"/>
      <c r="ZW79" s="183"/>
      <c r="ZX79" s="183"/>
      <c r="ZY79" s="183"/>
      <c r="ZZ79" s="183"/>
      <c r="AAA79" s="183"/>
      <c r="AAB79" s="183"/>
      <c r="AAC79" s="183"/>
      <c r="AAD79" s="183"/>
      <c r="AAE79" s="183"/>
      <c r="AAF79" s="183"/>
      <c r="AAG79" s="183"/>
      <c r="AAH79" s="183"/>
      <c r="AAI79" s="183"/>
      <c r="AAJ79" s="183"/>
      <c r="AAK79" s="183"/>
      <c r="AAL79" s="183"/>
      <c r="AAM79" s="183"/>
      <c r="AAN79" s="183"/>
      <c r="AAO79" s="183"/>
      <c r="AAP79" s="183"/>
      <c r="AAQ79" s="183"/>
      <c r="AAR79" s="183"/>
      <c r="AAS79" s="183"/>
      <c r="AAT79" s="183"/>
      <c r="AAU79" s="183"/>
      <c r="AAV79" s="183"/>
      <c r="AAW79" s="183"/>
      <c r="AAX79" s="183"/>
      <c r="AAY79" s="183"/>
      <c r="AAZ79" s="183"/>
      <c r="ABA79" s="183"/>
      <c r="ABB79" s="183"/>
      <c r="ABC79" s="183"/>
      <c r="ABD79" s="183"/>
      <c r="ABE79" s="183"/>
      <c r="ABF79" s="183"/>
      <c r="ABG79" s="183"/>
      <c r="ABH79" s="183"/>
      <c r="ABI79" s="183"/>
      <c r="ABJ79" s="183"/>
      <c r="ABK79" s="183"/>
      <c r="ABL79" s="183"/>
      <c r="ABM79" s="183"/>
      <c r="ABN79" s="183"/>
      <c r="ABO79" s="183"/>
      <c r="ABP79" s="183"/>
      <c r="ABQ79" s="183"/>
      <c r="ABR79" s="183"/>
      <c r="ABS79" s="183"/>
      <c r="ABT79" s="183"/>
      <c r="ABU79" s="183"/>
      <c r="ABV79" s="183"/>
      <c r="ABW79" s="183"/>
      <c r="ABX79" s="183"/>
      <c r="ABY79" s="183"/>
      <c r="ABZ79" s="183"/>
      <c r="ACA79" s="183"/>
      <c r="ACB79" s="183"/>
      <c r="ACC79" s="183"/>
      <c r="ACD79" s="183"/>
      <c r="ACE79" s="183"/>
      <c r="ACF79" s="183"/>
      <c r="ACG79" s="183"/>
      <c r="ACH79" s="183"/>
      <c r="ACI79" s="183"/>
      <c r="ACJ79" s="183"/>
      <c r="ACK79" s="183"/>
      <c r="ACL79" s="183"/>
      <c r="ACM79" s="183"/>
      <c r="ACN79" s="183"/>
      <c r="ACO79" s="183"/>
      <c r="ACP79" s="183"/>
      <c r="ACQ79" s="183"/>
      <c r="ACR79" s="183"/>
      <c r="ACS79" s="183"/>
      <c r="ACT79" s="183"/>
      <c r="ACU79" s="183"/>
      <c r="ACV79" s="183"/>
      <c r="ACW79" s="183"/>
      <c r="ACX79" s="183"/>
      <c r="ACY79" s="183"/>
      <c r="ACZ79" s="183"/>
      <c r="ADA79" s="183"/>
      <c r="ADB79" s="183"/>
      <c r="ADC79" s="183"/>
      <c r="ADD79" s="183"/>
      <c r="ADE79" s="183"/>
      <c r="ADF79" s="183"/>
      <c r="ADG79" s="183"/>
      <c r="ADH79" s="183"/>
      <c r="ADI79" s="183"/>
      <c r="ADJ79" s="183"/>
      <c r="ADK79" s="183"/>
      <c r="ADL79" s="183"/>
      <c r="ADM79" s="183"/>
      <c r="ADN79" s="183"/>
      <c r="ADO79" s="183"/>
      <c r="ADP79" s="183"/>
      <c r="ADQ79" s="183"/>
      <c r="ADR79" s="183"/>
      <c r="ADS79" s="183"/>
      <c r="ADT79" s="183"/>
      <c r="ADU79" s="183"/>
      <c r="ADV79" s="183"/>
      <c r="ADW79" s="183"/>
      <c r="ADX79" s="183"/>
      <c r="ADY79" s="183"/>
      <c r="ADZ79" s="183"/>
      <c r="AEA79" s="183"/>
      <c r="AEB79" s="183"/>
      <c r="AEC79" s="183"/>
      <c r="AED79" s="183"/>
      <c r="AEE79" s="183"/>
      <c r="AEF79" s="183"/>
      <c r="AEG79" s="183"/>
      <c r="AEH79" s="183"/>
      <c r="AEI79" s="183"/>
      <c r="AEJ79" s="183"/>
      <c r="AEK79" s="183"/>
      <c r="AEL79" s="183"/>
      <c r="AEM79" s="183"/>
      <c r="AEN79" s="183"/>
      <c r="AEO79" s="183"/>
      <c r="AEP79" s="183"/>
      <c r="AEQ79" s="183"/>
      <c r="AER79" s="183"/>
      <c r="AES79" s="183"/>
      <c r="AET79" s="183"/>
      <c r="AEU79" s="183"/>
      <c r="AEV79" s="183"/>
      <c r="AEW79" s="183"/>
      <c r="AEX79" s="183"/>
      <c r="AEY79" s="183"/>
      <c r="AEZ79" s="183"/>
      <c r="AFA79" s="183"/>
      <c r="AFB79" s="183"/>
      <c r="AFC79" s="183"/>
      <c r="AFD79" s="183"/>
      <c r="AFE79" s="183"/>
      <c r="AFF79" s="183"/>
      <c r="AFG79" s="183"/>
      <c r="AFH79" s="183"/>
      <c r="AFI79" s="183"/>
      <c r="AFJ79" s="183"/>
      <c r="AFK79" s="183"/>
      <c r="AFL79" s="183"/>
      <c r="AFM79" s="183"/>
      <c r="AFN79" s="183"/>
      <c r="AFO79" s="183"/>
      <c r="AFP79" s="183"/>
      <c r="AFQ79" s="183"/>
      <c r="AFR79" s="183"/>
      <c r="AFS79" s="183"/>
      <c r="AFT79" s="183"/>
      <c r="AFU79" s="183"/>
      <c r="AFV79" s="183"/>
      <c r="AFW79" s="183"/>
      <c r="AFX79" s="183"/>
      <c r="AFY79" s="183"/>
      <c r="AFZ79" s="183"/>
      <c r="AGA79" s="183"/>
      <c r="AGB79" s="183"/>
      <c r="AGC79" s="183"/>
      <c r="AGD79" s="183"/>
      <c r="AGE79" s="183"/>
      <c r="AGF79" s="183"/>
      <c r="AGG79" s="183"/>
      <c r="AGH79" s="183"/>
      <c r="AGI79" s="183"/>
      <c r="AGJ79" s="183"/>
      <c r="AGK79" s="183"/>
      <c r="AGL79" s="183"/>
      <c r="AGM79" s="183"/>
      <c r="AGN79" s="183"/>
      <c r="AGO79" s="183"/>
      <c r="AGP79" s="183"/>
      <c r="AGQ79" s="183"/>
      <c r="AGR79" s="183"/>
      <c r="AGS79" s="183"/>
      <c r="AGT79" s="183"/>
      <c r="AGU79" s="183"/>
      <c r="AGV79" s="183"/>
      <c r="AGW79" s="183"/>
      <c r="AGX79" s="183"/>
      <c r="AGY79" s="183"/>
      <c r="AGZ79" s="183"/>
      <c r="AHA79" s="183"/>
      <c r="AHB79" s="183"/>
      <c r="AHC79" s="183"/>
      <c r="AHD79" s="183"/>
      <c r="AHE79" s="183"/>
      <c r="AHF79" s="183"/>
      <c r="AHG79" s="183"/>
      <c r="AHH79" s="183"/>
      <c r="AHI79" s="183"/>
      <c r="AHJ79" s="183"/>
      <c r="AHK79" s="183"/>
      <c r="AHL79" s="183"/>
      <c r="AHM79" s="183"/>
      <c r="AHN79" s="183"/>
      <c r="AHO79" s="183"/>
      <c r="AHP79" s="183"/>
      <c r="AHQ79" s="183"/>
      <c r="AHR79" s="183"/>
      <c r="AHS79" s="183"/>
      <c r="AHT79" s="183"/>
      <c r="AHU79" s="183"/>
      <c r="AHV79" s="183"/>
      <c r="AHW79" s="183"/>
      <c r="AHX79" s="183"/>
      <c r="AHY79" s="183"/>
      <c r="AHZ79" s="183"/>
      <c r="AIA79" s="183"/>
      <c r="AIB79" s="183"/>
      <c r="AIC79" s="183"/>
      <c r="AID79" s="183"/>
      <c r="AIE79" s="183"/>
      <c r="AIF79" s="183"/>
      <c r="AIG79" s="183"/>
      <c r="AIH79" s="183"/>
      <c r="AII79" s="183"/>
      <c r="AIJ79" s="183"/>
      <c r="AIK79" s="183"/>
      <c r="AIL79" s="183"/>
      <c r="AIM79" s="183"/>
      <c r="AIN79" s="183"/>
      <c r="AIO79" s="183"/>
      <c r="AIP79" s="183"/>
      <c r="AIQ79" s="183"/>
      <c r="AIR79" s="183"/>
      <c r="AIS79" s="183"/>
      <c r="AIT79" s="183"/>
      <c r="AIU79" s="183"/>
      <c r="AIV79" s="183"/>
      <c r="AIW79" s="183"/>
      <c r="AIX79" s="183"/>
      <c r="AIY79" s="183"/>
      <c r="AIZ79" s="183"/>
      <c r="AJA79" s="183"/>
      <c r="AJB79" s="183"/>
      <c r="AJC79" s="183"/>
      <c r="AJD79" s="183"/>
      <c r="AJE79" s="183"/>
      <c r="AJF79" s="183"/>
      <c r="AJG79" s="183"/>
      <c r="AJH79" s="183"/>
      <c r="AJI79" s="183"/>
      <c r="AJJ79" s="183"/>
      <c r="AJK79" s="183"/>
      <c r="AJL79" s="183"/>
      <c r="AJM79" s="183"/>
      <c r="AJN79" s="183"/>
      <c r="AJO79" s="183"/>
      <c r="AJP79" s="183"/>
      <c r="AJQ79" s="183"/>
      <c r="AJR79" s="183"/>
      <c r="AJS79" s="183"/>
      <c r="AJT79" s="183"/>
      <c r="AJU79" s="183"/>
      <c r="AJV79" s="183"/>
      <c r="AJW79" s="183"/>
      <c r="AJX79" s="183"/>
      <c r="AJY79" s="183"/>
      <c r="AJZ79" s="183"/>
      <c r="AKA79" s="183"/>
      <c r="AKB79" s="183"/>
      <c r="AKC79" s="183"/>
      <c r="AKD79" s="183"/>
      <c r="AKE79" s="183"/>
      <c r="AKF79" s="183"/>
      <c r="AKG79" s="183"/>
      <c r="AKH79" s="183"/>
      <c r="AKI79" s="183"/>
      <c r="AKJ79" s="183"/>
      <c r="AKK79" s="183"/>
      <c r="AKL79" s="183"/>
      <c r="AKM79" s="183"/>
      <c r="AKN79" s="183"/>
      <c r="AKO79" s="183"/>
      <c r="AKP79" s="183"/>
      <c r="AKQ79" s="183"/>
      <c r="AKR79" s="183"/>
      <c r="AKS79" s="183"/>
      <c r="AKT79" s="183"/>
      <c r="AKU79" s="183"/>
      <c r="AKV79" s="183"/>
      <c r="AKW79" s="183"/>
      <c r="AKX79" s="183"/>
      <c r="AKY79" s="183"/>
      <c r="AKZ79" s="183"/>
      <c r="ALA79" s="183"/>
      <c r="ALB79" s="183"/>
      <c r="ALC79" s="183"/>
      <c r="ALD79" s="183"/>
      <c r="ALE79" s="183"/>
      <c r="ALF79" s="183"/>
      <c r="ALG79" s="183"/>
      <c r="ALH79" s="183"/>
      <c r="ALI79" s="183"/>
      <c r="ALJ79" s="183"/>
      <c r="ALK79" s="183"/>
      <c r="ALL79" s="183"/>
      <c r="ALM79" s="183"/>
      <c r="ALN79" s="183"/>
      <c r="ALO79" s="183"/>
      <c r="ALP79" s="183"/>
      <c r="ALQ79" s="183"/>
      <c r="ALR79" s="183"/>
      <c r="ALS79" s="183"/>
      <c r="ALT79" s="183"/>
      <c r="ALU79" s="183"/>
      <c r="ALV79" s="183"/>
      <c r="ALW79" s="183"/>
      <c r="ALX79" s="183"/>
      <c r="ALY79" s="183"/>
      <c r="ALZ79" s="183"/>
      <c r="AMA79" s="183"/>
      <c r="AMB79" s="183"/>
      <c r="AMC79" s="183"/>
      <c r="AMD79" s="183"/>
      <c r="AME79" s="183"/>
      <c r="AMF79" s="183"/>
      <c r="AMG79" s="183"/>
      <c r="AMH79" s="183"/>
      <c r="AMI79" s="183"/>
      <c r="AMJ79" s="183"/>
      <c r="AMK79" s="183"/>
      <c r="AML79" s="183"/>
      <c r="AMM79" s="183"/>
      <c r="AMN79" s="183"/>
      <c r="AMO79" s="183"/>
      <c r="AMP79" s="183"/>
      <c r="AMQ79" s="183"/>
      <c r="AMR79" s="183"/>
      <c r="AMS79" s="183"/>
      <c r="AMT79" s="183"/>
      <c r="AMU79" s="183"/>
      <c r="AMV79" s="183"/>
      <c r="AMW79" s="183"/>
      <c r="AMX79" s="183"/>
      <c r="AMY79" s="183"/>
      <c r="AMZ79" s="183"/>
      <c r="ANA79" s="183"/>
      <c r="ANB79" s="183"/>
      <c r="ANC79" s="183"/>
      <c r="AND79" s="183"/>
      <c r="ANE79" s="183"/>
      <c r="ANF79" s="183"/>
      <c r="ANG79" s="183"/>
      <c r="ANH79" s="183"/>
      <c r="ANI79" s="183"/>
      <c r="ANJ79" s="183"/>
      <c r="ANK79" s="183"/>
      <c r="ANL79" s="183"/>
      <c r="ANM79" s="183"/>
      <c r="ANN79" s="183"/>
      <c r="ANO79" s="183"/>
      <c r="ANP79" s="183"/>
      <c r="ANQ79" s="183"/>
      <c r="ANR79" s="183"/>
      <c r="ANS79" s="183"/>
      <c r="ANT79" s="183"/>
      <c r="ANU79" s="183"/>
      <c r="ANV79" s="183"/>
      <c r="ANW79" s="183"/>
      <c r="ANX79" s="183"/>
      <c r="ANY79" s="183"/>
      <c r="ANZ79" s="183"/>
      <c r="AOA79" s="183"/>
      <c r="AOB79" s="183"/>
      <c r="AOC79" s="183"/>
      <c r="AOD79" s="183"/>
      <c r="AOE79" s="183"/>
      <c r="AOF79" s="183"/>
      <c r="AOG79" s="183"/>
      <c r="AOH79" s="183"/>
      <c r="AOI79" s="183"/>
      <c r="AOJ79" s="183"/>
      <c r="AOK79" s="183"/>
      <c r="AOL79" s="183"/>
      <c r="AOM79" s="183"/>
      <c r="AON79" s="183"/>
      <c r="AOO79" s="183"/>
      <c r="AOP79" s="183"/>
      <c r="AOQ79" s="183"/>
      <c r="AOR79" s="183"/>
      <c r="AOS79" s="183"/>
      <c r="AOT79" s="183"/>
      <c r="AOU79" s="183"/>
      <c r="AOV79" s="183"/>
      <c r="AOW79" s="183"/>
      <c r="AOX79" s="183"/>
      <c r="AOY79" s="183"/>
      <c r="AOZ79" s="183"/>
      <c r="APA79" s="183"/>
      <c r="APB79" s="183"/>
      <c r="APC79" s="183"/>
      <c r="APD79" s="183"/>
      <c r="APE79" s="183"/>
      <c r="APF79" s="183"/>
      <c r="APG79" s="183"/>
      <c r="APH79" s="183"/>
      <c r="API79" s="183"/>
      <c r="APJ79" s="183"/>
      <c r="APK79" s="183"/>
      <c r="APL79" s="183"/>
      <c r="APM79" s="183"/>
      <c r="APN79" s="183"/>
      <c r="APO79" s="183"/>
      <c r="APP79" s="183"/>
      <c r="APQ79" s="183"/>
      <c r="APR79" s="183"/>
      <c r="APS79" s="183"/>
      <c r="APT79" s="183"/>
      <c r="APU79" s="183"/>
      <c r="APV79" s="183"/>
      <c r="APW79" s="183"/>
      <c r="APX79" s="183"/>
      <c r="APY79" s="183"/>
      <c r="APZ79" s="183"/>
      <c r="AQA79" s="183"/>
      <c r="AQB79" s="183"/>
      <c r="AQC79" s="183"/>
      <c r="AQD79" s="183"/>
      <c r="AQE79" s="183"/>
      <c r="AQF79" s="183"/>
      <c r="AQG79" s="183"/>
      <c r="AQH79" s="183"/>
      <c r="AQI79" s="183"/>
      <c r="AQJ79" s="183"/>
      <c r="AQK79" s="183"/>
      <c r="AQL79" s="183"/>
      <c r="AQM79" s="183"/>
      <c r="AQN79" s="183"/>
      <c r="AQO79" s="183"/>
      <c r="AQP79" s="183"/>
      <c r="AQQ79" s="183"/>
      <c r="AQR79" s="183"/>
      <c r="AQS79" s="183"/>
      <c r="AQT79" s="183"/>
      <c r="AQU79" s="183"/>
      <c r="AQV79" s="183"/>
      <c r="AQW79" s="183"/>
      <c r="AQX79" s="183"/>
      <c r="AQY79" s="183"/>
      <c r="AQZ79" s="183"/>
      <c r="ARA79" s="183"/>
      <c r="ARB79" s="183"/>
      <c r="ARC79" s="183"/>
      <c r="ARD79" s="183"/>
      <c r="ARE79" s="183"/>
      <c r="ARF79" s="183"/>
      <c r="ARG79" s="183"/>
      <c r="ARH79" s="183"/>
      <c r="ARI79" s="183"/>
      <c r="ARJ79" s="183"/>
      <c r="ARK79" s="183"/>
      <c r="ARL79" s="183"/>
      <c r="ARM79" s="183"/>
      <c r="ARN79" s="183"/>
      <c r="ARO79" s="183"/>
      <c r="ARP79" s="183"/>
      <c r="ARQ79" s="183"/>
      <c r="ARR79" s="183"/>
      <c r="ARS79" s="183"/>
      <c r="ART79" s="183"/>
      <c r="ARU79" s="183"/>
      <c r="ARV79" s="183"/>
      <c r="ARW79" s="183"/>
      <c r="ARX79" s="183"/>
      <c r="ARY79" s="183"/>
      <c r="ARZ79" s="183"/>
      <c r="ASA79" s="183"/>
      <c r="ASB79" s="183"/>
      <c r="ASC79" s="183"/>
      <c r="ASD79" s="183"/>
      <c r="ASE79" s="183"/>
      <c r="ASF79" s="183"/>
      <c r="ASG79" s="183"/>
      <c r="ASH79" s="183"/>
      <c r="ASI79" s="183"/>
      <c r="ASJ79" s="183"/>
      <c r="ASK79" s="183"/>
      <c r="ASL79" s="183"/>
      <c r="ASM79" s="183"/>
      <c r="ASN79" s="183"/>
      <c r="ASO79" s="183"/>
      <c r="ASP79" s="183"/>
      <c r="ASQ79" s="183"/>
      <c r="ASR79" s="183"/>
      <c r="ASS79" s="183"/>
      <c r="AST79" s="183"/>
      <c r="ASU79" s="183"/>
      <c r="ASV79" s="183"/>
      <c r="ASW79" s="183"/>
      <c r="ASX79" s="183"/>
      <c r="ASY79" s="183"/>
      <c r="ASZ79" s="183"/>
      <c r="ATA79" s="183"/>
      <c r="ATB79" s="183"/>
      <c r="ATC79" s="183"/>
      <c r="ATD79" s="183"/>
      <c r="ATE79" s="183"/>
      <c r="ATF79" s="183"/>
      <c r="ATG79" s="183"/>
      <c r="ATH79" s="183"/>
      <c r="ATI79" s="183"/>
      <c r="ATJ79" s="183"/>
      <c r="ATK79" s="183"/>
      <c r="ATL79" s="183"/>
      <c r="ATM79" s="183"/>
      <c r="ATN79" s="183"/>
      <c r="ATO79" s="183"/>
      <c r="ATP79" s="183"/>
      <c r="ATQ79" s="183"/>
      <c r="ATR79" s="183"/>
      <c r="ATS79" s="183"/>
      <c r="ATT79" s="183"/>
      <c r="ATU79" s="183"/>
      <c r="ATV79" s="183"/>
      <c r="ATW79" s="183"/>
      <c r="ATX79" s="183"/>
      <c r="ATY79" s="183"/>
      <c r="ATZ79" s="183"/>
      <c r="AUA79" s="183"/>
      <c r="AUB79" s="183"/>
      <c r="AUC79" s="183"/>
      <c r="AUD79" s="183"/>
      <c r="AUE79" s="183"/>
      <c r="AUF79" s="183"/>
      <c r="AUG79" s="183"/>
      <c r="AUH79" s="183"/>
      <c r="AUI79" s="183"/>
      <c r="AUJ79" s="183"/>
      <c r="AUK79" s="183"/>
      <c r="AUL79" s="183"/>
      <c r="AUM79" s="183"/>
      <c r="AUN79" s="183"/>
      <c r="AUO79" s="183"/>
      <c r="AUP79" s="183"/>
      <c r="AUQ79" s="183"/>
      <c r="AUR79" s="183"/>
      <c r="AUS79" s="183"/>
      <c r="AUT79" s="183"/>
      <c r="AUU79" s="183"/>
      <c r="AUV79" s="183"/>
      <c r="AUW79" s="183"/>
      <c r="AUX79" s="183"/>
      <c r="AUY79" s="183"/>
      <c r="AUZ79" s="183"/>
      <c r="AVA79" s="183"/>
      <c r="AVB79" s="183"/>
      <c r="AVC79" s="183"/>
      <c r="AVD79" s="183"/>
      <c r="AVE79" s="183"/>
      <c r="AVF79" s="183"/>
      <c r="AVG79" s="183"/>
      <c r="AVH79" s="183"/>
      <c r="AVI79" s="183"/>
      <c r="AVJ79" s="183"/>
      <c r="AVK79" s="183"/>
      <c r="AVL79" s="183"/>
      <c r="AVM79" s="183"/>
      <c r="AVN79" s="183"/>
      <c r="AVO79" s="183"/>
      <c r="AVP79" s="183"/>
      <c r="AVQ79" s="183"/>
      <c r="AVR79" s="183"/>
      <c r="AVS79" s="183"/>
      <c r="AVT79" s="183"/>
      <c r="AVU79" s="183"/>
      <c r="AVV79" s="183"/>
      <c r="AVW79" s="183"/>
      <c r="AVX79" s="183"/>
      <c r="AVY79" s="183"/>
      <c r="AVZ79" s="183"/>
      <c r="AWA79" s="183"/>
      <c r="AWB79" s="183"/>
      <c r="AWC79" s="183"/>
      <c r="AWD79" s="183"/>
      <c r="AWE79" s="183"/>
      <c r="AWF79" s="183"/>
      <c r="AWG79" s="183"/>
      <c r="AWH79" s="183"/>
      <c r="AWI79" s="183"/>
      <c r="AWJ79" s="183"/>
      <c r="AWK79" s="183"/>
      <c r="AWL79" s="183"/>
      <c r="AWM79" s="183"/>
      <c r="AWN79" s="183"/>
      <c r="AWO79" s="183"/>
      <c r="AWP79" s="183"/>
      <c r="AWQ79" s="183"/>
      <c r="AWR79" s="183"/>
      <c r="AWS79" s="183"/>
      <c r="AWT79" s="183"/>
      <c r="AWU79" s="183"/>
      <c r="AWV79" s="183"/>
      <c r="AWW79" s="183"/>
      <c r="AWX79" s="183"/>
      <c r="AWY79" s="183"/>
      <c r="AWZ79" s="183"/>
      <c r="AXA79" s="183"/>
      <c r="AXB79" s="183"/>
      <c r="AXC79" s="183"/>
      <c r="AXD79" s="183"/>
      <c r="AXE79" s="183"/>
      <c r="AXF79" s="183"/>
      <c r="AXG79" s="183"/>
      <c r="AXH79" s="183"/>
      <c r="AXI79" s="183"/>
      <c r="AXJ79" s="183"/>
      <c r="AXK79" s="183"/>
      <c r="AXL79" s="183"/>
      <c r="AXM79" s="183"/>
      <c r="AXN79" s="183"/>
      <c r="AXO79" s="183"/>
      <c r="AXP79" s="183"/>
      <c r="AXQ79" s="183"/>
      <c r="AXR79" s="183"/>
      <c r="AXS79" s="183"/>
      <c r="AXT79" s="183"/>
      <c r="AXU79" s="183"/>
      <c r="AXV79" s="183"/>
      <c r="AXW79" s="183"/>
      <c r="AXX79" s="183"/>
      <c r="AXY79" s="183"/>
      <c r="AXZ79" s="183"/>
      <c r="AYA79" s="183"/>
      <c r="AYB79" s="183"/>
      <c r="AYC79" s="183"/>
      <c r="AYD79" s="183"/>
      <c r="AYE79" s="183"/>
      <c r="AYF79" s="183"/>
      <c r="AYG79" s="183"/>
      <c r="AYH79" s="183"/>
      <c r="AYI79" s="183"/>
      <c r="AYJ79" s="183"/>
      <c r="AYK79" s="183"/>
      <c r="AYL79" s="183"/>
      <c r="AYM79" s="183"/>
      <c r="AYN79" s="183"/>
      <c r="AYO79" s="183"/>
      <c r="AYP79" s="183"/>
      <c r="AYQ79" s="183"/>
      <c r="AYR79" s="183"/>
      <c r="AYS79" s="183"/>
      <c r="AYT79" s="183"/>
      <c r="AYU79" s="183"/>
      <c r="AYV79" s="183"/>
      <c r="AYW79" s="183"/>
      <c r="AYX79" s="183"/>
      <c r="AYY79" s="183"/>
      <c r="AYZ79" s="183"/>
      <c r="AZA79" s="183"/>
      <c r="AZB79" s="183"/>
      <c r="AZC79" s="183"/>
      <c r="AZD79" s="183"/>
      <c r="AZE79" s="183"/>
      <c r="AZF79" s="183"/>
      <c r="AZG79" s="183"/>
      <c r="AZH79" s="183"/>
      <c r="AZI79" s="183"/>
      <c r="AZJ79" s="183"/>
      <c r="AZK79" s="183"/>
      <c r="AZL79" s="183"/>
      <c r="AZM79" s="183"/>
      <c r="AZN79" s="183"/>
      <c r="AZO79" s="183"/>
      <c r="AZP79" s="183"/>
      <c r="AZQ79" s="183"/>
      <c r="AZR79" s="183"/>
      <c r="AZS79" s="183"/>
      <c r="AZT79" s="183"/>
      <c r="AZU79" s="183"/>
      <c r="AZV79" s="183"/>
      <c r="AZW79" s="183"/>
      <c r="AZX79" s="183"/>
      <c r="AZY79" s="183"/>
      <c r="AZZ79" s="183"/>
      <c r="BAA79" s="183"/>
      <c r="BAB79" s="183"/>
      <c r="BAC79" s="183"/>
      <c r="BAD79" s="183"/>
      <c r="BAE79" s="183"/>
      <c r="BAF79" s="183"/>
      <c r="BAG79" s="183"/>
      <c r="BAH79" s="183"/>
      <c r="BAI79" s="183"/>
      <c r="BAJ79" s="183"/>
      <c r="BAK79" s="183"/>
      <c r="BAL79" s="183"/>
      <c r="BAM79" s="183"/>
      <c r="BAN79" s="183"/>
      <c r="BAO79" s="183"/>
      <c r="BAP79" s="183"/>
      <c r="BAQ79" s="183"/>
      <c r="BAR79" s="183"/>
      <c r="BAS79" s="183"/>
      <c r="BAT79" s="183"/>
      <c r="BAU79" s="183"/>
      <c r="BAV79" s="183"/>
      <c r="BAW79" s="183"/>
      <c r="BAX79" s="183"/>
      <c r="BAY79" s="183"/>
      <c r="BAZ79" s="183"/>
      <c r="BBA79" s="183"/>
      <c r="BBB79" s="183"/>
      <c r="BBC79" s="183"/>
      <c r="BBD79" s="183"/>
      <c r="BBE79" s="183"/>
      <c r="BBF79" s="183"/>
      <c r="BBG79" s="183"/>
      <c r="BBH79" s="183"/>
      <c r="BBI79" s="183"/>
      <c r="BBJ79" s="183"/>
      <c r="BBK79" s="183"/>
      <c r="BBL79" s="183"/>
      <c r="BBM79" s="183"/>
      <c r="BBN79" s="183"/>
      <c r="BBO79" s="183"/>
      <c r="BBP79" s="183"/>
      <c r="BBQ79" s="183"/>
      <c r="BBR79" s="183"/>
      <c r="BBS79" s="183"/>
      <c r="BBT79" s="183"/>
      <c r="BBU79" s="183"/>
      <c r="BBV79" s="183"/>
      <c r="BBW79" s="183"/>
      <c r="BBX79" s="183"/>
      <c r="BBY79" s="183"/>
      <c r="BBZ79" s="183"/>
      <c r="BCA79" s="183"/>
      <c r="BCB79" s="183"/>
      <c r="BCC79" s="183"/>
      <c r="BCD79" s="183"/>
      <c r="BCE79" s="183"/>
      <c r="BCF79" s="183"/>
      <c r="BCG79" s="183"/>
      <c r="BCH79" s="183"/>
      <c r="BCI79" s="183"/>
      <c r="BCJ79" s="183"/>
      <c r="BCK79" s="183"/>
      <c r="BCL79" s="183"/>
      <c r="BCM79" s="183"/>
      <c r="BCN79" s="183"/>
      <c r="BCO79" s="183"/>
      <c r="BCP79" s="183"/>
      <c r="BCQ79" s="183"/>
      <c r="BCR79" s="183"/>
      <c r="BCS79" s="183"/>
      <c r="BCT79" s="183"/>
      <c r="BCU79" s="183"/>
      <c r="BCV79" s="183"/>
      <c r="BCW79" s="183"/>
      <c r="BCX79" s="183"/>
      <c r="BCY79" s="183"/>
      <c r="BCZ79" s="183"/>
      <c r="BDA79" s="183"/>
      <c r="BDB79" s="183"/>
      <c r="BDC79" s="183"/>
      <c r="BDD79" s="183"/>
      <c r="BDE79" s="183"/>
      <c r="BDF79" s="183"/>
      <c r="BDG79" s="183"/>
      <c r="BDH79" s="183"/>
      <c r="BDI79" s="183"/>
      <c r="BDJ79" s="183"/>
      <c r="BDK79" s="183"/>
      <c r="BDL79" s="183"/>
      <c r="BDM79" s="183"/>
      <c r="BDN79" s="183"/>
      <c r="BDO79" s="183"/>
      <c r="BDP79" s="183"/>
      <c r="BDQ79" s="183"/>
      <c r="BDR79" s="183"/>
      <c r="BDS79" s="183"/>
      <c r="BDT79" s="183"/>
      <c r="BDU79" s="183"/>
      <c r="BDV79" s="183"/>
      <c r="BDW79" s="183"/>
      <c r="BDX79" s="183"/>
      <c r="BDY79" s="183"/>
      <c r="BDZ79" s="183"/>
      <c r="BEA79" s="183"/>
      <c r="BEB79" s="183"/>
      <c r="BEC79" s="183"/>
      <c r="BED79" s="183"/>
      <c r="BEE79" s="183"/>
      <c r="BEF79" s="183"/>
      <c r="BEG79" s="183"/>
      <c r="BEH79" s="183"/>
      <c r="BEI79" s="183"/>
      <c r="BEJ79" s="183"/>
      <c r="BEK79" s="183"/>
      <c r="BEL79" s="183"/>
      <c r="BEM79" s="183"/>
      <c r="BEN79" s="183"/>
      <c r="BEO79" s="183"/>
      <c r="BEP79" s="183"/>
      <c r="BEQ79" s="183"/>
      <c r="BER79" s="183"/>
      <c r="BES79" s="183"/>
      <c r="BET79" s="183"/>
      <c r="BEU79" s="183"/>
      <c r="BEV79" s="183"/>
      <c r="BEW79" s="183"/>
      <c r="BEX79" s="183"/>
      <c r="BEY79" s="183"/>
      <c r="BEZ79" s="183"/>
      <c r="BFA79" s="183"/>
      <c r="BFB79" s="183"/>
      <c r="BFC79" s="183"/>
      <c r="BFD79" s="183"/>
      <c r="BFE79" s="183"/>
      <c r="BFF79" s="183"/>
      <c r="BFG79" s="183"/>
      <c r="BFH79" s="183"/>
      <c r="BFI79" s="183"/>
      <c r="BFJ79" s="183"/>
      <c r="BFK79" s="183"/>
      <c r="BFL79" s="183"/>
      <c r="BFM79" s="183"/>
      <c r="BFN79" s="183"/>
      <c r="BFO79" s="183"/>
      <c r="BFP79" s="183"/>
      <c r="BFQ79" s="183"/>
      <c r="BFR79" s="183"/>
      <c r="BFS79" s="183"/>
      <c r="BFT79" s="183"/>
      <c r="BFU79" s="183"/>
      <c r="BFV79" s="183"/>
      <c r="BFW79" s="183"/>
      <c r="BFX79" s="183"/>
      <c r="BFY79" s="183"/>
      <c r="BFZ79" s="183"/>
      <c r="BGA79" s="183"/>
      <c r="BGB79" s="183"/>
      <c r="BGC79" s="183"/>
      <c r="BGD79" s="183"/>
      <c r="BGE79" s="183"/>
      <c r="BGF79" s="183"/>
      <c r="BGG79" s="183"/>
      <c r="BGH79" s="183"/>
      <c r="BGI79" s="183"/>
      <c r="BGJ79" s="183"/>
      <c r="BGK79" s="183"/>
      <c r="BGL79" s="183"/>
      <c r="BGM79" s="183"/>
      <c r="BGN79" s="183"/>
      <c r="BGO79" s="183"/>
      <c r="BGP79" s="183"/>
      <c r="BGQ79" s="183"/>
      <c r="BGR79" s="183"/>
      <c r="BGS79" s="183"/>
      <c r="BGT79" s="183"/>
      <c r="BGU79" s="183"/>
      <c r="BGV79" s="183"/>
      <c r="BGW79" s="183"/>
      <c r="BGX79" s="183"/>
      <c r="BGY79" s="183"/>
      <c r="BGZ79" s="183"/>
      <c r="BHA79" s="183"/>
      <c r="BHB79" s="183"/>
      <c r="BHC79" s="183"/>
      <c r="BHD79" s="183"/>
      <c r="BHE79" s="183"/>
      <c r="BHF79" s="183"/>
      <c r="BHG79" s="183"/>
      <c r="BHH79" s="183"/>
      <c r="BHI79" s="183"/>
      <c r="BHJ79" s="183"/>
      <c r="BHK79" s="183"/>
      <c r="BHL79" s="183"/>
      <c r="BHM79" s="183"/>
      <c r="BHN79" s="183"/>
      <c r="BHO79" s="183"/>
      <c r="BHP79" s="183"/>
      <c r="BHQ79" s="183"/>
      <c r="BHR79" s="183"/>
      <c r="BHS79" s="183"/>
      <c r="BHT79" s="183"/>
      <c r="BHU79" s="183"/>
      <c r="BHV79" s="183"/>
      <c r="BHW79" s="183"/>
      <c r="BHX79" s="183"/>
      <c r="BHY79" s="183"/>
      <c r="BHZ79" s="183"/>
      <c r="BIA79" s="183"/>
      <c r="BIB79" s="183"/>
      <c r="BIC79" s="183"/>
      <c r="BID79" s="183"/>
      <c r="BIE79" s="183"/>
      <c r="BIF79" s="183"/>
      <c r="BIG79" s="183"/>
      <c r="BIH79" s="183"/>
      <c r="BII79" s="183"/>
      <c r="BIJ79" s="183"/>
      <c r="BIK79" s="183"/>
      <c r="BIL79" s="183"/>
      <c r="BIM79" s="183"/>
      <c r="BIN79" s="183"/>
      <c r="BIO79" s="183"/>
      <c r="BIP79" s="183"/>
      <c r="BIQ79" s="183"/>
      <c r="BIR79" s="183"/>
      <c r="BIS79" s="183"/>
      <c r="BIT79" s="183"/>
      <c r="BIU79" s="183"/>
      <c r="BIV79" s="183"/>
      <c r="BIW79" s="183"/>
      <c r="BIX79" s="183"/>
      <c r="BIY79" s="183"/>
      <c r="BIZ79" s="183"/>
      <c r="BJA79" s="183"/>
      <c r="BJB79" s="183"/>
      <c r="BJC79" s="183"/>
      <c r="BJD79" s="183"/>
      <c r="BJE79" s="183"/>
      <c r="BJF79" s="183"/>
      <c r="BJG79" s="183"/>
      <c r="BJH79" s="183"/>
      <c r="BJI79" s="183"/>
      <c r="BJJ79" s="183"/>
      <c r="BJK79" s="183"/>
      <c r="BJL79" s="183"/>
      <c r="BJM79" s="183"/>
      <c r="BJN79" s="183"/>
      <c r="BJO79" s="183"/>
      <c r="BJP79" s="183"/>
      <c r="BJQ79" s="183"/>
      <c r="BJR79" s="183"/>
      <c r="BJS79" s="183"/>
      <c r="BJT79" s="183"/>
      <c r="BJU79" s="183"/>
      <c r="BJV79" s="183"/>
      <c r="BJW79" s="183"/>
      <c r="BJX79" s="183"/>
      <c r="BJY79" s="183"/>
      <c r="BJZ79" s="183"/>
      <c r="BKA79" s="183"/>
      <c r="BKB79" s="183"/>
      <c r="BKC79" s="183"/>
      <c r="BKD79" s="183"/>
      <c r="BKE79" s="183"/>
      <c r="BKF79" s="183"/>
      <c r="BKG79" s="183"/>
      <c r="BKH79" s="183"/>
      <c r="BKI79" s="183"/>
      <c r="BKJ79" s="183"/>
      <c r="BKK79" s="183"/>
      <c r="BKL79" s="183"/>
      <c r="BKM79" s="183"/>
      <c r="BKN79" s="183"/>
      <c r="BKO79" s="183"/>
      <c r="BKP79" s="183"/>
      <c r="BKQ79" s="183"/>
      <c r="BKR79" s="183"/>
      <c r="BKS79" s="183"/>
      <c r="BKT79" s="183"/>
      <c r="BKU79" s="183"/>
      <c r="BKV79" s="183"/>
      <c r="BKW79" s="183"/>
      <c r="BKX79" s="183"/>
      <c r="BKY79" s="183"/>
      <c r="BKZ79" s="183"/>
      <c r="BLA79" s="183"/>
      <c r="BLB79" s="183"/>
      <c r="BLC79" s="183"/>
      <c r="BLD79" s="183"/>
      <c r="BLE79" s="183"/>
      <c r="BLF79" s="183"/>
      <c r="BLG79" s="183"/>
      <c r="BLH79" s="183"/>
      <c r="BLI79" s="183"/>
      <c r="BLJ79" s="183"/>
      <c r="BLK79" s="183"/>
      <c r="BLL79" s="183"/>
      <c r="BLM79" s="183"/>
      <c r="BLN79" s="183"/>
      <c r="BLO79" s="183"/>
      <c r="BLP79" s="183"/>
      <c r="BLQ79" s="183"/>
      <c r="BLR79" s="183"/>
      <c r="BLS79" s="183"/>
      <c r="BLT79" s="183"/>
      <c r="BLU79" s="183"/>
      <c r="BLV79" s="183"/>
      <c r="BLW79" s="183"/>
      <c r="BLX79" s="183"/>
      <c r="BLY79" s="183"/>
      <c r="BLZ79" s="183"/>
      <c r="BMA79" s="183"/>
      <c r="BMB79" s="183"/>
      <c r="BMC79" s="183"/>
      <c r="BMD79" s="183"/>
      <c r="BME79" s="183"/>
      <c r="BMF79" s="183"/>
      <c r="BMG79" s="183"/>
      <c r="BMH79" s="183"/>
      <c r="BMI79" s="183"/>
      <c r="BMJ79" s="183"/>
      <c r="BMK79" s="183"/>
      <c r="BML79" s="183"/>
      <c r="BMM79" s="183"/>
      <c r="BMN79" s="183"/>
      <c r="BMO79" s="183"/>
      <c r="BMP79" s="183"/>
      <c r="BMQ79" s="183"/>
      <c r="BMR79" s="183"/>
      <c r="BMS79" s="183"/>
      <c r="BMT79" s="183"/>
      <c r="BMU79" s="183"/>
      <c r="BMV79" s="183"/>
      <c r="BMW79" s="183"/>
      <c r="BMX79" s="183"/>
      <c r="BMY79" s="183"/>
      <c r="BMZ79" s="183"/>
      <c r="BNA79" s="183"/>
      <c r="BNB79" s="183"/>
      <c r="BNC79" s="183"/>
      <c r="BND79" s="183"/>
      <c r="BNE79" s="183"/>
      <c r="BNF79" s="183"/>
      <c r="BNG79" s="183"/>
      <c r="BNH79" s="183"/>
      <c r="BNI79" s="183"/>
      <c r="BNJ79" s="183"/>
      <c r="BNK79" s="183"/>
      <c r="BNL79" s="183"/>
      <c r="BNM79" s="183"/>
      <c r="BNN79" s="183"/>
      <c r="BNO79" s="183"/>
      <c r="BNP79" s="183"/>
      <c r="BNQ79" s="183"/>
      <c r="BNR79" s="183"/>
      <c r="BNS79" s="183"/>
      <c r="BNT79" s="183"/>
      <c r="BNU79" s="183"/>
      <c r="BNV79" s="183"/>
      <c r="BNW79" s="183"/>
      <c r="BNX79" s="183"/>
      <c r="BNY79" s="183"/>
      <c r="BNZ79" s="183"/>
      <c r="BOA79" s="183"/>
      <c r="BOB79" s="183"/>
      <c r="BOC79" s="183"/>
      <c r="BOD79" s="183"/>
      <c r="BOE79" s="183"/>
      <c r="BOF79" s="183"/>
      <c r="BOG79" s="183"/>
      <c r="BOH79" s="183"/>
      <c r="BOI79" s="183"/>
      <c r="BOJ79" s="183"/>
      <c r="BOK79" s="183"/>
      <c r="BOL79" s="183"/>
      <c r="BOM79" s="183"/>
      <c r="BON79" s="183"/>
      <c r="BOO79" s="183"/>
      <c r="BOP79" s="183"/>
      <c r="BOQ79" s="183"/>
      <c r="BOR79" s="183"/>
      <c r="BOS79" s="183"/>
      <c r="BOT79" s="183"/>
      <c r="BOU79" s="183"/>
      <c r="BOV79" s="183"/>
      <c r="BOW79" s="183"/>
      <c r="BOX79" s="183"/>
      <c r="BOY79" s="183"/>
      <c r="BOZ79" s="183"/>
      <c r="BPA79" s="183"/>
      <c r="BPB79" s="183"/>
      <c r="BPC79" s="183"/>
      <c r="BPD79" s="183"/>
      <c r="BPE79" s="183"/>
      <c r="BPF79" s="183"/>
      <c r="BPG79" s="183"/>
      <c r="BPH79" s="183"/>
      <c r="BPI79" s="183"/>
      <c r="BPJ79" s="183"/>
      <c r="BPK79" s="183"/>
      <c r="BPL79" s="183"/>
      <c r="BPM79" s="183"/>
      <c r="BPN79" s="183"/>
      <c r="BPO79" s="183"/>
      <c r="BPP79" s="183"/>
      <c r="BPQ79" s="183"/>
      <c r="BPR79" s="183"/>
      <c r="BPS79" s="183"/>
      <c r="BPT79" s="183"/>
      <c r="BPU79" s="183"/>
      <c r="BPV79" s="183"/>
      <c r="BPW79" s="183"/>
      <c r="BPX79" s="183"/>
      <c r="BPY79" s="183"/>
      <c r="BPZ79" s="183"/>
      <c r="BQA79" s="183"/>
      <c r="BQB79" s="183"/>
      <c r="BQC79" s="183"/>
      <c r="BQD79" s="183"/>
      <c r="BQE79" s="183"/>
      <c r="BQF79" s="183"/>
      <c r="BQG79" s="183"/>
      <c r="BQH79" s="183"/>
      <c r="BQI79" s="183"/>
      <c r="BQJ79" s="183"/>
      <c r="BQK79" s="183"/>
      <c r="BQL79" s="183"/>
      <c r="BQM79" s="183"/>
      <c r="BQN79" s="183"/>
      <c r="BQO79" s="183"/>
      <c r="BQP79" s="183"/>
      <c r="BQQ79" s="183"/>
      <c r="BQR79" s="183"/>
      <c r="BQS79" s="183"/>
      <c r="BQT79" s="183"/>
      <c r="BQU79" s="183"/>
      <c r="BQV79" s="183"/>
      <c r="BQW79" s="183"/>
      <c r="BQX79" s="183"/>
      <c r="BQY79" s="183"/>
      <c r="BQZ79" s="183"/>
      <c r="BRA79" s="183"/>
      <c r="BRB79" s="183"/>
      <c r="BRC79" s="183"/>
      <c r="BRD79" s="183"/>
      <c r="BRE79" s="183"/>
      <c r="BRF79" s="183"/>
      <c r="BRG79" s="183"/>
      <c r="BRH79" s="183"/>
      <c r="BRI79" s="183"/>
      <c r="BRJ79" s="183"/>
      <c r="BRK79" s="183"/>
      <c r="BRL79" s="183"/>
      <c r="BRM79" s="183"/>
      <c r="BRN79" s="183"/>
      <c r="BRO79" s="183"/>
      <c r="BRP79" s="183"/>
      <c r="BRQ79" s="183"/>
      <c r="BRR79" s="183"/>
      <c r="BRS79" s="183"/>
      <c r="BRT79" s="183"/>
      <c r="BRU79" s="183"/>
      <c r="BRV79" s="183"/>
      <c r="BRW79" s="183"/>
      <c r="BRX79" s="183"/>
      <c r="BRY79" s="183"/>
      <c r="BRZ79" s="183"/>
      <c r="BSA79" s="183"/>
      <c r="BSB79" s="183"/>
      <c r="BSC79" s="183"/>
      <c r="BSD79" s="183"/>
      <c r="BSE79" s="183"/>
      <c r="BSF79" s="183"/>
      <c r="BSG79" s="183"/>
      <c r="BSH79" s="183"/>
      <c r="BSI79" s="183"/>
      <c r="BSJ79" s="183"/>
      <c r="BSK79" s="183"/>
      <c r="BSL79" s="183"/>
      <c r="BSM79" s="183"/>
      <c r="BSN79" s="183"/>
      <c r="BSO79" s="183"/>
      <c r="BSP79" s="183"/>
      <c r="BSQ79" s="183"/>
      <c r="BSR79" s="183"/>
      <c r="BSS79" s="183"/>
      <c r="BST79" s="183"/>
      <c r="BSU79" s="183"/>
      <c r="BSV79" s="183"/>
      <c r="BSW79" s="183"/>
      <c r="BSX79" s="183"/>
      <c r="BSY79" s="183"/>
      <c r="BSZ79" s="183"/>
      <c r="BTA79" s="183"/>
      <c r="BTB79" s="183"/>
      <c r="BTC79" s="183"/>
      <c r="BTD79" s="183"/>
      <c r="BTE79" s="183"/>
      <c r="BTF79" s="183"/>
      <c r="BTG79" s="183"/>
      <c r="BTH79" s="183"/>
      <c r="BTI79" s="183"/>
      <c r="BTJ79" s="183"/>
      <c r="BTK79" s="183"/>
      <c r="BTL79" s="183"/>
      <c r="BTM79" s="183"/>
      <c r="BTN79" s="183"/>
      <c r="BTO79" s="183"/>
      <c r="BTP79" s="183"/>
      <c r="BTQ79" s="183"/>
      <c r="BTR79" s="183"/>
      <c r="BTS79" s="183"/>
      <c r="BTT79" s="183"/>
      <c r="BTU79" s="183"/>
      <c r="BTV79" s="183"/>
      <c r="BTW79" s="183"/>
      <c r="BTX79" s="183"/>
      <c r="BTY79" s="183"/>
      <c r="BTZ79" s="183"/>
      <c r="BUA79" s="183"/>
      <c r="BUB79" s="183"/>
      <c r="BUC79" s="183"/>
      <c r="BUD79" s="183"/>
      <c r="BUE79" s="183"/>
      <c r="BUF79" s="183"/>
      <c r="BUG79" s="183"/>
      <c r="BUH79" s="183"/>
      <c r="BUI79" s="183"/>
      <c r="BUJ79" s="183"/>
      <c r="BUK79" s="183"/>
      <c r="BUL79" s="183"/>
      <c r="BUM79" s="183"/>
      <c r="BUN79" s="183"/>
      <c r="BUO79" s="183"/>
      <c r="BUP79" s="183"/>
      <c r="BUQ79" s="183"/>
      <c r="BUR79" s="183"/>
      <c r="BUS79" s="183"/>
      <c r="BUT79" s="183"/>
      <c r="BUU79" s="183"/>
      <c r="BUV79" s="183"/>
      <c r="BUW79" s="183"/>
      <c r="BUX79" s="183"/>
      <c r="BUY79" s="183"/>
      <c r="BUZ79" s="183"/>
      <c r="BVA79" s="183"/>
      <c r="BVB79" s="183"/>
      <c r="BVC79" s="183"/>
      <c r="BVD79" s="183"/>
      <c r="BVE79" s="183"/>
      <c r="BVF79" s="183"/>
      <c r="BVG79" s="183"/>
      <c r="BVH79" s="183"/>
      <c r="BVI79" s="183"/>
      <c r="BVJ79" s="183"/>
      <c r="BVK79" s="183"/>
      <c r="BVL79" s="183"/>
      <c r="BVM79" s="183"/>
      <c r="BVN79" s="183"/>
      <c r="BVO79" s="183"/>
      <c r="BVP79" s="183"/>
      <c r="BVQ79" s="183"/>
      <c r="BVR79" s="183"/>
      <c r="BVS79" s="183"/>
      <c r="BVT79" s="183"/>
      <c r="BVU79" s="183"/>
      <c r="BVV79" s="183"/>
      <c r="BVW79" s="183"/>
      <c r="BVX79" s="183"/>
      <c r="BVY79" s="183"/>
      <c r="BVZ79" s="183"/>
      <c r="BWA79" s="183"/>
      <c r="BWB79" s="183"/>
      <c r="BWC79" s="183"/>
      <c r="BWD79" s="183"/>
      <c r="BWE79" s="183"/>
      <c r="BWF79" s="183"/>
      <c r="BWG79" s="183"/>
      <c r="BWH79" s="183"/>
      <c r="BWI79" s="183"/>
      <c r="BWJ79" s="183"/>
      <c r="BWK79" s="183"/>
      <c r="BWL79" s="183"/>
      <c r="BWM79" s="183"/>
      <c r="BWN79" s="183"/>
      <c r="BWO79" s="183"/>
      <c r="BWP79" s="183"/>
      <c r="BWQ79" s="183"/>
      <c r="BWR79" s="183"/>
      <c r="BWS79" s="183"/>
      <c r="BWT79" s="183"/>
      <c r="BWU79" s="183"/>
      <c r="BWV79" s="183"/>
      <c r="BWW79" s="183"/>
      <c r="BWX79" s="183"/>
      <c r="BWY79" s="183"/>
      <c r="BWZ79" s="183"/>
      <c r="BXA79" s="183"/>
      <c r="BXB79" s="183"/>
      <c r="BXC79" s="183"/>
      <c r="BXD79" s="183"/>
      <c r="BXE79" s="183"/>
      <c r="BXF79" s="183"/>
      <c r="BXG79" s="183"/>
      <c r="BXH79" s="183"/>
      <c r="BXI79" s="183"/>
      <c r="BXJ79" s="183"/>
      <c r="BXK79" s="183"/>
      <c r="BXL79" s="183"/>
      <c r="BXM79" s="183"/>
      <c r="BXN79" s="183"/>
      <c r="BXO79" s="183"/>
      <c r="BXP79" s="183"/>
      <c r="BXQ79" s="183"/>
      <c r="BXR79" s="183"/>
      <c r="BXS79" s="183"/>
      <c r="BXT79" s="183"/>
      <c r="BXU79" s="183"/>
      <c r="BXV79" s="183"/>
      <c r="BXW79" s="183"/>
      <c r="BXX79" s="183"/>
      <c r="BXY79" s="183"/>
      <c r="BXZ79" s="183"/>
      <c r="BYA79" s="183"/>
      <c r="BYB79" s="183"/>
      <c r="BYC79" s="183"/>
      <c r="BYD79" s="183"/>
      <c r="BYE79" s="183"/>
      <c r="BYF79" s="183"/>
      <c r="BYG79" s="183"/>
      <c r="BYH79" s="183"/>
      <c r="BYI79" s="183"/>
      <c r="BYJ79" s="183"/>
      <c r="BYK79" s="183"/>
      <c r="BYL79" s="183"/>
      <c r="BYM79" s="183"/>
      <c r="BYN79" s="183"/>
      <c r="BYO79" s="183"/>
      <c r="BYP79" s="183"/>
      <c r="BYQ79" s="183"/>
      <c r="BYR79" s="183"/>
      <c r="BYS79" s="183"/>
      <c r="BYT79" s="183"/>
      <c r="BYU79" s="183"/>
      <c r="BYV79" s="183"/>
      <c r="BYW79" s="183"/>
      <c r="BYX79" s="183"/>
      <c r="BYY79" s="183"/>
      <c r="BYZ79" s="183"/>
      <c r="BZA79" s="183"/>
      <c r="BZB79" s="183"/>
      <c r="BZC79" s="183"/>
      <c r="BZD79" s="183"/>
      <c r="BZE79" s="183"/>
      <c r="BZF79" s="183"/>
      <c r="BZG79" s="183"/>
      <c r="BZH79" s="183"/>
      <c r="BZI79" s="183"/>
      <c r="BZJ79" s="183"/>
      <c r="BZK79" s="183"/>
      <c r="BZL79" s="183"/>
      <c r="BZM79" s="183"/>
      <c r="BZN79" s="183"/>
      <c r="BZO79" s="183"/>
      <c r="BZP79" s="183"/>
      <c r="BZQ79" s="183"/>
      <c r="BZR79" s="183"/>
      <c r="BZS79" s="183"/>
      <c r="BZT79" s="183"/>
      <c r="BZU79" s="183"/>
      <c r="BZV79" s="183"/>
      <c r="BZW79" s="183"/>
      <c r="BZX79" s="183"/>
      <c r="BZY79" s="183"/>
      <c r="BZZ79" s="183"/>
      <c r="CAA79" s="183"/>
      <c r="CAB79" s="183"/>
      <c r="CAC79" s="183"/>
      <c r="CAD79" s="183"/>
      <c r="CAE79" s="183"/>
      <c r="CAF79" s="183"/>
      <c r="CAG79" s="183"/>
      <c r="CAH79" s="183"/>
      <c r="CAI79" s="183"/>
      <c r="CAJ79" s="183"/>
      <c r="CAK79" s="183"/>
      <c r="CAL79" s="183"/>
      <c r="CAM79" s="183"/>
      <c r="CAN79" s="183"/>
      <c r="CAO79" s="183"/>
      <c r="CAP79" s="183"/>
      <c r="CAQ79" s="183"/>
      <c r="CAR79" s="183"/>
      <c r="CAS79" s="183"/>
      <c r="CAT79" s="183"/>
      <c r="CAU79" s="183"/>
      <c r="CAV79" s="183"/>
      <c r="CAW79" s="183"/>
      <c r="CAX79" s="183"/>
      <c r="CAY79" s="183"/>
      <c r="CAZ79" s="183"/>
      <c r="CBA79" s="183"/>
      <c r="CBB79" s="183"/>
      <c r="CBC79" s="183"/>
      <c r="CBD79" s="183"/>
      <c r="CBE79" s="183"/>
      <c r="CBF79" s="183"/>
      <c r="CBG79" s="183"/>
      <c r="CBH79" s="183"/>
      <c r="CBI79" s="183"/>
      <c r="CBJ79" s="183"/>
      <c r="CBK79" s="183"/>
      <c r="CBL79" s="183"/>
      <c r="CBM79" s="183"/>
      <c r="CBN79" s="183"/>
      <c r="CBO79" s="183"/>
      <c r="CBP79" s="183"/>
      <c r="CBQ79" s="183"/>
      <c r="CBR79" s="183"/>
      <c r="CBS79" s="183"/>
      <c r="CBT79" s="183"/>
      <c r="CBU79" s="183"/>
      <c r="CBV79" s="183"/>
      <c r="CBW79" s="183"/>
      <c r="CBX79" s="183"/>
      <c r="CBY79" s="183"/>
      <c r="CBZ79" s="183"/>
      <c r="CCA79" s="183"/>
      <c r="CCB79" s="183"/>
      <c r="CCC79" s="183"/>
      <c r="CCD79" s="183"/>
      <c r="CCE79" s="183"/>
      <c r="CCF79" s="183"/>
      <c r="CCG79" s="183"/>
      <c r="CCH79" s="183"/>
      <c r="CCI79" s="183"/>
      <c r="CCJ79" s="183"/>
      <c r="CCK79" s="183"/>
      <c r="CCL79" s="183"/>
      <c r="CCM79" s="183"/>
      <c r="CCN79" s="183"/>
      <c r="CCO79" s="183"/>
      <c r="CCP79" s="183"/>
      <c r="CCQ79" s="183"/>
      <c r="CCR79" s="183"/>
      <c r="CCS79" s="183"/>
      <c r="CCT79" s="183"/>
      <c r="CCU79" s="183"/>
      <c r="CCV79" s="183"/>
      <c r="CCW79" s="183"/>
      <c r="CCX79" s="183"/>
      <c r="CCY79" s="183"/>
      <c r="CCZ79" s="183"/>
      <c r="CDA79" s="183"/>
      <c r="CDB79" s="183"/>
      <c r="CDC79" s="183"/>
      <c r="CDD79" s="183"/>
      <c r="CDE79" s="183"/>
      <c r="CDF79" s="183"/>
      <c r="CDG79" s="183"/>
      <c r="CDH79" s="183"/>
      <c r="CDI79" s="183"/>
      <c r="CDJ79" s="183"/>
      <c r="CDK79" s="183"/>
      <c r="CDL79" s="183"/>
      <c r="CDM79" s="183"/>
      <c r="CDN79" s="183"/>
      <c r="CDO79" s="183"/>
      <c r="CDP79" s="183"/>
      <c r="CDQ79" s="183"/>
      <c r="CDR79" s="183"/>
      <c r="CDS79" s="183"/>
      <c r="CDT79" s="183"/>
      <c r="CDU79" s="183"/>
      <c r="CDV79" s="183"/>
      <c r="CDW79" s="183"/>
      <c r="CDX79" s="183"/>
      <c r="CDY79" s="183"/>
      <c r="CDZ79" s="183"/>
      <c r="CEA79" s="183"/>
      <c r="CEB79" s="183"/>
      <c r="CEC79" s="183"/>
      <c r="CED79" s="183"/>
      <c r="CEE79" s="183"/>
      <c r="CEF79" s="183"/>
      <c r="CEG79" s="183"/>
      <c r="CEH79" s="183"/>
      <c r="CEI79" s="183"/>
      <c r="CEJ79" s="183"/>
      <c r="CEK79" s="183"/>
      <c r="CEL79" s="183"/>
      <c r="CEM79" s="183"/>
      <c r="CEN79" s="183"/>
      <c r="CEO79" s="183"/>
      <c r="CEP79" s="183"/>
      <c r="CEQ79" s="183"/>
      <c r="CER79" s="183"/>
      <c r="CES79" s="183"/>
      <c r="CET79" s="183"/>
      <c r="CEU79" s="183"/>
      <c r="CEV79" s="183"/>
      <c r="CEW79" s="183"/>
      <c r="CEX79" s="183"/>
      <c r="CEY79" s="183"/>
      <c r="CEZ79" s="183"/>
      <c r="CFA79" s="183"/>
      <c r="CFB79" s="183"/>
      <c r="CFC79" s="183"/>
      <c r="CFD79" s="183"/>
      <c r="CFE79" s="183"/>
      <c r="CFF79" s="183"/>
      <c r="CFG79" s="183"/>
      <c r="CFH79" s="183"/>
      <c r="CFI79" s="183"/>
      <c r="CFJ79" s="183"/>
      <c r="CFK79" s="183"/>
      <c r="CFL79" s="183"/>
      <c r="CFM79" s="183"/>
      <c r="CFN79" s="183"/>
      <c r="CFO79" s="183"/>
      <c r="CFP79" s="183"/>
      <c r="CFQ79" s="183"/>
      <c r="CFR79" s="183"/>
      <c r="CFS79" s="183"/>
      <c r="CFT79" s="183"/>
      <c r="CFU79" s="183"/>
      <c r="CFV79" s="183"/>
      <c r="CFW79" s="183"/>
      <c r="CFX79" s="183"/>
      <c r="CFY79" s="183"/>
      <c r="CFZ79" s="183"/>
      <c r="CGA79" s="183"/>
      <c r="CGB79" s="183"/>
      <c r="CGC79" s="183"/>
      <c r="CGD79" s="183"/>
      <c r="CGE79" s="183"/>
      <c r="CGF79" s="183"/>
      <c r="CGG79" s="183"/>
      <c r="CGH79" s="183"/>
      <c r="CGI79" s="183"/>
      <c r="CGJ79" s="183"/>
      <c r="CGK79" s="183"/>
      <c r="CGL79" s="183"/>
      <c r="CGM79" s="183"/>
      <c r="CGN79" s="183"/>
      <c r="CGO79" s="183"/>
      <c r="CGP79" s="183"/>
      <c r="CGQ79" s="183"/>
      <c r="CGR79" s="183"/>
      <c r="CGS79" s="183"/>
      <c r="CGT79" s="183"/>
      <c r="CGU79" s="183"/>
      <c r="CGV79" s="183"/>
      <c r="CGW79" s="183"/>
      <c r="CGX79" s="183"/>
      <c r="CGY79" s="183"/>
      <c r="CGZ79" s="183"/>
      <c r="CHA79" s="183"/>
      <c r="CHB79" s="183"/>
      <c r="CHC79" s="183"/>
      <c r="CHD79" s="183"/>
      <c r="CHE79" s="183"/>
      <c r="CHF79" s="183"/>
      <c r="CHG79" s="183"/>
      <c r="CHH79" s="183"/>
      <c r="CHI79" s="183"/>
      <c r="CHJ79" s="183"/>
      <c r="CHK79" s="183"/>
      <c r="CHL79" s="183"/>
      <c r="CHM79" s="183"/>
      <c r="CHN79" s="183"/>
      <c r="CHO79" s="183"/>
      <c r="CHP79" s="183"/>
      <c r="CHQ79" s="183"/>
      <c r="CHR79" s="183"/>
      <c r="CHS79" s="183"/>
      <c r="CHT79" s="183"/>
      <c r="CHU79" s="183"/>
      <c r="CHV79" s="183"/>
      <c r="CHW79" s="183"/>
      <c r="CHX79" s="183"/>
      <c r="CHY79" s="183"/>
      <c r="CHZ79" s="183"/>
      <c r="CIA79" s="183"/>
      <c r="CIB79" s="183"/>
      <c r="CIC79" s="183"/>
      <c r="CID79" s="183"/>
      <c r="CIE79" s="183"/>
      <c r="CIF79" s="183"/>
      <c r="CIG79" s="183"/>
      <c r="CIH79" s="183"/>
      <c r="CII79" s="183"/>
      <c r="CIJ79" s="183"/>
      <c r="CIK79" s="183"/>
      <c r="CIL79" s="183"/>
      <c r="CIM79" s="183"/>
      <c r="CIN79" s="183"/>
      <c r="CIO79" s="183"/>
      <c r="CIP79" s="183"/>
      <c r="CIQ79" s="183"/>
      <c r="CIR79" s="183"/>
      <c r="CIS79" s="183"/>
      <c r="CIT79" s="183"/>
      <c r="CIU79" s="183"/>
      <c r="CIV79" s="183"/>
      <c r="CIW79" s="183"/>
      <c r="CIX79" s="183"/>
      <c r="CIY79" s="183"/>
      <c r="CIZ79" s="183"/>
      <c r="CJA79" s="183"/>
      <c r="CJB79" s="183"/>
      <c r="CJC79" s="183"/>
      <c r="CJD79" s="183"/>
      <c r="CJE79" s="183"/>
      <c r="CJF79" s="183"/>
      <c r="CJG79" s="183"/>
      <c r="CJH79" s="183"/>
      <c r="CJI79" s="183"/>
      <c r="CJJ79" s="183"/>
      <c r="CJK79" s="183"/>
      <c r="CJL79" s="183"/>
      <c r="CJM79" s="183"/>
      <c r="CJN79" s="183"/>
      <c r="CJO79" s="183"/>
      <c r="CJP79" s="183"/>
      <c r="CJQ79" s="183"/>
      <c r="CJR79" s="183"/>
      <c r="CJS79" s="183"/>
      <c r="CJT79" s="183"/>
      <c r="CJU79" s="183"/>
      <c r="CJV79" s="183"/>
      <c r="CJW79" s="183"/>
      <c r="CJX79" s="183"/>
      <c r="CJY79" s="183"/>
      <c r="CJZ79" s="183"/>
      <c r="CKA79" s="183"/>
      <c r="CKB79" s="183"/>
      <c r="CKC79" s="183"/>
      <c r="CKD79" s="183"/>
      <c r="CKE79" s="183"/>
      <c r="CKF79" s="183"/>
      <c r="CKG79" s="183"/>
      <c r="CKH79" s="183"/>
      <c r="CKI79" s="183"/>
      <c r="CKJ79" s="183"/>
      <c r="CKK79" s="183"/>
      <c r="CKL79" s="183"/>
      <c r="CKM79" s="183"/>
      <c r="CKN79" s="183"/>
      <c r="CKO79" s="183"/>
      <c r="CKP79" s="183"/>
      <c r="CKQ79" s="183"/>
      <c r="CKR79" s="183"/>
      <c r="CKS79" s="183"/>
      <c r="CKT79" s="183"/>
      <c r="CKU79" s="183"/>
      <c r="CKV79" s="183"/>
      <c r="CKW79" s="183"/>
      <c r="CKX79" s="183"/>
      <c r="CKY79" s="183"/>
      <c r="CKZ79" s="183"/>
      <c r="CLA79" s="183"/>
      <c r="CLB79" s="183"/>
      <c r="CLC79" s="183"/>
      <c r="CLD79" s="183"/>
      <c r="CLE79" s="183"/>
      <c r="CLF79" s="183"/>
      <c r="CLG79" s="183"/>
      <c r="CLH79" s="183"/>
      <c r="CLI79" s="183"/>
      <c r="CLJ79" s="183"/>
      <c r="CLK79" s="183"/>
      <c r="CLL79" s="183"/>
      <c r="CLM79" s="183"/>
      <c r="CLN79" s="183"/>
      <c r="CLO79" s="183"/>
      <c r="CLP79" s="183"/>
      <c r="CLQ79" s="183"/>
      <c r="CLR79" s="183"/>
      <c r="CLS79" s="183"/>
      <c r="CLT79" s="183"/>
      <c r="CLU79" s="183"/>
      <c r="CLV79" s="183"/>
      <c r="CLW79" s="183"/>
      <c r="CLX79" s="183"/>
      <c r="CLY79" s="183"/>
      <c r="CLZ79" s="183"/>
      <c r="CMA79" s="183"/>
      <c r="CMB79" s="183"/>
      <c r="CMC79" s="183"/>
      <c r="CMD79" s="183"/>
      <c r="CME79" s="183"/>
      <c r="CMF79" s="183"/>
      <c r="CMG79" s="183"/>
      <c r="CMH79" s="183"/>
      <c r="CMI79" s="183"/>
      <c r="CMJ79" s="183"/>
      <c r="CMK79" s="183"/>
      <c r="CML79" s="183"/>
      <c r="CMM79" s="183"/>
      <c r="CMN79" s="183"/>
      <c r="CMO79" s="183"/>
      <c r="CMP79" s="183"/>
      <c r="CMQ79" s="183"/>
      <c r="CMR79" s="183"/>
      <c r="CMS79" s="183"/>
      <c r="CMT79" s="183"/>
      <c r="CMU79" s="183"/>
      <c r="CMV79" s="183"/>
      <c r="CMW79" s="183"/>
      <c r="CMX79" s="183"/>
      <c r="CMY79" s="183"/>
      <c r="CMZ79" s="183"/>
      <c r="CNA79" s="183"/>
      <c r="CNB79" s="183"/>
      <c r="CNC79" s="183"/>
      <c r="CND79" s="183"/>
      <c r="CNE79" s="183"/>
      <c r="CNF79" s="183"/>
      <c r="CNG79" s="183"/>
      <c r="CNH79" s="183"/>
      <c r="CNI79" s="183"/>
      <c r="CNJ79" s="183"/>
      <c r="CNK79" s="183"/>
      <c r="CNL79" s="183"/>
      <c r="CNM79" s="183"/>
      <c r="CNN79" s="183"/>
      <c r="CNO79" s="183"/>
      <c r="CNP79" s="183"/>
      <c r="CNQ79" s="183"/>
      <c r="CNR79" s="183"/>
      <c r="CNS79" s="183"/>
      <c r="CNT79" s="183"/>
      <c r="CNU79" s="183"/>
      <c r="CNV79" s="183"/>
      <c r="CNW79" s="183"/>
      <c r="CNX79" s="183"/>
      <c r="CNY79" s="183"/>
      <c r="CNZ79" s="183"/>
      <c r="COA79" s="183"/>
      <c r="COB79" s="183"/>
      <c r="COC79" s="183"/>
      <c r="COD79" s="183"/>
      <c r="COE79" s="183"/>
      <c r="COF79" s="183"/>
      <c r="COG79" s="183"/>
      <c r="COH79" s="183"/>
      <c r="COI79" s="183"/>
      <c r="COJ79" s="183"/>
      <c r="COK79" s="183"/>
      <c r="COL79" s="183"/>
      <c r="COM79" s="183"/>
      <c r="CON79" s="183"/>
      <c r="COO79" s="183"/>
      <c r="COP79" s="183"/>
      <c r="COQ79" s="183"/>
      <c r="COR79" s="183"/>
      <c r="COS79" s="183"/>
      <c r="COT79" s="183"/>
      <c r="COU79" s="183"/>
      <c r="COV79" s="183"/>
      <c r="COW79" s="183"/>
      <c r="COX79" s="183"/>
    </row>
    <row r="80" spans="1:2442" s="293" customFormat="1" ht="18.95" customHeight="1">
      <c r="A80" s="281"/>
      <c r="B80" s="310"/>
      <c r="C80" s="283"/>
      <c r="D80" s="281"/>
      <c r="E80" s="284"/>
      <c r="F80" s="285"/>
      <c r="G80" s="285"/>
      <c r="H80" s="309"/>
      <c r="I80" s="288"/>
      <c r="K80" s="298"/>
      <c r="L80" s="298"/>
      <c r="M80" s="298"/>
      <c r="N80" s="272"/>
      <c r="O80" s="264"/>
      <c r="P80" s="265"/>
      <c r="Q80" s="266"/>
      <c r="R80" s="266"/>
      <c r="S80" s="264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  <c r="FB80" s="183"/>
      <c r="FC80" s="183"/>
      <c r="FD80" s="183"/>
      <c r="FE80" s="183"/>
      <c r="FF80" s="183"/>
      <c r="FG80" s="183"/>
      <c r="FH80" s="183"/>
      <c r="FI80" s="183"/>
      <c r="FJ80" s="183"/>
      <c r="FK80" s="183"/>
      <c r="FL80" s="183"/>
      <c r="FM80" s="183"/>
      <c r="FN80" s="183"/>
      <c r="FO80" s="183"/>
      <c r="FP80" s="183"/>
      <c r="FQ80" s="183"/>
      <c r="FR80" s="183"/>
      <c r="FS80" s="183"/>
      <c r="FT80" s="183"/>
      <c r="FU80" s="183"/>
      <c r="FV80" s="183"/>
      <c r="FW80" s="183"/>
      <c r="FX80" s="183"/>
      <c r="FY80" s="183"/>
      <c r="FZ80" s="183"/>
      <c r="GA80" s="183"/>
      <c r="GB80" s="183"/>
      <c r="GC80" s="183"/>
      <c r="GD80" s="183"/>
      <c r="GE80" s="183"/>
      <c r="GF80" s="183"/>
      <c r="GG80" s="183"/>
      <c r="GH80" s="183"/>
      <c r="GI80" s="183"/>
      <c r="GJ80" s="183"/>
      <c r="GK80" s="183"/>
      <c r="GL80" s="183"/>
      <c r="GM80" s="183"/>
      <c r="GN80" s="183"/>
      <c r="GO80" s="183"/>
      <c r="GP80" s="183"/>
      <c r="GQ80" s="183"/>
      <c r="GR80" s="183"/>
      <c r="GS80" s="183"/>
      <c r="GT80" s="183"/>
      <c r="GU80" s="183"/>
      <c r="GV80" s="183"/>
      <c r="GW80" s="183"/>
      <c r="GX80" s="183"/>
      <c r="GY80" s="183"/>
      <c r="GZ80" s="183"/>
      <c r="HA80" s="183"/>
      <c r="HB80" s="183"/>
      <c r="HC80" s="183"/>
      <c r="HD80" s="183"/>
      <c r="HE80" s="183"/>
      <c r="HF80" s="183"/>
      <c r="HG80" s="183"/>
      <c r="HH80" s="183"/>
      <c r="HI80" s="183"/>
      <c r="HJ80" s="183"/>
      <c r="HK80" s="183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83"/>
      <c r="HZ80" s="183"/>
      <c r="IA80" s="183"/>
      <c r="IB80" s="183"/>
      <c r="IC80" s="183"/>
      <c r="ID80" s="183"/>
      <c r="IE80" s="183"/>
      <c r="IF80" s="183"/>
      <c r="IG80" s="183"/>
      <c r="IH80" s="183"/>
      <c r="II80" s="183"/>
      <c r="IJ80" s="183"/>
      <c r="IK80" s="183"/>
      <c r="IL80" s="183"/>
      <c r="IM80" s="183"/>
      <c r="IN80" s="183"/>
      <c r="IO80" s="183"/>
      <c r="IP80" s="183"/>
      <c r="IQ80" s="183"/>
      <c r="IR80" s="183"/>
      <c r="IS80" s="183"/>
      <c r="IT80" s="183"/>
      <c r="IU80" s="183"/>
      <c r="IV80" s="183"/>
      <c r="IW80" s="183"/>
      <c r="IX80" s="183"/>
      <c r="IY80" s="183"/>
      <c r="IZ80" s="183"/>
      <c r="JA80" s="183"/>
      <c r="JB80" s="183"/>
      <c r="JC80" s="183"/>
      <c r="JD80" s="183"/>
      <c r="JE80" s="183"/>
      <c r="JF80" s="183"/>
      <c r="JG80" s="183"/>
      <c r="JH80" s="183"/>
      <c r="JI80" s="183"/>
      <c r="JJ80" s="183"/>
      <c r="JK80" s="183"/>
      <c r="JL80" s="183"/>
      <c r="JM80" s="183"/>
      <c r="JN80" s="183"/>
      <c r="JO80" s="183"/>
      <c r="JP80" s="183"/>
      <c r="JQ80" s="183"/>
      <c r="JR80" s="183"/>
      <c r="JS80" s="183"/>
      <c r="JT80" s="183"/>
      <c r="JU80" s="183"/>
      <c r="JV80" s="183"/>
      <c r="JW80" s="183"/>
      <c r="JX80" s="183"/>
      <c r="JY80" s="183"/>
      <c r="JZ80" s="183"/>
      <c r="KA80" s="183"/>
      <c r="KB80" s="183"/>
      <c r="KC80" s="183"/>
      <c r="KD80" s="183"/>
      <c r="KE80" s="183"/>
      <c r="KF80" s="183"/>
      <c r="KG80" s="183"/>
      <c r="KH80" s="183"/>
      <c r="KI80" s="183"/>
      <c r="KJ80" s="183"/>
      <c r="KK80" s="183"/>
      <c r="KL80" s="183"/>
      <c r="KM80" s="183"/>
      <c r="KN80" s="183"/>
      <c r="KO80" s="183"/>
      <c r="KP80" s="183"/>
      <c r="KQ80" s="183"/>
      <c r="KR80" s="183"/>
      <c r="KS80" s="183"/>
      <c r="KT80" s="183"/>
      <c r="KU80" s="183"/>
      <c r="KV80" s="183"/>
      <c r="KW80" s="183"/>
      <c r="KX80" s="183"/>
      <c r="KY80" s="183"/>
      <c r="KZ80" s="183"/>
      <c r="LA80" s="183"/>
      <c r="LB80" s="183"/>
      <c r="LC80" s="183"/>
      <c r="LD80" s="183"/>
      <c r="LE80" s="183"/>
      <c r="LF80" s="183"/>
      <c r="LG80" s="183"/>
      <c r="LH80" s="183"/>
      <c r="LI80" s="183"/>
      <c r="LJ80" s="183"/>
      <c r="LK80" s="183"/>
      <c r="LL80" s="183"/>
      <c r="LM80" s="183"/>
      <c r="LN80" s="183"/>
      <c r="LO80" s="183"/>
      <c r="LP80" s="183"/>
      <c r="LQ80" s="183"/>
      <c r="LR80" s="183"/>
      <c r="LS80" s="183"/>
      <c r="LT80" s="183"/>
      <c r="LU80" s="183"/>
      <c r="LV80" s="183"/>
      <c r="LW80" s="183"/>
      <c r="LX80" s="183"/>
      <c r="LY80" s="183"/>
      <c r="LZ80" s="183"/>
      <c r="MA80" s="183"/>
      <c r="MB80" s="183"/>
      <c r="MC80" s="183"/>
      <c r="MD80" s="183"/>
      <c r="ME80" s="183"/>
      <c r="MF80" s="183"/>
      <c r="MG80" s="183"/>
      <c r="MH80" s="183"/>
      <c r="MI80" s="183"/>
      <c r="MJ80" s="183"/>
      <c r="MK80" s="183"/>
      <c r="ML80" s="183"/>
      <c r="MM80" s="183"/>
      <c r="MN80" s="183"/>
      <c r="MO80" s="183"/>
      <c r="MP80" s="183"/>
      <c r="MQ80" s="183"/>
      <c r="MR80" s="183"/>
      <c r="MS80" s="183"/>
      <c r="MT80" s="183"/>
      <c r="MU80" s="183"/>
      <c r="MV80" s="183"/>
      <c r="MW80" s="183"/>
      <c r="MX80" s="183"/>
      <c r="MY80" s="183"/>
      <c r="MZ80" s="183"/>
      <c r="NA80" s="183"/>
      <c r="NB80" s="183"/>
      <c r="NC80" s="183"/>
      <c r="ND80" s="183"/>
      <c r="NE80" s="183"/>
      <c r="NF80" s="183"/>
      <c r="NG80" s="183"/>
      <c r="NH80" s="183"/>
      <c r="NI80" s="183"/>
      <c r="NJ80" s="183"/>
      <c r="NK80" s="183"/>
      <c r="NL80" s="183"/>
      <c r="NM80" s="183"/>
      <c r="NN80" s="183"/>
      <c r="NO80" s="183"/>
      <c r="NP80" s="183"/>
      <c r="NQ80" s="183"/>
      <c r="NR80" s="183"/>
      <c r="NS80" s="183"/>
      <c r="NT80" s="183"/>
      <c r="NU80" s="183"/>
      <c r="NV80" s="183"/>
      <c r="NW80" s="183"/>
      <c r="NX80" s="183"/>
      <c r="NY80" s="183"/>
      <c r="NZ80" s="183"/>
      <c r="OA80" s="183"/>
      <c r="OB80" s="183"/>
      <c r="OC80" s="183"/>
      <c r="OD80" s="183"/>
      <c r="OE80" s="183"/>
      <c r="OF80" s="183"/>
      <c r="OG80" s="183"/>
      <c r="OH80" s="183"/>
      <c r="OI80" s="183"/>
      <c r="OJ80" s="183"/>
      <c r="OK80" s="183"/>
      <c r="OL80" s="183"/>
      <c r="OM80" s="183"/>
      <c r="ON80" s="183"/>
      <c r="OO80" s="183"/>
      <c r="OP80" s="183"/>
      <c r="OQ80" s="183"/>
      <c r="OR80" s="183"/>
      <c r="OS80" s="183"/>
      <c r="OT80" s="183"/>
      <c r="OU80" s="183"/>
      <c r="OV80" s="183"/>
      <c r="OW80" s="183"/>
      <c r="OX80" s="183"/>
      <c r="OY80" s="183"/>
      <c r="OZ80" s="183"/>
      <c r="PA80" s="183"/>
      <c r="PB80" s="183"/>
      <c r="PC80" s="183"/>
      <c r="PD80" s="183"/>
      <c r="PE80" s="183"/>
      <c r="PF80" s="183"/>
      <c r="PG80" s="183"/>
      <c r="PH80" s="183"/>
      <c r="PI80" s="183"/>
      <c r="PJ80" s="183"/>
      <c r="PK80" s="183"/>
      <c r="PL80" s="183"/>
      <c r="PM80" s="183"/>
      <c r="PN80" s="183"/>
      <c r="PO80" s="183"/>
      <c r="PP80" s="183"/>
      <c r="PQ80" s="183"/>
      <c r="PR80" s="183"/>
      <c r="PS80" s="183"/>
      <c r="PT80" s="183"/>
      <c r="PU80" s="183"/>
      <c r="PV80" s="183"/>
      <c r="PW80" s="183"/>
      <c r="PX80" s="183"/>
      <c r="PY80" s="183"/>
      <c r="PZ80" s="183"/>
      <c r="QA80" s="183"/>
      <c r="QB80" s="183"/>
      <c r="QC80" s="183"/>
      <c r="QD80" s="183"/>
      <c r="QE80" s="183"/>
      <c r="QF80" s="183"/>
      <c r="QG80" s="183"/>
      <c r="QH80" s="183"/>
      <c r="QI80" s="183"/>
      <c r="QJ80" s="183"/>
      <c r="QK80" s="183"/>
      <c r="QL80" s="183"/>
      <c r="QM80" s="183"/>
      <c r="QN80" s="183"/>
      <c r="QO80" s="183"/>
      <c r="QP80" s="183"/>
      <c r="QQ80" s="183"/>
      <c r="QR80" s="183"/>
      <c r="QS80" s="183"/>
      <c r="QT80" s="183"/>
      <c r="QU80" s="183"/>
      <c r="QV80" s="183"/>
      <c r="QW80" s="183"/>
      <c r="QX80" s="183"/>
      <c r="QY80" s="183"/>
      <c r="QZ80" s="183"/>
      <c r="RA80" s="183"/>
      <c r="RB80" s="183"/>
      <c r="RC80" s="183"/>
      <c r="RD80" s="183"/>
      <c r="RE80" s="183"/>
      <c r="RF80" s="183"/>
      <c r="RG80" s="183"/>
      <c r="RH80" s="183"/>
      <c r="RI80" s="183"/>
      <c r="RJ80" s="183"/>
      <c r="RK80" s="183"/>
      <c r="RL80" s="183"/>
      <c r="RM80" s="183"/>
      <c r="RN80" s="183"/>
      <c r="RO80" s="183"/>
      <c r="RP80" s="183"/>
      <c r="RQ80" s="183"/>
      <c r="RR80" s="183"/>
      <c r="RS80" s="183"/>
      <c r="RT80" s="183"/>
      <c r="RU80" s="183"/>
      <c r="RV80" s="183"/>
      <c r="RW80" s="183"/>
      <c r="RX80" s="183"/>
      <c r="RY80" s="183"/>
      <c r="RZ80" s="183"/>
      <c r="SA80" s="183"/>
      <c r="SB80" s="183"/>
      <c r="SC80" s="183"/>
      <c r="SD80" s="183"/>
      <c r="SE80" s="183"/>
      <c r="SF80" s="183"/>
      <c r="SG80" s="183"/>
      <c r="SH80" s="183"/>
      <c r="SI80" s="183"/>
      <c r="SJ80" s="183"/>
      <c r="SK80" s="183"/>
      <c r="SL80" s="183"/>
      <c r="SM80" s="183"/>
      <c r="SN80" s="183"/>
      <c r="SO80" s="183"/>
      <c r="SP80" s="183"/>
      <c r="SQ80" s="183"/>
      <c r="SR80" s="183"/>
      <c r="SS80" s="183"/>
      <c r="ST80" s="183"/>
      <c r="SU80" s="183"/>
      <c r="SV80" s="183"/>
      <c r="SW80" s="183"/>
      <c r="SX80" s="183"/>
      <c r="SY80" s="183"/>
      <c r="SZ80" s="183"/>
      <c r="TA80" s="183"/>
      <c r="TB80" s="183"/>
      <c r="TC80" s="183"/>
      <c r="TD80" s="183"/>
      <c r="TE80" s="183"/>
      <c r="TF80" s="183"/>
      <c r="TG80" s="183"/>
      <c r="TH80" s="183"/>
      <c r="TI80" s="183"/>
      <c r="TJ80" s="183"/>
      <c r="TK80" s="183"/>
      <c r="TL80" s="183"/>
      <c r="TM80" s="183"/>
      <c r="TN80" s="183"/>
      <c r="TO80" s="183"/>
      <c r="TP80" s="183"/>
      <c r="TQ80" s="183"/>
      <c r="TR80" s="183"/>
      <c r="TS80" s="183"/>
      <c r="TT80" s="183"/>
      <c r="TU80" s="183"/>
      <c r="TV80" s="183"/>
      <c r="TW80" s="183"/>
      <c r="TX80" s="183"/>
      <c r="TY80" s="183"/>
      <c r="TZ80" s="183"/>
      <c r="UA80" s="183"/>
      <c r="UB80" s="183"/>
      <c r="UC80" s="183"/>
      <c r="UD80" s="183"/>
      <c r="UE80" s="183"/>
      <c r="UF80" s="183"/>
      <c r="UG80" s="183"/>
      <c r="UH80" s="183"/>
      <c r="UI80" s="183"/>
      <c r="UJ80" s="183"/>
      <c r="UK80" s="183"/>
      <c r="UL80" s="183"/>
      <c r="UM80" s="183"/>
      <c r="UN80" s="183"/>
      <c r="UO80" s="183"/>
      <c r="UP80" s="183"/>
      <c r="UQ80" s="183"/>
      <c r="UR80" s="183"/>
      <c r="US80" s="183"/>
      <c r="UT80" s="183"/>
      <c r="UU80" s="183"/>
      <c r="UV80" s="183"/>
      <c r="UW80" s="183"/>
      <c r="UX80" s="183"/>
      <c r="UY80" s="183"/>
      <c r="UZ80" s="183"/>
      <c r="VA80" s="183"/>
      <c r="VB80" s="183"/>
      <c r="VC80" s="183"/>
      <c r="VD80" s="183"/>
      <c r="VE80" s="183"/>
      <c r="VF80" s="183"/>
      <c r="VG80" s="183"/>
      <c r="VH80" s="183"/>
      <c r="VI80" s="183"/>
      <c r="VJ80" s="183"/>
      <c r="VK80" s="183"/>
      <c r="VL80" s="183"/>
      <c r="VM80" s="183"/>
      <c r="VN80" s="183"/>
      <c r="VO80" s="183"/>
      <c r="VP80" s="183"/>
      <c r="VQ80" s="183"/>
      <c r="VR80" s="183"/>
      <c r="VS80" s="183"/>
      <c r="VT80" s="183"/>
      <c r="VU80" s="183"/>
      <c r="VV80" s="183"/>
      <c r="VW80" s="183"/>
      <c r="VX80" s="183"/>
      <c r="VY80" s="183"/>
      <c r="VZ80" s="183"/>
      <c r="WA80" s="183"/>
      <c r="WB80" s="183"/>
      <c r="WC80" s="183"/>
      <c r="WD80" s="183"/>
      <c r="WE80" s="183"/>
      <c r="WF80" s="183"/>
      <c r="WG80" s="183"/>
      <c r="WH80" s="183"/>
      <c r="WI80" s="183"/>
      <c r="WJ80" s="183"/>
      <c r="WK80" s="183"/>
      <c r="WL80" s="183"/>
      <c r="WM80" s="183"/>
      <c r="WN80" s="183"/>
      <c r="WO80" s="183"/>
      <c r="WP80" s="183"/>
      <c r="WQ80" s="183"/>
      <c r="WR80" s="183"/>
      <c r="WS80" s="183"/>
      <c r="WT80" s="183"/>
      <c r="WU80" s="183"/>
      <c r="WV80" s="183"/>
      <c r="WW80" s="183"/>
      <c r="WX80" s="183"/>
      <c r="WY80" s="183"/>
      <c r="WZ80" s="183"/>
      <c r="XA80" s="183"/>
      <c r="XB80" s="183"/>
      <c r="XC80" s="183"/>
      <c r="XD80" s="183"/>
      <c r="XE80" s="183"/>
      <c r="XF80" s="183"/>
      <c r="XG80" s="183"/>
      <c r="XH80" s="183"/>
      <c r="XI80" s="183"/>
      <c r="XJ80" s="183"/>
      <c r="XK80" s="183"/>
      <c r="XL80" s="183"/>
      <c r="XM80" s="183"/>
      <c r="XN80" s="183"/>
      <c r="XO80" s="183"/>
      <c r="XP80" s="183"/>
      <c r="XQ80" s="183"/>
      <c r="XR80" s="183"/>
      <c r="XS80" s="183"/>
      <c r="XT80" s="183"/>
      <c r="XU80" s="183"/>
      <c r="XV80" s="183"/>
      <c r="XW80" s="183"/>
      <c r="XX80" s="183"/>
      <c r="XY80" s="183"/>
      <c r="XZ80" s="183"/>
      <c r="YA80" s="183"/>
      <c r="YB80" s="183"/>
      <c r="YC80" s="183"/>
      <c r="YD80" s="183"/>
      <c r="YE80" s="183"/>
      <c r="YF80" s="183"/>
      <c r="YG80" s="183"/>
      <c r="YH80" s="183"/>
      <c r="YI80" s="183"/>
      <c r="YJ80" s="183"/>
      <c r="YK80" s="183"/>
      <c r="YL80" s="183"/>
      <c r="YM80" s="183"/>
      <c r="YN80" s="183"/>
      <c r="YO80" s="183"/>
      <c r="YP80" s="183"/>
      <c r="YQ80" s="183"/>
      <c r="YR80" s="183"/>
      <c r="YS80" s="183"/>
      <c r="YT80" s="183"/>
      <c r="YU80" s="183"/>
      <c r="YV80" s="183"/>
      <c r="YW80" s="183"/>
      <c r="YX80" s="183"/>
      <c r="YY80" s="183"/>
      <c r="YZ80" s="183"/>
      <c r="ZA80" s="183"/>
      <c r="ZB80" s="183"/>
      <c r="ZC80" s="183"/>
      <c r="ZD80" s="183"/>
      <c r="ZE80" s="183"/>
      <c r="ZF80" s="183"/>
      <c r="ZG80" s="183"/>
      <c r="ZH80" s="183"/>
      <c r="ZI80" s="183"/>
      <c r="ZJ80" s="183"/>
      <c r="ZK80" s="183"/>
      <c r="ZL80" s="183"/>
      <c r="ZM80" s="183"/>
      <c r="ZN80" s="183"/>
      <c r="ZO80" s="183"/>
      <c r="ZP80" s="183"/>
      <c r="ZQ80" s="183"/>
      <c r="ZR80" s="183"/>
      <c r="ZS80" s="183"/>
      <c r="ZT80" s="183"/>
      <c r="ZU80" s="183"/>
      <c r="ZV80" s="183"/>
      <c r="ZW80" s="183"/>
      <c r="ZX80" s="183"/>
      <c r="ZY80" s="183"/>
      <c r="ZZ80" s="183"/>
      <c r="AAA80" s="183"/>
      <c r="AAB80" s="183"/>
      <c r="AAC80" s="183"/>
      <c r="AAD80" s="183"/>
      <c r="AAE80" s="183"/>
      <c r="AAF80" s="183"/>
      <c r="AAG80" s="183"/>
      <c r="AAH80" s="183"/>
      <c r="AAI80" s="183"/>
      <c r="AAJ80" s="183"/>
      <c r="AAK80" s="183"/>
      <c r="AAL80" s="183"/>
      <c r="AAM80" s="183"/>
      <c r="AAN80" s="183"/>
      <c r="AAO80" s="183"/>
      <c r="AAP80" s="183"/>
      <c r="AAQ80" s="183"/>
      <c r="AAR80" s="183"/>
      <c r="AAS80" s="183"/>
      <c r="AAT80" s="183"/>
      <c r="AAU80" s="183"/>
      <c r="AAV80" s="183"/>
      <c r="AAW80" s="183"/>
      <c r="AAX80" s="183"/>
      <c r="AAY80" s="183"/>
      <c r="AAZ80" s="183"/>
      <c r="ABA80" s="183"/>
      <c r="ABB80" s="183"/>
      <c r="ABC80" s="183"/>
      <c r="ABD80" s="183"/>
      <c r="ABE80" s="183"/>
      <c r="ABF80" s="183"/>
      <c r="ABG80" s="183"/>
      <c r="ABH80" s="183"/>
      <c r="ABI80" s="183"/>
      <c r="ABJ80" s="183"/>
      <c r="ABK80" s="183"/>
      <c r="ABL80" s="183"/>
      <c r="ABM80" s="183"/>
      <c r="ABN80" s="183"/>
      <c r="ABO80" s="183"/>
      <c r="ABP80" s="183"/>
      <c r="ABQ80" s="183"/>
      <c r="ABR80" s="183"/>
      <c r="ABS80" s="183"/>
      <c r="ABT80" s="183"/>
      <c r="ABU80" s="183"/>
      <c r="ABV80" s="183"/>
      <c r="ABW80" s="183"/>
      <c r="ABX80" s="183"/>
      <c r="ABY80" s="183"/>
      <c r="ABZ80" s="183"/>
      <c r="ACA80" s="183"/>
      <c r="ACB80" s="183"/>
      <c r="ACC80" s="183"/>
      <c r="ACD80" s="183"/>
      <c r="ACE80" s="183"/>
      <c r="ACF80" s="183"/>
      <c r="ACG80" s="183"/>
      <c r="ACH80" s="183"/>
      <c r="ACI80" s="183"/>
      <c r="ACJ80" s="183"/>
      <c r="ACK80" s="183"/>
      <c r="ACL80" s="183"/>
      <c r="ACM80" s="183"/>
      <c r="ACN80" s="183"/>
      <c r="ACO80" s="183"/>
      <c r="ACP80" s="183"/>
      <c r="ACQ80" s="183"/>
      <c r="ACR80" s="183"/>
      <c r="ACS80" s="183"/>
      <c r="ACT80" s="183"/>
      <c r="ACU80" s="183"/>
      <c r="ACV80" s="183"/>
      <c r="ACW80" s="183"/>
      <c r="ACX80" s="183"/>
      <c r="ACY80" s="183"/>
      <c r="ACZ80" s="183"/>
      <c r="ADA80" s="183"/>
      <c r="ADB80" s="183"/>
      <c r="ADC80" s="183"/>
      <c r="ADD80" s="183"/>
      <c r="ADE80" s="183"/>
      <c r="ADF80" s="183"/>
      <c r="ADG80" s="183"/>
      <c r="ADH80" s="183"/>
      <c r="ADI80" s="183"/>
      <c r="ADJ80" s="183"/>
      <c r="ADK80" s="183"/>
      <c r="ADL80" s="183"/>
      <c r="ADM80" s="183"/>
      <c r="ADN80" s="183"/>
      <c r="ADO80" s="183"/>
      <c r="ADP80" s="183"/>
      <c r="ADQ80" s="183"/>
      <c r="ADR80" s="183"/>
      <c r="ADS80" s="183"/>
      <c r="ADT80" s="183"/>
      <c r="ADU80" s="183"/>
      <c r="ADV80" s="183"/>
      <c r="ADW80" s="183"/>
      <c r="ADX80" s="183"/>
      <c r="ADY80" s="183"/>
      <c r="ADZ80" s="183"/>
      <c r="AEA80" s="183"/>
      <c r="AEB80" s="183"/>
      <c r="AEC80" s="183"/>
      <c r="AED80" s="183"/>
      <c r="AEE80" s="183"/>
      <c r="AEF80" s="183"/>
      <c r="AEG80" s="183"/>
      <c r="AEH80" s="183"/>
      <c r="AEI80" s="183"/>
      <c r="AEJ80" s="183"/>
      <c r="AEK80" s="183"/>
      <c r="AEL80" s="183"/>
      <c r="AEM80" s="183"/>
      <c r="AEN80" s="183"/>
      <c r="AEO80" s="183"/>
      <c r="AEP80" s="183"/>
      <c r="AEQ80" s="183"/>
      <c r="AER80" s="183"/>
      <c r="AES80" s="183"/>
      <c r="AET80" s="183"/>
      <c r="AEU80" s="183"/>
      <c r="AEV80" s="183"/>
      <c r="AEW80" s="183"/>
      <c r="AEX80" s="183"/>
      <c r="AEY80" s="183"/>
      <c r="AEZ80" s="183"/>
      <c r="AFA80" s="183"/>
      <c r="AFB80" s="183"/>
      <c r="AFC80" s="183"/>
      <c r="AFD80" s="183"/>
      <c r="AFE80" s="183"/>
      <c r="AFF80" s="183"/>
      <c r="AFG80" s="183"/>
      <c r="AFH80" s="183"/>
      <c r="AFI80" s="183"/>
      <c r="AFJ80" s="183"/>
      <c r="AFK80" s="183"/>
      <c r="AFL80" s="183"/>
      <c r="AFM80" s="183"/>
      <c r="AFN80" s="183"/>
      <c r="AFO80" s="183"/>
      <c r="AFP80" s="183"/>
      <c r="AFQ80" s="183"/>
      <c r="AFR80" s="183"/>
      <c r="AFS80" s="183"/>
      <c r="AFT80" s="183"/>
      <c r="AFU80" s="183"/>
      <c r="AFV80" s="183"/>
      <c r="AFW80" s="183"/>
      <c r="AFX80" s="183"/>
      <c r="AFY80" s="183"/>
      <c r="AFZ80" s="183"/>
      <c r="AGA80" s="183"/>
      <c r="AGB80" s="183"/>
      <c r="AGC80" s="183"/>
      <c r="AGD80" s="183"/>
      <c r="AGE80" s="183"/>
      <c r="AGF80" s="183"/>
      <c r="AGG80" s="183"/>
      <c r="AGH80" s="183"/>
      <c r="AGI80" s="183"/>
      <c r="AGJ80" s="183"/>
      <c r="AGK80" s="183"/>
      <c r="AGL80" s="183"/>
      <c r="AGM80" s="183"/>
      <c r="AGN80" s="183"/>
      <c r="AGO80" s="183"/>
      <c r="AGP80" s="183"/>
      <c r="AGQ80" s="183"/>
      <c r="AGR80" s="183"/>
      <c r="AGS80" s="183"/>
      <c r="AGT80" s="183"/>
      <c r="AGU80" s="183"/>
      <c r="AGV80" s="183"/>
      <c r="AGW80" s="183"/>
      <c r="AGX80" s="183"/>
      <c r="AGY80" s="183"/>
      <c r="AGZ80" s="183"/>
      <c r="AHA80" s="183"/>
      <c r="AHB80" s="183"/>
      <c r="AHC80" s="183"/>
      <c r="AHD80" s="183"/>
      <c r="AHE80" s="183"/>
      <c r="AHF80" s="183"/>
      <c r="AHG80" s="183"/>
      <c r="AHH80" s="183"/>
      <c r="AHI80" s="183"/>
      <c r="AHJ80" s="183"/>
      <c r="AHK80" s="183"/>
      <c r="AHL80" s="183"/>
      <c r="AHM80" s="183"/>
      <c r="AHN80" s="183"/>
      <c r="AHO80" s="183"/>
      <c r="AHP80" s="183"/>
      <c r="AHQ80" s="183"/>
      <c r="AHR80" s="183"/>
      <c r="AHS80" s="183"/>
      <c r="AHT80" s="183"/>
      <c r="AHU80" s="183"/>
      <c r="AHV80" s="183"/>
      <c r="AHW80" s="183"/>
      <c r="AHX80" s="183"/>
      <c r="AHY80" s="183"/>
      <c r="AHZ80" s="183"/>
      <c r="AIA80" s="183"/>
      <c r="AIB80" s="183"/>
      <c r="AIC80" s="183"/>
      <c r="AID80" s="183"/>
      <c r="AIE80" s="183"/>
      <c r="AIF80" s="183"/>
      <c r="AIG80" s="183"/>
      <c r="AIH80" s="183"/>
      <c r="AII80" s="183"/>
      <c r="AIJ80" s="183"/>
      <c r="AIK80" s="183"/>
      <c r="AIL80" s="183"/>
      <c r="AIM80" s="183"/>
      <c r="AIN80" s="183"/>
      <c r="AIO80" s="183"/>
      <c r="AIP80" s="183"/>
      <c r="AIQ80" s="183"/>
      <c r="AIR80" s="183"/>
      <c r="AIS80" s="183"/>
      <c r="AIT80" s="183"/>
      <c r="AIU80" s="183"/>
      <c r="AIV80" s="183"/>
      <c r="AIW80" s="183"/>
      <c r="AIX80" s="183"/>
      <c r="AIY80" s="183"/>
      <c r="AIZ80" s="183"/>
      <c r="AJA80" s="183"/>
      <c r="AJB80" s="183"/>
      <c r="AJC80" s="183"/>
      <c r="AJD80" s="183"/>
      <c r="AJE80" s="183"/>
      <c r="AJF80" s="183"/>
      <c r="AJG80" s="183"/>
      <c r="AJH80" s="183"/>
      <c r="AJI80" s="183"/>
      <c r="AJJ80" s="183"/>
      <c r="AJK80" s="183"/>
      <c r="AJL80" s="183"/>
      <c r="AJM80" s="183"/>
      <c r="AJN80" s="183"/>
      <c r="AJO80" s="183"/>
      <c r="AJP80" s="183"/>
      <c r="AJQ80" s="183"/>
      <c r="AJR80" s="183"/>
      <c r="AJS80" s="183"/>
      <c r="AJT80" s="183"/>
      <c r="AJU80" s="183"/>
      <c r="AJV80" s="183"/>
      <c r="AJW80" s="183"/>
      <c r="AJX80" s="183"/>
      <c r="AJY80" s="183"/>
      <c r="AJZ80" s="183"/>
      <c r="AKA80" s="183"/>
      <c r="AKB80" s="183"/>
      <c r="AKC80" s="183"/>
      <c r="AKD80" s="183"/>
      <c r="AKE80" s="183"/>
      <c r="AKF80" s="183"/>
      <c r="AKG80" s="183"/>
      <c r="AKH80" s="183"/>
      <c r="AKI80" s="183"/>
      <c r="AKJ80" s="183"/>
      <c r="AKK80" s="183"/>
      <c r="AKL80" s="183"/>
      <c r="AKM80" s="183"/>
      <c r="AKN80" s="183"/>
      <c r="AKO80" s="183"/>
      <c r="AKP80" s="183"/>
      <c r="AKQ80" s="183"/>
      <c r="AKR80" s="183"/>
      <c r="AKS80" s="183"/>
      <c r="AKT80" s="183"/>
      <c r="AKU80" s="183"/>
      <c r="AKV80" s="183"/>
      <c r="AKW80" s="183"/>
      <c r="AKX80" s="183"/>
      <c r="AKY80" s="183"/>
      <c r="AKZ80" s="183"/>
      <c r="ALA80" s="183"/>
      <c r="ALB80" s="183"/>
      <c r="ALC80" s="183"/>
      <c r="ALD80" s="183"/>
      <c r="ALE80" s="183"/>
      <c r="ALF80" s="183"/>
      <c r="ALG80" s="183"/>
      <c r="ALH80" s="183"/>
      <c r="ALI80" s="183"/>
      <c r="ALJ80" s="183"/>
      <c r="ALK80" s="183"/>
      <c r="ALL80" s="183"/>
      <c r="ALM80" s="183"/>
      <c r="ALN80" s="183"/>
      <c r="ALO80" s="183"/>
      <c r="ALP80" s="183"/>
      <c r="ALQ80" s="183"/>
      <c r="ALR80" s="183"/>
      <c r="ALS80" s="183"/>
      <c r="ALT80" s="183"/>
      <c r="ALU80" s="183"/>
      <c r="ALV80" s="183"/>
      <c r="ALW80" s="183"/>
      <c r="ALX80" s="183"/>
      <c r="ALY80" s="183"/>
      <c r="ALZ80" s="183"/>
      <c r="AMA80" s="183"/>
      <c r="AMB80" s="183"/>
      <c r="AMC80" s="183"/>
      <c r="AMD80" s="183"/>
      <c r="AME80" s="183"/>
      <c r="AMF80" s="183"/>
      <c r="AMG80" s="183"/>
      <c r="AMH80" s="183"/>
      <c r="AMI80" s="183"/>
      <c r="AMJ80" s="183"/>
      <c r="AMK80" s="183"/>
      <c r="AML80" s="183"/>
      <c r="AMM80" s="183"/>
      <c r="AMN80" s="183"/>
      <c r="AMO80" s="183"/>
      <c r="AMP80" s="183"/>
      <c r="AMQ80" s="183"/>
      <c r="AMR80" s="183"/>
      <c r="AMS80" s="183"/>
      <c r="AMT80" s="183"/>
      <c r="AMU80" s="183"/>
      <c r="AMV80" s="183"/>
      <c r="AMW80" s="183"/>
      <c r="AMX80" s="183"/>
      <c r="AMY80" s="183"/>
      <c r="AMZ80" s="183"/>
      <c r="ANA80" s="183"/>
      <c r="ANB80" s="183"/>
      <c r="ANC80" s="183"/>
      <c r="AND80" s="183"/>
      <c r="ANE80" s="183"/>
      <c r="ANF80" s="183"/>
      <c r="ANG80" s="183"/>
      <c r="ANH80" s="183"/>
      <c r="ANI80" s="183"/>
      <c r="ANJ80" s="183"/>
      <c r="ANK80" s="183"/>
      <c r="ANL80" s="183"/>
      <c r="ANM80" s="183"/>
      <c r="ANN80" s="183"/>
      <c r="ANO80" s="183"/>
      <c r="ANP80" s="183"/>
      <c r="ANQ80" s="183"/>
      <c r="ANR80" s="183"/>
      <c r="ANS80" s="183"/>
      <c r="ANT80" s="183"/>
      <c r="ANU80" s="183"/>
      <c r="ANV80" s="183"/>
      <c r="ANW80" s="183"/>
      <c r="ANX80" s="183"/>
      <c r="ANY80" s="183"/>
      <c r="ANZ80" s="183"/>
      <c r="AOA80" s="183"/>
      <c r="AOB80" s="183"/>
      <c r="AOC80" s="183"/>
      <c r="AOD80" s="183"/>
      <c r="AOE80" s="183"/>
      <c r="AOF80" s="183"/>
      <c r="AOG80" s="183"/>
      <c r="AOH80" s="183"/>
      <c r="AOI80" s="183"/>
      <c r="AOJ80" s="183"/>
      <c r="AOK80" s="183"/>
      <c r="AOL80" s="183"/>
      <c r="AOM80" s="183"/>
      <c r="AON80" s="183"/>
      <c r="AOO80" s="183"/>
      <c r="AOP80" s="183"/>
      <c r="AOQ80" s="183"/>
      <c r="AOR80" s="183"/>
      <c r="AOS80" s="183"/>
      <c r="AOT80" s="183"/>
      <c r="AOU80" s="183"/>
      <c r="AOV80" s="183"/>
      <c r="AOW80" s="183"/>
      <c r="AOX80" s="183"/>
      <c r="AOY80" s="183"/>
      <c r="AOZ80" s="183"/>
      <c r="APA80" s="183"/>
      <c r="APB80" s="183"/>
      <c r="APC80" s="183"/>
      <c r="APD80" s="183"/>
      <c r="APE80" s="183"/>
      <c r="APF80" s="183"/>
      <c r="APG80" s="183"/>
      <c r="APH80" s="183"/>
      <c r="API80" s="183"/>
      <c r="APJ80" s="183"/>
      <c r="APK80" s="183"/>
      <c r="APL80" s="183"/>
      <c r="APM80" s="183"/>
      <c r="APN80" s="183"/>
      <c r="APO80" s="183"/>
      <c r="APP80" s="183"/>
      <c r="APQ80" s="183"/>
      <c r="APR80" s="183"/>
      <c r="APS80" s="183"/>
      <c r="APT80" s="183"/>
      <c r="APU80" s="183"/>
      <c r="APV80" s="183"/>
      <c r="APW80" s="183"/>
      <c r="APX80" s="183"/>
      <c r="APY80" s="183"/>
      <c r="APZ80" s="183"/>
      <c r="AQA80" s="183"/>
      <c r="AQB80" s="183"/>
      <c r="AQC80" s="183"/>
      <c r="AQD80" s="183"/>
      <c r="AQE80" s="183"/>
      <c r="AQF80" s="183"/>
      <c r="AQG80" s="183"/>
      <c r="AQH80" s="183"/>
      <c r="AQI80" s="183"/>
      <c r="AQJ80" s="183"/>
      <c r="AQK80" s="183"/>
      <c r="AQL80" s="183"/>
      <c r="AQM80" s="183"/>
      <c r="AQN80" s="183"/>
      <c r="AQO80" s="183"/>
      <c r="AQP80" s="183"/>
      <c r="AQQ80" s="183"/>
      <c r="AQR80" s="183"/>
      <c r="AQS80" s="183"/>
      <c r="AQT80" s="183"/>
      <c r="AQU80" s="183"/>
      <c r="AQV80" s="183"/>
      <c r="AQW80" s="183"/>
      <c r="AQX80" s="183"/>
      <c r="AQY80" s="183"/>
      <c r="AQZ80" s="183"/>
      <c r="ARA80" s="183"/>
      <c r="ARB80" s="183"/>
      <c r="ARC80" s="183"/>
      <c r="ARD80" s="183"/>
      <c r="ARE80" s="183"/>
      <c r="ARF80" s="183"/>
      <c r="ARG80" s="183"/>
      <c r="ARH80" s="183"/>
      <c r="ARI80" s="183"/>
      <c r="ARJ80" s="183"/>
      <c r="ARK80" s="183"/>
      <c r="ARL80" s="183"/>
      <c r="ARM80" s="183"/>
      <c r="ARN80" s="183"/>
      <c r="ARO80" s="183"/>
      <c r="ARP80" s="183"/>
      <c r="ARQ80" s="183"/>
      <c r="ARR80" s="183"/>
      <c r="ARS80" s="183"/>
      <c r="ART80" s="183"/>
      <c r="ARU80" s="183"/>
      <c r="ARV80" s="183"/>
      <c r="ARW80" s="183"/>
      <c r="ARX80" s="183"/>
      <c r="ARY80" s="183"/>
      <c r="ARZ80" s="183"/>
      <c r="ASA80" s="183"/>
      <c r="ASB80" s="183"/>
      <c r="ASC80" s="183"/>
      <c r="ASD80" s="183"/>
      <c r="ASE80" s="183"/>
      <c r="ASF80" s="183"/>
      <c r="ASG80" s="183"/>
      <c r="ASH80" s="183"/>
      <c r="ASI80" s="183"/>
      <c r="ASJ80" s="183"/>
      <c r="ASK80" s="183"/>
      <c r="ASL80" s="183"/>
      <c r="ASM80" s="183"/>
      <c r="ASN80" s="183"/>
      <c r="ASO80" s="183"/>
      <c r="ASP80" s="183"/>
      <c r="ASQ80" s="183"/>
      <c r="ASR80" s="183"/>
      <c r="ASS80" s="183"/>
      <c r="AST80" s="183"/>
      <c r="ASU80" s="183"/>
      <c r="ASV80" s="183"/>
      <c r="ASW80" s="183"/>
      <c r="ASX80" s="183"/>
      <c r="ASY80" s="183"/>
      <c r="ASZ80" s="183"/>
      <c r="ATA80" s="183"/>
      <c r="ATB80" s="183"/>
      <c r="ATC80" s="183"/>
      <c r="ATD80" s="183"/>
      <c r="ATE80" s="183"/>
      <c r="ATF80" s="183"/>
      <c r="ATG80" s="183"/>
      <c r="ATH80" s="183"/>
      <c r="ATI80" s="183"/>
      <c r="ATJ80" s="183"/>
      <c r="ATK80" s="183"/>
      <c r="ATL80" s="183"/>
      <c r="ATM80" s="183"/>
      <c r="ATN80" s="183"/>
      <c r="ATO80" s="183"/>
      <c r="ATP80" s="183"/>
      <c r="ATQ80" s="183"/>
      <c r="ATR80" s="183"/>
      <c r="ATS80" s="183"/>
      <c r="ATT80" s="183"/>
      <c r="ATU80" s="183"/>
      <c r="ATV80" s="183"/>
      <c r="ATW80" s="183"/>
      <c r="ATX80" s="183"/>
      <c r="ATY80" s="183"/>
      <c r="ATZ80" s="183"/>
      <c r="AUA80" s="183"/>
      <c r="AUB80" s="183"/>
      <c r="AUC80" s="183"/>
      <c r="AUD80" s="183"/>
      <c r="AUE80" s="183"/>
      <c r="AUF80" s="183"/>
      <c r="AUG80" s="183"/>
      <c r="AUH80" s="183"/>
      <c r="AUI80" s="183"/>
      <c r="AUJ80" s="183"/>
      <c r="AUK80" s="183"/>
      <c r="AUL80" s="183"/>
      <c r="AUM80" s="183"/>
      <c r="AUN80" s="183"/>
      <c r="AUO80" s="183"/>
      <c r="AUP80" s="183"/>
      <c r="AUQ80" s="183"/>
      <c r="AUR80" s="183"/>
      <c r="AUS80" s="183"/>
      <c r="AUT80" s="183"/>
      <c r="AUU80" s="183"/>
      <c r="AUV80" s="183"/>
      <c r="AUW80" s="183"/>
      <c r="AUX80" s="183"/>
      <c r="AUY80" s="183"/>
      <c r="AUZ80" s="183"/>
      <c r="AVA80" s="183"/>
      <c r="AVB80" s="183"/>
      <c r="AVC80" s="183"/>
      <c r="AVD80" s="183"/>
      <c r="AVE80" s="183"/>
      <c r="AVF80" s="183"/>
      <c r="AVG80" s="183"/>
      <c r="AVH80" s="183"/>
      <c r="AVI80" s="183"/>
      <c r="AVJ80" s="183"/>
      <c r="AVK80" s="183"/>
      <c r="AVL80" s="183"/>
      <c r="AVM80" s="183"/>
      <c r="AVN80" s="183"/>
      <c r="AVO80" s="183"/>
      <c r="AVP80" s="183"/>
      <c r="AVQ80" s="183"/>
      <c r="AVR80" s="183"/>
      <c r="AVS80" s="183"/>
      <c r="AVT80" s="183"/>
      <c r="AVU80" s="183"/>
      <c r="AVV80" s="183"/>
      <c r="AVW80" s="183"/>
      <c r="AVX80" s="183"/>
      <c r="AVY80" s="183"/>
      <c r="AVZ80" s="183"/>
      <c r="AWA80" s="183"/>
      <c r="AWB80" s="183"/>
      <c r="AWC80" s="183"/>
      <c r="AWD80" s="183"/>
      <c r="AWE80" s="183"/>
      <c r="AWF80" s="183"/>
      <c r="AWG80" s="183"/>
      <c r="AWH80" s="183"/>
      <c r="AWI80" s="183"/>
      <c r="AWJ80" s="183"/>
      <c r="AWK80" s="183"/>
      <c r="AWL80" s="183"/>
      <c r="AWM80" s="183"/>
      <c r="AWN80" s="183"/>
      <c r="AWO80" s="183"/>
      <c r="AWP80" s="183"/>
      <c r="AWQ80" s="183"/>
      <c r="AWR80" s="183"/>
      <c r="AWS80" s="183"/>
      <c r="AWT80" s="183"/>
      <c r="AWU80" s="183"/>
      <c r="AWV80" s="183"/>
      <c r="AWW80" s="183"/>
      <c r="AWX80" s="183"/>
      <c r="AWY80" s="183"/>
      <c r="AWZ80" s="183"/>
      <c r="AXA80" s="183"/>
      <c r="AXB80" s="183"/>
      <c r="AXC80" s="183"/>
      <c r="AXD80" s="183"/>
      <c r="AXE80" s="183"/>
      <c r="AXF80" s="183"/>
      <c r="AXG80" s="183"/>
      <c r="AXH80" s="183"/>
      <c r="AXI80" s="183"/>
      <c r="AXJ80" s="183"/>
      <c r="AXK80" s="183"/>
      <c r="AXL80" s="183"/>
      <c r="AXM80" s="183"/>
      <c r="AXN80" s="183"/>
      <c r="AXO80" s="183"/>
      <c r="AXP80" s="183"/>
      <c r="AXQ80" s="183"/>
      <c r="AXR80" s="183"/>
      <c r="AXS80" s="183"/>
      <c r="AXT80" s="183"/>
      <c r="AXU80" s="183"/>
      <c r="AXV80" s="183"/>
      <c r="AXW80" s="183"/>
      <c r="AXX80" s="183"/>
      <c r="AXY80" s="183"/>
      <c r="AXZ80" s="183"/>
      <c r="AYA80" s="183"/>
      <c r="AYB80" s="183"/>
      <c r="AYC80" s="183"/>
      <c r="AYD80" s="183"/>
      <c r="AYE80" s="183"/>
      <c r="AYF80" s="183"/>
      <c r="AYG80" s="183"/>
      <c r="AYH80" s="183"/>
      <c r="AYI80" s="183"/>
      <c r="AYJ80" s="183"/>
      <c r="AYK80" s="183"/>
      <c r="AYL80" s="183"/>
      <c r="AYM80" s="183"/>
      <c r="AYN80" s="183"/>
      <c r="AYO80" s="183"/>
      <c r="AYP80" s="183"/>
      <c r="AYQ80" s="183"/>
      <c r="AYR80" s="183"/>
      <c r="AYS80" s="183"/>
      <c r="AYT80" s="183"/>
      <c r="AYU80" s="183"/>
      <c r="AYV80" s="183"/>
      <c r="AYW80" s="183"/>
      <c r="AYX80" s="183"/>
      <c r="AYY80" s="183"/>
      <c r="AYZ80" s="183"/>
      <c r="AZA80" s="183"/>
      <c r="AZB80" s="183"/>
      <c r="AZC80" s="183"/>
      <c r="AZD80" s="183"/>
      <c r="AZE80" s="183"/>
      <c r="AZF80" s="183"/>
      <c r="AZG80" s="183"/>
      <c r="AZH80" s="183"/>
      <c r="AZI80" s="183"/>
      <c r="AZJ80" s="183"/>
      <c r="AZK80" s="183"/>
      <c r="AZL80" s="183"/>
      <c r="AZM80" s="183"/>
      <c r="AZN80" s="183"/>
      <c r="AZO80" s="183"/>
      <c r="AZP80" s="183"/>
      <c r="AZQ80" s="183"/>
      <c r="AZR80" s="183"/>
      <c r="AZS80" s="183"/>
      <c r="AZT80" s="183"/>
      <c r="AZU80" s="183"/>
      <c r="AZV80" s="183"/>
      <c r="AZW80" s="183"/>
      <c r="AZX80" s="183"/>
      <c r="AZY80" s="183"/>
      <c r="AZZ80" s="183"/>
      <c r="BAA80" s="183"/>
      <c r="BAB80" s="183"/>
      <c r="BAC80" s="183"/>
      <c r="BAD80" s="183"/>
      <c r="BAE80" s="183"/>
      <c r="BAF80" s="183"/>
      <c r="BAG80" s="183"/>
      <c r="BAH80" s="183"/>
      <c r="BAI80" s="183"/>
      <c r="BAJ80" s="183"/>
      <c r="BAK80" s="183"/>
      <c r="BAL80" s="183"/>
      <c r="BAM80" s="183"/>
      <c r="BAN80" s="183"/>
      <c r="BAO80" s="183"/>
      <c r="BAP80" s="183"/>
      <c r="BAQ80" s="183"/>
      <c r="BAR80" s="183"/>
      <c r="BAS80" s="183"/>
      <c r="BAT80" s="183"/>
      <c r="BAU80" s="183"/>
      <c r="BAV80" s="183"/>
      <c r="BAW80" s="183"/>
      <c r="BAX80" s="183"/>
      <c r="BAY80" s="183"/>
      <c r="BAZ80" s="183"/>
      <c r="BBA80" s="183"/>
      <c r="BBB80" s="183"/>
      <c r="BBC80" s="183"/>
      <c r="BBD80" s="183"/>
      <c r="BBE80" s="183"/>
      <c r="BBF80" s="183"/>
      <c r="BBG80" s="183"/>
      <c r="BBH80" s="183"/>
      <c r="BBI80" s="183"/>
      <c r="BBJ80" s="183"/>
      <c r="BBK80" s="183"/>
      <c r="BBL80" s="183"/>
      <c r="BBM80" s="183"/>
      <c r="BBN80" s="183"/>
      <c r="BBO80" s="183"/>
      <c r="BBP80" s="183"/>
      <c r="BBQ80" s="183"/>
      <c r="BBR80" s="183"/>
      <c r="BBS80" s="183"/>
      <c r="BBT80" s="183"/>
      <c r="BBU80" s="183"/>
      <c r="BBV80" s="183"/>
      <c r="BBW80" s="183"/>
      <c r="BBX80" s="183"/>
      <c r="BBY80" s="183"/>
      <c r="BBZ80" s="183"/>
      <c r="BCA80" s="183"/>
      <c r="BCB80" s="183"/>
      <c r="BCC80" s="183"/>
      <c r="BCD80" s="183"/>
      <c r="BCE80" s="183"/>
      <c r="BCF80" s="183"/>
      <c r="BCG80" s="183"/>
      <c r="BCH80" s="183"/>
      <c r="BCI80" s="183"/>
      <c r="BCJ80" s="183"/>
      <c r="BCK80" s="183"/>
      <c r="BCL80" s="183"/>
      <c r="BCM80" s="183"/>
      <c r="BCN80" s="183"/>
      <c r="BCO80" s="183"/>
      <c r="BCP80" s="183"/>
      <c r="BCQ80" s="183"/>
      <c r="BCR80" s="183"/>
      <c r="BCS80" s="183"/>
      <c r="BCT80" s="183"/>
      <c r="BCU80" s="183"/>
      <c r="BCV80" s="183"/>
      <c r="BCW80" s="183"/>
      <c r="BCX80" s="183"/>
      <c r="BCY80" s="183"/>
      <c r="BCZ80" s="183"/>
      <c r="BDA80" s="183"/>
      <c r="BDB80" s="183"/>
      <c r="BDC80" s="183"/>
      <c r="BDD80" s="183"/>
      <c r="BDE80" s="183"/>
      <c r="BDF80" s="183"/>
      <c r="BDG80" s="183"/>
      <c r="BDH80" s="183"/>
      <c r="BDI80" s="183"/>
      <c r="BDJ80" s="183"/>
      <c r="BDK80" s="183"/>
      <c r="BDL80" s="183"/>
      <c r="BDM80" s="183"/>
      <c r="BDN80" s="183"/>
      <c r="BDO80" s="183"/>
      <c r="BDP80" s="183"/>
      <c r="BDQ80" s="183"/>
      <c r="BDR80" s="183"/>
      <c r="BDS80" s="183"/>
      <c r="BDT80" s="183"/>
      <c r="BDU80" s="183"/>
      <c r="BDV80" s="183"/>
      <c r="BDW80" s="183"/>
      <c r="BDX80" s="183"/>
      <c r="BDY80" s="183"/>
      <c r="BDZ80" s="183"/>
      <c r="BEA80" s="183"/>
      <c r="BEB80" s="183"/>
      <c r="BEC80" s="183"/>
      <c r="BED80" s="183"/>
      <c r="BEE80" s="183"/>
      <c r="BEF80" s="183"/>
      <c r="BEG80" s="183"/>
      <c r="BEH80" s="183"/>
      <c r="BEI80" s="183"/>
      <c r="BEJ80" s="183"/>
      <c r="BEK80" s="183"/>
      <c r="BEL80" s="183"/>
      <c r="BEM80" s="183"/>
      <c r="BEN80" s="183"/>
      <c r="BEO80" s="183"/>
      <c r="BEP80" s="183"/>
      <c r="BEQ80" s="183"/>
      <c r="BER80" s="183"/>
      <c r="BES80" s="183"/>
      <c r="BET80" s="183"/>
      <c r="BEU80" s="183"/>
      <c r="BEV80" s="183"/>
      <c r="BEW80" s="183"/>
      <c r="BEX80" s="183"/>
      <c r="BEY80" s="183"/>
      <c r="BEZ80" s="183"/>
      <c r="BFA80" s="183"/>
      <c r="BFB80" s="183"/>
      <c r="BFC80" s="183"/>
      <c r="BFD80" s="183"/>
      <c r="BFE80" s="183"/>
      <c r="BFF80" s="183"/>
      <c r="BFG80" s="183"/>
      <c r="BFH80" s="183"/>
      <c r="BFI80" s="183"/>
      <c r="BFJ80" s="183"/>
      <c r="BFK80" s="183"/>
      <c r="BFL80" s="183"/>
      <c r="BFM80" s="183"/>
      <c r="BFN80" s="183"/>
      <c r="BFO80" s="183"/>
      <c r="BFP80" s="183"/>
      <c r="BFQ80" s="183"/>
      <c r="BFR80" s="183"/>
      <c r="BFS80" s="183"/>
      <c r="BFT80" s="183"/>
      <c r="BFU80" s="183"/>
      <c r="BFV80" s="183"/>
      <c r="BFW80" s="183"/>
      <c r="BFX80" s="183"/>
      <c r="BFY80" s="183"/>
      <c r="BFZ80" s="183"/>
      <c r="BGA80" s="183"/>
      <c r="BGB80" s="183"/>
      <c r="BGC80" s="183"/>
      <c r="BGD80" s="183"/>
      <c r="BGE80" s="183"/>
      <c r="BGF80" s="183"/>
      <c r="BGG80" s="183"/>
      <c r="BGH80" s="183"/>
      <c r="BGI80" s="183"/>
      <c r="BGJ80" s="183"/>
      <c r="BGK80" s="183"/>
      <c r="BGL80" s="183"/>
      <c r="BGM80" s="183"/>
      <c r="BGN80" s="183"/>
      <c r="BGO80" s="183"/>
      <c r="BGP80" s="183"/>
      <c r="BGQ80" s="183"/>
      <c r="BGR80" s="183"/>
      <c r="BGS80" s="183"/>
      <c r="BGT80" s="183"/>
      <c r="BGU80" s="183"/>
      <c r="BGV80" s="183"/>
      <c r="BGW80" s="183"/>
      <c r="BGX80" s="183"/>
      <c r="BGY80" s="183"/>
      <c r="BGZ80" s="183"/>
      <c r="BHA80" s="183"/>
      <c r="BHB80" s="183"/>
      <c r="BHC80" s="183"/>
      <c r="BHD80" s="183"/>
      <c r="BHE80" s="183"/>
      <c r="BHF80" s="183"/>
      <c r="BHG80" s="183"/>
      <c r="BHH80" s="183"/>
      <c r="BHI80" s="183"/>
      <c r="BHJ80" s="183"/>
      <c r="BHK80" s="183"/>
      <c r="BHL80" s="183"/>
      <c r="BHM80" s="183"/>
      <c r="BHN80" s="183"/>
      <c r="BHO80" s="183"/>
      <c r="BHP80" s="183"/>
      <c r="BHQ80" s="183"/>
      <c r="BHR80" s="183"/>
      <c r="BHS80" s="183"/>
      <c r="BHT80" s="183"/>
      <c r="BHU80" s="183"/>
      <c r="BHV80" s="183"/>
      <c r="BHW80" s="183"/>
      <c r="BHX80" s="183"/>
      <c r="BHY80" s="183"/>
      <c r="BHZ80" s="183"/>
      <c r="BIA80" s="183"/>
      <c r="BIB80" s="183"/>
      <c r="BIC80" s="183"/>
      <c r="BID80" s="183"/>
      <c r="BIE80" s="183"/>
      <c r="BIF80" s="183"/>
      <c r="BIG80" s="183"/>
      <c r="BIH80" s="183"/>
      <c r="BII80" s="183"/>
      <c r="BIJ80" s="183"/>
      <c r="BIK80" s="183"/>
      <c r="BIL80" s="183"/>
      <c r="BIM80" s="183"/>
      <c r="BIN80" s="183"/>
      <c r="BIO80" s="183"/>
      <c r="BIP80" s="183"/>
      <c r="BIQ80" s="183"/>
      <c r="BIR80" s="183"/>
      <c r="BIS80" s="183"/>
      <c r="BIT80" s="183"/>
      <c r="BIU80" s="183"/>
      <c r="BIV80" s="183"/>
      <c r="BIW80" s="183"/>
      <c r="BIX80" s="183"/>
      <c r="BIY80" s="183"/>
      <c r="BIZ80" s="183"/>
      <c r="BJA80" s="183"/>
      <c r="BJB80" s="183"/>
      <c r="BJC80" s="183"/>
      <c r="BJD80" s="183"/>
      <c r="BJE80" s="183"/>
      <c r="BJF80" s="183"/>
      <c r="BJG80" s="183"/>
      <c r="BJH80" s="183"/>
      <c r="BJI80" s="183"/>
      <c r="BJJ80" s="183"/>
      <c r="BJK80" s="183"/>
      <c r="BJL80" s="183"/>
      <c r="BJM80" s="183"/>
      <c r="BJN80" s="183"/>
      <c r="BJO80" s="183"/>
      <c r="BJP80" s="183"/>
      <c r="BJQ80" s="183"/>
      <c r="BJR80" s="183"/>
      <c r="BJS80" s="183"/>
      <c r="BJT80" s="183"/>
      <c r="BJU80" s="183"/>
      <c r="BJV80" s="183"/>
      <c r="BJW80" s="183"/>
      <c r="BJX80" s="183"/>
      <c r="BJY80" s="183"/>
      <c r="BJZ80" s="183"/>
      <c r="BKA80" s="183"/>
      <c r="BKB80" s="183"/>
      <c r="BKC80" s="183"/>
      <c r="BKD80" s="183"/>
      <c r="BKE80" s="183"/>
      <c r="BKF80" s="183"/>
      <c r="BKG80" s="183"/>
      <c r="BKH80" s="183"/>
      <c r="BKI80" s="183"/>
      <c r="BKJ80" s="183"/>
      <c r="BKK80" s="183"/>
      <c r="BKL80" s="183"/>
      <c r="BKM80" s="183"/>
      <c r="BKN80" s="183"/>
      <c r="BKO80" s="183"/>
      <c r="BKP80" s="183"/>
      <c r="BKQ80" s="183"/>
      <c r="BKR80" s="183"/>
      <c r="BKS80" s="183"/>
      <c r="BKT80" s="183"/>
      <c r="BKU80" s="183"/>
      <c r="BKV80" s="183"/>
      <c r="BKW80" s="183"/>
      <c r="BKX80" s="183"/>
      <c r="BKY80" s="183"/>
      <c r="BKZ80" s="183"/>
      <c r="BLA80" s="183"/>
      <c r="BLB80" s="183"/>
      <c r="BLC80" s="183"/>
      <c r="BLD80" s="183"/>
      <c r="BLE80" s="183"/>
      <c r="BLF80" s="183"/>
      <c r="BLG80" s="183"/>
      <c r="BLH80" s="183"/>
      <c r="BLI80" s="183"/>
      <c r="BLJ80" s="183"/>
      <c r="BLK80" s="183"/>
      <c r="BLL80" s="183"/>
      <c r="BLM80" s="183"/>
      <c r="BLN80" s="183"/>
      <c r="BLO80" s="183"/>
      <c r="BLP80" s="183"/>
      <c r="BLQ80" s="183"/>
      <c r="BLR80" s="183"/>
      <c r="BLS80" s="183"/>
      <c r="BLT80" s="183"/>
      <c r="BLU80" s="183"/>
      <c r="BLV80" s="183"/>
      <c r="BLW80" s="183"/>
      <c r="BLX80" s="183"/>
      <c r="BLY80" s="183"/>
      <c r="BLZ80" s="183"/>
      <c r="BMA80" s="183"/>
      <c r="BMB80" s="183"/>
      <c r="BMC80" s="183"/>
      <c r="BMD80" s="183"/>
      <c r="BME80" s="183"/>
      <c r="BMF80" s="183"/>
      <c r="BMG80" s="183"/>
      <c r="BMH80" s="183"/>
      <c r="BMI80" s="183"/>
      <c r="BMJ80" s="183"/>
      <c r="BMK80" s="183"/>
      <c r="BML80" s="183"/>
      <c r="BMM80" s="183"/>
      <c r="BMN80" s="183"/>
      <c r="BMO80" s="183"/>
      <c r="BMP80" s="183"/>
      <c r="BMQ80" s="183"/>
      <c r="BMR80" s="183"/>
      <c r="BMS80" s="183"/>
      <c r="BMT80" s="183"/>
      <c r="BMU80" s="183"/>
      <c r="BMV80" s="183"/>
      <c r="BMW80" s="183"/>
      <c r="BMX80" s="183"/>
      <c r="BMY80" s="183"/>
      <c r="BMZ80" s="183"/>
      <c r="BNA80" s="183"/>
      <c r="BNB80" s="183"/>
      <c r="BNC80" s="183"/>
      <c r="BND80" s="183"/>
      <c r="BNE80" s="183"/>
      <c r="BNF80" s="183"/>
      <c r="BNG80" s="183"/>
      <c r="BNH80" s="183"/>
      <c r="BNI80" s="183"/>
      <c r="BNJ80" s="183"/>
      <c r="BNK80" s="183"/>
      <c r="BNL80" s="183"/>
      <c r="BNM80" s="183"/>
      <c r="BNN80" s="183"/>
      <c r="BNO80" s="183"/>
      <c r="BNP80" s="183"/>
      <c r="BNQ80" s="183"/>
      <c r="BNR80" s="183"/>
      <c r="BNS80" s="183"/>
      <c r="BNT80" s="183"/>
      <c r="BNU80" s="183"/>
      <c r="BNV80" s="183"/>
      <c r="BNW80" s="183"/>
      <c r="BNX80" s="183"/>
      <c r="BNY80" s="183"/>
      <c r="BNZ80" s="183"/>
      <c r="BOA80" s="183"/>
      <c r="BOB80" s="183"/>
      <c r="BOC80" s="183"/>
      <c r="BOD80" s="183"/>
      <c r="BOE80" s="183"/>
      <c r="BOF80" s="183"/>
      <c r="BOG80" s="183"/>
      <c r="BOH80" s="183"/>
      <c r="BOI80" s="183"/>
      <c r="BOJ80" s="183"/>
      <c r="BOK80" s="183"/>
      <c r="BOL80" s="183"/>
      <c r="BOM80" s="183"/>
      <c r="BON80" s="183"/>
      <c r="BOO80" s="183"/>
      <c r="BOP80" s="183"/>
      <c r="BOQ80" s="183"/>
      <c r="BOR80" s="183"/>
      <c r="BOS80" s="183"/>
      <c r="BOT80" s="183"/>
      <c r="BOU80" s="183"/>
      <c r="BOV80" s="183"/>
      <c r="BOW80" s="183"/>
      <c r="BOX80" s="183"/>
      <c r="BOY80" s="183"/>
      <c r="BOZ80" s="183"/>
      <c r="BPA80" s="183"/>
      <c r="BPB80" s="183"/>
      <c r="BPC80" s="183"/>
      <c r="BPD80" s="183"/>
      <c r="BPE80" s="183"/>
      <c r="BPF80" s="183"/>
      <c r="BPG80" s="183"/>
      <c r="BPH80" s="183"/>
      <c r="BPI80" s="183"/>
      <c r="BPJ80" s="183"/>
      <c r="BPK80" s="183"/>
      <c r="BPL80" s="183"/>
      <c r="BPM80" s="183"/>
      <c r="BPN80" s="183"/>
      <c r="BPO80" s="183"/>
      <c r="BPP80" s="183"/>
      <c r="BPQ80" s="183"/>
      <c r="BPR80" s="183"/>
      <c r="BPS80" s="183"/>
      <c r="BPT80" s="183"/>
      <c r="BPU80" s="183"/>
      <c r="BPV80" s="183"/>
      <c r="BPW80" s="183"/>
      <c r="BPX80" s="183"/>
      <c r="BPY80" s="183"/>
      <c r="BPZ80" s="183"/>
      <c r="BQA80" s="183"/>
      <c r="BQB80" s="183"/>
      <c r="BQC80" s="183"/>
      <c r="BQD80" s="183"/>
      <c r="BQE80" s="183"/>
      <c r="BQF80" s="183"/>
      <c r="BQG80" s="183"/>
      <c r="BQH80" s="183"/>
      <c r="BQI80" s="183"/>
      <c r="BQJ80" s="183"/>
      <c r="BQK80" s="183"/>
      <c r="BQL80" s="183"/>
      <c r="BQM80" s="183"/>
      <c r="BQN80" s="183"/>
      <c r="BQO80" s="183"/>
      <c r="BQP80" s="183"/>
      <c r="BQQ80" s="183"/>
      <c r="BQR80" s="183"/>
      <c r="BQS80" s="183"/>
      <c r="BQT80" s="183"/>
      <c r="BQU80" s="183"/>
      <c r="BQV80" s="183"/>
      <c r="BQW80" s="183"/>
      <c r="BQX80" s="183"/>
      <c r="BQY80" s="183"/>
      <c r="BQZ80" s="183"/>
      <c r="BRA80" s="183"/>
      <c r="BRB80" s="183"/>
      <c r="BRC80" s="183"/>
      <c r="BRD80" s="183"/>
      <c r="BRE80" s="183"/>
      <c r="BRF80" s="183"/>
      <c r="BRG80" s="183"/>
      <c r="BRH80" s="183"/>
      <c r="BRI80" s="183"/>
      <c r="BRJ80" s="183"/>
      <c r="BRK80" s="183"/>
      <c r="BRL80" s="183"/>
      <c r="BRM80" s="183"/>
      <c r="BRN80" s="183"/>
      <c r="BRO80" s="183"/>
      <c r="BRP80" s="183"/>
      <c r="BRQ80" s="183"/>
      <c r="BRR80" s="183"/>
      <c r="BRS80" s="183"/>
      <c r="BRT80" s="183"/>
      <c r="BRU80" s="183"/>
      <c r="BRV80" s="183"/>
      <c r="BRW80" s="183"/>
      <c r="BRX80" s="183"/>
      <c r="BRY80" s="183"/>
      <c r="BRZ80" s="183"/>
      <c r="BSA80" s="183"/>
      <c r="BSB80" s="183"/>
      <c r="BSC80" s="183"/>
      <c r="BSD80" s="183"/>
      <c r="BSE80" s="183"/>
      <c r="BSF80" s="183"/>
      <c r="BSG80" s="183"/>
      <c r="BSH80" s="183"/>
      <c r="BSI80" s="183"/>
      <c r="BSJ80" s="183"/>
      <c r="BSK80" s="183"/>
      <c r="BSL80" s="183"/>
      <c r="BSM80" s="183"/>
      <c r="BSN80" s="183"/>
      <c r="BSO80" s="183"/>
      <c r="BSP80" s="183"/>
      <c r="BSQ80" s="183"/>
      <c r="BSR80" s="183"/>
      <c r="BSS80" s="183"/>
      <c r="BST80" s="183"/>
      <c r="BSU80" s="183"/>
      <c r="BSV80" s="183"/>
      <c r="BSW80" s="183"/>
      <c r="BSX80" s="183"/>
      <c r="BSY80" s="183"/>
      <c r="BSZ80" s="183"/>
      <c r="BTA80" s="183"/>
      <c r="BTB80" s="183"/>
      <c r="BTC80" s="183"/>
      <c r="BTD80" s="183"/>
      <c r="BTE80" s="183"/>
      <c r="BTF80" s="183"/>
      <c r="BTG80" s="183"/>
      <c r="BTH80" s="183"/>
      <c r="BTI80" s="183"/>
      <c r="BTJ80" s="183"/>
      <c r="BTK80" s="183"/>
      <c r="BTL80" s="183"/>
      <c r="BTM80" s="183"/>
      <c r="BTN80" s="183"/>
      <c r="BTO80" s="183"/>
      <c r="BTP80" s="183"/>
      <c r="BTQ80" s="183"/>
      <c r="BTR80" s="183"/>
      <c r="BTS80" s="183"/>
      <c r="BTT80" s="183"/>
      <c r="BTU80" s="183"/>
      <c r="BTV80" s="183"/>
      <c r="BTW80" s="183"/>
      <c r="BTX80" s="183"/>
      <c r="BTY80" s="183"/>
      <c r="BTZ80" s="183"/>
      <c r="BUA80" s="183"/>
      <c r="BUB80" s="183"/>
      <c r="BUC80" s="183"/>
      <c r="BUD80" s="183"/>
      <c r="BUE80" s="183"/>
      <c r="BUF80" s="183"/>
      <c r="BUG80" s="183"/>
      <c r="BUH80" s="183"/>
      <c r="BUI80" s="183"/>
      <c r="BUJ80" s="183"/>
      <c r="BUK80" s="183"/>
      <c r="BUL80" s="183"/>
      <c r="BUM80" s="183"/>
      <c r="BUN80" s="183"/>
      <c r="BUO80" s="183"/>
      <c r="BUP80" s="183"/>
      <c r="BUQ80" s="183"/>
      <c r="BUR80" s="183"/>
      <c r="BUS80" s="183"/>
      <c r="BUT80" s="183"/>
      <c r="BUU80" s="183"/>
      <c r="BUV80" s="183"/>
      <c r="BUW80" s="183"/>
      <c r="BUX80" s="183"/>
      <c r="BUY80" s="183"/>
      <c r="BUZ80" s="183"/>
      <c r="BVA80" s="183"/>
      <c r="BVB80" s="183"/>
      <c r="BVC80" s="183"/>
      <c r="BVD80" s="183"/>
      <c r="BVE80" s="183"/>
      <c r="BVF80" s="183"/>
      <c r="BVG80" s="183"/>
      <c r="BVH80" s="183"/>
      <c r="BVI80" s="183"/>
      <c r="BVJ80" s="183"/>
      <c r="BVK80" s="183"/>
      <c r="BVL80" s="183"/>
      <c r="BVM80" s="183"/>
      <c r="BVN80" s="183"/>
      <c r="BVO80" s="183"/>
      <c r="BVP80" s="183"/>
      <c r="BVQ80" s="183"/>
      <c r="BVR80" s="183"/>
      <c r="BVS80" s="183"/>
      <c r="BVT80" s="183"/>
      <c r="BVU80" s="183"/>
      <c r="BVV80" s="183"/>
      <c r="BVW80" s="183"/>
      <c r="BVX80" s="183"/>
      <c r="BVY80" s="183"/>
      <c r="BVZ80" s="183"/>
      <c r="BWA80" s="183"/>
      <c r="BWB80" s="183"/>
      <c r="BWC80" s="183"/>
      <c r="BWD80" s="183"/>
      <c r="BWE80" s="183"/>
      <c r="BWF80" s="183"/>
      <c r="BWG80" s="183"/>
      <c r="BWH80" s="183"/>
      <c r="BWI80" s="183"/>
      <c r="BWJ80" s="183"/>
      <c r="BWK80" s="183"/>
      <c r="BWL80" s="183"/>
      <c r="BWM80" s="183"/>
      <c r="BWN80" s="183"/>
      <c r="BWO80" s="183"/>
      <c r="BWP80" s="183"/>
      <c r="BWQ80" s="183"/>
      <c r="BWR80" s="183"/>
      <c r="BWS80" s="183"/>
      <c r="BWT80" s="183"/>
      <c r="BWU80" s="183"/>
      <c r="BWV80" s="183"/>
      <c r="BWW80" s="183"/>
      <c r="BWX80" s="183"/>
      <c r="BWY80" s="183"/>
      <c r="BWZ80" s="183"/>
      <c r="BXA80" s="183"/>
      <c r="BXB80" s="183"/>
      <c r="BXC80" s="183"/>
      <c r="BXD80" s="183"/>
      <c r="BXE80" s="183"/>
      <c r="BXF80" s="183"/>
      <c r="BXG80" s="183"/>
      <c r="BXH80" s="183"/>
      <c r="BXI80" s="183"/>
      <c r="BXJ80" s="183"/>
      <c r="BXK80" s="183"/>
      <c r="BXL80" s="183"/>
      <c r="BXM80" s="183"/>
      <c r="BXN80" s="183"/>
      <c r="BXO80" s="183"/>
      <c r="BXP80" s="183"/>
      <c r="BXQ80" s="183"/>
      <c r="BXR80" s="183"/>
      <c r="BXS80" s="183"/>
      <c r="BXT80" s="183"/>
      <c r="BXU80" s="183"/>
      <c r="BXV80" s="183"/>
      <c r="BXW80" s="183"/>
      <c r="BXX80" s="183"/>
      <c r="BXY80" s="183"/>
      <c r="BXZ80" s="183"/>
      <c r="BYA80" s="183"/>
      <c r="BYB80" s="183"/>
      <c r="BYC80" s="183"/>
      <c r="BYD80" s="183"/>
      <c r="BYE80" s="183"/>
      <c r="BYF80" s="183"/>
      <c r="BYG80" s="183"/>
      <c r="BYH80" s="183"/>
      <c r="BYI80" s="183"/>
      <c r="BYJ80" s="183"/>
      <c r="BYK80" s="183"/>
      <c r="BYL80" s="183"/>
      <c r="BYM80" s="183"/>
      <c r="BYN80" s="183"/>
      <c r="BYO80" s="183"/>
      <c r="BYP80" s="183"/>
      <c r="BYQ80" s="183"/>
      <c r="BYR80" s="183"/>
      <c r="BYS80" s="183"/>
      <c r="BYT80" s="183"/>
      <c r="BYU80" s="183"/>
      <c r="BYV80" s="183"/>
      <c r="BYW80" s="183"/>
      <c r="BYX80" s="183"/>
      <c r="BYY80" s="183"/>
      <c r="BYZ80" s="183"/>
      <c r="BZA80" s="183"/>
      <c r="BZB80" s="183"/>
      <c r="BZC80" s="183"/>
      <c r="BZD80" s="183"/>
      <c r="BZE80" s="183"/>
      <c r="BZF80" s="183"/>
      <c r="BZG80" s="183"/>
      <c r="BZH80" s="183"/>
      <c r="BZI80" s="183"/>
      <c r="BZJ80" s="183"/>
      <c r="BZK80" s="183"/>
      <c r="BZL80" s="183"/>
      <c r="BZM80" s="183"/>
      <c r="BZN80" s="183"/>
      <c r="BZO80" s="183"/>
      <c r="BZP80" s="183"/>
      <c r="BZQ80" s="183"/>
      <c r="BZR80" s="183"/>
      <c r="BZS80" s="183"/>
      <c r="BZT80" s="183"/>
      <c r="BZU80" s="183"/>
      <c r="BZV80" s="183"/>
      <c r="BZW80" s="183"/>
      <c r="BZX80" s="183"/>
      <c r="BZY80" s="183"/>
      <c r="BZZ80" s="183"/>
      <c r="CAA80" s="183"/>
      <c r="CAB80" s="183"/>
      <c r="CAC80" s="183"/>
      <c r="CAD80" s="183"/>
      <c r="CAE80" s="183"/>
      <c r="CAF80" s="183"/>
      <c r="CAG80" s="183"/>
      <c r="CAH80" s="183"/>
      <c r="CAI80" s="183"/>
      <c r="CAJ80" s="183"/>
      <c r="CAK80" s="183"/>
      <c r="CAL80" s="183"/>
      <c r="CAM80" s="183"/>
      <c r="CAN80" s="183"/>
      <c r="CAO80" s="183"/>
      <c r="CAP80" s="183"/>
      <c r="CAQ80" s="183"/>
      <c r="CAR80" s="183"/>
      <c r="CAS80" s="183"/>
      <c r="CAT80" s="183"/>
      <c r="CAU80" s="183"/>
      <c r="CAV80" s="183"/>
      <c r="CAW80" s="183"/>
      <c r="CAX80" s="183"/>
      <c r="CAY80" s="183"/>
      <c r="CAZ80" s="183"/>
      <c r="CBA80" s="183"/>
      <c r="CBB80" s="183"/>
      <c r="CBC80" s="183"/>
      <c r="CBD80" s="183"/>
      <c r="CBE80" s="183"/>
      <c r="CBF80" s="183"/>
      <c r="CBG80" s="183"/>
      <c r="CBH80" s="183"/>
      <c r="CBI80" s="183"/>
      <c r="CBJ80" s="183"/>
      <c r="CBK80" s="183"/>
      <c r="CBL80" s="183"/>
      <c r="CBM80" s="183"/>
      <c r="CBN80" s="183"/>
      <c r="CBO80" s="183"/>
      <c r="CBP80" s="183"/>
      <c r="CBQ80" s="183"/>
      <c r="CBR80" s="183"/>
      <c r="CBS80" s="183"/>
      <c r="CBT80" s="183"/>
      <c r="CBU80" s="183"/>
      <c r="CBV80" s="183"/>
      <c r="CBW80" s="183"/>
      <c r="CBX80" s="183"/>
      <c r="CBY80" s="183"/>
      <c r="CBZ80" s="183"/>
      <c r="CCA80" s="183"/>
      <c r="CCB80" s="183"/>
      <c r="CCC80" s="183"/>
      <c r="CCD80" s="183"/>
      <c r="CCE80" s="183"/>
      <c r="CCF80" s="183"/>
      <c r="CCG80" s="183"/>
      <c r="CCH80" s="183"/>
      <c r="CCI80" s="183"/>
      <c r="CCJ80" s="183"/>
      <c r="CCK80" s="183"/>
      <c r="CCL80" s="183"/>
      <c r="CCM80" s="183"/>
      <c r="CCN80" s="183"/>
      <c r="CCO80" s="183"/>
      <c r="CCP80" s="183"/>
      <c r="CCQ80" s="183"/>
      <c r="CCR80" s="183"/>
      <c r="CCS80" s="183"/>
      <c r="CCT80" s="183"/>
      <c r="CCU80" s="183"/>
      <c r="CCV80" s="183"/>
      <c r="CCW80" s="183"/>
      <c r="CCX80" s="183"/>
      <c r="CCY80" s="183"/>
      <c r="CCZ80" s="183"/>
      <c r="CDA80" s="183"/>
      <c r="CDB80" s="183"/>
      <c r="CDC80" s="183"/>
      <c r="CDD80" s="183"/>
      <c r="CDE80" s="183"/>
      <c r="CDF80" s="183"/>
      <c r="CDG80" s="183"/>
      <c r="CDH80" s="183"/>
      <c r="CDI80" s="183"/>
      <c r="CDJ80" s="183"/>
      <c r="CDK80" s="183"/>
      <c r="CDL80" s="183"/>
      <c r="CDM80" s="183"/>
      <c r="CDN80" s="183"/>
      <c r="CDO80" s="183"/>
      <c r="CDP80" s="183"/>
      <c r="CDQ80" s="183"/>
      <c r="CDR80" s="183"/>
      <c r="CDS80" s="183"/>
      <c r="CDT80" s="183"/>
      <c r="CDU80" s="183"/>
      <c r="CDV80" s="183"/>
      <c r="CDW80" s="183"/>
      <c r="CDX80" s="183"/>
      <c r="CDY80" s="183"/>
      <c r="CDZ80" s="183"/>
      <c r="CEA80" s="183"/>
      <c r="CEB80" s="183"/>
      <c r="CEC80" s="183"/>
      <c r="CED80" s="183"/>
      <c r="CEE80" s="183"/>
      <c r="CEF80" s="183"/>
      <c r="CEG80" s="183"/>
      <c r="CEH80" s="183"/>
      <c r="CEI80" s="183"/>
      <c r="CEJ80" s="183"/>
      <c r="CEK80" s="183"/>
      <c r="CEL80" s="183"/>
      <c r="CEM80" s="183"/>
      <c r="CEN80" s="183"/>
      <c r="CEO80" s="183"/>
      <c r="CEP80" s="183"/>
      <c r="CEQ80" s="183"/>
      <c r="CER80" s="183"/>
      <c r="CES80" s="183"/>
      <c r="CET80" s="183"/>
      <c r="CEU80" s="183"/>
      <c r="CEV80" s="183"/>
      <c r="CEW80" s="183"/>
      <c r="CEX80" s="183"/>
      <c r="CEY80" s="183"/>
      <c r="CEZ80" s="183"/>
      <c r="CFA80" s="183"/>
      <c r="CFB80" s="183"/>
      <c r="CFC80" s="183"/>
      <c r="CFD80" s="183"/>
      <c r="CFE80" s="183"/>
      <c r="CFF80" s="183"/>
      <c r="CFG80" s="183"/>
      <c r="CFH80" s="183"/>
      <c r="CFI80" s="183"/>
      <c r="CFJ80" s="183"/>
      <c r="CFK80" s="183"/>
      <c r="CFL80" s="183"/>
      <c r="CFM80" s="183"/>
      <c r="CFN80" s="183"/>
      <c r="CFO80" s="183"/>
      <c r="CFP80" s="183"/>
      <c r="CFQ80" s="183"/>
      <c r="CFR80" s="183"/>
      <c r="CFS80" s="183"/>
      <c r="CFT80" s="183"/>
      <c r="CFU80" s="183"/>
      <c r="CFV80" s="183"/>
      <c r="CFW80" s="183"/>
      <c r="CFX80" s="183"/>
      <c r="CFY80" s="183"/>
      <c r="CFZ80" s="183"/>
      <c r="CGA80" s="183"/>
      <c r="CGB80" s="183"/>
      <c r="CGC80" s="183"/>
      <c r="CGD80" s="183"/>
      <c r="CGE80" s="183"/>
      <c r="CGF80" s="183"/>
      <c r="CGG80" s="183"/>
      <c r="CGH80" s="183"/>
      <c r="CGI80" s="183"/>
      <c r="CGJ80" s="183"/>
      <c r="CGK80" s="183"/>
      <c r="CGL80" s="183"/>
      <c r="CGM80" s="183"/>
      <c r="CGN80" s="183"/>
      <c r="CGO80" s="183"/>
      <c r="CGP80" s="183"/>
      <c r="CGQ80" s="183"/>
      <c r="CGR80" s="183"/>
      <c r="CGS80" s="183"/>
      <c r="CGT80" s="183"/>
      <c r="CGU80" s="183"/>
      <c r="CGV80" s="183"/>
      <c r="CGW80" s="183"/>
      <c r="CGX80" s="183"/>
      <c r="CGY80" s="183"/>
      <c r="CGZ80" s="183"/>
      <c r="CHA80" s="183"/>
      <c r="CHB80" s="183"/>
      <c r="CHC80" s="183"/>
      <c r="CHD80" s="183"/>
      <c r="CHE80" s="183"/>
      <c r="CHF80" s="183"/>
      <c r="CHG80" s="183"/>
      <c r="CHH80" s="183"/>
      <c r="CHI80" s="183"/>
      <c r="CHJ80" s="183"/>
      <c r="CHK80" s="183"/>
      <c r="CHL80" s="183"/>
      <c r="CHM80" s="183"/>
      <c r="CHN80" s="183"/>
      <c r="CHO80" s="183"/>
      <c r="CHP80" s="183"/>
      <c r="CHQ80" s="183"/>
      <c r="CHR80" s="183"/>
      <c r="CHS80" s="183"/>
      <c r="CHT80" s="183"/>
      <c r="CHU80" s="183"/>
      <c r="CHV80" s="183"/>
      <c r="CHW80" s="183"/>
      <c r="CHX80" s="183"/>
      <c r="CHY80" s="183"/>
      <c r="CHZ80" s="183"/>
      <c r="CIA80" s="183"/>
      <c r="CIB80" s="183"/>
      <c r="CIC80" s="183"/>
      <c r="CID80" s="183"/>
      <c r="CIE80" s="183"/>
      <c r="CIF80" s="183"/>
      <c r="CIG80" s="183"/>
      <c r="CIH80" s="183"/>
      <c r="CII80" s="183"/>
      <c r="CIJ80" s="183"/>
      <c r="CIK80" s="183"/>
      <c r="CIL80" s="183"/>
      <c r="CIM80" s="183"/>
      <c r="CIN80" s="183"/>
      <c r="CIO80" s="183"/>
      <c r="CIP80" s="183"/>
      <c r="CIQ80" s="183"/>
      <c r="CIR80" s="183"/>
      <c r="CIS80" s="183"/>
      <c r="CIT80" s="183"/>
      <c r="CIU80" s="183"/>
      <c r="CIV80" s="183"/>
      <c r="CIW80" s="183"/>
      <c r="CIX80" s="183"/>
      <c r="CIY80" s="183"/>
      <c r="CIZ80" s="183"/>
      <c r="CJA80" s="183"/>
      <c r="CJB80" s="183"/>
      <c r="CJC80" s="183"/>
      <c r="CJD80" s="183"/>
      <c r="CJE80" s="183"/>
      <c r="CJF80" s="183"/>
      <c r="CJG80" s="183"/>
      <c r="CJH80" s="183"/>
      <c r="CJI80" s="183"/>
      <c r="CJJ80" s="183"/>
      <c r="CJK80" s="183"/>
      <c r="CJL80" s="183"/>
      <c r="CJM80" s="183"/>
      <c r="CJN80" s="183"/>
      <c r="CJO80" s="183"/>
      <c r="CJP80" s="183"/>
      <c r="CJQ80" s="183"/>
      <c r="CJR80" s="183"/>
      <c r="CJS80" s="183"/>
      <c r="CJT80" s="183"/>
      <c r="CJU80" s="183"/>
      <c r="CJV80" s="183"/>
      <c r="CJW80" s="183"/>
      <c r="CJX80" s="183"/>
      <c r="CJY80" s="183"/>
      <c r="CJZ80" s="183"/>
      <c r="CKA80" s="183"/>
      <c r="CKB80" s="183"/>
      <c r="CKC80" s="183"/>
      <c r="CKD80" s="183"/>
      <c r="CKE80" s="183"/>
      <c r="CKF80" s="183"/>
      <c r="CKG80" s="183"/>
      <c r="CKH80" s="183"/>
      <c r="CKI80" s="183"/>
      <c r="CKJ80" s="183"/>
      <c r="CKK80" s="183"/>
      <c r="CKL80" s="183"/>
      <c r="CKM80" s="183"/>
      <c r="CKN80" s="183"/>
      <c r="CKO80" s="183"/>
      <c r="CKP80" s="183"/>
      <c r="CKQ80" s="183"/>
      <c r="CKR80" s="183"/>
      <c r="CKS80" s="183"/>
      <c r="CKT80" s="183"/>
      <c r="CKU80" s="183"/>
      <c r="CKV80" s="183"/>
      <c r="CKW80" s="183"/>
      <c r="CKX80" s="183"/>
      <c r="CKY80" s="183"/>
      <c r="CKZ80" s="183"/>
      <c r="CLA80" s="183"/>
      <c r="CLB80" s="183"/>
      <c r="CLC80" s="183"/>
      <c r="CLD80" s="183"/>
      <c r="CLE80" s="183"/>
      <c r="CLF80" s="183"/>
      <c r="CLG80" s="183"/>
      <c r="CLH80" s="183"/>
      <c r="CLI80" s="183"/>
      <c r="CLJ80" s="183"/>
      <c r="CLK80" s="183"/>
      <c r="CLL80" s="183"/>
      <c r="CLM80" s="183"/>
      <c r="CLN80" s="183"/>
      <c r="CLO80" s="183"/>
      <c r="CLP80" s="183"/>
      <c r="CLQ80" s="183"/>
      <c r="CLR80" s="183"/>
      <c r="CLS80" s="183"/>
      <c r="CLT80" s="183"/>
      <c r="CLU80" s="183"/>
      <c r="CLV80" s="183"/>
      <c r="CLW80" s="183"/>
      <c r="CLX80" s="183"/>
      <c r="CLY80" s="183"/>
      <c r="CLZ80" s="183"/>
      <c r="CMA80" s="183"/>
      <c r="CMB80" s="183"/>
      <c r="CMC80" s="183"/>
      <c r="CMD80" s="183"/>
      <c r="CME80" s="183"/>
      <c r="CMF80" s="183"/>
      <c r="CMG80" s="183"/>
      <c r="CMH80" s="183"/>
      <c r="CMI80" s="183"/>
      <c r="CMJ80" s="183"/>
      <c r="CMK80" s="183"/>
      <c r="CML80" s="183"/>
      <c r="CMM80" s="183"/>
      <c r="CMN80" s="183"/>
      <c r="CMO80" s="183"/>
      <c r="CMP80" s="183"/>
      <c r="CMQ80" s="183"/>
      <c r="CMR80" s="183"/>
      <c r="CMS80" s="183"/>
      <c r="CMT80" s="183"/>
      <c r="CMU80" s="183"/>
      <c r="CMV80" s="183"/>
      <c r="CMW80" s="183"/>
      <c r="CMX80" s="183"/>
      <c r="CMY80" s="183"/>
      <c r="CMZ80" s="183"/>
      <c r="CNA80" s="183"/>
      <c r="CNB80" s="183"/>
      <c r="CNC80" s="183"/>
      <c r="CND80" s="183"/>
      <c r="CNE80" s="183"/>
      <c r="CNF80" s="183"/>
      <c r="CNG80" s="183"/>
      <c r="CNH80" s="183"/>
      <c r="CNI80" s="183"/>
      <c r="CNJ80" s="183"/>
      <c r="CNK80" s="183"/>
      <c r="CNL80" s="183"/>
      <c r="CNM80" s="183"/>
      <c r="CNN80" s="183"/>
      <c r="CNO80" s="183"/>
      <c r="CNP80" s="183"/>
      <c r="CNQ80" s="183"/>
      <c r="CNR80" s="183"/>
      <c r="CNS80" s="183"/>
      <c r="CNT80" s="183"/>
      <c r="CNU80" s="183"/>
      <c r="CNV80" s="183"/>
      <c r="CNW80" s="183"/>
      <c r="CNX80" s="183"/>
      <c r="CNY80" s="183"/>
      <c r="CNZ80" s="183"/>
      <c r="COA80" s="183"/>
      <c r="COB80" s="183"/>
      <c r="COC80" s="183"/>
      <c r="COD80" s="183"/>
      <c r="COE80" s="183"/>
      <c r="COF80" s="183"/>
      <c r="COG80" s="183"/>
      <c r="COH80" s="183"/>
      <c r="COI80" s="183"/>
      <c r="COJ80" s="183"/>
      <c r="COK80" s="183"/>
      <c r="COL80" s="183"/>
      <c r="COM80" s="183"/>
      <c r="CON80" s="183"/>
      <c r="COO80" s="183"/>
      <c r="COP80" s="183"/>
      <c r="COQ80" s="183"/>
      <c r="COR80" s="183"/>
      <c r="COS80" s="183"/>
      <c r="COT80" s="183"/>
      <c r="COU80" s="183"/>
      <c r="COV80" s="183"/>
      <c r="COW80" s="183"/>
      <c r="COX80" s="183"/>
    </row>
    <row r="81" spans="1:2442" s="293" customFormat="1" ht="18.95" customHeight="1">
      <c r="A81" s="281"/>
      <c r="B81" s="310"/>
      <c r="C81" s="283"/>
      <c r="D81" s="281"/>
      <c r="E81" s="284"/>
      <c r="F81" s="285"/>
      <c r="G81" s="285"/>
      <c r="H81" s="309"/>
      <c r="I81" s="288"/>
      <c r="K81" s="298"/>
      <c r="L81" s="298"/>
      <c r="M81" s="298"/>
      <c r="N81" s="272"/>
      <c r="O81" s="264"/>
      <c r="P81" s="265"/>
      <c r="Q81" s="266"/>
      <c r="R81" s="266"/>
      <c r="S81" s="264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83"/>
      <c r="DJ81" s="183"/>
      <c r="DK81" s="183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  <c r="FB81" s="183"/>
      <c r="FC81" s="183"/>
      <c r="FD81" s="183"/>
      <c r="FE81" s="183"/>
      <c r="FF81" s="183"/>
      <c r="FG81" s="183"/>
      <c r="FH81" s="183"/>
      <c r="FI81" s="183"/>
      <c r="FJ81" s="183"/>
      <c r="FK81" s="183"/>
      <c r="FL81" s="183"/>
      <c r="FM81" s="183"/>
      <c r="FN81" s="183"/>
      <c r="FO81" s="183"/>
      <c r="FP81" s="183"/>
      <c r="FQ81" s="183"/>
      <c r="FR81" s="183"/>
      <c r="FS81" s="183"/>
      <c r="FT81" s="183"/>
      <c r="FU81" s="183"/>
      <c r="FV81" s="183"/>
      <c r="FW81" s="183"/>
      <c r="FX81" s="183"/>
      <c r="FY81" s="183"/>
      <c r="FZ81" s="183"/>
      <c r="GA81" s="183"/>
      <c r="GB81" s="183"/>
      <c r="GC81" s="183"/>
      <c r="GD81" s="183"/>
      <c r="GE81" s="183"/>
      <c r="GF81" s="183"/>
      <c r="GG81" s="183"/>
      <c r="GH81" s="183"/>
      <c r="GI81" s="183"/>
      <c r="GJ81" s="183"/>
      <c r="GK81" s="183"/>
      <c r="GL81" s="183"/>
      <c r="GM81" s="183"/>
      <c r="GN81" s="183"/>
      <c r="GO81" s="183"/>
      <c r="GP81" s="183"/>
      <c r="GQ81" s="183"/>
      <c r="GR81" s="183"/>
      <c r="GS81" s="183"/>
      <c r="GT81" s="183"/>
      <c r="GU81" s="183"/>
      <c r="GV81" s="183"/>
      <c r="GW81" s="183"/>
      <c r="GX81" s="183"/>
      <c r="GY81" s="183"/>
      <c r="GZ81" s="183"/>
      <c r="HA81" s="183"/>
      <c r="HB81" s="183"/>
      <c r="HC81" s="183"/>
      <c r="HD81" s="183"/>
      <c r="HE81" s="183"/>
      <c r="HF81" s="183"/>
      <c r="HG81" s="183"/>
      <c r="HH81" s="183"/>
      <c r="HI81" s="183"/>
      <c r="HJ81" s="183"/>
      <c r="HK81" s="183"/>
      <c r="HL81" s="183"/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83"/>
      <c r="HZ81" s="183"/>
      <c r="IA81" s="183"/>
      <c r="IB81" s="183"/>
      <c r="IC81" s="183"/>
      <c r="ID81" s="183"/>
      <c r="IE81" s="183"/>
      <c r="IF81" s="183"/>
      <c r="IG81" s="183"/>
      <c r="IH81" s="183"/>
      <c r="II81" s="183"/>
      <c r="IJ81" s="183"/>
      <c r="IK81" s="183"/>
      <c r="IL81" s="183"/>
      <c r="IM81" s="183"/>
      <c r="IN81" s="183"/>
      <c r="IO81" s="183"/>
      <c r="IP81" s="183"/>
      <c r="IQ81" s="183"/>
      <c r="IR81" s="183"/>
      <c r="IS81" s="183"/>
      <c r="IT81" s="183"/>
      <c r="IU81" s="183"/>
      <c r="IV81" s="183"/>
      <c r="IW81" s="183"/>
      <c r="IX81" s="183"/>
      <c r="IY81" s="183"/>
      <c r="IZ81" s="183"/>
      <c r="JA81" s="183"/>
      <c r="JB81" s="183"/>
      <c r="JC81" s="183"/>
      <c r="JD81" s="183"/>
      <c r="JE81" s="183"/>
      <c r="JF81" s="183"/>
      <c r="JG81" s="183"/>
      <c r="JH81" s="183"/>
      <c r="JI81" s="183"/>
      <c r="JJ81" s="183"/>
      <c r="JK81" s="183"/>
      <c r="JL81" s="183"/>
      <c r="JM81" s="183"/>
      <c r="JN81" s="183"/>
      <c r="JO81" s="183"/>
      <c r="JP81" s="183"/>
      <c r="JQ81" s="183"/>
      <c r="JR81" s="183"/>
      <c r="JS81" s="183"/>
      <c r="JT81" s="183"/>
      <c r="JU81" s="183"/>
      <c r="JV81" s="183"/>
      <c r="JW81" s="183"/>
      <c r="JX81" s="183"/>
      <c r="JY81" s="183"/>
      <c r="JZ81" s="183"/>
      <c r="KA81" s="183"/>
      <c r="KB81" s="183"/>
      <c r="KC81" s="183"/>
      <c r="KD81" s="183"/>
      <c r="KE81" s="183"/>
      <c r="KF81" s="183"/>
      <c r="KG81" s="183"/>
      <c r="KH81" s="183"/>
      <c r="KI81" s="183"/>
      <c r="KJ81" s="183"/>
      <c r="KK81" s="183"/>
      <c r="KL81" s="183"/>
      <c r="KM81" s="183"/>
      <c r="KN81" s="183"/>
      <c r="KO81" s="183"/>
      <c r="KP81" s="183"/>
      <c r="KQ81" s="183"/>
      <c r="KR81" s="183"/>
      <c r="KS81" s="183"/>
      <c r="KT81" s="183"/>
      <c r="KU81" s="183"/>
      <c r="KV81" s="183"/>
      <c r="KW81" s="183"/>
      <c r="KX81" s="183"/>
      <c r="KY81" s="183"/>
      <c r="KZ81" s="183"/>
      <c r="LA81" s="183"/>
      <c r="LB81" s="183"/>
      <c r="LC81" s="183"/>
      <c r="LD81" s="183"/>
      <c r="LE81" s="183"/>
      <c r="LF81" s="183"/>
      <c r="LG81" s="183"/>
      <c r="LH81" s="183"/>
      <c r="LI81" s="183"/>
      <c r="LJ81" s="183"/>
      <c r="LK81" s="183"/>
      <c r="LL81" s="183"/>
      <c r="LM81" s="183"/>
      <c r="LN81" s="183"/>
      <c r="LO81" s="183"/>
      <c r="LP81" s="183"/>
      <c r="LQ81" s="183"/>
      <c r="LR81" s="183"/>
      <c r="LS81" s="183"/>
      <c r="LT81" s="183"/>
      <c r="LU81" s="183"/>
      <c r="LV81" s="183"/>
      <c r="LW81" s="183"/>
      <c r="LX81" s="183"/>
      <c r="LY81" s="183"/>
      <c r="LZ81" s="183"/>
      <c r="MA81" s="183"/>
      <c r="MB81" s="183"/>
      <c r="MC81" s="183"/>
      <c r="MD81" s="183"/>
      <c r="ME81" s="183"/>
      <c r="MF81" s="183"/>
      <c r="MG81" s="183"/>
      <c r="MH81" s="183"/>
      <c r="MI81" s="183"/>
      <c r="MJ81" s="183"/>
      <c r="MK81" s="183"/>
      <c r="ML81" s="183"/>
      <c r="MM81" s="183"/>
      <c r="MN81" s="183"/>
      <c r="MO81" s="183"/>
      <c r="MP81" s="183"/>
      <c r="MQ81" s="183"/>
      <c r="MR81" s="183"/>
      <c r="MS81" s="183"/>
      <c r="MT81" s="183"/>
      <c r="MU81" s="183"/>
      <c r="MV81" s="183"/>
      <c r="MW81" s="183"/>
      <c r="MX81" s="183"/>
      <c r="MY81" s="183"/>
      <c r="MZ81" s="183"/>
      <c r="NA81" s="183"/>
      <c r="NB81" s="183"/>
      <c r="NC81" s="183"/>
      <c r="ND81" s="183"/>
      <c r="NE81" s="183"/>
      <c r="NF81" s="183"/>
      <c r="NG81" s="183"/>
      <c r="NH81" s="183"/>
      <c r="NI81" s="183"/>
      <c r="NJ81" s="183"/>
      <c r="NK81" s="183"/>
      <c r="NL81" s="183"/>
      <c r="NM81" s="183"/>
      <c r="NN81" s="183"/>
      <c r="NO81" s="183"/>
      <c r="NP81" s="183"/>
      <c r="NQ81" s="183"/>
      <c r="NR81" s="183"/>
      <c r="NS81" s="183"/>
      <c r="NT81" s="183"/>
      <c r="NU81" s="183"/>
      <c r="NV81" s="183"/>
      <c r="NW81" s="183"/>
      <c r="NX81" s="183"/>
      <c r="NY81" s="183"/>
      <c r="NZ81" s="183"/>
      <c r="OA81" s="183"/>
      <c r="OB81" s="183"/>
      <c r="OC81" s="183"/>
      <c r="OD81" s="183"/>
      <c r="OE81" s="183"/>
      <c r="OF81" s="183"/>
      <c r="OG81" s="183"/>
      <c r="OH81" s="183"/>
      <c r="OI81" s="183"/>
      <c r="OJ81" s="183"/>
      <c r="OK81" s="183"/>
      <c r="OL81" s="183"/>
      <c r="OM81" s="183"/>
      <c r="ON81" s="183"/>
      <c r="OO81" s="183"/>
      <c r="OP81" s="183"/>
      <c r="OQ81" s="183"/>
      <c r="OR81" s="183"/>
      <c r="OS81" s="183"/>
      <c r="OT81" s="183"/>
      <c r="OU81" s="183"/>
      <c r="OV81" s="183"/>
      <c r="OW81" s="183"/>
      <c r="OX81" s="183"/>
      <c r="OY81" s="183"/>
      <c r="OZ81" s="183"/>
      <c r="PA81" s="183"/>
      <c r="PB81" s="183"/>
      <c r="PC81" s="183"/>
      <c r="PD81" s="183"/>
      <c r="PE81" s="183"/>
      <c r="PF81" s="183"/>
      <c r="PG81" s="183"/>
      <c r="PH81" s="183"/>
      <c r="PI81" s="183"/>
      <c r="PJ81" s="183"/>
      <c r="PK81" s="183"/>
      <c r="PL81" s="183"/>
      <c r="PM81" s="183"/>
      <c r="PN81" s="183"/>
      <c r="PO81" s="183"/>
      <c r="PP81" s="183"/>
      <c r="PQ81" s="183"/>
      <c r="PR81" s="183"/>
      <c r="PS81" s="183"/>
      <c r="PT81" s="183"/>
      <c r="PU81" s="183"/>
      <c r="PV81" s="183"/>
      <c r="PW81" s="183"/>
      <c r="PX81" s="183"/>
      <c r="PY81" s="183"/>
      <c r="PZ81" s="183"/>
      <c r="QA81" s="183"/>
      <c r="QB81" s="183"/>
      <c r="QC81" s="183"/>
      <c r="QD81" s="183"/>
      <c r="QE81" s="183"/>
      <c r="QF81" s="183"/>
      <c r="QG81" s="183"/>
      <c r="QH81" s="183"/>
      <c r="QI81" s="183"/>
      <c r="QJ81" s="183"/>
      <c r="QK81" s="183"/>
      <c r="QL81" s="183"/>
      <c r="QM81" s="183"/>
      <c r="QN81" s="183"/>
      <c r="QO81" s="183"/>
      <c r="QP81" s="183"/>
      <c r="QQ81" s="183"/>
      <c r="QR81" s="183"/>
      <c r="QS81" s="183"/>
      <c r="QT81" s="183"/>
      <c r="QU81" s="183"/>
      <c r="QV81" s="183"/>
      <c r="QW81" s="183"/>
      <c r="QX81" s="183"/>
      <c r="QY81" s="183"/>
      <c r="QZ81" s="183"/>
      <c r="RA81" s="183"/>
      <c r="RB81" s="183"/>
      <c r="RC81" s="183"/>
      <c r="RD81" s="183"/>
      <c r="RE81" s="183"/>
      <c r="RF81" s="183"/>
      <c r="RG81" s="183"/>
      <c r="RH81" s="183"/>
      <c r="RI81" s="183"/>
      <c r="RJ81" s="183"/>
      <c r="RK81" s="183"/>
      <c r="RL81" s="183"/>
      <c r="RM81" s="183"/>
      <c r="RN81" s="183"/>
      <c r="RO81" s="183"/>
      <c r="RP81" s="183"/>
      <c r="RQ81" s="183"/>
      <c r="RR81" s="183"/>
      <c r="RS81" s="183"/>
      <c r="RT81" s="183"/>
      <c r="RU81" s="183"/>
      <c r="RV81" s="183"/>
      <c r="RW81" s="183"/>
      <c r="RX81" s="183"/>
      <c r="RY81" s="183"/>
      <c r="RZ81" s="183"/>
      <c r="SA81" s="183"/>
      <c r="SB81" s="183"/>
      <c r="SC81" s="183"/>
      <c r="SD81" s="183"/>
      <c r="SE81" s="183"/>
      <c r="SF81" s="183"/>
      <c r="SG81" s="183"/>
      <c r="SH81" s="183"/>
      <c r="SI81" s="183"/>
      <c r="SJ81" s="183"/>
      <c r="SK81" s="183"/>
      <c r="SL81" s="183"/>
      <c r="SM81" s="183"/>
      <c r="SN81" s="183"/>
      <c r="SO81" s="183"/>
      <c r="SP81" s="183"/>
      <c r="SQ81" s="183"/>
      <c r="SR81" s="183"/>
      <c r="SS81" s="183"/>
      <c r="ST81" s="183"/>
      <c r="SU81" s="183"/>
      <c r="SV81" s="183"/>
      <c r="SW81" s="183"/>
      <c r="SX81" s="183"/>
      <c r="SY81" s="183"/>
      <c r="SZ81" s="183"/>
      <c r="TA81" s="183"/>
      <c r="TB81" s="183"/>
      <c r="TC81" s="183"/>
      <c r="TD81" s="183"/>
      <c r="TE81" s="183"/>
      <c r="TF81" s="183"/>
      <c r="TG81" s="183"/>
      <c r="TH81" s="183"/>
      <c r="TI81" s="183"/>
      <c r="TJ81" s="183"/>
      <c r="TK81" s="183"/>
      <c r="TL81" s="183"/>
      <c r="TM81" s="183"/>
      <c r="TN81" s="183"/>
      <c r="TO81" s="183"/>
      <c r="TP81" s="183"/>
      <c r="TQ81" s="183"/>
      <c r="TR81" s="183"/>
      <c r="TS81" s="183"/>
      <c r="TT81" s="183"/>
      <c r="TU81" s="183"/>
      <c r="TV81" s="183"/>
      <c r="TW81" s="183"/>
      <c r="TX81" s="183"/>
      <c r="TY81" s="183"/>
      <c r="TZ81" s="183"/>
      <c r="UA81" s="183"/>
      <c r="UB81" s="183"/>
      <c r="UC81" s="183"/>
      <c r="UD81" s="183"/>
      <c r="UE81" s="183"/>
      <c r="UF81" s="183"/>
      <c r="UG81" s="183"/>
      <c r="UH81" s="183"/>
      <c r="UI81" s="183"/>
      <c r="UJ81" s="183"/>
      <c r="UK81" s="183"/>
      <c r="UL81" s="183"/>
      <c r="UM81" s="183"/>
      <c r="UN81" s="183"/>
      <c r="UO81" s="183"/>
      <c r="UP81" s="183"/>
      <c r="UQ81" s="183"/>
      <c r="UR81" s="183"/>
      <c r="US81" s="183"/>
      <c r="UT81" s="183"/>
      <c r="UU81" s="183"/>
      <c r="UV81" s="183"/>
      <c r="UW81" s="183"/>
      <c r="UX81" s="183"/>
      <c r="UY81" s="183"/>
      <c r="UZ81" s="183"/>
      <c r="VA81" s="183"/>
      <c r="VB81" s="183"/>
      <c r="VC81" s="183"/>
      <c r="VD81" s="183"/>
      <c r="VE81" s="183"/>
      <c r="VF81" s="183"/>
      <c r="VG81" s="183"/>
      <c r="VH81" s="183"/>
      <c r="VI81" s="183"/>
      <c r="VJ81" s="183"/>
      <c r="VK81" s="183"/>
      <c r="VL81" s="183"/>
      <c r="VM81" s="183"/>
      <c r="VN81" s="183"/>
      <c r="VO81" s="183"/>
      <c r="VP81" s="183"/>
      <c r="VQ81" s="183"/>
      <c r="VR81" s="183"/>
      <c r="VS81" s="183"/>
      <c r="VT81" s="183"/>
      <c r="VU81" s="183"/>
      <c r="VV81" s="183"/>
      <c r="VW81" s="183"/>
      <c r="VX81" s="183"/>
      <c r="VY81" s="183"/>
      <c r="VZ81" s="183"/>
      <c r="WA81" s="183"/>
      <c r="WB81" s="183"/>
      <c r="WC81" s="183"/>
      <c r="WD81" s="183"/>
      <c r="WE81" s="183"/>
      <c r="WF81" s="183"/>
      <c r="WG81" s="183"/>
      <c r="WH81" s="183"/>
      <c r="WI81" s="183"/>
      <c r="WJ81" s="183"/>
      <c r="WK81" s="183"/>
      <c r="WL81" s="183"/>
      <c r="WM81" s="183"/>
      <c r="WN81" s="183"/>
      <c r="WO81" s="183"/>
      <c r="WP81" s="183"/>
      <c r="WQ81" s="183"/>
      <c r="WR81" s="183"/>
      <c r="WS81" s="183"/>
      <c r="WT81" s="183"/>
      <c r="WU81" s="183"/>
      <c r="WV81" s="183"/>
      <c r="WW81" s="183"/>
      <c r="WX81" s="183"/>
      <c r="WY81" s="183"/>
      <c r="WZ81" s="183"/>
      <c r="XA81" s="183"/>
      <c r="XB81" s="183"/>
      <c r="XC81" s="183"/>
      <c r="XD81" s="183"/>
      <c r="XE81" s="183"/>
      <c r="XF81" s="183"/>
      <c r="XG81" s="183"/>
      <c r="XH81" s="183"/>
      <c r="XI81" s="183"/>
      <c r="XJ81" s="183"/>
      <c r="XK81" s="183"/>
      <c r="XL81" s="183"/>
      <c r="XM81" s="183"/>
      <c r="XN81" s="183"/>
      <c r="XO81" s="183"/>
      <c r="XP81" s="183"/>
      <c r="XQ81" s="183"/>
      <c r="XR81" s="183"/>
      <c r="XS81" s="183"/>
      <c r="XT81" s="183"/>
      <c r="XU81" s="183"/>
      <c r="XV81" s="183"/>
      <c r="XW81" s="183"/>
      <c r="XX81" s="183"/>
      <c r="XY81" s="183"/>
      <c r="XZ81" s="183"/>
      <c r="YA81" s="183"/>
      <c r="YB81" s="183"/>
      <c r="YC81" s="183"/>
      <c r="YD81" s="183"/>
      <c r="YE81" s="183"/>
      <c r="YF81" s="183"/>
      <c r="YG81" s="183"/>
      <c r="YH81" s="183"/>
      <c r="YI81" s="183"/>
      <c r="YJ81" s="183"/>
      <c r="YK81" s="183"/>
      <c r="YL81" s="183"/>
      <c r="YM81" s="183"/>
      <c r="YN81" s="183"/>
      <c r="YO81" s="183"/>
      <c r="YP81" s="183"/>
      <c r="YQ81" s="183"/>
      <c r="YR81" s="183"/>
      <c r="YS81" s="183"/>
      <c r="YT81" s="183"/>
      <c r="YU81" s="183"/>
      <c r="YV81" s="183"/>
      <c r="YW81" s="183"/>
      <c r="YX81" s="183"/>
      <c r="YY81" s="183"/>
      <c r="YZ81" s="183"/>
      <c r="ZA81" s="183"/>
      <c r="ZB81" s="183"/>
      <c r="ZC81" s="183"/>
      <c r="ZD81" s="183"/>
      <c r="ZE81" s="183"/>
      <c r="ZF81" s="183"/>
      <c r="ZG81" s="183"/>
      <c r="ZH81" s="183"/>
      <c r="ZI81" s="183"/>
      <c r="ZJ81" s="183"/>
      <c r="ZK81" s="183"/>
      <c r="ZL81" s="183"/>
      <c r="ZM81" s="183"/>
      <c r="ZN81" s="183"/>
      <c r="ZO81" s="183"/>
      <c r="ZP81" s="183"/>
      <c r="ZQ81" s="183"/>
      <c r="ZR81" s="183"/>
      <c r="ZS81" s="183"/>
      <c r="ZT81" s="183"/>
      <c r="ZU81" s="183"/>
      <c r="ZV81" s="183"/>
      <c r="ZW81" s="183"/>
      <c r="ZX81" s="183"/>
      <c r="ZY81" s="183"/>
      <c r="ZZ81" s="183"/>
      <c r="AAA81" s="183"/>
      <c r="AAB81" s="183"/>
      <c r="AAC81" s="183"/>
      <c r="AAD81" s="183"/>
      <c r="AAE81" s="183"/>
      <c r="AAF81" s="183"/>
      <c r="AAG81" s="183"/>
      <c r="AAH81" s="183"/>
      <c r="AAI81" s="183"/>
      <c r="AAJ81" s="183"/>
      <c r="AAK81" s="183"/>
      <c r="AAL81" s="183"/>
      <c r="AAM81" s="183"/>
      <c r="AAN81" s="183"/>
      <c r="AAO81" s="183"/>
      <c r="AAP81" s="183"/>
      <c r="AAQ81" s="183"/>
      <c r="AAR81" s="183"/>
      <c r="AAS81" s="183"/>
      <c r="AAT81" s="183"/>
      <c r="AAU81" s="183"/>
      <c r="AAV81" s="183"/>
      <c r="AAW81" s="183"/>
      <c r="AAX81" s="183"/>
      <c r="AAY81" s="183"/>
      <c r="AAZ81" s="183"/>
      <c r="ABA81" s="183"/>
      <c r="ABB81" s="183"/>
      <c r="ABC81" s="183"/>
      <c r="ABD81" s="183"/>
      <c r="ABE81" s="183"/>
      <c r="ABF81" s="183"/>
      <c r="ABG81" s="183"/>
      <c r="ABH81" s="183"/>
      <c r="ABI81" s="183"/>
      <c r="ABJ81" s="183"/>
      <c r="ABK81" s="183"/>
      <c r="ABL81" s="183"/>
      <c r="ABM81" s="183"/>
      <c r="ABN81" s="183"/>
      <c r="ABO81" s="183"/>
      <c r="ABP81" s="183"/>
      <c r="ABQ81" s="183"/>
      <c r="ABR81" s="183"/>
      <c r="ABS81" s="183"/>
      <c r="ABT81" s="183"/>
      <c r="ABU81" s="183"/>
      <c r="ABV81" s="183"/>
      <c r="ABW81" s="183"/>
      <c r="ABX81" s="183"/>
      <c r="ABY81" s="183"/>
      <c r="ABZ81" s="183"/>
      <c r="ACA81" s="183"/>
      <c r="ACB81" s="183"/>
      <c r="ACC81" s="183"/>
      <c r="ACD81" s="183"/>
      <c r="ACE81" s="183"/>
      <c r="ACF81" s="183"/>
      <c r="ACG81" s="183"/>
      <c r="ACH81" s="183"/>
      <c r="ACI81" s="183"/>
      <c r="ACJ81" s="183"/>
      <c r="ACK81" s="183"/>
      <c r="ACL81" s="183"/>
      <c r="ACM81" s="183"/>
      <c r="ACN81" s="183"/>
      <c r="ACO81" s="183"/>
      <c r="ACP81" s="183"/>
      <c r="ACQ81" s="183"/>
      <c r="ACR81" s="183"/>
      <c r="ACS81" s="183"/>
      <c r="ACT81" s="183"/>
      <c r="ACU81" s="183"/>
      <c r="ACV81" s="183"/>
      <c r="ACW81" s="183"/>
      <c r="ACX81" s="183"/>
      <c r="ACY81" s="183"/>
      <c r="ACZ81" s="183"/>
      <c r="ADA81" s="183"/>
      <c r="ADB81" s="183"/>
      <c r="ADC81" s="183"/>
      <c r="ADD81" s="183"/>
      <c r="ADE81" s="183"/>
      <c r="ADF81" s="183"/>
      <c r="ADG81" s="183"/>
      <c r="ADH81" s="183"/>
      <c r="ADI81" s="183"/>
      <c r="ADJ81" s="183"/>
      <c r="ADK81" s="183"/>
      <c r="ADL81" s="183"/>
      <c r="ADM81" s="183"/>
      <c r="ADN81" s="183"/>
      <c r="ADO81" s="183"/>
      <c r="ADP81" s="183"/>
      <c r="ADQ81" s="183"/>
      <c r="ADR81" s="183"/>
      <c r="ADS81" s="183"/>
      <c r="ADT81" s="183"/>
      <c r="ADU81" s="183"/>
      <c r="ADV81" s="183"/>
      <c r="ADW81" s="183"/>
      <c r="ADX81" s="183"/>
      <c r="ADY81" s="183"/>
      <c r="ADZ81" s="183"/>
      <c r="AEA81" s="183"/>
      <c r="AEB81" s="183"/>
      <c r="AEC81" s="183"/>
      <c r="AED81" s="183"/>
      <c r="AEE81" s="183"/>
      <c r="AEF81" s="183"/>
      <c r="AEG81" s="183"/>
      <c r="AEH81" s="183"/>
      <c r="AEI81" s="183"/>
      <c r="AEJ81" s="183"/>
      <c r="AEK81" s="183"/>
      <c r="AEL81" s="183"/>
      <c r="AEM81" s="183"/>
      <c r="AEN81" s="183"/>
      <c r="AEO81" s="183"/>
      <c r="AEP81" s="183"/>
      <c r="AEQ81" s="183"/>
      <c r="AER81" s="183"/>
      <c r="AES81" s="183"/>
      <c r="AET81" s="183"/>
      <c r="AEU81" s="183"/>
      <c r="AEV81" s="183"/>
      <c r="AEW81" s="183"/>
      <c r="AEX81" s="183"/>
      <c r="AEY81" s="183"/>
      <c r="AEZ81" s="183"/>
      <c r="AFA81" s="183"/>
      <c r="AFB81" s="183"/>
      <c r="AFC81" s="183"/>
      <c r="AFD81" s="183"/>
      <c r="AFE81" s="183"/>
      <c r="AFF81" s="183"/>
      <c r="AFG81" s="183"/>
      <c r="AFH81" s="183"/>
      <c r="AFI81" s="183"/>
      <c r="AFJ81" s="183"/>
      <c r="AFK81" s="183"/>
      <c r="AFL81" s="183"/>
      <c r="AFM81" s="183"/>
      <c r="AFN81" s="183"/>
      <c r="AFO81" s="183"/>
      <c r="AFP81" s="183"/>
      <c r="AFQ81" s="183"/>
      <c r="AFR81" s="183"/>
      <c r="AFS81" s="183"/>
      <c r="AFT81" s="183"/>
      <c r="AFU81" s="183"/>
      <c r="AFV81" s="183"/>
      <c r="AFW81" s="183"/>
      <c r="AFX81" s="183"/>
      <c r="AFY81" s="183"/>
      <c r="AFZ81" s="183"/>
      <c r="AGA81" s="183"/>
      <c r="AGB81" s="183"/>
      <c r="AGC81" s="183"/>
      <c r="AGD81" s="183"/>
      <c r="AGE81" s="183"/>
      <c r="AGF81" s="183"/>
      <c r="AGG81" s="183"/>
      <c r="AGH81" s="183"/>
      <c r="AGI81" s="183"/>
      <c r="AGJ81" s="183"/>
      <c r="AGK81" s="183"/>
      <c r="AGL81" s="183"/>
      <c r="AGM81" s="183"/>
      <c r="AGN81" s="183"/>
      <c r="AGO81" s="183"/>
      <c r="AGP81" s="183"/>
      <c r="AGQ81" s="183"/>
      <c r="AGR81" s="183"/>
      <c r="AGS81" s="183"/>
      <c r="AGT81" s="183"/>
      <c r="AGU81" s="183"/>
      <c r="AGV81" s="183"/>
      <c r="AGW81" s="183"/>
      <c r="AGX81" s="183"/>
      <c r="AGY81" s="183"/>
      <c r="AGZ81" s="183"/>
      <c r="AHA81" s="183"/>
      <c r="AHB81" s="183"/>
      <c r="AHC81" s="183"/>
      <c r="AHD81" s="183"/>
      <c r="AHE81" s="183"/>
      <c r="AHF81" s="183"/>
      <c r="AHG81" s="183"/>
      <c r="AHH81" s="183"/>
      <c r="AHI81" s="183"/>
      <c r="AHJ81" s="183"/>
      <c r="AHK81" s="183"/>
      <c r="AHL81" s="183"/>
      <c r="AHM81" s="183"/>
      <c r="AHN81" s="183"/>
      <c r="AHO81" s="183"/>
      <c r="AHP81" s="183"/>
      <c r="AHQ81" s="183"/>
      <c r="AHR81" s="183"/>
      <c r="AHS81" s="183"/>
      <c r="AHT81" s="183"/>
      <c r="AHU81" s="183"/>
      <c r="AHV81" s="183"/>
      <c r="AHW81" s="183"/>
      <c r="AHX81" s="183"/>
      <c r="AHY81" s="183"/>
      <c r="AHZ81" s="183"/>
      <c r="AIA81" s="183"/>
      <c r="AIB81" s="183"/>
      <c r="AIC81" s="183"/>
      <c r="AID81" s="183"/>
      <c r="AIE81" s="183"/>
      <c r="AIF81" s="183"/>
      <c r="AIG81" s="183"/>
      <c r="AIH81" s="183"/>
      <c r="AII81" s="183"/>
      <c r="AIJ81" s="183"/>
      <c r="AIK81" s="183"/>
      <c r="AIL81" s="183"/>
      <c r="AIM81" s="183"/>
      <c r="AIN81" s="183"/>
      <c r="AIO81" s="183"/>
      <c r="AIP81" s="183"/>
      <c r="AIQ81" s="183"/>
      <c r="AIR81" s="183"/>
      <c r="AIS81" s="183"/>
      <c r="AIT81" s="183"/>
      <c r="AIU81" s="183"/>
      <c r="AIV81" s="183"/>
      <c r="AIW81" s="183"/>
      <c r="AIX81" s="183"/>
      <c r="AIY81" s="183"/>
      <c r="AIZ81" s="183"/>
      <c r="AJA81" s="183"/>
      <c r="AJB81" s="183"/>
      <c r="AJC81" s="183"/>
      <c r="AJD81" s="183"/>
      <c r="AJE81" s="183"/>
      <c r="AJF81" s="183"/>
      <c r="AJG81" s="183"/>
      <c r="AJH81" s="183"/>
      <c r="AJI81" s="183"/>
      <c r="AJJ81" s="183"/>
      <c r="AJK81" s="183"/>
      <c r="AJL81" s="183"/>
      <c r="AJM81" s="183"/>
      <c r="AJN81" s="183"/>
      <c r="AJO81" s="183"/>
      <c r="AJP81" s="183"/>
      <c r="AJQ81" s="183"/>
      <c r="AJR81" s="183"/>
      <c r="AJS81" s="183"/>
      <c r="AJT81" s="183"/>
      <c r="AJU81" s="183"/>
      <c r="AJV81" s="183"/>
      <c r="AJW81" s="183"/>
      <c r="AJX81" s="183"/>
      <c r="AJY81" s="183"/>
      <c r="AJZ81" s="183"/>
      <c r="AKA81" s="183"/>
      <c r="AKB81" s="183"/>
      <c r="AKC81" s="183"/>
      <c r="AKD81" s="183"/>
      <c r="AKE81" s="183"/>
      <c r="AKF81" s="183"/>
      <c r="AKG81" s="183"/>
      <c r="AKH81" s="183"/>
      <c r="AKI81" s="183"/>
      <c r="AKJ81" s="183"/>
      <c r="AKK81" s="183"/>
      <c r="AKL81" s="183"/>
      <c r="AKM81" s="183"/>
      <c r="AKN81" s="183"/>
      <c r="AKO81" s="183"/>
      <c r="AKP81" s="183"/>
      <c r="AKQ81" s="183"/>
      <c r="AKR81" s="183"/>
      <c r="AKS81" s="183"/>
      <c r="AKT81" s="183"/>
      <c r="AKU81" s="183"/>
      <c r="AKV81" s="183"/>
      <c r="AKW81" s="183"/>
      <c r="AKX81" s="183"/>
      <c r="AKY81" s="183"/>
      <c r="AKZ81" s="183"/>
      <c r="ALA81" s="183"/>
      <c r="ALB81" s="183"/>
      <c r="ALC81" s="183"/>
      <c r="ALD81" s="183"/>
      <c r="ALE81" s="183"/>
      <c r="ALF81" s="183"/>
      <c r="ALG81" s="183"/>
      <c r="ALH81" s="183"/>
      <c r="ALI81" s="183"/>
      <c r="ALJ81" s="183"/>
      <c r="ALK81" s="183"/>
      <c r="ALL81" s="183"/>
      <c r="ALM81" s="183"/>
      <c r="ALN81" s="183"/>
      <c r="ALO81" s="183"/>
      <c r="ALP81" s="183"/>
      <c r="ALQ81" s="183"/>
      <c r="ALR81" s="183"/>
      <c r="ALS81" s="183"/>
      <c r="ALT81" s="183"/>
      <c r="ALU81" s="183"/>
      <c r="ALV81" s="183"/>
      <c r="ALW81" s="183"/>
      <c r="ALX81" s="183"/>
      <c r="ALY81" s="183"/>
      <c r="ALZ81" s="183"/>
      <c r="AMA81" s="183"/>
      <c r="AMB81" s="183"/>
      <c r="AMC81" s="183"/>
      <c r="AMD81" s="183"/>
      <c r="AME81" s="183"/>
      <c r="AMF81" s="183"/>
      <c r="AMG81" s="183"/>
      <c r="AMH81" s="183"/>
      <c r="AMI81" s="183"/>
      <c r="AMJ81" s="183"/>
      <c r="AMK81" s="183"/>
      <c r="AML81" s="183"/>
      <c r="AMM81" s="183"/>
      <c r="AMN81" s="183"/>
      <c r="AMO81" s="183"/>
      <c r="AMP81" s="183"/>
      <c r="AMQ81" s="183"/>
      <c r="AMR81" s="183"/>
      <c r="AMS81" s="183"/>
      <c r="AMT81" s="183"/>
      <c r="AMU81" s="183"/>
      <c r="AMV81" s="183"/>
      <c r="AMW81" s="183"/>
      <c r="AMX81" s="183"/>
      <c r="AMY81" s="183"/>
      <c r="AMZ81" s="183"/>
      <c r="ANA81" s="183"/>
      <c r="ANB81" s="183"/>
      <c r="ANC81" s="183"/>
      <c r="AND81" s="183"/>
      <c r="ANE81" s="183"/>
      <c r="ANF81" s="183"/>
      <c r="ANG81" s="183"/>
      <c r="ANH81" s="183"/>
      <c r="ANI81" s="183"/>
      <c r="ANJ81" s="183"/>
      <c r="ANK81" s="183"/>
      <c r="ANL81" s="183"/>
      <c r="ANM81" s="183"/>
      <c r="ANN81" s="183"/>
      <c r="ANO81" s="183"/>
      <c r="ANP81" s="183"/>
      <c r="ANQ81" s="183"/>
      <c r="ANR81" s="183"/>
      <c r="ANS81" s="183"/>
      <c r="ANT81" s="183"/>
      <c r="ANU81" s="183"/>
      <c r="ANV81" s="183"/>
      <c r="ANW81" s="183"/>
      <c r="ANX81" s="183"/>
      <c r="ANY81" s="183"/>
      <c r="ANZ81" s="183"/>
      <c r="AOA81" s="183"/>
      <c r="AOB81" s="183"/>
      <c r="AOC81" s="183"/>
      <c r="AOD81" s="183"/>
      <c r="AOE81" s="183"/>
      <c r="AOF81" s="183"/>
      <c r="AOG81" s="183"/>
      <c r="AOH81" s="183"/>
      <c r="AOI81" s="183"/>
      <c r="AOJ81" s="183"/>
      <c r="AOK81" s="183"/>
      <c r="AOL81" s="183"/>
      <c r="AOM81" s="183"/>
      <c r="AON81" s="183"/>
      <c r="AOO81" s="183"/>
      <c r="AOP81" s="183"/>
      <c r="AOQ81" s="183"/>
      <c r="AOR81" s="183"/>
      <c r="AOS81" s="183"/>
      <c r="AOT81" s="183"/>
      <c r="AOU81" s="183"/>
      <c r="AOV81" s="183"/>
      <c r="AOW81" s="183"/>
      <c r="AOX81" s="183"/>
      <c r="AOY81" s="183"/>
      <c r="AOZ81" s="183"/>
      <c r="APA81" s="183"/>
      <c r="APB81" s="183"/>
      <c r="APC81" s="183"/>
      <c r="APD81" s="183"/>
      <c r="APE81" s="183"/>
      <c r="APF81" s="183"/>
      <c r="APG81" s="183"/>
      <c r="APH81" s="183"/>
      <c r="API81" s="183"/>
      <c r="APJ81" s="183"/>
      <c r="APK81" s="183"/>
      <c r="APL81" s="183"/>
      <c r="APM81" s="183"/>
      <c r="APN81" s="183"/>
      <c r="APO81" s="183"/>
      <c r="APP81" s="183"/>
      <c r="APQ81" s="183"/>
      <c r="APR81" s="183"/>
      <c r="APS81" s="183"/>
      <c r="APT81" s="183"/>
      <c r="APU81" s="183"/>
      <c r="APV81" s="183"/>
      <c r="APW81" s="183"/>
      <c r="APX81" s="183"/>
      <c r="APY81" s="183"/>
      <c r="APZ81" s="183"/>
      <c r="AQA81" s="183"/>
      <c r="AQB81" s="183"/>
      <c r="AQC81" s="183"/>
      <c r="AQD81" s="183"/>
      <c r="AQE81" s="183"/>
      <c r="AQF81" s="183"/>
      <c r="AQG81" s="183"/>
      <c r="AQH81" s="183"/>
      <c r="AQI81" s="183"/>
      <c r="AQJ81" s="183"/>
      <c r="AQK81" s="183"/>
      <c r="AQL81" s="183"/>
      <c r="AQM81" s="183"/>
      <c r="AQN81" s="183"/>
      <c r="AQO81" s="183"/>
      <c r="AQP81" s="183"/>
      <c r="AQQ81" s="183"/>
      <c r="AQR81" s="183"/>
      <c r="AQS81" s="183"/>
      <c r="AQT81" s="183"/>
      <c r="AQU81" s="183"/>
      <c r="AQV81" s="183"/>
      <c r="AQW81" s="183"/>
      <c r="AQX81" s="183"/>
      <c r="AQY81" s="183"/>
      <c r="AQZ81" s="183"/>
      <c r="ARA81" s="183"/>
      <c r="ARB81" s="183"/>
      <c r="ARC81" s="183"/>
      <c r="ARD81" s="183"/>
      <c r="ARE81" s="183"/>
      <c r="ARF81" s="183"/>
      <c r="ARG81" s="183"/>
      <c r="ARH81" s="183"/>
      <c r="ARI81" s="183"/>
      <c r="ARJ81" s="183"/>
      <c r="ARK81" s="183"/>
      <c r="ARL81" s="183"/>
      <c r="ARM81" s="183"/>
      <c r="ARN81" s="183"/>
      <c r="ARO81" s="183"/>
      <c r="ARP81" s="183"/>
      <c r="ARQ81" s="183"/>
      <c r="ARR81" s="183"/>
      <c r="ARS81" s="183"/>
      <c r="ART81" s="183"/>
      <c r="ARU81" s="183"/>
      <c r="ARV81" s="183"/>
      <c r="ARW81" s="183"/>
      <c r="ARX81" s="183"/>
      <c r="ARY81" s="183"/>
      <c r="ARZ81" s="183"/>
      <c r="ASA81" s="183"/>
      <c r="ASB81" s="183"/>
      <c r="ASC81" s="183"/>
      <c r="ASD81" s="183"/>
      <c r="ASE81" s="183"/>
      <c r="ASF81" s="183"/>
      <c r="ASG81" s="183"/>
      <c r="ASH81" s="183"/>
      <c r="ASI81" s="183"/>
      <c r="ASJ81" s="183"/>
      <c r="ASK81" s="183"/>
      <c r="ASL81" s="183"/>
      <c r="ASM81" s="183"/>
      <c r="ASN81" s="183"/>
      <c r="ASO81" s="183"/>
      <c r="ASP81" s="183"/>
      <c r="ASQ81" s="183"/>
      <c r="ASR81" s="183"/>
      <c r="ASS81" s="183"/>
      <c r="AST81" s="183"/>
      <c r="ASU81" s="183"/>
      <c r="ASV81" s="183"/>
      <c r="ASW81" s="183"/>
      <c r="ASX81" s="183"/>
      <c r="ASY81" s="183"/>
      <c r="ASZ81" s="183"/>
      <c r="ATA81" s="183"/>
      <c r="ATB81" s="183"/>
      <c r="ATC81" s="183"/>
      <c r="ATD81" s="183"/>
      <c r="ATE81" s="183"/>
      <c r="ATF81" s="183"/>
      <c r="ATG81" s="183"/>
      <c r="ATH81" s="183"/>
      <c r="ATI81" s="183"/>
      <c r="ATJ81" s="183"/>
      <c r="ATK81" s="183"/>
      <c r="ATL81" s="183"/>
      <c r="ATM81" s="183"/>
      <c r="ATN81" s="183"/>
      <c r="ATO81" s="183"/>
      <c r="ATP81" s="183"/>
      <c r="ATQ81" s="183"/>
      <c r="ATR81" s="183"/>
      <c r="ATS81" s="183"/>
      <c r="ATT81" s="183"/>
      <c r="ATU81" s="183"/>
      <c r="ATV81" s="183"/>
      <c r="ATW81" s="183"/>
      <c r="ATX81" s="183"/>
      <c r="ATY81" s="183"/>
      <c r="ATZ81" s="183"/>
      <c r="AUA81" s="183"/>
      <c r="AUB81" s="183"/>
      <c r="AUC81" s="183"/>
      <c r="AUD81" s="183"/>
      <c r="AUE81" s="183"/>
      <c r="AUF81" s="183"/>
      <c r="AUG81" s="183"/>
      <c r="AUH81" s="183"/>
      <c r="AUI81" s="183"/>
      <c r="AUJ81" s="183"/>
      <c r="AUK81" s="183"/>
      <c r="AUL81" s="183"/>
      <c r="AUM81" s="183"/>
      <c r="AUN81" s="183"/>
      <c r="AUO81" s="183"/>
      <c r="AUP81" s="183"/>
      <c r="AUQ81" s="183"/>
      <c r="AUR81" s="183"/>
      <c r="AUS81" s="183"/>
      <c r="AUT81" s="183"/>
      <c r="AUU81" s="183"/>
      <c r="AUV81" s="183"/>
      <c r="AUW81" s="183"/>
      <c r="AUX81" s="183"/>
      <c r="AUY81" s="183"/>
      <c r="AUZ81" s="183"/>
      <c r="AVA81" s="183"/>
      <c r="AVB81" s="183"/>
      <c r="AVC81" s="183"/>
      <c r="AVD81" s="183"/>
      <c r="AVE81" s="183"/>
      <c r="AVF81" s="183"/>
      <c r="AVG81" s="183"/>
      <c r="AVH81" s="183"/>
      <c r="AVI81" s="183"/>
      <c r="AVJ81" s="183"/>
      <c r="AVK81" s="183"/>
      <c r="AVL81" s="183"/>
      <c r="AVM81" s="183"/>
      <c r="AVN81" s="183"/>
      <c r="AVO81" s="183"/>
      <c r="AVP81" s="183"/>
      <c r="AVQ81" s="183"/>
      <c r="AVR81" s="183"/>
      <c r="AVS81" s="183"/>
      <c r="AVT81" s="183"/>
      <c r="AVU81" s="183"/>
      <c r="AVV81" s="183"/>
      <c r="AVW81" s="183"/>
      <c r="AVX81" s="183"/>
      <c r="AVY81" s="183"/>
      <c r="AVZ81" s="183"/>
      <c r="AWA81" s="183"/>
      <c r="AWB81" s="183"/>
      <c r="AWC81" s="183"/>
      <c r="AWD81" s="183"/>
      <c r="AWE81" s="183"/>
      <c r="AWF81" s="183"/>
      <c r="AWG81" s="183"/>
      <c r="AWH81" s="183"/>
      <c r="AWI81" s="183"/>
      <c r="AWJ81" s="183"/>
      <c r="AWK81" s="183"/>
      <c r="AWL81" s="183"/>
      <c r="AWM81" s="183"/>
      <c r="AWN81" s="183"/>
      <c r="AWO81" s="183"/>
      <c r="AWP81" s="183"/>
      <c r="AWQ81" s="183"/>
      <c r="AWR81" s="183"/>
      <c r="AWS81" s="183"/>
      <c r="AWT81" s="183"/>
      <c r="AWU81" s="183"/>
      <c r="AWV81" s="183"/>
      <c r="AWW81" s="183"/>
      <c r="AWX81" s="183"/>
      <c r="AWY81" s="183"/>
      <c r="AWZ81" s="183"/>
      <c r="AXA81" s="183"/>
      <c r="AXB81" s="183"/>
      <c r="AXC81" s="183"/>
      <c r="AXD81" s="183"/>
      <c r="AXE81" s="183"/>
      <c r="AXF81" s="183"/>
      <c r="AXG81" s="183"/>
      <c r="AXH81" s="183"/>
      <c r="AXI81" s="183"/>
      <c r="AXJ81" s="183"/>
      <c r="AXK81" s="183"/>
      <c r="AXL81" s="183"/>
      <c r="AXM81" s="183"/>
      <c r="AXN81" s="183"/>
      <c r="AXO81" s="183"/>
      <c r="AXP81" s="183"/>
      <c r="AXQ81" s="183"/>
      <c r="AXR81" s="183"/>
      <c r="AXS81" s="183"/>
      <c r="AXT81" s="183"/>
      <c r="AXU81" s="183"/>
      <c r="AXV81" s="183"/>
      <c r="AXW81" s="183"/>
      <c r="AXX81" s="183"/>
      <c r="AXY81" s="183"/>
      <c r="AXZ81" s="183"/>
      <c r="AYA81" s="183"/>
      <c r="AYB81" s="183"/>
      <c r="AYC81" s="183"/>
      <c r="AYD81" s="183"/>
      <c r="AYE81" s="183"/>
      <c r="AYF81" s="183"/>
      <c r="AYG81" s="183"/>
      <c r="AYH81" s="183"/>
      <c r="AYI81" s="183"/>
      <c r="AYJ81" s="183"/>
      <c r="AYK81" s="183"/>
      <c r="AYL81" s="183"/>
      <c r="AYM81" s="183"/>
      <c r="AYN81" s="183"/>
      <c r="AYO81" s="183"/>
      <c r="AYP81" s="183"/>
      <c r="AYQ81" s="183"/>
      <c r="AYR81" s="183"/>
      <c r="AYS81" s="183"/>
      <c r="AYT81" s="183"/>
      <c r="AYU81" s="183"/>
      <c r="AYV81" s="183"/>
      <c r="AYW81" s="183"/>
      <c r="AYX81" s="183"/>
      <c r="AYY81" s="183"/>
      <c r="AYZ81" s="183"/>
      <c r="AZA81" s="183"/>
      <c r="AZB81" s="183"/>
      <c r="AZC81" s="183"/>
      <c r="AZD81" s="183"/>
      <c r="AZE81" s="183"/>
      <c r="AZF81" s="183"/>
      <c r="AZG81" s="183"/>
      <c r="AZH81" s="183"/>
      <c r="AZI81" s="183"/>
      <c r="AZJ81" s="183"/>
      <c r="AZK81" s="183"/>
      <c r="AZL81" s="183"/>
      <c r="AZM81" s="183"/>
      <c r="AZN81" s="183"/>
      <c r="AZO81" s="183"/>
      <c r="AZP81" s="183"/>
      <c r="AZQ81" s="183"/>
      <c r="AZR81" s="183"/>
      <c r="AZS81" s="183"/>
      <c r="AZT81" s="183"/>
      <c r="AZU81" s="183"/>
      <c r="AZV81" s="183"/>
      <c r="AZW81" s="183"/>
      <c r="AZX81" s="183"/>
      <c r="AZY81" s="183"/>
      <c r="AZZ81" s="183"/>
      <c r="BAA81" s="183"/>
      <c r="BAB81" s="183"/>
      <c r="BAC81" s="183"/>
      <c r="BAD81" s="183"/>
      <c r="BAE81" s="183"/>
      <c r="BAF81" s="183"/>
      <c r="BAG81" s="183"/>
      <c r="BAH81" s="183"/>
      <c r="BAI81" s="183"/>
      <c r="BAJ81" s="183"/>
      <c r="BAK81" s="183"/>
      <c r="BAL81" s="183"/>
      <c r="BAM81" s="183"/>
      <c r="BAN81" s="183"/>
      <c r="BAO81" s="183"/>
      <c r="BAP81" s="183"/>
      <c r="BAQ81" s="183"/>
      <c r="BAR81" s="183"/>
      <c r="BAS81" s="183"/>
      <c r="BAT81" s="183"/>
      <c r="BAU81" s="183"/>
      <c r="BAV81" s="183"/>
      <c r="BAW81" s="183"/>
      <c r="BAX81" s="183"/>
      <c r="BAY81" s="183"/>
      <c r="BAZ81" s="183"/>
      <c r="BBA81" s="183"/>
      <c r="BBB81" s="183"/>
      <c r="BBC81" s="183"/>
      <c r="BBD81" s="183"/>
      <c r="BBE81" s="183"/>
      <c r="BBF81" s="183"/>
      <c r="BBG81" s="183"/>
      <c r="BBH81" s="183"/>
      <c r="BBI81" s="183"/>
      <c r="BBJ81" s="183"/>
      <c r="BBK81" s="183"/>
      <c r="BBL81" s="183"/>
      <c r="BBM81" s="183"/>
      <c r="BBN81" s="183"/>
      <c r="BBO81" s="183"/>
      <c r="BBP81" s="183"/>
      <c r="BBQ81" s="183"/>
      <c r="BBR81" s="183"/>
      <c r="BBS81" s="183"/>
      <c r="BBT81" s="183"/>
      <c r="BBU81" s="183"/>
      <c r="BBV81" s="183"/>
      <c r="BBW81" s="183"/>
      <c r="BBX81" s="183"/>
      <c r="BBY81" s="183"/>
      <c r="BBZ81" s="183"/>
      <c r="BCA81" s="183"/>
      <c r="BCB81" s="183"/>
      <c r="BCC81" s="183"/>
      <c r="BCD81" s="183"/>
      <c r="BCE81" s="183"/>
      <c r="BCF81" s="183"/>
      <c r="BCG81" s="183"/>
      <c r="BCH81" s="183"/>
      <c r="BCI81" s="183"/>
      <c r="BCJ81" s="183"/>
      <c r="BCK81" s="183"/>
      <c r="BCL81" s="183"/>
      <c r="BCM81" s="183"/>
      <c r="BCN81" s="183"/>
      <c r="BCO81" s="183"/>
      <c r="BCP81" s="183"/>
      <c r="BCQ81" s="183"/>
      <c r="BCR81" s="183"/>
      <c r="BCS81" s="183"/>
      <c r="BCT81" s="183"/>
      <c r="BCU81" s="183"/>
      <c r="BCV81" s="183"/>
      <c r="BCW81" s="183"/>
      <c r="BCX81" s="183"/>
      <c r="BCY81" s="183"/>
      <c r="BCZ81" s="183"/>
      <c r="BDA81" s="183"/>
      <c r="BDB81" s="183"/>
      <c r="BDC81" s="183"/>
      <c r="BDD81" s="183"/>
      <c r="BDE81" s="183"/>
      <c r="BDF81" s="183"/>
      <c r="BDG81" s="183"/>
      <c r="BDH81" s="183"/>
      <c r="BDI81" s="183"/>
      <c r="BDJ81" s="183"/>
      <c r="BDK81" s="183"/>
      <c r="BDL81" s="183"/>
      <c r="BDM81" s="183"/>
      <c r="BDN81" s="183"/>
      <c r="BDO81" s="183"/>
      <c r="BDP81" s="183"/>
      <c r="BDQ81" s="183"/>
      <c r="BDR81" s="183"/>
      <c r="BDS81" s="183"/>
      <c r="BDT81" s="183"/>
      <c r="BDU81" s="183"/>
      <c r="BDV81" s="183"/>
      <c r="BDW81" s="183"/>
      <c r="BDX81" s="183"/>
      <c r="BDY81" s="183"/>
      <c r="BDZ81" s="183"/>
      <c r="BEA81" s="183"/>
      <c r="BEB81" s="183"/>
      <c r="BEC81" s="183"/>
      <c r="BED81" s="183"/>
      <c r="BEE81" s="183"/>
      <c r="BEF81" s="183"/>
      <c r="BEG81" s="183"/>
      <c r="BEH81" s="183"/>
      <c r="BEI81" s="183"/>
      <c r="BEJ81" s="183"/>
      <c r="BEK81" s="183"/>
      <c r="BEL81" s="183"/>
      <c r="BEM81" s="183"/>
      <c r="BEN81" s="183"/>
      <c r="BEO81" s="183"/>
      <c r="BEP81" s="183"/>
      <c r="BEQ81" s="183"/>
      <c r="BER81" s="183"/>
      <c r="BES81" s="183"/>
      <c r="BET81" s="183"/>
      <c r="BEU81" s="183"/>
      <c r="BEV81" s="183"/>
      <c r="BEW81" s="183"/>
      <c r="BEX81" s="183"/>
      <c r="BEY81" s="183"/>
      <c r="BEZ81" s="183"/>
      <c r="BFA81" s="183"/>
      <c r="BFB81" s="183"/>
      <c r="BFC81" s="183"/>
      <c r="BFD81" s="183"/>
      <c r="BFE81" s="183"/>
      <c r="BFF81" s="183"/>
      <c r="BFG81" s="183"/>
      <c r="BFH81" s="183"/>
      <c r="BFI81" s="183"/>
      <c r="BFJ81" s="183"/>
      <c r="BFK81" s="183"/>
      <c r="BFL81" s="183"/>
      <c r="BFM81" s="183"/>
      <c r="BFN81" s="183"/>
      <c r="BFO81" s="183"/>
      <c r="BFP81" s="183"/>
      <c r="BFQ81" s="183"/>
      <c r="BFR81" s="183"/>
      <c r="BFS81" s="183"/>
      <c r="BFT81" s="183"/>
      <c r="BFU81" s="183"/>
      <c r="BFV81" s="183"/>
      <c r="BFW81" s="183"/>
      <c r="BFX81" s="183"/>
      <c r="BFY81" s="183"/>
      <c r="BFZ81" s="183"/>
      <c r="BGA81" s="183"/>
      <c r="BGB81" s="183"/>
      <c r="BGC81" s="183"/>
      <c r="BGD81" s="183"/>
      <c r="BGE81" s="183"/>
      <c r="BGF81" s="183"/>
      <c r="BGG81" s="183"/>
      <c r="BGH81" s="183"/>
      <c r="BGI81" s="183"/>
      <c r="BGJ81" s="183"/>
      <c r="BGK81" s="183"/>
      <c r="BGL81" s="183"/>
      <c r="BGM81" s="183"/>
      <c r="BGN81" s="183"/>
      <c r="BGO81" s="183"/>
      <c r="BGP81" s="183"/>
      <c r="BGQ81" s="183"/>
      <c r="BGR81" s="183"/>
      <c r="BGS81" s="183"/>
      <c r="BGT81" s="183"/>
      <c r="BGU81" s="183"/>
      <c r="BGV81" s="183"/>
      <c r="BGW81" s="183"/>
      <c r="BGX81" s="183"/>
      <c r="BGY81" s="183"/>
      <c r="BGZ81" s="183"/>
      <c r="BHA81" s="183"/>
      <c r="BHB81" s="183"/>
      <c r="BHC81" s="183"/>
      <c r="BHD81" s="183"/>
      <c r="BHE81" s="183"/>
      <c r="BHF81" s="183"/>
      <c r="BHG81" s="183"/>
      <c r="BHH81" s="183"/>
      <c r="BHI81" s="183"/>
      <c r="BHJ81" s="183"/>
      <c r="BHK81" s="183"/>
      <c r="BHL81" s="183"/>
      <c r="BHM81" s="183"/>
      <c r="BHN81" s="183"/>
      <c r="BHO81" s="183"/>
      <c r="BHP81" s="183"/>
      <c r="BHQ81" s="183"/>
      <c r="BHR81" s="183"/>
      <c r="BHS81" s="183"/>
      <c r="BHT81" s="183"/>
      <c r="BHU81" s="183"/>
      <c r="BHV81" s="183"/>
      <c r="BHW81" s="183"/>
      <c r="BHX81" s="183"/>
      <c r="BHY81" s="183"/>
      <c r="BHZ81" s="183"/>
      <c r="BIA81" s="183"/>
      <c r="BIB81" s="183"/>
      <c r="BIC81" s="183"/>
      <c r="BID81" s="183"/>
      <c r="BIE81" s="183"/>
      <c r="BIF81" s="183"/>
      <c r="BIG81" s="183"/>
      <c r="BIH81" s="183"/>
      <c r="BII81" s="183"/>
      <c r="BIJ81" s="183"/>
      <c r="BIK81" s="183"/>
      <c r="BIL81" s="183"/>
      <c r="BIM81" s="183"/>
      <c r="BIN81" s="183"/>
      <c r="BIO81" s="183"/>
      <c r="BIP81" s="183"/>
      <c r="BIQ81" s="183"/>
      <c r="BIR81" s="183"/>
      <c r="BIS81" s="183"/>
      <c r="BIT81" s="183"/>
      <c r="BIU81" s="183"/>
      <c r="BIV81" s="183"/>
      <c r="BIW81" s="183"/>
      <c r="BIX81" s="183"/>
      <c r="BIY81" s="183"/>
      <c r="BIZ81" s="183"/>
      <c r="BJA81" s="183"/>
      <c r="BJB81" s="183"/>
      <c r="BJC81" s="183"/>
      <c r="BJD81" s="183"/>
      <c r="BJE81" s="183"/>
      <c r="BJF81" s="183"/>
      <c r="BJG81" s="183"/>
      <c r="BJH81" s="183"/>
      <c r="BJI81" s="183"/>
      <c r="BJJ81" s="183"/>
      <c r="BJK81" s="183"/>
      <c r="BJL81" s="183"/>
      <c r="BJM81" s="183"/>
      <c r="BJN81" s="183"/>
      <c r="BJO81" s="183"/>
      <c r="BJP81" s="183"/>
      <c r="BJQ81" s="183"/>
      <c r="BJR81" s="183"/>
      <c r="BJS81" s="183"/>
      <c r="BJT81" s="183"/>
      <c r="BJU81" s="183"/>
      <c r="BJV81" s="183"/>
      <c r="BJW81" s="183"/>
      <c r="BJX81" s="183"/>
      <c r="BJY81" s="183"/>
      <c r="BJZ81" s="183"/>
      <c r="BKA81" s="183"/>
      <c r="BKB81" s="183"/>
      <c r="BKC81" s="183"/>
      <c r="BKD81" s="183"/>
      <c r="BKE81" s="183"/>
      <c r="BKF81" s="183"/>
      <c r="BKG81" s="183"/>
      <c r="BKH81" s="183"/>
      <c r="BKI81" s="183"/>
      <c r="BKJ81" s="183"/>
      <c r="BKK81" s="183"/>
      <c r="BKL81" s="183"/>
      <c r="BKM81" s="183"/>
      <c r="BKN81" s="183"/>
      <c r="BKO81" s="183"/>
      <c r="BKP81" s="183"/>
      <c r="BKQ81" s="183"/>
      <c r="BKR81" s="183"/>
      <c r="BKS81" s="183"/>
      <c r="BKT81" s="183"/>
      <c r="BKU81" s="183"/>
      <c r="BKV81" s="183"/>
      <c r="BKW81" s="183"/>
      <c r="BKX81" s="183"/>
      <c r="BKY81" s="183"/>
      <c r="BKZ81" s="183"/>
      <c r="BLA81" s="183"/>
      <c r="BLB81" s="183"/>
      <c r="BLC81" s="183"/>
      <c r="BLD81" s="183"/>
      <c r="BLE81" s="183"/>
      <c r="BLF81" s="183"/>
      <c r="BLG81" s="183"/>
      <c r="BLH81" s="183"/>
      <c r="BLI81" s="183"/>
      <c r="BLJ81" s="183"/>
      <c r="BLK81" s="183"/>
      <c r="BLL81" s="183"/>
      <c r="BLM81" s="183"/>
      <c r="BLN81" s="183"/>
      <c r="BLO81" s="183"/>
      <c r="BLP81" s="183"/>
      <c r="BLQ81" s="183"/>
      <c r="BLR81" s="183"/>
      <c r="BLS81" s="183"/>
      <c r="BLT81" s="183"/>
      <c r="BLU81" s="183"/>
      <c r="BLV81" s="183"/>
      <c r="BLW81" s="183"/>
      <c r="BLX81" s="183"/>
      <c r="BLY81" s="183"/>
      <c r="BLZ81" s="183"/>
      <c r="BMA81" s="183"/>
      <c r="BMB81" s="183"/>
      <c r="BMC81" s="183"/>
      <c r="BMD81" s="183"/>
      <c r="BME81" s="183"/>
      <c r="BMF81" s="183"/>
      <c r="BMG81" s="183"/>
      <c r="BMH81" s="183"/>
      <c r="BMI81" s="183"/>
      <c r="BMJ81" s="183"/>
      <c r="BMK81" s="183"/>
      <c r="BML81" s="183"/>
      <c r="BMM81" s="183"/>
      <c r="BMN81" s="183"/>
      <c r="BMO81" s="183"/>
      <c r="BMP81" s="183"/>
      <c r="BMQ81" s="183"/>
      <c r="BMR81" s="183"/>
      <c r="BMS81" s="183"/>
      <c r="BMT81" s="183"/>
      <c r="BMU81" s="183"/>
      <c r="BMV81" s="183"/>
      <c r="BMW81" s="183"/>
      <c r="BMX81" s="183"/>
      <c r="BMY81" s="183"/>
      <c r="BMZ81" s="183"/>
      <c r="BNA81" s="183"/>
      <c r="BNB81" s="183"/>
      <c r="BNC81" s="183"/>
      <c r="BND81" s="183"/>
      <c r="BNE81" s="183"/>
      <c r="BNF81" s="183"/>
      <c r="BNG81" s="183"/>
      <c r="BNH81" s="183"/>
      <c r="BNI81" s="183"/>
      <c r="BNJ81" s="183"/>
      <c r="BNK81" s="183"/>
      <c r="BNL81" s="183"/>
      <c r="BNM81" s="183"/>
      <c r="BNN81" s="183"/>
      <c r="BNO81" s="183"/>
      <c r="BNP81" s="183"/>
      <c r="BNQ81" s="183"/>
      <c r="BNR81" s="183"/>
      <c r="BNS81" s="183"/>
      <c r="BNT81" s="183"/>
      <c r="BNU81" s="183"/>
      <c r="BNV81" s="183"/>
      <c r="BNW81" s="183"/>
      <c r="BNX81" s="183"/>
      <c r="BNY81" s="183"/>
      <c r="BNZ81" s="183"/>
      <c r="BOA81" s="183"/>
      <c r="BOB81" s="183"/>
      <c r="BOC81" s="183"/>
      <c r="BOD81" s="183"/>
      <c r="BOE81" s="183"/>
      <c r="BOF81" s="183"/>
      <c r="BOG81" s="183"/>
      <c r="BOH81" s="183"/>
      <c r="BOI81" s="183"/>
      <c r="BOJ81" s="183"/>
      <c r="BOK81" s="183"/>
      <c r="BOL81" s="183"/>
      <c r="BOM81" s="183"/>
      <c r="BON81" s="183"/>
      <c r="BOO81" s="183"/>
      <c r="BOP81" s="183"/>
      <c r="BOQ81" s="183"/>
      <c r="BOR81" s="183"/>
      <c r="BOS81" s="183"/>
      <c r="BOT81" s="183"/>
      <c r="BOU81" s="183"/>
      <c r="BOV81" s="183"/>
      <c r="BOW81" s="183"/>
      <c r="BOX81" s="183"/>
      <c r="BOY81" s="183"/>
      <c r="BOZ81" s="183"/>
      <c r="BPA81" s="183"/>
      <c r="BPB81" s="183"/>
      <c r="BPC81" s="183"/>
      <c r="BPD81" s="183"/>
      <c r="BPE81" s="183"/>
      <c r="BPF81" s="183"/>
      <c r="BPG81" s="183"/>
      <c r="BPH81" s="183"/>
      <c r="BPI81" s="183"/>
      <c r="BPJ81" s="183"/>
      <c r="BPK81" s="183"/>
      <c r="BPL81" s="183"/>
      <c r="BPM81" s="183"/>
      <c r="BPN81" s="183"/>
      <c r="BPO81" s="183"/>
      <c r="BPP81" s="183"/>
      <c r="BPQ81" s="183"/>
      <c r="BPR81" s="183"/>
      <c r="BPS81" s="183"/>
      <c r="BPT81" s="183"/>
      <c r="BPU81" s="183"/>
      <c r="BPV81" s="183"/>
      <c r="BPW81" s="183"/>
      <c r="BPX81" s="183"/>
      <c r="BPY81" s="183"/>
      <c r="BPZ81" s="183"/>
      <c r="BQA81" s="183"/>
      <c r="BQB81" s="183"/>
      <c r="BQC81" s="183"/>
      <c r="BQD81" s="183"/>
      <c r="BQE81" s="183"/>
      <c r="BQF81" s="183"/>
      <c r="BQG81" s="183"/>
      <c r="BQH81" s="183"/>
      <c r="BQI81" s="183"/>
      <c r="BQJ81" s="183"/>
      <c r="BQK81" s="183"/>
      <c r="BQL81" s="183"/>
      <c r="BQM81" s="183"/>
      <c r="BQN81" s="183"/>
      <c r="BQO81" s="183"/>
      <c r="BQP81" s="183"/>
      <c r="BQQ81" s="183"/>
      <c r="BQR81" s="183"/>
      <c r="BQS81" s="183"/>
      <c r="BQT81" s="183"/>
      <c r="BQU81" s="183"/>
      <c r="BQV81" s="183"/>
      <c r="BQW81" s="183"/>
      <c r="BQX81" s="183"/>
      <c r="BQY81" s="183"/>
      <c r="BQZ81" s="183"/>
      <c r="BRA81" s="183"/>
      <c r="BRB81" s="183"/>
      <c r="BRC81" s="183"/>
      <c r="BRD81" s="183"/>
      <c r="BRE81" s="183"/>
      <c r="BRF81" s="183"/>
      <c r="BRG81" s="183"/>
      <c r="BRH81" s="183"/>
      <c r="BRI81" s="183"/>
      <c r="BRJ81" s="183"/>
      <c r="BRK81" s="183"/>
      <c r="BRL81" s="183"/>
      <c r="BRM81" s="183"/>
      <c r="BRN81" s="183"/>
      <c r="BRO81" s="183"/>
      <c r="BRP81" s="183"/>
      <c r="BRQ81" s="183"/>
      <c r="BRR81" s="183"/>
      <c r="BRS81" s="183"/>
      <c r="BRT81" s="183"/>
      <c r="BRU81" s="183"/>
      <c r="BRV81" s="183"/>
      <c r="BRW81" s="183"/>
      <c r="BRX81" s="183"/>
      <c r="BRY81" s="183"/>
      <c r="BRZ81" s="183"/>
      <c r="BSA81" s="183"/>
      <c r="BSB81" s="183"/>
      <c r="BSC81" s="183"/>
      <c r="BSD81" s="183"/>
      <c r="BSE81" s="183"/>
      <c r="BSF81" s="183"/>
      <c r="BSG81" s="183"/>
      <c r="BSH81" s="183"/>
      <c r="BSI81" s="183"/>
      <c r="BSJ81" s="183"/>
      <c r="BSK81" s="183"/>
      <c r="BSL81" s="183"/>
      <c r="BSM81" s="183"/>
      <c r="BSN81" s="183"/>
      <c r="BSO81" s="183"/>
      <c r="BSP81" s="183"/>
      <c r="BSQ81" s="183"/>
      <c r="BSR81" s="183"/>
      <c r="BSS81" s="183"/>
      <c r="BST81" s="183"/>
      <c r="BSU81" s="183"/>
      <c r="BSV81" s="183"/>
      <c r="BSW81" s="183"/>
      <c r="BSX81" s="183"/>
      <c r="BSY81" s="183"/>
      <c r="BSZ81" s="183"/>
      <c r="BTA81" s="183"/>
      <c r="BTB81" s="183"/>
      <c r="BTC81" s="183"/>
      <c r="BTD81" s="183"/>
      <c r="BTE81" s="183"/>
      <c r="BTF81" s="183"/>
      <c r="BTG81" s="183"/>
      <c r="BTH81" s="183"/>
      <c r="BTI81" s="183"/>
      <c r="BTJ81" s="183"/>
      <c r="BTK81" s="183"/>
      <c r="BTL81" s="183"/>
      <c r="BTM81" s="183"/>
      <c r="BTN81" s="183"/>
      <c r="BTO81" s="183"/>
      <c r="BTP81" s="183"/>
      <c r="BTQ81" s="183"/>
      <c r="BTR81" s="183"/>
      <c r="BTS81" s="183"/>
      <c r="BTT81" s="183"/>
      <c r="BTU81" s="183"/>
      <c r="BTV81" s="183"/>
      <c r="BTW81" s="183"/>
      <c r="BTX81" s="183"/>
      <c r="BTY81" s="183"/>
      <c r="BTZ81" s="183"/>
      <c r="BUA81" s="183"/>
      <c r="BUB81" s="183"/>
      <c r="BUC81" s="183"/>
      <c r="BUD81" s="183"/>
      <c r="BUE81" s="183"/>
      <c r="BUF81" s="183"/>
      <c r="BUG81" s="183"/>
      <c r="BUH81" s="183"/>
      <c r="BUI81" s="183"/>
      <c r="BUJ81" s="183"/>
      <c r="BUK81" s="183"/>
      <c r="BUL81" s="183"/>
      <c r="BUM81" s="183"/>
      <c r="BUN81" s="183"/>
      <c r="BUO81" s="183"/>
      <c r="BUP81" s="183"/>
      <c r="BUQ81" s="183"/>
      <c r="BUR81" s="183"/>
      <c r="BUS81" s="183"/>
      <c r="BUT81" s="183"/>
      <c r="BUU81" s="183"/>
      <c r="BUV81" s="183"/>
      <c r="BUW81" s="183"/>
      <c r="BUX81" s="183"/>
      <c r="BUY81" s="183"/>
      <c r="BUZ81" s="183"/>
      <c r="BVA81" s="183"/>
      <c r="BVB81" s="183"/>
      <c r="BVC81" s="183"/>
      <c r="BVD81" s="183"/>
      <c r="BVE81" s="183"/>
      <c r="BVF81" s="183"/>
      <c r="BVG81" s="183"/>
      <c r="BVH81" s="183"/>
      <c r="BVI81" s="183"/>
      <c r="BVJ81" s="183"/>
      <c r="BVK81" s="183"/>
      <c r="BVL81" s="183"/>
      <c r="BVM81" s="183"/>
      <c r="BVN81" s="183"/>
      <c r="BVO81" s="183"/>
      <c r="BVP81" s="183"/>
      <c r="BVQ81" s="183"/>
      <c r="BVR81" s="183"/>
      <c r="BVS81" s="183"/>
      <c r="BVT81" s="183"/>
      <c r="BVU81" s="183"/>
      <c r="BVV81" s="183"/>
      <c r="BVW81" s="183"/>
      <c r="BVX81" s="183"/>
      <c r="BVY81" s="183"/>
      <c r="BVZ81" s="183"/>
      <c r="BWA81" s="183"/>
      <c r="BWB81" s="183"/>
      <c r="BWC81" s="183"/>
      <c r="BWD81" s="183"/>
      <c r="BWE81" s="183"/>
      <c r="BWF81" s="183"/>
      <c r="BWG81" s="183"/>
      <c r="BWH81" s="183"/>
      <c r="BWI81" s="183"/>
      <c r="BWJ81" s="183"/>
      <c r="BWK81" s="183"/>
      <c r="BWL81" s="183"/>
      <c r="BWM81" s="183"/>
      <c r="BWN81" s="183"/>
      <c r="BWO81" s="183"/>
      <c r="BWP81" s="183"/>
      <c r="BWQ81" s="183"/>
      <c r="BWR81" s="183"/>
      <c r="BWS81" s="183"/>
      <c r="BWT81" s="183"/>
      <c r="BWU81" s="183"/>
      <c r="BWV81" s="183"/>
      <c r="BWW81" s="183"/>
      <c r="BWX81" s="183"/>
      <c r="BWY81" s="183"/>
      <c r="BWZ81" s="183"/>
      <c r="BXA81" s="183"/>
      <c r="BXB81" s="183"/>
      <c r="BXC81" s="183"/>
      <c r="BXD81" s="183"/>
      <c r="BXE81" s="183"/>
      <c r="BXF81" s="183"/>
      <c r="BXG81" s="183"/>
      <c r="BXH81" s="183"/>
      <c r="BXI81" s="183"/>
      <c r="BXJ81" s="183"/>
      <c r="BXK81" s="183"/>
      <c r="BXL81" s="183"/>
      <c r="BXM81" s="183"/>
      <c r="BXN81" s="183"/>
      <c r="BXO81" s="183"/>
      <c r="BXP81" s="183"/>
      <c r="BXQ81" s="183"/>
      <c r="BXR81" s="183"/>
      <c r="BXS81" s="183"/>
      <c r="BXT81" s="183"/>
      <c r="BXU81" s="183"/>
      <c r="BXV81" s="183"/>
      <c r="BXW81" s="183"/>
      <c r="BXX81" s="183"/>
      <c r="BXY81" s="183"/>
      <c r="BXZ81" s="183"/>
      <c r="BYA81" s="183"/>
      <c r="BYB81" s="183"/>
      <c r="BYC81" s="183"/>
      <c r="BYD81" s="183"/>
      <c r="BYE81" s="183"/>
      <c r="BYF81" s="183"/>
      <c r="BYG81" s="183"/>
      <c r="BYH81" s="183"/>
      <c r="BYI81" s="183"/>
      <c r="BYJ81" s="183"/>
      <c r="BYK81" s="183"/>
      <c r="BYL81" s="183"/>
      <c r="BYM81" s="183"/>
      <c r="BYN81" s="183"/>
      <c r="BYO81" s="183"/>
      <c r="BYP81" s="183"/>
      <c r="BYQ81" s="183"/>
      <c r="BYR81" s="183"/>
      <c r="BYS81" s="183"/>
      <c r="BYT81" s="183"/>
      <c r="BYU81" s="183"/>
      <c r="BYV81" s="183"/>
      <c r="BYW81" s="183"/>
      <c r="BYX81" s="183"/>
      <c r="BYY81" s="183"/>
      <c r="BYZ81" s="183"/>
      <c r="BZA81" s="183"/>
      <c r="BZB81" s="183"/>
      <c r="BZC81" s="183"/>
      <c r="BZD81" s="183"/>
      <c r="BZE81" s="183"/>
      <c r="BZF81" s="183"/>
      <c r="BZG81" s="183"/>
      <c r="BZH81" s="183"/>
      <c r="BZI81" s="183"/>
      <c r="BZJ81" s="183"/>
      <c r="BZK81" s="183"/>
      <c r="BZL81" s="183"/>
      <c r="BZM81" s="183"/>
      <c r="BZN81" s="183"/>
      <c r="BZO81" s="183"/>
      <c r="BZP81" s="183"/>
      <c r="BZQ81" s="183"/>
      <c r="BZR81" s="183"/>
      <c r="BZS81" s="183"/>
      <c r="BZT81" s="183"/>
      <c r="BZU81" s="183"/>
      <c r="BZV81" s="183"/>
      <c r="BZW81" s="183"/>
      <c r="BZX81" s="183"/>
      <c r="BZY81" s="183"/>
      <c r="BZZ81" s="183"/>
      <c r="CAA81" s="183"/>
      <c r="CAB81" s="183"/>
      <c r="CAC81" s="183"/>
      <c r="CAD81" s="183"/>
      <c r="CAE81" s="183"/>
      <c r="CAF81" s="183"/>
      <c r="CAG81" s="183"/>
      <c r="CAH81" s="183"/>
      <c r="CAI81" s="183"/>
      <c r="CAJ81" s="183"/>
      <c r="CAK81" s="183"/>
      <c r="CAL81" s="183"/>
      <c r="CAM81" s="183"/>
      <c r="CAN81" s="183"/>
      <c r="CAO81" s="183"/>
      <c r="CAP81" s="183"/>
      <c r="CAQ81" s="183"/>
      <c r="CAR81" s="183"/>
      <c r="CAS81" s="183"/>
      <c r="CAT81" s="183"/>
      <c r="CAU81" s="183"/>
      <c r="CAV81" s="183"/>
      <c r="CAW81" s="183"/>
      <c r="CAX81" s="183"/>
      <c r="CAY81" s="183"/>
      <c r="CAZ81" s="183"/>
      <c r="CBA81" s="183"/>
      <c r="CBB81" s="183"/>
      <c r="CBC81" s="183"/>
      <c r="CBD81" s="183"/>
      <c r="CBE81" s="183"/>
      <c r="CBF81" s="183"/>
      <c r="CBG81" s="183"/>
      <c r="CBH81" s="183"/>
      <c r="CBI81" s="183"/>
      <c r="CBJ81" s="183"/>
      <c r="CBK81" s="183"/>
      <c r="CBL81" s="183"/>
      <c r="CBM81" s="183"/>
      <c r="CBN81" s="183"/>
      <c r="CBO81" s="183"/>
      <c r="CBP81" s="183"/>
      <c r="CBQ81" s="183"/>
      <c r="CBR81" s="183"/>
      <c r="CBS81" s="183"/>
      <c r="CBT81" s="183"/>
      <c r="CBU81" s="183"/>
      <c r="CBV81" s="183"/>
      <c r="CBW81" s="183"/>
      <c r="CBX81" s="183"/>
      <c r="CBY81" s="183"/>
      <c r="CBZ81" s="183"/>
      <c r="CCA81" s="183"/>
      <c r="CCB81" s="183"/>
      <c r="CCC81" s="183"/>
      <c r="CCD81" s="183"/>
      <c r="CCE81" s="183"/>
      <c r="CCF81" s="183"/>
      <c r="CCG81" s="183"/>
      <c r="CCH81" s="183"/>
      <c r="CCI81" s="183"/>
      <c r="CCJ81" s="183"/>
      <c r="CCK81" s="183"/>
      <c r="CCL81" s="183"/>
      <c r="CCM81" s="183"/>
      <c r="CCN81" s="183"/>
      <c r="CCO81" s="183"/>
      <c r="CCP81" s="183"/>
      <c r="CCQ81" s="183"/>
      <c r="CCR81" s="183"/>
      <c r="CCS81" s="183"/>
      <c r="CCT81" s="183"/>
      <c r="CCU81" s="183"/>
      <c r="CCV81" s="183"/>
      <c r="CCW81" s="183"/>
      <c r="CCX81" s="183"/>
      <c r="CCY81" s="183"/>
      <c r="CCZ81" s="183"/>
      <c r="CDA81" s="183"/>
      <c r="CDB81" s="183"/>
      <c r="CDC81" s="183"/>
      <c r="CDD81" s="183"/>
      <c r="CDE81" s="183"/>
      <c r="CDF81" s="183"/>
      <c r="CDG81" s="183"/>
      <c r="CDH81" s="183"/>
      <c r="CDI81" s="183"/>
      <c r="CDJ81" s="183"/>
      <c r="CDK81" s="183"/>
      <c r="CDL81" s="183"/>
      <c r="CDM81" s="183"/>
      <c r="CDN81" s="183"/>
      <c r="CDO81" s="183"/>
      <c r="CDP81" s="183"/>
      <c r="CDQ81" s="183"/>
      <c r="CDR81" s="183"/>
      <c r="CDS81" s="183"/>
      <c r="CDT81" s="183"/>
      <c r="CDU81" s="183"/>
      <c r="CDV81" s="183"/>
      <c r="CDW81" s="183"/>
      <c r="CDX81" s="183"/>
      <c r="CDY81" s="183"/>
      <c r="CDZ81" s="183"/>
      <c r="CEA81" s="183"/>
      <c r="CEB81" s="183"/>
      <c r="CEC81" s="183"/>
      <c r="CED81" s="183"/>
      <c r="CEE81" s="183"/>
      <c r="CEF81" s="183"/>
      <c r="CEG81" s="183"/>
      <c r="CEH81" s="183"/>
      <c r="CEI81" s="183"/>
      <c r="CEJ81" s="183"/>
      <c r="CEK81" s="183"/>
      <c r="CEL81" s="183"/>
      <c r="CEM81" s="183"/>
      <c r="CEN81" s="183"/>
      <c r="CEO81" s="183"/>
      <c r="CEP81" s="183"/>
      <c r="CEQ81" s="183"/>
      <c r="CER81" s="183"/>
      <c r="CES81" s="183"/>
      <c r="CET81" s="183"/>
      <c r="CEU81" s="183"/>
      <c r="CEV81" s="183"/>
      <c r="CEW81" s="183"/>
      <c r="CEX81" s="183"/>
      <c r="CEY81" s="183"/>
      <c r="CEZ81" s="183"/>
      <c r="CFA81" s="183"/>
      <c r="CFB81" s="183"/>
      <c r="CFC81" s="183"/>
      <c r="CFD81" s="183"/>
      <c r="CFE81" s="183"/>
      <c r="CFF81" s="183"/>
      <c r="CFG81" s="183"/>
      <c r="CFH81" s="183"/>
      <c r="CFI81" s="183"/>
      <c r="CFJ81" s="183"/>
      <c r="CFK81" s="183"/>
      <c r="CFL81" s="183"/>
      <c r="CFM81" s="183"/>
      <c r="CFN81" s="183"/>
      <c r="CFO81" s="183"/>
      <c r="CFP81" s="183"/>
      <c r="CFQ81" s="183"/>
      <c r="CFR81" s="183"/>
      <c r="CFS81" s="183"/>
      <c r="CFT81" s="183"/>
      <c r="CFU81" s="183"/>
      <c r="CFV81" s="183"/>
      <c r="CFW81" s="183"/>
      <c r="CFX81" s="183"/>
      <c r="CFY81" s="183"/>
      <c r="CFZ81" s="183"/>
      <c r="CGA81" s="183"/>
      <c r="CGB81" s="183"/>
      <c r="CGC81" s="183"/>
      <c r="CGD81" s="183"/>
      <c r="CGE81" s="183"/>
      <c r="CGF81" s="183"/>
      <c r="CGG81" s="183"/>
      <c r="CGH81" s="183"/>
      <c r="CGI81" s="183"/>
      <c r="CGJ81" s="183"/>
      <c r="CGK81" s="183"/>
      <c r="CGL81" s="183"/>
      <c r="CGM81" s="183"/>
      <c r="CGN81" s="183"/>
      <c r="CGO81" s="183"/>
      <c r="CGP81" s="183"/>
      <c r="CGQ81" s="183"/>
      <c r="CGR81" s="183"/>
      <c r="CGS81" s="183"/>
      <c r="CGT81" s="183"/>
      <c r="CGU81" s="183"/>
      <c r="CGV81" s="183"/>
      <c r="CGW81" s="183"/>
      <c r="CGX81" s="183"/>
      <c r="CGY81" s="183"/>
      <c r="CGZ81" s="183"/>
      <c r="CHA81" s="183"/>
      <c r="CHB81" s="183"/>
      <c r="CHC81" s="183"/>
      <c r="CHD81" s="183"/>
      <c r="CHE81" s="183"/>
      <c r="CHF81" s="183"/>
      <c r="CHG81" s="183"/>
      <c r="CHH81" s="183"/>
      <c r="CHI81" s="183"/>
      <c r="CHJ81" s="183"/>
      <c r="CHK81" s="183"/>
      <c r="CHL81" s="183"/>
      <c r="CHM81" s="183"/>
      <c r="CHN81" s="183"/>
      <c r="CHO81" s="183"/>
      <c r="CHP81" s="183"/>
      <c r="CHQ81" s="183"/>
      <c r="CHR81" s="183"/>
      <c r="CHS81" s="183"/>
      <c r="CHT81" s="183"/>
      <c r="CHU81" s="183"/>
      <c r="CHV81" s="183"/>
      <c r="CHW81" s="183"/>
      <c r="CHX81" s="183"/>
      <c r="CHY81" s="183"/>
      <c r="CHZ81" s="183"/>
      <c r="CIA81" s="183"/>
      <c r="CIB81" s="183"/>
      <c r="CIC81" s="183"/>
      <c r="CID81" s="183"/>
      <c r="CIE81" s="183"/>
      <c r="CIF81" s="183"/>
      <c r="CIG81" s="183"/>
      <c r="CIH81" s="183"/>
      <c r="CII81" s="183"/>
      <c r="CIJ81" s="183"/>
      <c r="CIK81" s="183"/>
      <c r="CIL81" s="183"/>
      <c r="CIM81" s="183"/>
      <c r="CIN81" s="183"/>
      <c r="CIO81" s="183"/>
      <c r="CIP81" s="183"/>
      <c r="CIQ81" s="183"/>
      <c r="CIR81" s="183"/>
      <c r="CIS81" s="183"/>
      <c r="CIT81" s="183"/>
      <c r="CIU81" s="183"/>
      <c r="CIV81" s="183"/>
      <c r="CIW81" s="183"/>
      <c r="CIX81" s="183"/>
      <c r="CIY81" s="183"/>
      <c r="CIZ81" s="183"/>
      <c r="CJA81" s="183"/>
      <c r="CJB81" s="183"/>
      <c r="CJC81" s="183"/>
      <c r="CJD81" s="183"/>
      <c r="CJE81" s="183"/>
      <c r="CJF81" s="183"/>
      <c r="CJG81" s="183"/>
      <c r="CJH81" s="183"/>
      <c r="CJI81" s="183"/>
      <c r="CJJ81" s="183"/>
      <c r="CJK81" s="183"/>
      <c r="CJL81" s="183"/>
      <c r="CJM81" s="183"/>
      <c r="CJN81" s="183"/>
      <c r="CJO81" s="183"/>
      <c r="CJP81" s="183"/>
      <c r="CJQ81" s="183"/>
      <c r="CJR81" s="183"/>
      <c r="CJS81" s="183"/>
      <c r="CJT81" s="183"/>
      <c r="CJU81" s="183"/>
      <c r="CJV81" s="183"/>
      <c r="CJW81" s="183"/>
      <c r="CJX81" s="183"/>
      <c r="CJY81" s="183"/>
      <c r="CJZ81" s="183"/>
      <c r="CKA81" s="183"/>
      <c r="CKB81" s="183"/>
      <c r="CKC81" s="183"/>
      <c r="CKD81" s="183"/>
      <c r="CKE81" s="183"/>
      <c r="CKF81" s="183"/>
      <c r="CKG81" s="183"/>
      <c r="CKH81" s="183"/>
      <c r="CKI81" s="183"/>
      <c r="CKJ81" s="183"/>
      <c r="CKK81" s="183"/>
      <c r="CKL81" s="183"/>
      <c r="CKM81" s="183"/>
      <c r="CKN81" s="183"/>
      <c r="CKO81" s="183"/>
      <c r="CKP81" s="183"/>
      <c r="CKQ81" s="183"/>
      <c r="CKR81" s="183"/>
      <c r="CKS81" s="183"/>
      <c r="CKT81" s="183"/>
      <c r="CKU81" s="183"/>
      <c r="CKV81" s="183"/>
      <c r="CKW81" s="183"/>
      <c r="CKX81" s="183"/>
      <c r="CKY81" s="183"/>
      <c r="CKZ81" s="183"/>
      <c r="CLA81" s="183"/>
      <c r="CLB81" s="183"/>
      <c r="CLC81" s="183"/>
      <c r="CLD81" s="183"/>
      <c r="CLE81" s="183"/>
      <c r="CLF81" s="183"/>
      <c r="CLG81" s="183"/>
      <c r="CLH81" s="183"/>
      <c r="CLI81" s="183"/>
      <c r="CLJ81" s="183"/>
      <c r="CLK81" s="183"/>
      <c r="CLL81" s="183"/>
      <c r="CLM81" s="183"/>
      <c r="CLN81" s="183"/>
      <c r="CLO81" s="183"/>
      <c r="CLP81" s="183"/>
      <c r="CLQ81" s="183"/>
      <c r="CLR81" s="183"/>
      <c r="CLS81" s="183"/>
      <c r="CLT81" s="183"/>
      <c r="CLU81" s="183"/>
      <c r="CLV81" s="183"/>
      <c r="CLW81" s="183"/>
      <c r="CLX81" s="183"/>
      <c r="CLY81" s="183"/>
      <c r="CLZ81" s="183"/>
      <c r="CMA81" s="183"/>
      <c r="CMB81" s="183"/>
      <c r="CMC81" s="183"/>
      <c r="CMD81" s="183"/>
      <c r="CME81" s="183"/>
      <c r="CMF81" s="183"/>
      <c r="CMG81" s="183"/>
      <c r="CMH81" s="183"/>
      <c r="CMI81" s="183"/>
      <c r="CMJ81" s="183"/>
      <c r="CMK81" s="183"/>
      <c r="CML81" s="183"/>
      <c r="CMM81" s="183"/>
      <c r="CMN81" s="183"/>
      <c r="CMO81" s="183"/>
      <c r="CMP81" s="183"/>
      <c r="CMQ81" s="183"/>
      <c r="CMR81" s="183"/>
      <c r="CMS81" s="183"/>
      <c r="CMT81" s="183"/>
      <c r="CMU81" s="183"/>
      <c r="CMV81" s="183"/>
      <c r="CMW81" s="183"/>
      <c r="CMX81" s="183"/>
      <c r="CMY81" s="183"/>
      <c r="CMZ81" s="183"/>
      <c r="CNA81" s="183"/>
      <c r="CNB81" s="183"/>
      <c r="CNC81" s="183"/>
      <c r="CND81" s="183"/>
      <c r="CNE81" s="183"/>
      <c r="CNF81" s="183"/>
      <c r="CNG81" s="183"/>
      <c r="CNH81" s="183"/>
      <c r="CNI81" s="183"/>
      <c r="CNJ81" s="183"/>
      <c r="CNK81" s="183"/>
      <c r="CNL81" s="183"/>
      <c r="CNM81" s="183"/>
      <c r="CNN81" s="183"/>
      <c r="CNO81" s="183"/>
      <c r="CNP81" s="183"/>
      <c r="CNQ81" s="183"/>
      <c r="CNR81" s="183"/>
      <c r="CNS81" s="183"/>
      <c r="CNT81" s="183"/>
      <c r="CNU81" s="183"/>
      <c r="CNV81" s="183"/>
      <c r="CNW81" s="183"/>
      <c r="CNX81" s="183"/>
      <c r="CNY81" s="183"/>
      <c r="CNZ81" s="183"/>
      <c r="COA81" s="183"/>
      <c r="COB81" s="183"/>
      <c r="COC81" s="183"/>
      <c r="COD81" s="183"/>
      <c r="COE81" s="183"/>
      <c r="COF81" s="183"/>
      <c r="COG81" s="183"/>
      <c r="COH81" s="183"/>
      <c r="COI81" s="183"/>
      <c r="COJ81" s="183"/>
      <c r="COK81" s="183"/>
      <c r="COL81" s="183"/>
      <c r="COM81" s="183"/>
      <c r="CON81" s="183"/>
      <c r="COO81" s="183"/>
      <c r="COP81" s="183"/>
      <c r="COQ81" s="183"/>
      <c r="COR81" s="183"/>
      <c r="COS81" s="183"/>
      <c r="COT81" s="183"/>
      <c r="COU81" s="183"/>
      <c r="COV81" s="183"/>
      <c r="COW81" s="183"/>
      <c r="COX81" s="183"/>
    </row>
    <row r="82" spans="1:2442" s="293" customFormat="1" ht="18.95" customHeight="1">
      <c r="A82" s="281"/>
      <c r="B82" s="310"/>
      <c r="C82" s="283"/>
      <c r="D82" s="281"/>
      <c r="E82" s="284"/>
      <c r="F82" s="285"/>
      <c r="G82" s="285"/>
      <c r="H82" s="309"/>
      <c r="I82" s="288"/>
      <c r="K82" s="298"/>
      <c r="L82" s="298"/>
      <c r="M82" s="298"/>
      <c r="N82" s="272"/>
      <c r="O82" s="264"/>
      <c r="P82" s="265"/>
      <c r="Q82" s="266"/>
      <c r="R82" s="266"/>
      <c r="S82" s="264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  <c r="FB82" s="183"/>
      <c r="FC82" s="183"/>
      <c r="FD82" s="183"/>
      <c r="FE82" s="183"/>
      <c r="FF82" s="183"/>
      <c r="FG82" s="183"/>
      <c r="FH82" s="183"/>
      <c r="FI82" s="183"/>
      <c r="FJ82" s="183"/>
      <c r="FK82" s="183"/>
      <c r="FL82" s="183"/>
      <c r="FM82" s="183"/>
      <c r="FN82" s="183"/>
      <c r="FO82" s="183"/>
      <c r="FP82" s="183"/>
      <c r="FQ82" s="183"/>
      <c r="FR82" s="183"/>
      <c r="FS82" s="183"/>
      <c r="FT82" s="183"/>
      <c r="FU82" s="183"/>
      <c r="FV82" s="183"/>
      <c r="FW82" s="183"/>
      <c r="FX82" s="183"/>
      <c r="FY82" s="183"/>
      <c r="FZ82" s="183"/>
      <c r="GA82" s="183"/>
      <c r="GB82" s="183"/>
      <c r="GC82" s="183"/>
      <c r="GD82" s="183"/>
      <c r="GE82" s="183"/>
      <c r="GF82" s="183"/>
      <c r="GG82" s="183"/>
      <c r="GH82" s="183"/>
      <c r="GI82" s="183"/>
      <c r="GJ82" s="183"/>
      <c r="GK82" s="183"/>
      <c r="GL82" s="183"/>
      <c r="GM82" s="183"/>
      <c r="GN82" s="183"/>
      <c r="GO82" s="183"/>
      <c r="GP82" s="183"/>
      <c r="GQ82" s="183"/>
      <c r="GR82" s="183"/>
      <c r="GS82" s="183"/>
      <c r="GT82" s="183"/>
      <c r="GU82" s="183"/>
      <c r="GV82" s="183"/>
      <c r="GW82" s="183"/>
      <c r="GX82" s="183"/>
      <c r="GY82" s="183"/>
      <c r="GZ82" s="183"/>
      <c r="HA82" s="183"/>
      <c r="HB82" s="183"/>
      <c r="HC82" s="183"/>
      <c r="HD82" s="183"/>
      <c r="HE82" s="183"/>
      <c r="HF82" s="183"/>
      <c r="HG82" s="183"/>
      <c r="HH82" s="183"/>
      <c r="HI82" s="183"/>
      <c r="HJ82" s="183"/>
      <c r="HK82" s="183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83"/>
      <c r="HZ82" s="183"/>
      <c r="IA82" s="183"/>
      <c r="IB82" s="183"/>
      <c r="IC82" s="183"/>
      <c r="ID82" s="183"/>
      <c r="IE82" s="183"/>
      <c r="IF82" s="183"/>
      <c r="IG82" s="183"/>
      <c r="IH82" s="183"/>
      <c r="II82" s="183"/>
      <c r="IJ82" s="183"/>
      <c r="IK82" s="183"/>
      <c r="IL82" s="183"/>
      <c r="IM82" s="183"/>
      <c r="IN82" s="183"/>
      <c r="IO82" s="183"/>
      <c r="IP82" s="183"/>
      <c r="IQ82" s="183"/>
      <c r="IR82" s="183"/>
      <c r="IS82" s="183"/>
      <c r="IT82" s="183"/>
      <c r="IU82" s="183"/>
      <c r="IV82" s="183"/>
      <c r="IW82" s="183"/>
      <c r="IX82" s="183"/>
      <c r="IY82" s="183"/>
      <c r="IZ82" s="183"/>
      <c r="JA82" s="183"/>
      <c r="JB82" s="183"/>
      <c r="JC82" s="183"/>
      <c r="JD82" s="183"/>
      <c r="JE82" s="183"/>
      <c r="JF82" s="183"/>
      <c r="JG82" s="183"/>
      <c r="JH82" s="183"/>
      <c r="JI82" s="183"/>
      <c r="JJ82" s="183"/>
      <c r="JK82" s="183"/>
      <c r="JL82" s="183"/>
      <c r="JM82" s="183"/>
      <c r="JN82" s="183"/>
      <c r="JO82" s="183"/>
      <c r="JP82" s="183"/>
      <c r="JQ82" s="183"/>
      <c r="JR82" s="183"/>
      <c r="JS82" s="183"/>
      <c r="JT82" s="183"/>
      <c r="JU82" s="183"/>
      <c r="JV82" s="183"/>
      <c r="JW82" s="183"/>
      <c r="JX82" s="183"/>
      <c r="JY82" s="183"/>
      <c r="JZ82" s="183"/>
      <c r="KA82" s="183"/>
      <c r="KB82" s="183"/>
      <c r="KC82" s="183"/>
      <c r="KD82" s="183"/>
      <c r="KE82" s="183"/>
      <c r="KF82" s="183"/>
      <c r="KG82" s="183"/>
      <c r="KH82" s="183"/>
      <c r="KI82" s="183"/>
      <c r="KJ82" s="183"/>
      <c r="KK82" s="183"/>
      <c r="KL82" s="183"/>
      <c r="KM82" s="183"/>
      <c r="KN82" s="183"/>
      <c r="KO82" s="183"/>
      <c r="KP82" s="183"/>
      <c r="KQ82" s="183"/>
      <c r="KR82" s="183"/>
      <c r="KS82" s="183"/>
      <c r="KT82" s="183"/>
      <c r="KU82" s="183"/>
      <c r="KV82" s="183"/>
      <c r="KW82" s="183"/>
      <c r="KX82" s="183"/>
      <c r="KY82" s="183"/>
      <c r="KZ82" s="183"/>
      <c r="LA82" s="183"/>
      <c r="LB82" s="183"/>
      <c r="LC82" s="183"/>
      <c r="LD82" s="183"/>
      <c r="LE82" s="183"/>
      <c r="LF82" s="183"/>
      <c r="LG82" s="183"/>
      <c r="LH82" s="183"/>
      <c r="LI82" s="183"/>
      <c r="LJ82" s="183"/>
      <c r="LK82" s="183"/>
      <c r="LL82" s="183"/>
      <c r="LM82" s="183"/>
      <c r="LN82" s="183"/>
      <c r="LO82" s="183"/>
      <c r="LP82" s="183"/>
      <c r="LQ82" s="183"/>
      <c r="LR82" s="183"/>
      <c r="LS82" s="183"/>
      <c r="LT82" s="183"/>
      <c r="LU82" s="183"/>
      <c r="LV82" s="183"/>
      <c r="LW82" s="183"/>
      <c r="LX82" s="183"/>
      <c r="LY82" s="183"/>
      <c r="LZ82" s="183"/>
      <c r="MA82" s="183"/>
      <c r="MB82" s="183"/>
      <c r="MC82" s="183"/>
      <c r="MD82" s="183"/>
      <c r="ME82" s="183"/>
      <c r="MF82" s="183"/>
      <c r="MG82" s="183"/>
      <c r="MH82" s="183"/>
      <c r="MI82" s="183"/>
      <c r="MJ82" s="183"/>
      <c r="MK82" s="183"/>
      <c r="ML82" s="183"/>
      <c r="MM82" s="183"/>
      <c r="MN82" s="183"/>
      <c r="MO82" s="183"/>
      <c r="MP82" s="183"/>
      <c r="MQ82" s="183"/>
      <c r="MR82" s="183"/>
      <c r="MS82" s="183"/>
      <c r="MT82" s="183"/>
      <c r="MU82" s="183"/>
      <c r="MV82" s="183"/>
      <c r="MW82" s="183"/>
      <c r="MX82" s="183"/>
      <c r="MY82" s="183"/>
      <c r="MZ82" s="183"/>
      <c r="NA82" s="183"/>
      <c r="NB82" s="183"/>
      <c r="NC82" s="183"/>
      <c r="ND82" s="183"/>
      <c r="NE82" s="183"/>
      <c r="NF82" s="183"/>
      <c r="NG82" s="183"/>
      <c r="NH82" s="183"/>
      <c r="NI82" s="183"/>
      <c r="NJ82" s="183"/>
      <c r="NK82" s="183"/>
      <c r="NL82" s="183"/>
      <c r="NM82" s="183"/>
      <c r="NN82" s="183"/>
      <c r="NO82" s="183"/>
      <c r="NP82" s="183"/>
      <c r="NQ82" s="183"/>
      <c r="NR82" s="183"/>
      <c r="NS82" s="183"/>
      <c r="NT82" s="183"/>
      <c r="NU82" s="183"/>
      <c r="NV82" s="183"/>
      <c r="NW82" s="183"/>
      <c r="NX82" s="183"/>
      <c r="NY82" s="183"/>
      <c r="NZ82" s="183"/>
      <c r="OA82" s="183"/>
      <c r="OB82" s="183"/>
      <c r="OC82" s="183"/>
      <c r="OD82" s="183"/>
      <c r="OE82" s="183"/>
      <c r="OF82" s="183"/>
      <c r="OG82" s="183"/>
      <c r="OH82" s="183"/>
      <c r="OI82" s="183"/>
      <c r="OJ82" s="183"/>
      <c r="OK82" s="183"/>
      <c r="OL82" s="183"/>
      <c r="OM82" s="183"/>
      <c r="ON82" s="183"/>
      <c r="OO82" s="183"/>
      <c r="OP82" s="183"/>
      <c r="OQ82" s="183"/>
      <c r="OR82" s="183"/>
      <c r="OS82" s="183"/>
      <c r="OT82" s="183"/>
      <c r="OU82" s="183"/>
      <c r="OV82" s="183"/>
      <c r="OW82" s="183"/>
      <c r="OX82" s="183"/>
      <c r="OY82" s="183"/>
      <c r="OZ82" s="183"/>
      <c r="PA82" s="183"/>
      <c r="PB82" s="183"/>
      <c r="PC82" s="183"/>
      <c r="PD82" s="183"/>
      <c r="PE82" s="183"/>
      <c r="PF82" s="183"/>
      <c r="PG82" s="183"/>
      <c r="PH82" s="183"/>
      <c r="PI82" s="183"/>
      <c r="PJ82" s="183"/>
      <c r="PK82" s="183"/>
      <c r="PL82" s="183"/>
      <c r="PM82" s="183"/>
      <c r="PN82" s="183"/>
      <c r="PO82" s="183"/>
      <c r="PP82" s="183"/>
      <c r="PQ82" s="183"/>
      <c r="PR82" s="183"/>
      <c r="PS82" s="183"/>
      <c r="PT82" s="183"/>
      <c r="PU82" s="183"/>
      <c r="PV82" s="183"/>
      <c r="PW82" s="183"/>
      <c r="PX82" s="183"/>
      <c r="PY82" s="183"/>
      <c r="PZ82" s="183"/>
      <c r="QA82" s="183"/>
      <c r="QB82" s="183"/>
      <c r="QC82" s="183"/>
      <c r="QD82" s="183"/>
      <c r="QE82" s="183"/>
      <c r="QF82" s="183"/>
      <c r="QG82" s="183"/>
      <c r="QH82" s="183"/>
      <c r="QI82" s="183"/>
      <c r="QJ82" s="183"/>
      <c r="QK82" s="183"/>
      <c r="QL82" s="183"/>
      <c r="QM82" s="183"/>
      <c r="QN82" s="183"/>
      <c r="QO82" s="183"/>
      <c r="QP82" s="183"/>
      <c r="QQ82" s="183"/>
      <c r="QR82" s="183"/>
      <c r="QS82" s="183"/>
      <c r="QT82" s="183"/>
      <c r="QU82" s="183"/>
      <c r="QV82" s="183"/>
      <c r="QW82" s="183"/>
      <c r="QX82" s="183"/>
      <c r="QY82" s="183"/>
      <c r="QZ82" s="183"/>
      <c r="RA82" s="183"/>
      <c r="RB82" s="183"/>
      <c r="RC82" s="183"/>
      <c r="RD82" s="183"/>
      <c r="RE82" s="183"/>
      <c r="RF82" s="183"/>
      <c r="RG82" s="183"/>
      <c r="RH82" s="183"/>
      <c r="RI82" s="183"/>
      <c r="RJ82" s="183"/>
      <c r="RK82" s="183"/>
      <c r="RL82" s="183"/>
      <c r="RM82" s="183"/>
      <c r="RN82" s="183"/>
      <c r="RO82" s="183"/>
      <c r="RP82" s="183"/>
      <c r="RQ82" s="183"/>
      <c r="RR82" s="183"/>
      <c r="RS82" s="183"/>
      <c r="RT82" s="183"/>
      <c r="RU82" s="183"/>
      <c r="RV82" s="183"/>
      <c r="RW82" s="183"/>
      <c r="RX82" s="183"/>
      <c r="RY82" s="183"/>
      <c r="RZ82" s="183"/>
      <c r="SA82" s="183"/>
      <c r="SB82" s="183"/>
      <c r="SC82" s="183"/>
      <c r="SD82" s="183"/>
      <c r="SE82" s="183"/>
      <c r="SF82" s="183"/>
      <c r="SG82" s="183"/>
      <c r="SH82" s="183"/>
      <c r="SI82" s="183"/>
      <c r="SJ82" s="183"/>
      <c r="SK82" s="183"/>
      <c r="SL82" s="183"/>
      <c r="SM82" s="183"/>
      <c r="SN82" s="183"/>
      <c r="SO82" s="183"/>
      <c r="SP82" s="183"/>
      <c r="SQ82" s="183"/>
      <c r="SR82" s="183"/>
      <c r="SS82" s="183"/>
      <c r="ST82" s="183"/>
      <c r="SU82" s="183"/>
      <c r="SV82" s="183"/>
      <c r="SW82" s="183"/>
      <c r="SX82" s="183"/>
      <c r="SY82" s="183"/>
      <c r="SZ82" s="183"/>
      <c r="TA82" s="183"/>
      <c r="TB82" s="183"/>
      <c r="TC82" s="183"/>
      <c r="TD82" s="183"/>
      <c r="TE82" s="183"/>
      <c r="TF82" s="183"/>
      <c r="TG82" s="183"/>
      <c r="TH82" s="183"/>
      <c r="TI82" s="183"/>
      <c r="TJ82" s="183"/>
      <c r="TK82" s="183"/>
      <c r="TL82" s="183"/>
      <c r="TM82" s="183"/>
      <c r="TN82" s="183"/>
      <c r="TO82" s="183"/>
      <c r="TP82" s="183"/>
      <c r="TQ82" s="183"/>
      <c r="TR82" s="183"/>
      <c r="TS82" s="183"/>
      <c r="TT82" s="183"/>
      <c r="TU82" s="183"/>
      <c r="TV82" s="183"/>
      <c r="TW82" s="183"/>
      <c r="TX82" s="183"/>
      <c r="TY82" s="183"/>
      <c r="TZ82" s="183"/>
      <c r="UA82" s="183"/>
      <c r="UB82" s="183"/>
      <c r="UC82" s="183"/>
      <c r="UD82" s="183"/>
      <c r="UE82" s="183"/>
      <c r="UF82" s="183"/>
      <c r="UG82" s="183"/>
      <c r="UH82" s="183"/>
      <c r="UI82" s="183"/>
      <c r="UJ82" s="183"/>
      <c r="UK82" s="183"/>
      <c r="UL82" s="183"/>
      <c r="UM82" s="183"/>
      <c r="UN82" s="183"/>
      <c r="UO82" s="183"/>
      <c r="UP82" s="183"/>
      <c r="UQ82" s="183"/>
      <c r="UR82" s="183"/>
      <c r="US82" s="183"/>
      <c r="UT82" s="183"/>
      <c r="UU82" s="183"/>
      <c r="UV82" s="183"/>
      <c r="UW82" s="183"/>
      <c r="UX82" s="183"/>
      <c r="UY82" s="183"/>
      <c r="UZ82" s="183"/>
      <c r="VA82" s="183"/>
      <c r="VB82" s="183"/>
      <c r="VC82" s="183"/>
      <c r="VD82" s="183"/>
      <c r="VE82" s="183"/>
      <c r="VF82" s="183"/>
      <c r="VG82" s="183"/>
      <c r="VH82" s="183"/>
      <c r="VI82" s="183"/>
      <c r="VJ82" s="183"/>
      <c r="VK82" s="183"/>
      <c r="VL82" s="183"/>
      <c r="VM82" s="183"/>
      <c r="VN82" s="183"/>
      <c r="VO82" s="183"/>
      <c r="VP82" s="183"/>
      <c r="VQ82" s="183"/>
      <c r="VR82" s="183"/>
      <c r="VS82" s="183"/>
      <c r="VT82" s="183"/>
      <c r="VU82" s="183"/>
      <c r="VV82" s="183"/>
      <c r="VW82" s="183"/>
      <c r="VX82" s="183"/>
      <c r="VY82" s="183"/>
      <c r="VZ82" s="183"/>
      <c r="WA82" s="183"/>
      <c r="WB82" s="183"/>
      <c r="WC82" s="183"/>
      <c r="WD82" s="183"/>
      <c r="WE82" s="183"/>
      <c r="WF82" s="183"/>
      <c r="WG82" s="183"/>
      <c r="WH82" s="183"/>
      <c r="WI82" s="183"/>
      <c r="WJ82" s="183"/>
      <c r="WK82" s="183"/>
      <c r="WL82" s="183"/>
      <c r="WM82" s="183"/>
      <c r="WN82" s="183"/>
      <c r="WO82" s="183"/>
      <c r="WP82" s="183"/>
      <c r="WQ82" s="183"/>
      <c r="WR82" s="183"/>
      <c r="WS82" s="183"/>
      <c r="WT82" s="183"/>
      <c r="WU82" s="183"/>
      <c r="WV82" s="183"/>
      <c r="WW82" s="183"/>
      <c r="WX82" s="183"/>
      <c r="WY82" s="183"/>
      <c r="WZ82" s="183"/>
      <c r="XA82" s="183"/>
      <c r="XB82" s="183"/>
      <c r="XC82" s="183"/>
      <c r="XD82" s="183"/>
      <c r="XE82" s="183"/>
      <c r="XF82" s="183"/>
      <c r="XG82" s="183"/>
      <c r="XH82" s="183"/>
      <c r="XI82" s="183"/>
      <c r="XJ82" s="183"/>
      <c r="XK82" s="183"/>
      <c r="XL82" s="183"/>
      <c r="XM82" s="183"/>
      <c r="XN82" s="183"/>
      <c r="XO82" s="183"/>
      <c r="XP82" s="183"/>
      <c r="XQ82" s="183"/>
      <c r="XR82" s="183"/>
      <c r="XS82" s="183"/>
      <c r="XT82" s="183"/>
      <c r="XU82" s="183"/>
      <c r="XV82" s="183"/>
      <c r="XW82" s="183"/>
      <c r="XX82" s="183"/>
      <c r="XY82" s="183"/>
      <c r="XZ82" s="183"/>
      <c r="YA82" s="183"/>
      <c r="YB82" s="183"/>
      <c r="YC82" s="183"/>
      <c r="YD82" s="183"/>
      <c r="YE82" s="183"/>
      <c r="YF82" s="183"/>
      <c r="YG82" s="183"/>
      <c r="YH82" s="183"/>
      <c r="YI82" s="183"/>
      <c r="YJ82" s="183"/>
      <c r="YK82" s="183"/>
      <c r="YL82" s="183"/>
      <c r="YM82" s="183"/>
      <c r="YN82" s="183"/>
      <c r="YO82" s="183"/>
      <c r="YP82" s="183"/>
      <c r="YQ82" s="183"/>
      <c r="YR82" s="183"/>
      <c r="YS82" s="183"/>
      <c r="YT82" s="183"/>
      <c r="YU82" s="183"/>
      <c r="YV82" s="183"/>
      <c r="YW82" s="183"/>
      <c r="YX82" s="183"/>
      <c r="YY82" s="183"/>
      <c r="YZ82" s="183"/>
      <c r="ZA82" s="183"/>
      <c r="ZB82" s="183"/>
      <c r="ZC82" s="183"/>
      <c r="ZD82" s="183"/>
      <c r="ZE82" s="183"/>
      <c r="ZF82" s="183"/>
      <c r="ZG82" s="183"/>
      <c r="ZH82" s="183"/>
      <c r="ZI82" s="183"/>
      <c r="ZJ82" s="183"/>
      <c r="ZK82" s="183"/>
      <c r="ZL82" s="183"/>
      <c r="ZM82" s="183"/>
      <c r="ZN82" s="183"/>
      <c r="ZO82" s="183"/>
      <c r="ZP82" s="183"/>
      <c r="ZQ82" s="183"/>
      <c r="ZR82" s="183"/>
      <c r="ZS82" s="183"/>
      <c r="ZT82" s="183"/>
      <c r="ZU82" s="183"/>
      <c r="ZV82" s="183"/>
      <c r="ZW82" s="183"/>
      <c r="ZX82" s="183"/>
      <c r="ZY82" s="183"/>
      <c r="ZZ82" s="183"/>
      <c r="AAA82" s="183"/>
      <c r="AAB82" s="183"/>
      <c r="AAC82" s="183"/>
      <c r="AAD82" s="183"/>
      <c r="AAE82" s="183"/>
      <c r="AAF82" s="183"/>
      <c r="AAG82" s="183"/>
      <c r="AAH82" s="183"/>
      <c r="AAI82" s="183"/>
      <c r="AAJ82" s="183"/>
      <c r="AAK82" s="183"/>
      <c r="AAL82" s="183"/>
      <c r="AAM82" s="183"/>
      <c r="AAN82" s="183"/>
      <c r="AAO82" s="183"/>
      <c r="AAP82" s="183"/>
      <c r="AAQ82" s="183"/>
      <c r="AAR82" s="183"/>
      <c r="AAS82" s="183"/>
      <c r="AAT82" s="183"/>
      <c r="AAU82" s="183"/>
      <c r="AAV82" s="183"/>
      <c r="AAW82" s="183"/>
      <c r="AAX82" s="183"/>
      <c r="AAY82" s="183"/>
      <c r="AAZ82" s="183"/>
      <c r="ABA82" s="183"/>
      <c r="ABB82" s="183"/>
      <c r="ABC82" s="183"/>
      <c r="ABD82" s="183"/>
      <c r="ABE82" s="183"/>
      <c r="ABF82" s="183"/>
      <c r="ABG82" s="183"/>
      <c r="ABH82" s="183"/>
      <c r="ABI82" s="183"/>
      <c r="ABJ82" s="183"/>
      <c r="ABK82" s="183"/>
      <c r="ABL82" s="183"/>
      <c r="ABM82" s="183"/>
      <c r="ABN82" s="183"/>
      <c r="ABO82" s="183"/>
      <c r="ABP82" s="183"/>
      <c r="ABQ82" s="183"/>
      <c r="ABR82" s="183"/>
      <c r="ABS82" s="183"/>
      <c r="ABT82" s="183"/>
      <c r="ABU82" s="183"/>
      <c r="ABV82" s="183"/>
      <c r="ABW82" s="183"/>
      <c r="ABX82" s="183"/>
      <c r="ABY82" s="183"/>
      <c r="ABZ82" s="183"/>
      <c r="ACA82" s="183"/>
      <c r="ACB82" s="183"/>
      <c r="ACC82" s="183"/>
      <c r="ACD82" s="183"/>
      <c r="ACE82" s="183"/>
      <c r="ACF82" s="183"/>
      <c r="ACG82" s="183"/>
      <c r="ACH82" s="183"/>
      <c r="ACI82" s="183"/>
      <c r="ACJ82" s="183"/>
      <c r="ACK82" s="183"/>
      <c r="ACL82" s="183"/>
      <c r="ACM82" s="183"/>
      <c r="ACN82" s="183"/>
      <c r="ACO82" s="183"/>
      <c r="ACP82" s="183"/>
      <c r="ACQ82" s="183"/>
      <c r="ACR82" s="183"/>
      <c r="ACS82" s="183"/>
      <c r="ACT82" s="183"/>
      <c r="ACU82" s="183"/>
      <c r="ACV82" s="183"/>
      <c r="ACW82" s="183"/>
      <c r="ACX82" s="183"/>
      <c r="ACY82" s="183"/>
      <c r="ACZ82" s="183"/>
      <c r="ADA82" s="183"/>
      <c r="ADB82" s="183"/>
      <c r="ADC82" s="183"/>
      <c r="ADD82" s="183"/>
      <c r="ADE82" s="183"/>
      <c r="ADF82" s="183"/>
      <c r="ADG82" s="183"/>
      <c r="ADH82" s="183"/>
      <c r="ADI82" s="183"/>
      <c r="ADJ82" s="183"/>
      <c r="ADK82" s="183"/>
      <c r="ADL82" s="183"/>
      <c r="ADM82" s="183"/>
      <c r="ADN82" s="183"/>
      <c r="ADO82" s="183"/>
      <c r="ADP82" s="183"/>
      <c r="ADQ82" s="183"/>
      <c r="ADR82" s="183"/>
      <c r="ADS82" s="183"/>
      <c r="ADT82" s="183"/>
      <c r="ADU82" s="183"/>
      <c r="ADV82" s="183"/>
      <c r="ADW82" s="183"/>
      <c r="ADX82" s="183"/>
      <c r="ADY82" s="183"/>
      <c r="ADZ82" s="183"/>
      <c r="AEA82" s="183"/>
      <c r="AEB82" s="183"/>
      <c r="AEC82" s="183"/>
      <c r="AED82" s="183"/>
      <c r="AEE82" s="183"/>
      <c r="AEF82" s="183"/>
      <c r="AEG82" s="183"/>
      <c r="AEH82" s="183"/>
      <c r="AEI82" s="183"/>
      <c r="AEJ82" s="183"/>
      <c r="AEK82" s="183"/>
      <c r="AEL82" s="183"/>
      <c r="AEM82" s="183"/>
      <c r="AEN82" s="183"/>
      <c r="AEO82" s="183"/>
      <c r="AEP82" s="183"/>
      <c r="AEQ82" s="183"/>
      <c r="AER82" s="183"/>
      <c r="AES82" s="183"/>
      <c r="AET82" s="183"/>
      <c r="AEU82" s="183"/>
      <c r="AEV82" s="183"/>
      <c r="AEW82" s="183"/>
      <c r="AEX82" s="183"/>
      <c r="AEY82" s="183"/>
      <c r="AEZ82" s="183"/>
      <c r="AFA82" s="183"/>
      <c r="AFB82" s="183"/>
      <c r="AFC82" s="183"/>
      <c r="AFD82" s="183"/>
      <c r="AFE82" s="183"/>
      <c r="AFF82" s="183"/>
      <c r="AFG82" s="183"/>
      <c r="AFH82" s="183"/>
      <c r="AFI82" s="183"/>
      <c r="AFJ82" s="183"/>
      <c r="AFK82" s="183"/>
      <c r="AFL82" s="183"/>
      <c r="AFM82" s="183"/>
      <c r="AFN82" s="183"/>
      <c r="AFO82" s="183"/>
      <c r="AFP82" s="183"/>
      <c r="AFQ82" s="183"/>
      <c r="AFR82" s="183"/>
      <c r="AFS82" s="183"/>
      <c r="AFT82" s="183"/>
      <c r="AFU82" s="183"/>
      <c r="AFV82" s="183"/>
      <c r="AFW82" s="183"/>
      <c r="AFX82" s="183"/>
      <c r="AFY82" s="183"/>
      <c r="AFZ82" s="183"/>
      <c r="AGA82" s="183"/>
      <c r="AGB82" s="183"/>
      <c r="AGC82" s="183"/>
      <c r="AGD82" s="183"/>
      <c r="AGE82" s="183"/>
      <c r="AGF82" s="183"/>
      <c r="AGG82" s="183"/>
      <c r="AGH82" s="183"/>
      <c r="AGI82" s="183"/>
      <c r="AGJ82" s="183"/>
      <c r="AGK82" s="183"/>
      <c r="AGL82" s="183"/>
      <c r="AGM82" s="183"/>
      <c r="AGN82" s="183"/>
      <c r="AGO82" s="183"/>
      <c r="AGP82" s="183"/>
      <c r="AGQ82" s="183"/>
      <c r="AGR82" s="183"/>
      <c r="AGS82" s="183"/>
      <c r="AGT82" s="183"/>
      <c r="AGU82" s="183"/>
      <c r="AGV82" s="183"/>
      <c r="AGW82" s="183"/>
      <c r="AGX82" s="183"/>
      <c r="AGY82" s="183"/>
      <c r="AGZ82" s="183"/>
      <c r="AHA82" s="183"/>
      <c r="AHB82" s="183"/>
      <c r="AHC82" s="183"/>
      <c r="AHD82" s="183"/>
      <c r="AHE82" s="183"/>
      <c r="AHF82" s="183"/>
      <c r="AHG82" s="183"/>
      <c r="AHH82" s="183"/>
      <c r="AHI82" s="183"/>
      <c r="AHJ82" s="183"/>
      <c r="AHK82" s="183"/>
      <c r="AHL82" s="183"/>
      <c r="AHM82" s="183"/>
      <c r="AHN82" s="183"/>
      <c r="AHO82" s="183"/>
      <c r="AHP82" s="183"/>
      <c r="AHQ82" s="183"/>
      <c r="AHR82" s="183"/>
      <c r="AHS82" s="183"/>
      <c r="AHT82" s="183"/>
      <c r="AHU82" s="183"/>
      <c r="AHV82" s="183"/>
      <c r="AHW82" s="183"/>
      <c r="AHX82" s="183"/>
      <c r="AHY82" s="183"/>
      <c r="AHZ82" s="183"/>
      <c r="AIA82" s="183"/>
      <c r="AIB82" s="183"/>
      <c r="AIC82" s="183"/>
      <c r="AID82" s="183"/>
      <c r="AIE82" s="183"/>
      <c r="AIF82" s="183"/>
      <c r="AIG82" s="183"/>
      <c r="AIH82" s="183"/>
      <c r="AII82" s="183"/>
      <c r="AIJ82" s="183"/>
      <c r="AIK82" s="183"/>
      <c r="AIL82" s="183"/>
      <c r="AIM82" s="183"/>
      <c r="AIN82" s="183"/>
      <c r="AIO82" s="183"/>
      <c r="AIP82" s="183"/>
      <c r="AIQ82" s="183"/>
      <c r="AIR82" s="183"/>
      <c r="AIS82" s="183"/>
      <c r="AIT82" s="183"/>
      <c r="AIU82" s="183"/>
      <c r="AIV82" s="183"/>
      <c r="AIW82" s="183"/>
      <c r="AIX82" s="183"/>
      <c r="AIY82" s="183"/>
      <c r="AIZ82" s="183"/>
      <c r="AJA82" s="183"/>
      <c r="AJB82" s="183"/>
      <c r="AJC82" s="183"/>
      <c r="AJD82" s="183"/>
      <c r="AJE82" s="183"/>
      <c r="AJF82" s="183"/>
      <c r="AJG82" s="183"/>
      <c r="AJH82" s="183"/>
      <c r="AJI82" s="183"/>
      <c r="AJJ82" s="183"/>
      <c r="AJK82" s="183"/>
      <c r="AJL82" s="183"/>
      <c r="AJM82" s="183"/>
      <c r="AJN82" s="183"/>
      <c r="AJO82" s="183"/>
      <c r="AJP82" s="183"/>
      <c r="AJQ82" s="183"/>
      <c r="AJR82" s="183"/>
      <c r="AJS82" s="183"/>
      <c r="AJT82" s="183"/>
      <c r="AJU82" s="183"/>
      <c r="AJV82" s="183"/>
      <c r="AJW82" s="183"/>
      <c r="AJX82" s="183"/>
      <c r="AJY82" s="183"/>
      <c r="AJZ82" s="183"/>
      <c r="AKA82" s="183"/>
      <c r="AKB82" s="183"/>
      <c r="AKC82" s="183"/>
      <c r="AKD82" s="183"/>
      <c r="AKE82" s="183"/>
      <c r="AKF82" s="183"/>
      <c r="AKG82" s="183"/>
      <c r="AKH82" s="183"/>
      <c r="AKI82" s="183"/>
      <c r="AKJ82" s="183"/>
      <c r="AKK82" s="183"/>
      <c r="AKL82" s="183"/>
      <c r="AKM82" s="183"/>
      <c r="AKN82" s="183"/>
      <c r="AKO82" s="183"/>
      <c r="AKP82" s="183"/>
      <c r="AKQ82" s="183"/>
      <c r="AKR82" s="183"/>
      <c r="AKS82" s="183"/>
      <c r="AKT82" s="183"/>
      <c r="AKU82" s="183"/>
      <c r="AKV82" s="183"/>
      <c r="AKW82" s="183"/>
      <c r="AKX82" s="183"/>
      <c r="AKY82" s="183"/>
      <c r="AKZ82" s="183"/>
      <c r="ALA82" s="183"/>
      <c r="ALB82" s="183"/>
      <c r="ALC82" s="183"/>
      <c r="ALD82" s="183"/>
      <c r="ALE82" s="183"/>
      <c r="ALF82" s="183"/>
      <c r="ALG82" s="183"/>
      <c r="ALH82" s="183"/>
      <c r="ALI82" s="183"/>
      <c r="ALJ82" s="183"/>
      <c r="ALK82" s="183"/>
      <c r="ALL82" s="183"/>
      <c r="ALM82" s="183"/>
      <c r="ALN82" s="183"/>
      <c r="ALO82" s="183"/>
      <c r="ALP82" s="183"/>
      <c r="ALQ82" s="183"/>
      <c r="ALR82" s="183"/>
      <c r="ALS82" s="183"/>
      <c r="ALT82" s="183"/>
      <c r="ALU82" s="183"/>
      <c r="ALV82" s="183"/>
      <c r="ALW82" s="183"/>
      <c r="ALX82" s="183"/>
      <c r="ALY82" s="183"/>
      <c r="ALZ82" s="183"/>
      <c r="AMA82" s="183"/>
      <c r="AMB82" s="183"/>
      <c r="AMC82" s="183"/>
      <c r="AMD82" s="183"/>
      <c r="AME82" s="183"/>
      <c r="AMF82" s="183"/>
      <c r="AMG82" s="183"/>
      <c r="AMH82" s="183"/>
      <c r="AMI82" s="183"/>
      <c r="AMJ82" s="183"/>
      <c r="AMK82" s="183"/>
      <c r="AML82" s="183"/>
      <c r="AMM82" s="183"/>
      <c r="AMN82" s="183"/>
      <c r="AMO82" s="183"/>
      <c r="AMP82" s="183"/>
      <c r="AMQ82" s="183"/>
      <c r="AMR82" s="183"/>
      <c r="AMS82" s="183"/>
      <c r="AMT82" s="183"/>
      <c r="AMU82" s="183"/>
      <c r="AMV82" s="183"/>
      <c r="AMW82" s="183"/>
      <c r="AMX82" s="183"/>
      <c r="AMY82" s="183"/>
      <c r="AMZ82" s="183"/>
      <c r="ANA82" s="183"/>
      <c r="ANB82" s="183"/>
      <c r="ANC82" s="183"/>
      <c r="AND82" s="183"/>
      <c r="ANE82" s="183"/>
      <c r="ANF82" s="183"/>
      <c r="ANG82" s="183"/>
      <c r="ANH82" s="183"/>
      <c r="ANI82" s="183"/>
      <c r="ANJ82" s="183"/>
      <c r="ANK82" s="183"/>
      <c r="ANL82" s="183"/>
      <c r="ANM82" s="183"/>
      <c r="ANN82" s="183"/>
      <c r="ANO82" s="183"/>
      <c r="ANP82" s="183"/>
      <c r="ANQ82" s="183"/>
      <c r="ANR82" s="183"/>
      <c r="ANS82" s="183"/>
      <c r="ANT82" s="183"/>
      <c r="ANU82" s="183"/>
      <c r="ANV82" s="183"/>
      <c r="ANW82" s="183"/>
      <c r="ANX82" s="183"/>
      <c r="ANY82" s="183"/>
      <c r="ANZ82" s="183"/>
      <c r="AOA82" s="183"/>
      <c r="AOB82" s="183"/>
      <c r="AOC82" s="183"/>
      <c r="AOD82" s="183"/>
      <c r="AOE82" s="183"/>
      <c r="AOF82" s="183"/>
      <c r="AOG82" s="183"/>
      <c r="AOH82" s="183"/>
      <c r="AOI82" s="183"/>
      <c r="AOJ82" s="183"/>
      <c r="AOK82" s="183"/>
      <c r="AOL82" s="183"/>
      <c r="AOM82" s="183"/>
      <c r="AON82" s="183"/>
      <c r="AOO82" s="183"/>
      <c r="AOP82" s="183"/>
      <c r="AOQ82" s="183"/>
      <c r="AOR82" s="183"/>
      <c r="AOS82" s="183"/>
      <c r="AOT82" s="183"/>
      <c r="AOU82" s="183"/>
      <c r="AOV82" s="183"/>
      <c r="AOW82" s="183"/>
      <c r="AOX82" s="183"/>
      <c r="AOY82" s="183"/>
      <c r="AOZ82" s="183"/>
      <c r="APA82" s="183"/>
      <c r="APB82" s="183"/>
      <c r="APC82" s="183"/>
      <c r="APD82" s="183"/>
      <c r="APE82" s="183"/>
      <c r="APF82" s="183"/>
      <c r="APG82" s="183"/>
      <c r="APH82" s="183"/>
      <c r="API82" s="183"/>
      <c r="APJ82" s="183"/>
      <c r="APK82" s="183"/>
      <c r="APL82" s="183"/>
      <c r="APM82" s="183"/>
      <c r="APN82" s="183"/>
      <c r="APO82" s="183"/>
      <c r="APP82" s="183"/>
      <c r="APQ82" s="183"/>
      <c r="APR82" s="183"/>
      <c r="APS82" s="183"/>
      <c r="APT82" s="183"/>
      <c r="APU82" s="183"/>
      <c r="APV82" s="183"/>
      <c r="APW82" s="183"/>
      <c r="APX82" s="183"/>
      <c r="APY82" s="183"/>
      <c r="APZ82" s="183"/>
      <c r="AQA82" s="183"/>
      <c r="AQB82" s="183"/>
      <c r="AQC82" s="183"/>
      <c r="AQD82" s="183"/>
      <c r="AQE82" s="183"/>
      <c r="AQF82" s="183"/>
      <c r="AQG82" s="183"/>
      <c r="AQH82" s="183"/>
      <c r="AQI82" s="183"/>
      <c r="AQJ82" s="183"/>
      <c r="AQK82" s="183"/>
      <c r="AQL82" s="183"/>
      <c r="AQM82" s="183"/>
      <c r="AQN82" s="183"/>
      <c r="AQO82" s="183"/>
      <c r="AQP82" s="183"/>
      <c r="AQQ82" s="183"/>
      <c r="AQR82" s="183"/>
      <c r="AQS82" s="183"/>
      <c r="AQT82" s="183"/>
      <c r="AQU82" s="183"/>
      <c r="AQV82" s="183"/>
      <c r="AQW82" s="183"/>
      <c r="AQX82" s="183"/>
      <c r="AQY82" s="183"/>
      <c r="AQZ82" s="183"/>
      <c r="ARA82" s="183"/>
      <c r="ARB82" s="183"/>
      <c r="ARC82" s="183"/>
      <c r="ARD82" s="183"/>
      <c r="ARE82" s="183"/>
      <c r="ARF82" s="183"/>
      <c r="ARG82" s="183"/>
      <c r="ARH82" s="183"/>
      <c r="ARI82" s="183"/>
      <c r="ARJ82" s="183"/>
      <c r="ARK82" s="183"/>
      <c r="ARL82" s="183"/>
      <c r="ARM82" s="183"/>
      <c r="ARN82" s="183"/>
      <c r="ARO82" s="183"/>
      <c r="ARP82" s="183"/>
      <c r="ARQ82" s="183"/>
      <c r="ARR82" s="183"/>
      <c r="ARS82" s="183"/>
      <c r="ART82" s="183"/>
      <c r="ARU82" s="183"/>
      <c r="ARV82" s="183"/>
      <c r="ARW82" s="183"/>
      <c r="ARX82" s="183"/>
      <c r="ARY82" s="183"/>
      <c r="ARZ82" s="183"/>
      <c r="ASA82" s="183"/>
      <c r="ASB82" s="183"/>
      <c r="ASC82" s="183"/>
      <c r="ASD82" s="183"/>
      <c r="ASE82" s="183"/>
      <c r="ASF82" s="183"/>
      <c r="ASG82" s="183"/>
      <c r="ASH82" s="183"/>
      <c r="ASI82" s="183"/>
      <c r="ASJ82" s="183"/>
      <c r="ASK82" s="183"/>
      <c r="ASL82" s="183"/>
      <c r="ASM82" s="183"/>
      <c r="ASN82" s="183"/>
      <c r="ASO82" s="183"/>
      <c r="ASP82" s="183"/>
      <c r="ASQ82" s="183"/>
      <c r="ASR82" s="183"/>
      <c r="ASS82" s="183"/>
      <c r="AST82" s="183"/>
      <c r="ASU82" s="183"/>
      <c r="ASV82" s="183"/>
      <c r="ASW82" s="183"/>
      <c r="ASX82" s="183"/>
      <c r="ASY82" s="183"/>
      <c r="ASZ82" s="183"/>
      <c r="ATA82" s="183"/>
      <c r="ATB82" s="183"/>
      <c r="ATC82" s="183"/>
      <c r="ATD82" s="183"/>
      <c r="ATE82" s="183"/>
      <c r="ATF82" s="183"/>
      <c r="ATG82" s="183"/>
      <c r="ATH82" s="183"/>
      <c r="ATI82" s="183"/>
      <c r="ATJ82" s="183"/>
      <c r="ATK82" s="183"/>
      <c r="ATL82" s="183"/>
      <c r="ATM82" s="183"/>
      <c r="ATN82" s="183"/>
      <c r="ATO82" s="183"/>
      <c r="ATP82" s="183"/>
      <c r="ATQ82" s="183"/>
      <c r="ATR82" s="183"/>
      <c r="ATS82" s="183"/>
      <c r="ATT82" s="183"/>
      <c r="ATU82" s="183"/>
      <c r="ATV82" s="183"/>
      <c r="ATW82" s="183"/>
      <c r="ATX82" s="183"/>
      <c r="ATY82" s="183"/>
      <c r="ATZ82" s="183"/>
      <c r="AUA82" s="183"/>
      <c r="AUB82" s="183"/>
      <c r="AUC82" s="183"/>
      <c r="AUD82" s="183"/>
      <c r="AUE82" s="183"/>
      <c r="AUF82" s="183"/>
      <c r="AUG82" s="183"/>
      <c r="AUH82" s="183"/>
      <c r="AUI82" s="183"/>
      <c r="AUJ82" s="183"/>
      <c r="AUK82" s="183"/>
      <c r="AUL82" s="183"/>
      <c r="AUM82" s="183"/>
      <c r="AUN82" s="183"/>
      <c r="AUO82" s="183"/>
      <c r="AUP82" s="183"/>
      <c r="AUQ82" s="183"/>
      <c r="AUR82" s="183"/>
      <c r="AUS82" s="183"/>
      <c r="AUT82" s="183"/>
      <c r="AUU82" s="183"/>
      <c r="AUV82" s="183"/>
      <c r="AUW82" s="183"/>
      <c r="AUX82" s="183"/>
      <c r="AUY82" s="183"/>
      <c r="AUZ82" s="183"/>
      <c r="AVA82" s="183"/>
      <c r="AVB82" s="183"/>
      <c r="AVC82" s="183"/>
      <c r="AVD82" s="183"/>
      <c r="AVE82" s="183"/>
      <c r="AVF82" s="183"/>
      <c r="AVG82" s="183"/>
      <c r="AVH82" s="183"/>
      <c r="AVI82" s="183"/>
      <c r="AVJ82" s="183"/>
      <c r="AVK82" s="183"/>
      <c r="AVL82" s="183"/>
      <c r="AVM82" s="183"/>
      <c r="AVN82" s="183"/>
      <c r="AVO82" s="183"/>
      <c r="AVP82" s="183"/>
      <c r="AVQ82" s="183"/>
      <c r="AVR82" s="183"/>
      <c r="AVS82" s="183"/>
      <c r="AVT82" s="183"/>
      <c r="AVU82" s="183"/>
      <c r="AVV82" s="183"/>
      <c r="AVW82" s="183"/>
      <c r="AVX82" s="183"/>
      <c r="AVY82" s="183"/>
      <c r="AVZ82" s="183"/>
      <c r="AWA82" s="183"/>
      <c r="AWB82" s="183"/>
      <c r="AWC82" s="183"/>
      <c r="AWD82" s="183"/>
      <c r="AWE82" s="183"/>
      <c r="AWF82" s="183"/>
      <c r="AWG82" s="183"/>
      <c r="AWH82" s="183"/>
      <c r="AWI82" s="183"/>
      <c r="AWJ82" s="183"/>
      <c r="AWK82" s="183"/>
      <c r="AWL82" s="183"/>
      <c r="AWM82" s="183"/>
      <c r="AWN82" s="183"/>
      <c r="AWO82" s="183"/>
      <c r="AWP82" s="183"/>
      <c r="AWQ82" s="183"/>
      <c r="AWR82" s="183"/>
      <c r="AWS82" s="183"/>
      <c r="AWT82" s="183"/>
      <c r="AWU82" s="183"/>
      <c r="AWV82" s="183"/>
      <c r="AWW82" s="183"/>
      <c r="AWX82" s="183"/>
      <c r="AWY82" s="183"/>
      <c r="AWZ82" s="183"/>
      <c r="AXA82" s="183"/>
      <c r="AXB82" s="183"/>
      <c r="AXC82" s="183"/>
      <c r="AXD82" s="183"/>
      <c r="AXE82" s="183"/>
      <c r="AXF82" s="183"/>
      <c r="AXG82" s="183"/>
      <c r="AXH82" s="183"/>
      <c r="AXI82" s="183"/>
      <c r="AXJ82" s="183"/>
      <c r="AXK82" s="183"/>
      <c r="AXL82" s="183"/>
      <c r="AXM82" s="183"/>
      <c r="AXN82" s="183"/>
      <c r="AXO82" s="183"/>
      <c r="AXP82" s="183"/>
      <c r="AXQ82" s="183"/>
      <c r="AXR82" s="183"/>
      <c r="AXS82" s="183"/>
      <c r="AXT82" s="183"/>
      <c r="AXU82" s="183"/>
      <c r="AXV82" s="183"/>
      <c r="AXW82" s="183"/>
      <c r="AXX82" s="183"/>
      <c r="AXY82" s="183"/>
      <c r="AXZ82" s="183"/>
      <c r="AYA82" s="183"/>
      <c r="AYB82" s="183"/>
      <c r="AYC82" s="183"/>
      <c r="AYD82" s="183"/>
      <c r="AYE82" s="183"/>
      <c r="AYF82" s="183"/>
      <c r="AYG82" s="183"/>
      <c r="AYH82" s="183"/>
      <c r="AYI82" s="183"/>
      <c r="AYJ82" s="183"/>
      <c r="AYK82" s="183"/>
      <c r="AYL82" s="183"/>
      <c r="AYM82" s="183"/>
      <c r="AYN82" s="183"/>
      <c r="AYO82" s="183"/>
      <c r="AYP82" s="183"/>
      <c r="AYQ82" s="183"/>
      <c r="AYR82" s="183"/>
      <c r="AYS82" s="183"/>
      <c r="AYT82" s="183"/>
      <c r="AYU82" s="183"/>
      <c r="AYV82" s="183"/>
      <c r="AYW82" s="183"/>
      <c r="AYX82" s="183"/>
      <c r="AYY82" s="183"/>
      <c r="AYZ82" s="183"/>
      <c r="AZA82" s="183"/>
      <c r="AZB82" s="183"/>
      <c r="AZC82" s="183"/>
      <c r="AZD82" s="183"/>
      <c r="AZE82" s="183"/>
      <c r="AZF82" s="183"/>
      <c r="AZG82" s="183"/>
      <c r="AZH82" s="183"/>
      <c r="AZI82" s="183"/>
      <c r="AZJ82" s="183"/>
      <c r="AZK82" s="183"/>
      <c r="AZL82" s="183"/>
      <c r="AZM82" s="183"/>
      <c r="AZN82" s="183"/>
      <c r="AZO82" s="183"/>
      <c r="AZP82" s="183"/>
      <c r="AZQ82" s="183"/>
      <c r="AZR82" s="183"/>
      <c r="AZS82" s="183"/>
      <c r="AZT82" s="183"/>
      <c r="AZU82" s="183"/>
      <c r="AZV82" s="183"/>
      <c r="AZW82" s="183"/>
      <c r="AZX82" s="183"/>
      <c r="AZY82" s="183"/>
      <c r="AZZ82" s="183"/>
      <c r="BAA82" s="183"/>
      <c r="BAB82" s="183"/>
      <c r="BAC82" s="183"/>
      <c r="BAD82" s="183"/>
      <c r="BAE82" s="183"/>
      <c r="BAF82" s="183"/>
      <c r="BAG82" s="183"/>
      <c r="BAH82" s="183"/>
      <c r="BAI82" s="183"/>
      <c r="BAJ82" s="183"/>
      <c r="BAK82" s="183"/>
      <c r="BAL82" s="183"/>
      <c r="BAM82" s="183"/>
      <c r="BAN82" s="183"/>
      <c r="BAO82" s="183"/>
      <c r="BAP82" s="183"/>
      <c r="BAQ82" s="183"/>
      <c r="BAR82" s="183"/>
      <c r="BAS82" s="183"/>
      <c r="BAT82" s="183"/>
      <c r="BAU82" s="183"/>
      <c r="BAV82" s="183"/>
      <c r="BAW82" s="183"/>
      <c r="BAX82" s="183"/>
      <c r="BAY82" s="183"/>
      <c r="BAZ82" s="183"/>
      <c r="BBA82" s="183"/>
      <c r="BBB82" s="183"/>
      <c r="BBC82" s="183"/>
      <c r="BBD82" s="183"/>
      <c r="BBE82" s="183"/>
      <c r="BBF82" s="183"/>
      <c r="BBG82" s="183"/>
      <c r="BBH82" s="183"/>
      <c r="BBI82" s="183"/>
      <c r="BBJ82" s="183"/>
      <c r="BBK82" s="183"/>
      <c r="BBL82" s="183"/>
      <c r="BBM82" s="183"/>
      <c r="BBN82" s="183"/>
      <c r="BBO82" s="183"/>
      <c r="BBP82" s="183"/>
      <c r="BBQ82" s="183"/>
      <c r="BBR82" s="183"/>
      <c r="BBS82" s="183"/>
      <c r="BBT82" s="183"/>
      <c r="BBU82" s="183"/>
      <c r="BBV82" s="183"/>
      <c r="BBW82" s="183"/>
      <c r="BBX82" s="183"/>
      <c r="BBY82" s="183"/>
      <c r="BBZ82" s="183"/>
      <c r="BCA82" s="183"/>
      <c r="BCB82" s="183"/>
      <c r="BCC82" s="183"/>
      <c r="BCD82" s="183"/>
      <c r="BCE82" s="183"/>
      <c r="BCF82" s="183"/>
      <c r="BCG82" s="183"/>
      <c r="BCH82" s="183"/>
      <c r="BCI82" s="183"/>
      <c r="BCJ82" s="183"/>
      <c r="BCK82" s="183"/>
      <c r="BCL82" s="183"/>
      <c r="BCM82" s="183"/>
      <c r="BCN82" s="183"/>
      <c r="BCO82" s="183"/>
      <c r="BCP82" s="183"/>
      <c r="BCQ82" s="183"/>
      <c r="BCR82" s="183"/>
      <c r="BCS82" s="183"/>
      <c r="BCT82" s="183"/>
      <c r="BCU82" s="183"/>
      <c r="BCV82" s="183"/>
      <c r="BCW82" s="183"/>
      <c r="BCX82" s="183"/>
      <c r="BCY82" s="183"/>
      <c r="BCZ82" s="183"/>
      <c r="BDA82" s="183"/>
      <c r="BDB82" s="183"/>
      <c r="BDC82" s="183"/>
      <c r="BDD82" s="183"/>
      <c r="BDE82" s="183"/>
      <c r="BDF82" s="183"/>
      <c r="BDG82" s="183"/>
      <c r="BDH82" s="183"/>
      <c r="BDI82" s="183"/>
      <c r="BDJ82" s="183"/>
      <c r="BDK82" s="183"/>
      <c r="BDL82" s="183"/>
      <c r="BDM82" s="183"/>
      <c r="BDN82" s="183"/>
      <c r="BDO82" s="183"/>
      <c r="BDP82" s="183"/>
      <c r="BDQ82" s="183"/>
      <c r="BDR82" s="183"/>
      <c r="BDS82" s="183"/>
      <c r="BDT82" s="183"/>
      <c r="BDU82" s="183"/>
      <c r="BDV82" s="183"/>
      <c r="BDW82" s="183"/>
      <c r="BDX82" s="183"/>
      <c r="BDY82" s="183"/>
      <c r="BDZ82" s="183"/>
      <c r="BEA82" s="183"/>
      <c r="BEB82" s="183"/>
      <c r="BEC82" s="183"/>
      <c r="BED82" s="183"/>
      <c r="BEE82" s="183"/>
      <c r="BEF82" s="183"/>
      <c r="BEG82" s="183"/>
      <c r="BEH82" s="183"/>
      <c r="BEI82" s="183"/>
      <c r="BEJ82" s="183"/>
      <c r="BEK82" s="183"/>
      <c r="BEL82" s="183"/>
      <c r="BEM82" s="183"/>
      <c r="BEN82" s="183"/>
      <c r="BEO82" s="183"/>
      <c r="BEP82" s="183"/>
      <c r="BEQ82" s="183"/>
      <c r="BER82" s="183"/>
      <c r="BES82" s="183"/>
      <c r="BET82" s="183"/>
      <c r="BEU82" s="183"/>
      <c r="BEV82" s="183"/>
      <c r="BEW82" s="183"/>
      <c r="BEX82" s="183"/>
      <c r="BEY82" s="183"/>
      <c r="BEZ82" s="183"/>
      <c r="BFA82" s="183"/>
      <c r="BFB82" s="183"/>
      <c r="BFC82" s="183"/>
      <c r="BFD82" s="183"/>
      <c r="BFE82" s="183"/>
      <c r="BFF82" s="183"/>
      <c r="BFG82" s="183"/>
      <c r="BFH82" s="183"/>
      <c r="BFI82" s="183"/>
      <c r="BFJ82" s="183"/>
      <c r="BFK82" s="183"/>
      <c r="BFL82" s="183"/>
      <c r="BFM82" s="183"/>
      <c r="BFN82" s="183"/>
      <c r="BFO82" s="183"/>
      <c r="BFP82" s="183"/>
      <c r="BFQ82" s="183"/>
      <c r="BFR82" s="183"/>
      <c r="BFS82" s="183"/>
      <c r="BFT82" s="183"/>
      <c r="BFU82" s="183"/>
      <c r="BFV82" s="183"/>
      <c r="BFW82" s="183"/>
      <c r="BFX82" s="183"/>
      <c r="BFY82" s="183"/>
      <c r="BFZ82" s="183"/>
      <c r="BGA82" s="183"/>
      <c r="BGB82" s="183"/>
      <c r="BGC82" s="183"/>
      <c r="BGD82" s="183"/>
      <c r="BGE82" s="183"/>
      <c r="BGF82" s="183"/>
      <c r="BGG82" s="183"/>
      <c r="BGH82" s="183"/>
      <c r="BGI82" s="183"/>
      <c r="BGJ82" s="183"/>
      <c r="BGK82" s="183"/>
      <c r="BGL82" s="183"/>
      <c r="BGM82" s="183"/>
      <c r="BGN82" s="183"/>
      <c r="BGO82" s="183"/>
      <c r="BGP82" s="183"/>
      <c r="BGQ82" s="183"/>
      <c r="BGR82" s="183"/>
      <c r="BGS82" s="183"/>
      <c r="BGT82" s="183"/>
      <c r="BGU82" s="183"/>
      <c r="BGV82" s="183"/>
      <c r="BGW82" s="183"/>
      <c r="BGX82" s="183"/>
      <c r="BGY82" s="183"/>
      <c r="BGZ82" s="183"/>
      <c r="BHA82" s="183"/>
      <c r="BHB82" s="183"/>
      <c r="BHC82" s="183"/>
      <c r="BHD82" s="183"/>
      <c r="BHE82" s="183"/>
      <c r="BHF82" s="183"/>
      <c r="BHG82" s="183"/>
      <c r="BHH82" s="183"/>
      <c r="BHI82" s="183"/>
      <c r="BHJ82" s="183"/>
      <c r="BHK82" s="183"/>
      <c r="BHL82" s="183"/>
      <c r="BHM82" s="183"/>
      <c r="BHN82" s="183"/>
      <c r="BHO82" s="183"/>
      <c r="BHP82" s="183"/>
      <c r="BHQ82" s="183"/>
      <c r="BHR82" s="183"/>
      <c r="BHS82" s="183"/>
      <c r="BHT82" s="183"/>
      <c r="BHU82" s="183"/>
      <c r="BHV82" s="183"/>
      <c r="BHW82" s="183"/>
      <c r="BHX82" s="183"/>
      <c r="BHY82" s="183"/>
      <c r="BHZ82" s="183"/>
      <c r="BIA82" s="183"/>
      <c r="BIB82" s="183"/>
      <c r="BIC82" s="183"/>
      <c r="BID82" s="183"/>
      <c r="BIE82" s="183"/>
      <c r="BIF82" s="183"/>
      <c r="BIG82" s="183"/>
      <c r="BIH82" s="183"/>
      <c r="BII82" s="183"/>
      <c r="BIJ82" s="183"/>
      <c r="BIK82" s="183"/>
      <c r="BIL82" s="183"/>
      <c r="BIM82" s="183"/>
      <c r="BIN82" s="183"/>
      <c r="BIO82" s="183"/>
      <c r="BIP82" s="183"/>
      <c r="BIQ82" s="183"/>
      <c r="BIR82" s="183"/>
      <c r="BIS82" s="183"/>
      <c r="BIT82" s="183"/>
      <c r="BIU82" s="183"/>
      <c r="BIV82" s="183"/>
      <c r="BIW82" s="183"/>
      <c r="BIX82" s="183"/>
      <c r="BIY82" s="183"/>
      <c r="BIZ82" s="183"/>
      <c r="BJA82" s="183"/>
      <c r="BJB82" s="183"/>
      <c r="BJC82" s="183"/>
      <c r="BJD82" s="183"/>
      <c r="BJE82" s="183"/>
      <c r="BJF82" s="183"/>
      <c r="BJG82" s="183"/>
      <c r="BJH82" s="183"/>
      <c r="BJI82" s="183"/>
      <c r="BJJ82" s="183"/>
      <c r="BJK82" s="183"/>
      <c r="BJL82" s="183"/>
      <c r="BJM82" s="183"/>
      <c r="BJN82" s="183"/>
      <c r="BJO82" s="183"/>
      <c r="BJP82" s="183"/>
      <c r="BJQ82" s="183"/>
      <c r="BJR82" s="183"/>
      <c r="BJS82" s="183"/>
      <c r="BJT82" s="183"/>
      <c r="BJU82" s="183"/>
      <c r="BJV82" s="183"/>
      <c r="BJW82" s="183"/>
      <c r="BJX82" s="183"/>
      <c r="BJY82" s="183"/>
      <c r="BJZ82" s="183"/>
      <c r="BKA82" s="183"/>
      <c r="BKB82" s="183"/>
      <c r="BKC82" s="183"/>
      <c r="BKD82" s="183"/>
      <c r="BKE82" s="183"/>
      <c r="BKF82" s="183"/>
      <c r="BKG82" s="183"/>
      <c r="BKH82" s="183"/>
      <c r="BKI82" s="183"/>
      <c r="BKJ82" s="183"/>
      <c r="BKK82" s="183"/>
      <c r="BKL82" s="183"/>
      <c r="BKM82" s="183"/>
      <c r="BKN82" s="183"/>
      <c r="BKO82" s="183"/>
      <c r="BKP82" s="183"/>
      <c r="BKQ82" s="183"/>
      <c r="BKR82" s="183"/>
      <c r="BKS82" s="183"/>
      <c r="BKT82" s="183"/>
      <c r="BKU82" s="183"/>
      <c r="BKV82" s="183"/>
      <c r="BKW82" s="183"/>
      <c r="BKX82" s="183"/>
      <c r="BKY82" s="183"/>
      <c r="BKZ82" s="183"/>
      <c r="BLA82" s="183"/>
      <c r="BLB82" s="183"/>
      <c r="BLC82" s="183"/>
      <c r="BLD82" s="183"/>
      <c r="BLE82" s="183"/>
      <c r="BLF82" s="183"/>
      <c r="BLG82" s="183"/>
      <c r="BLH82" s="183"/>
      <c r="BLI82" s="183"/>
      <c r="BLJ82" s="183"/>
      <c r="BLK82" s="183"/>
      <c r="BLL82" s="183"/>
      <c r="BLM82" s="183"/>
      <c r="BLN82" s="183"/>
      <c r="BLO82" s="183"/>
      <c r="BLP82" s="183"/>
      <c r="BLQ82" s="183"/>
      <c r="BLR82" s="183"/>
      <c r="BLS82" s="183"/>
      <c r="BLT82" s="183"/>
      <c r="BLU82" s="183"/>
      <c r="BLV82" s="183"/>
      <c r="BLW82" s="183"/>
      <c r="BLX82" s="183"/>
      <c r="BLY82" s="183"/>
      <c r="BLZ82" s="183"/>
      <c r="BMA82" s="183"/>
      <c r="BMB82" s="183"/>
      <c r="BMC82" s="183"/>
      <c r="BMD82" s="183"/>
      <c r="BME82" s="183"/>
      <c r="BMF82" s="183"/>
      <c r="BMG82" s="183"/>
      <c r="BMH82" s="183"/>
      <c r="BMI82" s="183"/>
      <c r="BMJ82" s="183"/>
      <c r="BMK82" s="183"/>
      <c r="BML82" s="183"/>
      <c r="BMM82" s="183"/>
      <c r="BMN82" s="183"/>
      <c r="BMO82" s="183"/>
      <c r="BMP82" s="183"/>
      <c r="BMQ82" s="183"/>
      <c r="BMR82" s="183"/>
      <c r="BMS82" s="183"/>
      <c r="BMT82" s="183"/>
      <c r="BMU82" s="183"/>
      <c r="BMV82" s="183"/>
      <c r="BMW82" s="183"/>
      <c r="BMX82" s="183"/>
      <c r="BMY82" s="183"/>
      <c r="BMZ82" s="183"/>
      <c r="BNA82" s="183"/>
      <c r="BNB82" s="183"/>
      <c r="BNC82" s="183"/>
      <c r="BND82" s="183"/>
      <c r="BNE82" s="183"/>
      <c r="BNF82" s="183"/>
      <c r="BNG82" s="183"/>
      <c r="BNH82" s="183"/>
      <c r="BNI82" s="183"/>
      <c r="BNJ82" s="183"/>
      <c r="BNK82" s="183"/>
      <c r="BNL82" s="183"/>
      <c r="BNM82" s="183"/>
      <c r="BNN82" s="183"/>
      <c r="BNO82" s="183"/>
      <c r="BNP82" s="183"/>
      <c r="BNQ82" s="183"/>
      <c r="BNR82" s="183"/>
      <c r="BNS82" s="183"/>
      <c r="BNT82" s="183"/>
      <c r="BNU82" s="183"/>
      <c r="BNV82" s="183"/>
      <c r="BNW82" s="183"/>
      <c r="BNX82" s="183"/>
      <c r="BNY82" s="183"/>
      <c r="BNZ82" s="183"/>
      <c r="BOA82" s="183"/>
      <c r="BOB82" s="183"/>
      <c r="BOC82" s="183"/>
      <c r="BOD82" s="183"/>
      <c r="BOE82" s="183"/>
      <c r="BOF82" s="183"/>
      <c r="BOG82" s="183"/>
      <c r="BOH82" s="183"/>
      <c r="BOI82" s="183"/>
      <c r="BOJ82" s="183"/>
      <c r="BOK82" s="183"/>
      <c r="BOL82" s="183"/>
      <c r="BOM82" s="183"/>
      <c r="BON82" s="183"/>
      <c r="BOO82" s="183"/>
      <c r="BOP82" s="183"/>
      <c r="BOQ82" s="183"/>
      <c r="BOR82" s="183"/>
      <c r="BOS82" s="183"/>
      <c r="BOT82" s="183"/>
      <c r="BOU82" s="183"/>
      <c r="BOV82" s="183"/>
      <c r="BOW82" s="183"/>
      <c r="BOX82" s="183"/>
      <c r="BOY82" s="183"/>
      <c r="BOZ82" s="183"/>
      <c r="BPA82" s="183"/>
      <c r="BPB82" s="183"/>
      <c r="BPC82" s="183"/>
      <c r="BPD82" s="183"/>
      <c r="BPE82" s="183"/>
      <c r="BPF82" s="183"/>
      <c r="BPG82" s="183"/>
      <c r="BPH82" s="183"/>
      <c r="BPI82" s="183"/>
      <c r="BPJ82" s="183"/>
      <c r="BPK82" s="183"/>
      <c r="BPL82" s="183"/>
      <c r="BPM82" s="183"/>
      <c r="BPN82" s="183"/>
      <c r="BPO82" s="183"/>
      <c r="BPP82" s="183"/>
      <c r="BPQ82" s="183"/>
      <c r="BPR82" s="183"/>
      <c r="BPS82" s="183"/>
      <c r="BPT82" s="183"/>
      <c r="BPU82" s="183"/>
      <c r="BPV82" s="183"/>
      <c r="BPW82" s="183"/>
      <c r="BPX82" s="183"/>
      <c r="BPY82" s="183"/>
      <c r="BPZ82" s="183"/>
      <c r="BQA82" s="183"/>
      <c r="BQB82" s="183"/>
      <c r="BQC82" s="183"/>
      <c r="BQD82" s="183"/>
      <c r="BQE82" s="183"/>
      <c r="BQF82" s="183"/>
      <c r="BQG82" s="183"/>
      <c r="BQH82" s="183"/>
      <c r="BQI82" s="183"/>
      <c r="BQJ82" s="183"/>
      <c r="BQK82" s="183"/>
      <c r="BQL82" s="183"/>
      <c r="BQM82" s="183"/>
      <c r="BQN82" s="183"/>
      <c r="BQO82" s="183"/>
      <c r="BQP82" s="183"/>
      <c r="BQQ82" s="183"/>
      <c r="BQR82" s="183"/>
      <c r="BQS82" s="183"/>
      <c r="BQT82" s="183"/>
      <c r="BQU82" s="183"/>
      <c r="BQV82" s="183"/>
      <c r="BQW82" s="183"/>
      <c r="BQX82" s="183"/>
      <c r="BQY82" s="183"/>
      <c r="BQZ82" s="183"/>
      <c r="BRA82" s="183"/>
      <c r="BRB82" s="183"/>
      <c r="BRC82" s="183"/>
      <c r="BRD82" s="183"/>
      <c r="BRE82" s="183"/>
      <c r="BRF82" s="183"/>
      <c r="BRG82" s="183"/>
      <c r="BRH82" s="183"/>
      <c r="BRI82" s="183"/>
      <c r="BRJ82" s="183"/>
      <c r="BRK82" s="183"/>
      <c r="BRL82" s="183"/>
      <c r="BRM82" s="183"/>
      <c r="BRN82" s="183"/>
      <c r="BRO82" s="183"/>
      <c r="BRP82" s="183"/>
      <c r="BRQ82" s="183"/>
      <c r="BRR82" s="183"/>
      <c r="BRS82" s="183"/>
      <c r="BRT82" s="183"/>
      <c r="BRU82" s="183"/>
      <c r="BRV82" s="183"/>
      <c r="BRW82" s="183"/>
      <c r="BRX82" s="183"/>
      <c r="BRY82" s="183"/>
      <c r="BRZ82" s="183"/>
      <c r="BSA82" s="183"/>
      <c r="BSB82" s="183"/>
      <c r="BSC82" s="183"/>
      <c r="BSD82" s="183"/>
      <c r="BSE82" s="183"/>
      <c r="BSF82" s="183"/>
      <c r="BSG82" s="183"/>
      <c r="BSH82" s="183"/>
      <c r="BSI82" s="183"/>
      <c r="BSJ82" s="183"/>
      <c r="BSK82" s="183"/>
      <c r="BSL82" s="183"/>
      <c r="BSM82" s="183"/>
      <c r="BSN82" s="183"/>
      <c r="BSO82" s="183"/>
      <c r="BSP82" s="183"/>
      <c r="BSQ82" s="183"/>
      <c r="BSR82" s="183"/>
      <c r="BSS82" s="183"/>
      <c r="BST82" s="183"/>
      <c r="BSU82" s="183"/>
      <c r="BSV82" s="183"/>
      <c r="BSW82" s="183"/>
      <c r="BSX82" s="183"/>
      <c r="BSY82" s="183"/>
      <c r="BSZ82" s="183"/>
      <c r="BTA82" s="183"/>
      <c r="BTB82" s="183"/>
      <c r="BTC82" s="183"/>
      <c r="BTD82" s="183"/>
      <c r="BTE82" s="183"/>
      <c r="BTF82" s="183"/>
      <c r="BTG82" s="183"/>
      <c r="BTH82" s="183"/>
      <c r="BTI82" s="183"/>
      <c r="BTJ82" s="183"/>
      <c r="BTK82" s="183"/>
      <c r="BTL82" s="183"/>
      <c r="BTM82" s="183"/>
      <c r="BTN82" s="183"/>
      <c r="BTO82" s="183"/>
      <c r="BTP82" s="183"/>
      <c r="BTQ82" s="183"/>
      <c r="BTR82" s="183"/>
      <c r="BTS82" s="183"/>
      <c r="BTT82" s="183"/>
      <c r="BTU82" s="183"/>
      <c r="BTV82" s="183"/>
      <c r="BTW82" s="183"/>
      <c r="BTX82" s="183"/>
      <c r="BTY82" s="183"/>
      <c r="BTZ82" s="183"/>
      <c r="BUA82" s="183"/>
      <c r="BUB82" s="183"/>
      <c r="BUC82" s="183"/>
      <c r="BUD82" s="183"/>
      <c r="BUE82" s="183"/>
      <c r="BUF82" s="183"/>
      <c r="BUG82" s="183"/>
      <c r="BUH82" s="183"/>
      <c r="BUI82" s="183"/>
      <c r="BUJ82" s="183"/>
      <c r="BUK82" s="183"/>
      <c r="BUL82" s="183"/>
      <c r="BUM82" s="183"/>
      <c r="BUN82" s="183"/>
      <c r="BUO82" s="183"/>
      <c r="BUP82" s="183"/>
      <c r="BUQ82" s="183"/>
      <c r="BUR82" s="183"/>
      <c r="BUS82" s="183"/>
      <c r="BUT82" s="183"/>
      <c r="BUU82" s="183"/>
      <c r="BUV82" s="183"/>
      <c r="BUW82" s="183"/>
      <c r="BUX82" s="183"/>
      <c r="BUY82" s="183"/>
      <c r="BUZ82" s="183"/>
      <c r="BVA82" s="183"/>
      <c r="BVB82" s="183"/>
      <c r="BVC82" s="183"/>
      <c r="BVD82" s="183"/>
      <c r="BVE82" s="183"/>
      <c r="BVF82" s="183"/>
      <c r="BVG82" s="183"/>
      <c r="BVH82" s="183"/>
      <c r="BVI82" s="183"/>
      <c r="BVJ82" s="183"/>
      <c r="BVK82" s="183"/>
      <c r="BVL82" s="183"/>
      <c r="BVM82" s="183"/>
      <c r="BVN82" s="183"/>
      <c r="BVO82" s="183"/>
      <c r="BVP82" s="183"/>
      <c r="BVQ82" s="183"/>
      <c r="BVR82" s="183"/>
      <c r="BVS82" s="183"/>
      <c r="BVT82" s="183"/>
      <c r="BVU82" s="183"/>
      <c r="BVV82" s="183"/>
      <c r="BVW82" s="183"/>
      <c r="BVX82" s="183"/>
      <c r="BVY82" s="183"/>
      <c r="BVZ82" s="183"/>
      <c r="BWA82" s="183"/>
      <c r="BWB82" s="183"/>
      <c r="BWC82" s="183"/>
      <c r="BWD82" s="183"/>
      <c r="BWE82" s="183"/>
      <c r="BWF82" s="183"/>
      <c r="BWG82" s="183"/>
      <c r="BWH82" s="183"/>
      <c r="BWI82" s="183"/>
      <c r="BWJ82" s="183"/>
      <c r="BWK82" s="183"/>
      <c r="BWL82" s="183"/>
      <c r="BWM82" s="183"/>
      <c r="BWN82" s="183"/>
      <c r="BWO82" s="183"/>
      <c r="BWP82" s="183"/>
      <c r="BWQ82" s="183"/>
      <c r="BWR82" s="183"/>
      <c r="BWS82" s="183"/>
      <c r="BWT82" s="183"/>
      <c r="BWU82" s="183"/>
      <c r="BWV82" s="183"/>
      <c r="BWW82" s="183"/>
      <c r="BWX82" s="183"/>
      <c r="BWY82" s="183"/>
      <c r="BWZ82" s="183"/>
      <c r="BXA82" s="183"/>
      <c r="BXB82" s="183"/>
      <c r="BXC82" s="183"/>
      <c r="BXD82" s="183"/>
      <c r="BXE82" s="183"/>
      <c r="BXF82" s="183"/>
      <c r="BXG82" s="183"/>
      <c r="BXH82" s="183"/>
      <c r="BXI82" s="183"/>
      <c r="BXJ82" s="183"/>
      <c r="BXK82" s="183"/>
      <c r="BXL82" s="183"/>
      <c r="BXM82" s="183"/>
      <c r="BXN82" s="183"/>
      <c r="BXO82" s="183"/>
      <c r="BXP82" s="183"/>
      <c r="BXQ82" s="183"/>
      <c r="BXR82" s="183"/>
      <c r="BXS82" s="183"/>
      <c r="BXT82" s="183"/>
      <c r="BXU82" s="183"/>
      <c r="BXV82" s="183"/>
      <c r="BXW82" s="183"/>
      <c r="BXX82" s="183"/>
      <c r="BXY82" s="183"/>
      <c r="BXZ82" s="183"/>
      <c r="BYA82" s="183"/>
      <c r="BYB82" s="183"/>
      <c r="BYC82" s="183"/>
      <c r="BYD82" s="183"/>
      <c r="BYE82" s="183"/>
      <c r="BYF82" s="183"/>
      <c r="BYG82" s="183"/>
      <c r="BYH82" s="183"/>
      <c r="BYI82" s="183"/>
      <c r="BYJ82" s="183"/>
      <c r="BYK82" s="183"/>
      <c r="BYL82" s="183"/>
      <c r="BYM82" s="183"/>
      <c r="BYN82" s="183"/>
      <c r="BYO82" s="183"/>
      <c r="BYP82" s="183"/>
      <c r="BYQ82" s="183"/>
      <c r="BYR82" s="183"/>
      <c r="BYS82" s="183"/>
      <c r="BYT82" s="183"/>
      <c r="BYU82" s="183"/>
      <c r="BYV82" s="183"/>
      <c r="BYW82" s="183"/>
      <c r="BYX82" s="183"/>
      <c r="BYY82" s="183"/>
      <c r="BYZ82" s="183"/>
      <c r="BZA82" s="183"/>
      <c r="BZB82" s="183"/>
      <c r="BZC82" s="183"/>
      <c r="BZD82" s="183"/>
      <c r="BZE82" s="183"/>
      <c r="BZF82" s="183"/>
      <c r="BZG82" s="183"/>
      <c r="BZH82" s="183"/>
      <c r="BZI82" s="183"/>
      <c r="BZJ82" s="183"/>
      <c r="BZK82" s="183"/>
      <c r="BZL82" s="183"/>
      <c r="BZM82" s="183"/>
      <c r="BZN82" s="183"/>
      <c r="BZO82" s="183"/>
      <c r="BZP82" s="183"/>
      <c r="BZQ82" s="183"/>
      <c r="BZR82" s="183"/>
      <c r="BZS82" s="183"/>
      <c r="BZT82" s="183"/>
      <c r="BZU82" s="183"/>
      <c r="BZV82" s="183"/>
      <c r="BZW82" s="183"/>
      <c r="BZX82" s="183"/>
      <c r="BZY82" s="183"/>
      <c r="BZZ82" s="183"/>
      <c r="CAA82" s="183"/>
      <c r="CAB82" s="183"/>
      <c r="CAC82" s="183"/>
      <c r="CAD82" s="183"/>
      <c r="CAE82" s="183"/>
      <c r="CAF82" s="183"/>
      <c r="CAG82" s="183"/>
      <c r="CAH82" s="183"/>
      <c r="CAI82" s="183"/>
      <c r="CAJ82" s="183"/>
      <c r="CAK82" s="183"/>
      <c r="CAL82" s="183"/>
      <c r="CAM82" s="183"/>
      <c r="CAN82" s="183"/>
      <c r="CAO82" s="183"/>
      <c r="CAP82" s="183"/>
      <c r="CAQ82" s="183"/>
      <c r="CAR82" s="183"/>
      <c r="CAS82" s="183"/>
      <c r="CAT82" s="183"/>
      <c r="CAU82" s="183"/>
      <c r="CAV82" s="183"/>
      <c r="CAW82" s="183"/>
      <c r="CAX82" s="183"/>
      <c r="CAY82" s="183"/>
      <c r="CAZ82" s="183"/>
      <c r="CBA82" s="183"/>
      <c r="CBB82" s="183"/>
      <c r="CBC82" s="183"/>
      <c r="CBD82" s="183"/>
      <c r="CBE82" s="183"/>
      <c r="CBF82" s="183"/>
      <c r="CBG82" s="183"/>
      <c r="CBH82" s="183"/>
      <c r="CBI82" s="183"/>
      <c r="CBJ82" s="183"/>
      <c r="CBK82" s="183"/>
      <c r="CBL82" s="183"/>
      <c r="CBM82" s="183"/>
      <c r="CBN82" s="183"/>
      <c r="CBO82" s="183"/>
      <c r="CBP82" s="183"/>
      <c r="CBQ82" s="183"/>
      <c r="CBR82" s="183"/>
      <c r="CBS82" s="183"/>
      <c r="CBT82" s="183"/>
      <c r="CBU82" s="183"/>
      <c r="CBV82" s="183"/>
      <c r="CBW82" s="183"/>
      <c r="CBX82" s="183"/>
      <c r="CBY82" s="183"/>
      <c r="CBZ82" s="183"/>
      <c r="CCA82" s="183"/>
      <c r="CCB82" s="183"/>
      <c r="CCC82" s="183"/>
      <c r="CCD82" s="183"/>
      <c r="CCE82" s="183"/>
      <c r="CCF82" s="183"/>
      <c r="CCG82" s="183"/>
      <c r="CCH82" s="183"/>
      <c r="CCI82" s="183"/>
      <c r="CCJ82" s="183"/>
      <c r="CCK82" s="183"/>
      <c r="CCL82" s="183"/>
      <c r="CCM82" s="183"/>
      <c r="CCN82" s="183"/>
      <c r="CCO82" s="183"/>
      <c r="CCP82" s="183"/>
      <c r="CCQ82" s="183"/>
      <c r="CCR82" s="183"/>
      <c r="CCS82" s="183"/>
      <c r="CCT82" s="183"/>
      <c r="CCU82" s="183"/>
      <c r="CCV82" s="183"/>
      <c r="CCW82" s="183"/>
      <c r="CCX82" s="183"/>
      <c r="CCY82" s="183"/>
      <c r="CCZ82" s="183"/>
      <c r="CDA82" s="183"/>
      <c r="CDB82" s="183"/>
      <c r="CDC82" s="183"/>
      <c r="CDD82" s="183"/>
      <c r="CDE82" s="183"/>
      <c r="CDF82" s="183"/>
      <c r="CDG82" s="183"/>
      <c r="CDH82" s="183"/>
      <c r="CDI82" s="183"/>
      <c r="CDJ82" s="183"/>
      <c r="CDK82" s="183"/>
      <c r="CDL82" s="183"/>
      <c r="CDM82" s="183"/>
      <c r="CDN82" s="183"/>
      <c r="CDO82" s="183"/>
      <c r="CDP82" s="183"/>
      <c r="CDQ82" s="183"/>
      <c r="CDR82" s="183"/>
      <c r="CDS82" s="183"/>
      <c r="CDT82" s="183"/>
      <c r="CDU82" s="183"/>
      <c r="CDV82" s="183"/>
      <c r="CDW82" s="183"/>
      <c r="CDX82" s="183"/>
      <c r="CDY82" s="183"/>
      <c r="CDZ82" s="183"/>
      <c r="CEA82" s="183"/>
      <c r="CEB82" s="183"/>
      <c r="CEC82" s="183"/>
      <c r="CED82" s="183"/>
      <c r="CEE82" s="183"/>
      <c r="CEF82" s="183"/>
      <c r="CEG82" s="183"/>
      <c r="CEH82" s="183"/>
      <c r="CEI82" s="183"/>
      <c r="CEJ82" s="183"/>
      <c r="CEK82" s="183"/>
      <c r="CEL82" s="183"/>
      <c r="CEM82" s="183"/>
      <c r="CEN82" s="183"/>
      <c r="CEO82" s="183"/>
      <c r="CEP82" s="183"/>
      <c r="CEQ82" s="183"/>
      <c r="CER82" s="183"/>
      <c r="CES82" s="183"/>
      <c r="CET82" s="183"/>
      <c r="CEU82" s="183"/>
      <c r="CEV82" s="183"/>
      <c r="CEW82" s="183"/>
      <c r="CEX82" s="183"/>
      <c r="CEY82" s="183"/>
      <c r="CEZ82" s="183"/>
      <c r="CFA82" s="183"/>
      <c r="CFB82" s="183"/>
      <c r="CFC82" s="183"/>
      <c r="CFD82" s="183"/>
      <c r="CFE82" s="183"/>
      <c r="CFF82" s="183"/>
      <c r="CFG82" s="183"/>
      <c r="CFH82" s="183"/>
      <c r="CFI82" s="183"/>
      <c r="CFJ82" s="183"/>
      <c r="CFK82" s="183"/>
      <c r="CFL82" s="183"/>
      <c r="CFM82" s="183"/>
      <c r="CFN82" s="183"/>
      <c r="CFO82" s="183"/>
      <c r="CFP82" s="183"/>
      <c r="CFQ82" s="183"/>
      <c r="CFR82" s="183"/>
      <c r="CFS82" s="183"/>
      <c r="CFT82" s="183"/>
      <c r="CFU82" s="183"/>
      <c r="CFV82" s="183"/>
      <c r="CFW82" s="183"/>
      <c r="CFX82" s="183"/>
      <c r="CFY82" s="183"/>
      <c r="CFZ82" s="183"/>
      <c r="CGA82" s="183"/>
      <c r="CGB82" s="183"/>
      <c r="CGC82" s="183"/>
      <c r="CGD82" s="183"/>
      <c r="CGE82" s="183"/>
      <c r="CGF82" s="183"/>
      <c r="CGG82" s="183"/>
      <c r="CGH82" s="183"/>
      <c r="CGI82" s="183"/>
      <c r="CGJ82" s="183"/>
      <c r="CGK82" s="183"/>
      <c r="CGL82" s="183"/>
      <c r="CGM82" s="183"/>
      <c r="CGN82" s="183"/>
      <c r="CGO82" s="183"/>
      <c r="CGP82" s="183"/>
      <c r="CGQ82" s="183"/>
      <c r="CGR82" s="183"/>
      <c r="CGS82" s="183"/>
      <c r="CGT82" s="183"/>
      <c r="CGU82" s="183"/>
      <c r="CGV82" s="183"/>
      <c r="CGW82" s="183"/>
      <c r="CGX82" s="183"/>
      <c r="CGY82" s="183"/>
      <c r="CGZ82" s="183"/>
      <c r="CHA82" s="183"/>
      <c r="CHB82" s="183"/>
      <c r="CHC82" s="183"/>
      <c r="CHD82" s="183"/>
      <c r="CHE82" s="183"/>
      <c r="CHF82" s="183"/>
      <c r="CHG82" s="183"/>
      <c r="CHH82" s="183"/>
      <c r="CHI82" s="183"/>
      <c r="CHJ82" s="183"/>
      <c r="CHK82" s="183"/>
      <c r="CHL82" s="183"/>
      <c r="CHM82" s="183"/>
      <c r="CHN82" s="183"/>
      <c r="CHO82" s="183"/>
      <c r="CHP82" s="183"/>
      <c r="CHQ82" s="183"/>
      <c r="CHR82" s="183"/>
      <c r="CHS82" s="183"/>
      <c r="CHT82" s="183"/>
      <c r="CHU82" s="183"/>
      <c r="CHV82" s="183"/>
      <c r="CHW82" s="183"/>
      <c r="CHX82" s="183"/>
      <c r="CHY82" s="183"/>
      <c r="CHZ82" s="183"/>
      <c r="CIA82" s="183"/>
      <c r="CIB82" s="183"/>
      <c r="CIC82" s="183"/>
      <c r="CID82" s="183"/>
      <c r="CIE82" s="183"/>
      <c r="CIF82" s="183"/>
      <c r="CIG82" s="183"/>
      <c r="CIH82" s="183"/>
      <c r="CII82" s="183"/>
      <c r="CIJ82" s="183"/>
      <c r="CIK82" s="183"/>
      <c r="CIL82" s="183"/>
      <c r="CIM82" s="183"/>
      <c r="CIN82" s="183"/>
      <c r="CIO82" s="183"/>
      <c r="CIP82" s="183"/>
      <c r="CIQ82" s="183"/>
      <c r="CIR82" s="183"/>
      <c r="CIS82" s="183"/>
      <c r="CIT82" s="183"/>
      <c r="CIU82" s="183"/>
      <c r="CIV82" s="183"/>
      <c r="CIW82" s="183"/>
      <c r="CIX82" s="183"/>
      <c r="CIY82" s="183"/>
      <c r="CIZ82" s="183"/>
      <c r="CJA82" s="183"/>
      <c r="CJB82" s="183"/>
      <c r="CJC82" s="183"/>
      <c r="CJD82" s="183"/>
      <c r="CJE82" s="183"/>
      <c r="CJF82" s="183"/>
      <c r="CJG82" s="183"/>
      <c r="CJH82" s="183"/>
      <c r="CJI82" s="183"/>
      <c r="CJJ82" s="183"/>
      <c r="CJK82" s="183"/>
      <c r="CJL82" s="183"/>
      <c r="CJM82" s="183"/>
      <c r="CJN82" s="183"/>
      <c r="CJO82" s="183"/>
      <c r="CJP82" s="183"/>
      <c r="CJQ82" s="183"/>
      <c r="CJR82" s="183"/>
      <c r="CJS82" s="183"/>
      <c r="CJT82" s="183"/>
      <c r="CJU82" s="183"/>
      <c r="CJV82" s="183"/>
      <c r="CJW82" s="183"/>
      <c r="CJX82" s="183"/>
      <c r="CJY82" s="183"/>
      <c r="CJZ82" s="183"/>
      <c r="CKA82" s="183"/>
      <c r="CKB82" s="183"/>
      <c r="CKC82" s="183"/>
      <c r="CKD82" s="183"/>
      <c r="CKE82" s="183"/>
      <c r="CKF82" s="183"/>
      <c r="CKG82" s="183"/>
      <c r="CKH82" s="183"/>
      <c r="CKI82" s="183"/>
      <c r="CKJ82" s="183"/>
      <c r="CKK82" s="183"/>
      <c r="CKL82" s="183"/>
      <c r="CKM82" s="183"/>
      <c r="CKN82" s="183"/>
      <c r="CKO82" s="183"/>
      <c r="CKP82" s="183"/>
      <c r="CKQ82" s="183"/>
      <c r="CKR82" s="183"/>
      <c r="CKS82" s="183"/>
      <c r="CKT82" s="183"/>
      <c r="CKU82" s="183"/>
      <c r="CKV82" s="183"/>
      <c r="CKW82" s="183"/>
      <c r="CKX82" s="183"/>
      <c r="CKY82" s="183"/>
      <c r="CKZ82" s="183"/>
      <c r="CLA82" s="183"/>
      <c r="CLB82" s="183"/>
      <c r="CLC82" s="183"/>
      <c r="CLD82" s="183"/>
      <c r="CLE82" s="183"/>
      <c r="CLF82" s="183"/>
      <c r="CLG82" s="183"/>
      <c r="CLH82" s="183"/>
      <c r="CLI82" s="183"/>
      <c r="CLJ82" s="183"/>
      <c r="CLK82" s="183"/>
      <c r="CLL82" s="183"/>
      <c r="CLM82" s="183"/>
      <c r="CLN82" s="183"/>
      <c r="CLO82" s="183"/>
      <c r="CLP82" s="183"/>
      <c r="CLQ82" s="183"/>
      <c r="CLR82" s="183"/>
      <c r="CLS82" s="183"/>
      <c r="CLT82" s="183"/>
      <c r="CLU82" s="183"/>
      <c r="CLV82" s="183"/>
      <c r="CLW82" s="183"/>
      <c r="CLX82" s="183"/>
      <c r="CLY82" s="183"/>
      <c r="CLZ82" s="183"/>
      <c r="CMA82" s="183"/>
      <c r="CMB82" s="183"/>
      <c r="CMC82" s="183"/>
      <c r="CMD82" s="183"/>
      <c r="CME82" s="183"/>
      <c r="CMF82" s="183"/>
      <c r="CMG82" s="183"/>
      <c r="CMH82" s="183"/>
      <c r="CMI82" s="183"/>
      <c r="CMJ82" s="183"/>
      <c r="CMK82" s="183"/>
      <c r="CML82" s="183"/>
      <c r="CMM82" s="183"/>
      <c r="CMN82" s="183"/>
      <c r="CMO82" s="183"/>
      <c r="CMP82" s="183"/>
      <c r="CMQ82" s="183"/>
      <c r="CMR82" s="183"/>
      <c r="CMS82" s="183"/>
      <c r="CMT82" s="183"/>
      <c r="CMU82" s="183"/>
      <c r="CMV82" s="183"/>
      <c r="CMW82" s="183"/>
      <c r="CMX82" s="183"/>
      <c r="CMY82" s="183"/>
      <c r="CMZ82" s="183"/>
      <c r="CNA82" s="183"/>
      <c r="CNB82" s="183"/>
      <c r="CNC82" s="183"/>
      <c r="CND82" s="183"/>
      <c r="CNE82" s="183"/>
      <c r="CNF82" s="183"/>
      <c r="CNG82" s="183"/>
      <c r="CNH82" s="183"/>
      <c r="CNI82" s="183"/>
      <c r="CNJ82" s="183"/>
      <c r="CNK82" s="183"/>
      <c r="CNL82" s="183"/>
      <c r="CNM82" s="183"/>
      <c r="CNN82" s="183"/>
      <c r="CNO82" s="183"/>
      <c r="CNP82" s="183"/>
      <c r="CNQ82" s="183"/>
      <c r="CNR82" s="183"/>
      <c r="CNS82" s="183"/>
      <c r="CNT82" s="183"/>
      <c r="CNU82" s="183"/>
      <c r="CNV82" s="183"/>
      <c r="CNW82" s="183"/>
      <c r="CNX82" s="183"/>
      <c r="CNY82" s="183"/>
      <c r="CNZ82" s="183"/>
      <c r="COA82" s="183"/>
      <c r="COB82" s="183"/>
      <c r="COC82" s="183"/>
      <c r="COD82" s="183"/>
      <c r="COE82" s="183"/>
      <c r="COF82" s="183"/>
      <c r="COG82" s="183"/>
      <c r="COH82" s="183"/>
      <c r="COI82" s="183"/>
      <c r="COJ82" s="183"/>
      <c r="COK82" s="183"/>
      <c r="COL82" s="183"/>
      <c r="COM82" s="183"/>
      <c r="CON82" s="183"/>
      <c r="COO82" s="183"/>
      <c r="COP82" s="183"/>
      <c r="COQ82" s="183"/>
      <c r="COR82" s="183"/>
      <c r="COS82" s="183"/>
      <c r="COT82" s="183"/>
      <c r="COU82" s="183"/>
      <c r="COV82" s="183"/>
      <c r="COW82" s="183"/>
      <c r="COX82" s="183"/>
    </row>
    <row r="83" spans="1:2442" s="293" customFormat="1" ht="18.95" customHeight="1">
      <c r="A83" s="281"/>
      <c r="B83" s="310"/>
      <c r="C83" s="283"/>
      <c r="D83" s="281"/>
      <c r="E83" s="284"/>
      <c r="F83" s="285"/>
      <c r="G83" s="285"/>
      <c r="H83" s="309"/>
      <c r="I83" s="288"/>
      <c r="K83" s="298"/>
      <c r="L83" s="298"/>
      <c r="M83" s="298"/>
      <c r="N83" s="272"/>
      <c r="O83" s="264"/>
      <c r="P83" s="265"/>
      <c r="Q83" s="266"/>
      <c r="R83" s="266"/>
      <c r="S83" s="264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3"/>
      <c r="DB83" s="183"/>
      <c r="DC83" s="183"/>
      <c r="DD83" s="183"/>
      <c r="DE83" s="183"/>
      <c r="DF83" s="183"/>
      <c r="DG83" s="183"/>
      <c r="DH83" s="183"/>
      <c r="DI83" s="183"/>
      <c r="DJ83" s="183"/>
      <c r="DK83" s="183"/>
      <c r="DL83" s="183"/>
      <c r="DM83" s="183"/>
      <c r="DN83" s="183"/>
      <c r="DO83" s="183"/>
      <c r="DP83" s="183"/>
      <c r="DQ83" s="183"/>
      <c r="DR83" s="183"/>
      <c r="DS83" s="183"/>
      <c r="DT83" s="183"/>
      <c r="DU83" s="183"/>
      <c r="DV83" s="183"/>
      <c r="DW83" s="183"/>
      <c r="DX83" s="183"/>
      <c r="DY83" s="183"/>
      <c r="DZ83" s="183"/>
      <c r="EA83" s="183"/>
      <c r="EB83" s="183"/>
      <c r="EC83" s="183"/>
      <c r="ED83" s="183"/>
      <c r="EE83" s="183"/>
      <c r="EF83" s="183"/>
      <c r="EG83" s="183"/>
      <c r="EH83" s="183"/>
      <c r="EI83" s="183"/>
      <c r="EJ83" s="183"/>
      <c r="EK83" s="183"/>
      <c r="EL83" s="183"/>
      <c r="EM83" s="183"/>
      <c r="EN83" s="183"/>
      <c r="EO83" s="183"/>
      <c r="EP83" s="183"/>
      <c r="EQ83" s="183"/>
      <c r="ER83" s="183"/>
      <c r="ES83" s="183"/>
      <c r="ET83" s="183"/>
      <c r="EU83" s="183"/>
      <c r="EV83" s="183"/>
      <c r="EW83" s="183"/>
      <c r="EX83" s="183"/>
      <c r="EY83" s="183"/>
      <c r="EZ83" s="183"/>
      <c r="FA83" s="183"/>
      <c r="FB83" s="183"/>
      <c r="FC83" s="183"/>
      <c r="FD83" s="183"/>
      <c r="FE83" s="183"/>
      <c r="FF83" s="183"/>
      <c r="FG83" s="183"/>
      <c r="FH83" s="183"/>
      <c r="FI83" s="183"/>
      <c r="FJ83" s="183"/>
      <c r="FK83" s="183"/>
      <c r="FL83" s="183"/>
      <c r="FM83" s="183"/>
      <c r="FN83" s="183"/>
      <c r="FO83" s="183"/>
      <c r="FP83" s="183"/>
      <c r="FQ83" s="183"/>
      <c r="FR83" s="183"/>
      <c r="FS83" s="183"/>
      <c r="FT83" s="183"/>
      <c r="FU83" s="183"/>
      <c r="FV83" s="183"/>
      <c r="FW83" s="183"/>
      <c r="FX83" s="183"/>
      <c r="FY83" s="183"/>
      <c r="FZ83" s="183"/>
      <c r="GA83" s="183"/>
      <c r="GB83" s="183"/>
      <c r="GC83" s="183"/>
      <c r="GD83" s="183"/>
      <c r="GE83" s="183"/>
      <c r="GF83" s="183"/>
      <c r="GG83" s="183"/>
      <c r="GH83" s="183"/>
      <c r="GI83" s="183"/>
      <c r="GJ83" s="183"/>
      <c r="GK83" s="183"/>
      <c r="GL83" s="183"/>
      <c r="GM83" s="183"/>
      <c r="GN83" s="183"/>
      <c r="GO83" s="183"/>
      <c r="GP83" s="183"/>
      <c r="GQ83" s="183"/>
      <c r="GR83" s="183"/>
      <c r="GS83" s="183"/>
      <c r="GT83" s="183"/>
      <c r="GU83" s="183"/>
      <c r="GV83" s="183"/>
      <c r="GW83" s="183"/>
      <c r="GX83" s="183"/>
      <c r="GY83" s="183"/>
      <c r="GZ83" s="183"/>
      <c r="HA83" s="183"/>
      <c r="HB83" s="183"/>
      <c r="HC83" s="183"/>
      <c r="HD83" s="183"/>
      <c r="HE83" s="183"/>
      <c r="HF83" s="183"/>
      <c r="HG83" s="183"/>
      <c r="HH83" s="183"/>
      <c r="HI83" s="183"/>
      <c r="HJ83" s="183"/>
      <c r="HK83" s="183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83"/>
      <c r="HZ83" s="183"/>
      <c r="IA83" s="183"/>
      <c r="IB83" s="183"/>
      <c r="IC83" s="183"/>
      <c r="ID83" s="183"/>
      <c r="IE83" s="183"/>
      <c r="IF83" s="183"/>
      <c r="IG83" s="183"/>
      <c r="IH83" s="183"/>
      <c r="II83" s="183"/>
      <c r="IJ83" s="183"/>
      <c r="IK83" s="183"/>
      <c r="IL83" s="183"/>
      <c r="IM83" s="183"/>
      <c r="IN83" s="183"/>
      <c r="IO83" s="183"/>
      <c r="IP83" s="183"/>
      <c r="IQ83" s="183"/>
      <c r="IR83" s="183"/>
      <c r="IS83" s="183"/>
      <c r="IT83" s="183"/>
      <c r="IU83" s="183"/>
      <c r="IV83" s="183"/>
      <c r="IW83" s="183"/>
      <c r="IX83" s="183"/>
      <c r="IY83" s="183"/>
      <c r="IZ83" s="183"/>
      <c r="JA83" s="183"/>
      <c r="JB83" s="183"/>
      <c r="JC83" s="183"/>
      <c r="JD83" s="183"/>
      <c r="JE83" s="183"/>
      <c r="JF83" s="183"/>
      <c r="JG83" s="183"/>
      <c r="JH83" s="183"/>
      <c r="JI83" s="183"/>
      <c r="JJ83" s="183"/>
      <c r="JK83" s="183"/>
      <c r="JL83" s="183"/>
      <c r="JM83" s="183"/>
      <c r="JN83" s="183"/>
      <c r="JO83" s="183"/>
      <c r="JP83" s="183"/>
      <c r="JQ83" s="183"/>
      <c r="JR83" s="183"/>
      <c r="JS83" s="183"/>
      <c r="JT83" s="183"/>
      <c r="JU83" s="183"/>
      <c r="JV83" s="183"/>
      <c r="JW83" s="183"/>
      <c r="JX83" s="183"/>
      <c r="JY83" s="183"/>
      <c r="JZ83" s="183"/>
      <c r="KA83" s="183"/>
      <c r="KB83" s="183"/>
      <c r="KC83" s="183"/>
      <c r="KD83" s="183"/>
      <c r="KE83" s="183"/>
      <c r="KF83" s="183"/>
      <c r="KG83" s="183"/>
      <c r="KH83" s="183"/>
      <c r="KI83" s="183"/>
      <c r="KJ83" s="183"/>
      <c r="KK83" s="183"/>
      <c r="KL83" s="183"/>
      <c r="KM83" s="183"/>
      <c r="KN83" s="183"/>
      <c r="KO83" s="183"/>
      <c r="KP83" s="183"/>
      <c r="KQ83" s="183"/>
      <c r="KR83" s="183"/>
      <c r="KS83" s="183"/>
      <c r="KT83" s="183"/>
      <c r="KU83" s="183"/>
      <c r="KV83" s="183"/>
      <c r="KW83" s="183"/>
      <c r="KX83" s="183"/>
      <c r="KY83" s="183"/>
      <c r="KZ83" s="183"/>
      <c r="LA83" s="183"/>
      <c r="LB83" s="183"/>
      <c r="LC83" s="183"/>
      <c r="LD83" s="183"/>
      <c r="LE83" s="183"/>
      <c r="LF83" s="183"/>
      <c r="LG83" s="183"/>
      <c r="LH83" s="183"/>
      <c r="LI83" s="183"/>
      <c r="LJ83" s="183"/>
      <c r="LK83" s="183"/>
      <c r="LL83" s="183"/>
      <c r="LM83" s="183"/>
      <c r="LN83" s="183"/>
      <c r="LO83" s="183"/>
      <c r="LP83" s="183"/>
      <c r="LQ83" s="183"/>
      <c r="LR83" s="183"/>
      <c r="LS83" s="183"/>
      <c r="LT83" s="183"/>
      <c r="LU83" s="183"/>
      <c r="LV83" s="183"/>
      <c r="LW83" s="183"/>
      <c r="LX83" s="183"/>
      <c r="LY83" s="183"/>
      <c r="LZ83" s="183"/>
      <c r="MA83" s="183"/>
      <c r="MB83" s="183"/>
      <c r="MC83" s="183"/>
      <c r="MD83" s="183"/>
      <c r="ME83" s="183"/>
      <c r="MF83" s="183"/>
      <c r="MG83" s="183"/>
      <c r="MH83" s="183"/>
      <c r="MI83" s="183"/>
      <c r="MJ83" s="183"/>
      <c r="MK83" s="183"/>
      <c r="ML83" s="183"/>
      <c r="MM83" s="183"/>
      <c r="MN83" s="183"/>
      <c r="MO83" s="183"/>
      <c r="MP83" s="183"/>
      <c r="MQ83" s="183"/>
      <c r="MR83" s="183"/>
      <c r="MS83" s="183"/>
      <c r="MT83" s="183"/>
      <c r="MU83" s="183"/>
      <c r="MV83" s="183"/>
      <c r="MW83" s="183"/>
      <c r="MX83" s="183"/>
      <c r="MY83" s="183"/>
      <c r="MZ83" s="183"/>
      <c r="NA83" s="183"/>
      <c r="NB83" s="183"/>
      <c r="NC83" s="183"/>
      <c r="ND83" s="183"/>
      <c r="NE83" s="183"/>
      <c r="NF83" s="183"/>
      <c r="NG83" s="183"/>
      <c r="NH83" s="183"/>
      <c r="NI83" s="183"/>
      <c r="NJ83" s="183"/>
      <c r="NK83" s="183"/>
      <c r="NL83" s="183"/>
      <c r="NM83" s="183"/>
      <c r="NN83" s="183"/>
      <c r="NO83" s="183"/>
      <c r="NP83" s="183"/>
      <c r="NQ83" s="183"/>
      <c r="NR83" s="183"/>
      <c r="NS83" s="183"/>
      <c r="NT83" s="183"/>
      <c r="NU83" s="183"/>
      <c r="NV83" s="183"/>
      <c r="NW83" s="183"/>
      <c r="NX83" s="183"/>
      <c r="NY83" s="183"/>
      <c r="NZ83" s="183"/>
      <c r="OA83" s="183"/>
      <c r="OB83" s="183"/>
      <c r="OC83" s="183"/>
      <c r="OD83" s="183"/>
      <c r="OE83" s="183"/>
      <c r="OF83" s="183"/>
      <c r="OG83" s="183"/>
      <c r="OH83" s="183"/>
      <c r="OI83" s="183"/>
      <c r="OJ83" s="183"/>
      <c r="OK83" s="183"/>
      <c r="OL83" s="183"/>
      <c r="OM83" s="183"/>
      <c r="ON83" s="183"/>
      <c r="OO83" s="183"/>
      <c r="OP83" s="183"/>
      <c r="OQ83" s="183"/>
      <c r="OR83" s="183"/>
      <c r="OS83" s="183"/>
      <c r="OT83" s="183"/>
      <c r="OU83" s="183"/>
      <c r="OV83" s="183"/>
      <c r="OW83" s="183"/>
      <c r="OX83" s="183"/>
      <c r="OY83" s="183"/>
      <c r="OZ83" s="183"/>
      <c r="PA83" s="183"/>
      <c r="PB83" s="183"/>
      <c r="PC83" s="183"/>
      <c r="PD83" s="183"/>
      <c r="PE83" s="183"/>
      <c r="PF83" s="183"/>
      <c r="PG83" s="183"/>
      <c r="PH83" s="183"/>
      <c r="PI83" s="183"/>
      <c r="PJ83" s="183"/>
      <c r="PK83" s="183"/>
      <c r="PL83" s="183"/>
      <c r="PM83" s="183"/>
      <c r="PN83" s="183"/>
      <c r="PO83" s="183"/>
      <c r="PP83" s="183"/>
      <c r="PQ83" s="183"/>
      <c r="PR83" s="183"/>
      <c r="PS83" s="183"/>
      <c r="PT83" s="183"/>
      <c r="PU83" s="183"/>
      <c r="PV83" s="183"/>
      <c r="PW83" s="183"/>
      <c r="PX83" s="183"/>
      <c r="PY83" s="183"/>
      <c r="PZ83" s="183"/>
      <c r="QA83" s="183"/>
      <c r="QB83" s="183"/>
      <c r="QC83" s="183"/>
      <c r="QD83" s="183"/>
      <c r="QE83" s="183"/>
      <c r="QF83" s="183"/>
      <c r="QG83" s="183"/>
      <c r="QH83" s="183"/>
      <c r="QI83" s="183"/>
      <c r="QJ83" s="183"/>
      <c r="QK83" s="183"/>
      <c r="QL83" s="183"/>
      <c r="QM83" s="183"/>
      <c r="QN83" s="183"/>
      <c r="QO83" s="183"/>
      <c r="QP83" s="183"/>
      <c r="QQ83" s="183"/>
      <c r="QR83" s="183"/>
      <c r="QS83" s="183"/>
      <c r="QT83" s="183"/>
      <c r="QU83" s="183"/>
      <c r="QV83" s="183"/>
      <c r="QW83" s="183"/>
      <c r="QX83" s="183"/>
      <c r="QY83" s="183"/>
      <c r="QZ83" s="183"/>
      <c r="RA83" s="183"/>
      <c r="RB83" s="183"/>
      <c r="RC83" s="183"/>
      <c r="RD83" s="183"/>
      <c r="RE83" s="183"/>
      <c r="RF83" s="183"/>
      <c r="RG83" s="183"/>
      <c r="RH83" s="183"/>
      <c r="RI83" s="183"/>
      <c r="RJ83" s="183"/>
      <c r="RK83" s="183"/>
      <c r="RL83" s="183"/>
      <c r="RM83" s="183"/>
      <c r="RN83" s="183"/>
      <c r="RO83" s="183"/>
      <c r="RP83" s="183"/>
      <c r="RQ83" s="183"/>
      <c r="RR83" s="183"/>
      <c r="RS83" s="183"/>
      <c r="RT83" s="183"/>
      <c r="RU83" s="183"/>
      <c r="RV83" s="183"/>
      <c r="RW83" s="183"/>
      <c r="RX83" s="183"/>
      <c r="RY83" s="183"/>
      <c r="RZ83" s="183"/>
      <c r="SA83" s="183"/>
      <c r="SB83" s="183"/>
      <c r="SC83" s="183"/>
      <c r="SD83" s="183"/>
      <c r="SE83" s="183"/>
      <c r="SF83" s="183"/>
      <c r="SG83" s="183"/>
      <c r="SH83" s="183"/>
      <c r="SI83" s="183"/>
      <c r="SJ83" s="183"/>
      <c r="SK83" s="183"/>
      <c r="SL83" s="183"/>
      <c r="SM83" s="183"/>
      <c r="SN83" s="183"/>
      <c r="SO83" s="183"/>
      <c r="SP83" s="183"/>
      <c r="SQ83" s="183"/>
      <c r="SR83" s="183"/>
      <c r="SS83" s="183"/>
      <c r="ST83" s="183"/>
      <c r="SU83" s="183"/>
      <c r="SV83" s="183"/>
      <c r="SW83" s="183"/>
      <c r="SX83" s="183"/>
      <c r="SY83" s="183"/>
      <c r="SZ83" s="183"/>
      <c r="TA83" s="183"/>
      <c r="TB83" s="183"/>
      <c r="TC83" s="183"/>
      <c r="TD83" s="183"/>
      <c r="TE83" s="183"/>
      <c r="TF83" s="183"/>
      <c r="TG83" s="183"/>
      <c r="TH83" s="183"/>
      <c r="TI83" s="183"/>
      <c r="TJ83" s="183"/>
      <c r="TK83" s="183"/>
      <c r="TL83" s="183"/>
      <c r="TM83" s="183"/>
      <c r="TN83" s="183"/>
      <c r="TO83" s="183"/>
      <c r="TP83" s="183"/>
      <c r="TQ83" s="183"/>
      <c r="TR83" s="183"/>
      <c r="TS83" s="183"/>
      <c r="TT83" s="183"/>
      <c r="TU83" s="183"/>
      <c r="TV83" s="183"/>
      <c r="TW83" s="183"/>
      <c r="TX83" s="183"/>
      <c r="TY83" s="183"/>
      <c r="TZ83" s="183"/>
      <c r="UA83" s="183"/>
      <c r="UB83" s="183"/>
      <c r="UC83" s="183"/>
      <c r="UD83" s="183"/>
      <c r="UE83" s="183"/>
      <c r="UF83" s="183"/>
      <c r="UG83" s="183"/>
      <c r="UH83" s="183"/>
      <c r="UI83" s="183"/>
      <c r="UJ83" s="183"/>
      <c r="UK83" s="183"/>
      <c r="UL83" s="183"/>
      <c r="UM83" s="183"/>
      <c r="UN83" s="183"/>
      <c r="UO83" s="183"/>
      <c r="UP83" s="183"/>
      <c r="UQ83" s="183"/>
      <c r="UR83" s="183"/>
      <c r="US83" s="183"/>
      <c r="UT83" s="183"/>
      <c r="UU83" s="183"/>
      <c r="UV83" s="183"/>
      <c r="UW83" s="183"/>
      <c r="UX83" s="183"/>
      <c r="UY83" s="183"/>
      <c r="UZ83" s="183"/>
      <c r="VA83" s="183"/>
      <c r="VB83" s="183"/>
      <c r="VC83" s="183"/>
      <c r="VD83" s="183"/>
      <c r="VE83" s="183"/>
      <c r="VF83" s="183"/>
      <c r="VG83" s="183"/>
      <c r="VH83" s="183"/>
      <c r="VI83" s="183"/>
      <c r="VJ83" s="183"/>
      <c r="VK83" s="183"/>
      <c r="VL83" s="183"/>
      <c r="VM83" s="183"/>
      <c r="VN83" s="183"/>
      <c r="VO83" s="183"/>
      <c r="VP83" s="183"/>
      <c r="VQ83" s="183"/>
      <c r="VR83" s="183"/>
      <c r="VS83" s="183"/>
      <c r="VT83" s="183"/>
      <c r="VU83" s="183"/>
      <c r="VV83" s="183"/>
      <c r="VW83" s="183"/>
      <c r="VX83" s="183"/>
      <c r="VY83" s="183"/>
      <c r="VZ83" s="183"/>
      <c r="WA83" s="183"/>
      <c r="WB83" s="183"/>
      <c r="WC83" s="183"/>
      <c r="WD83" s="183"/>
      <c r="WE83" s="183"/>
      <c r="WF83" s="183"/>
      <c r="WG83" s="183"/>
      <c r="WH83" s="183"/>
      <c r="WI83" s="183"/>
      <c r="WJ83" s="183"/>
      <c r="WK83" s="183"/>
      <c r="WL83" s="183"/>
      <c r="WM83" s="183"/>
      <c r="WN83" s="183"/>
      <c r="WO83" s="183"/>
      <c r="WP83" s="183"/>
      <c r="WQ83" s="183"/>
      <c r="WR83" s="183"/>
      <c r="WS83" s="183"/>
      <c r="WT83" s="183"/>
      <c r="WU83" s="183"/>
      <c r="WV83" s="183"/>
      <c r="WW83" s="183"/>
      <c r="WX83" s="183"/>
      <c r="WY83" s="183"/>
      <c r="WZ83" s="183"/>
      <c r="XA83" s="183"/>
      <c r="XB83" s="183"/>
      <c r="XC83" s="183"/>
      <c r="XD83" s="183"/>
      <c r="XE83" s="183"/>
      <c r="XF83" s="183"/>
      <c r="XG83" s="183"/>
      <c r="XH83" s="183"/>
      <c r="XI83" s="183"/>
      <c r="XJ83" s="183"/>
      <c r="XK83" s="183"/>
      <c r="XL83" s="183"/>
      <c r="XM83" s="183"/>
      <c r="XN83" s="183"/>
      <c r="XO83" s="183"/>
      <c r="XP83" s="183"/>
      <c r="XQ83" s="183"/>
      <c r="XR83" s="183"/>
      <c r="XS83" s="183"/>
      <c r="XT83" s="183"/>
      <c r="XU83" s="183"/>
      <c r="XV83" s="183"/>
      <c r="XW83" s="183"/>
      <c r="XX83" s="183"/>
      <c r="XY83" s="183"/>
      <c r="XZ83" s="183"/>
      <c r="YA83" s="183"/>
      <c r="YB83" s="183"/>
      <c r="YC83" s="183"/>
      <c r="YD83" s="183"/>
      <c r="YE83" s="183"/>
      <c r="YF83" s="183"/>
      <c r="YG83" s="183"/>
      <c r="YH83" s="183"/>
      <c r="YI83" s="183"/>
      <c r="YJ83" s="183"/>
      <c r="YK83" s="183"/>
      <c r="YL83" s="183"/>
      <c r="YM83" s="183"/>
      <c r="YN83" s="183"/>
      <c r="YO83" s="183"/>
      <c r="YP83" s="183"/>
      <c r="YQ83" s="183"/>
      <c r="YR83" s="183"/>
      <c r="YS83" s="183"/>
      <c r="YT83" s="183"/>
      <c r="YU83" s="183"/>
      <c r="YV83" s="183"/>
      <c r="YW83" s="183"/>
      <c r="YX83" s="183"/>
      <c r="YY83" s="183"/>
      <c r="YZ83" s="183"/>
      <c r="ZA83" s="183"/>
      <c r="ZB83" s="183"/>
      <c r="ZC83" s="183"/>
      <c r="ZD83" s="183"/>
      <c r="ZE83" s="183"/>
      <c r="ZF83" s="183"/>
      <c r="ZG83" s="183"/>
      <c r="ZH83" s="183"/>
      <c r="ZI83" s="183"/>
      <c r="ZJ83" s="183"/>
      <c r="ZK83" s="183"/>
      <c r="ZL83" s="183"/>
      <c r="ZM83" s="183"/>
      <c r="ZN83" s="183"/>
      <c r="ZO83" s="183"/>
      <c r="ZP83" s="183"/>
      <c r="ZQ83" s="183"/>
      <c r="ZR83" s="183"/>
      <c r="ZS83" s="183"/>
      <c r="ZT83" s="183"/>
      <c r="ZU83" s="183"/>
      <c r="ZV83" s="183"/>
      <c r="ZW83" s="183"/>
      <c r="ZX83" s="183"/>
      <c r="ZY83" s="183"/>
      <c r="ZZ83" s="183"/>
      <c r="AAA83" s="183"/>
      <c r="AAB83" s="183"/>
      <c r="AAC83" s="183"/>
      <c r="AAD83" s="183"/>
      <c r="AAE83" s="183"/>
      <c r="AAF83" s="183"/>
      <c r="AAG83" s="183"/>
      <c r="AAH83" s="183"/>
      <c r="AAI83" s="183"/>
      <c r="AAJ83" s="183"/>
      <c r="AAK83" s="183"/>
      <c r="AAL83" s="183"/>
      <c r="AAM83" s="183"/>
      <c r="AAN83" s="183"/>
      <c r="AAO83" s="183"/>
      <c r="AAP83" s="183"/>
      <c r="AAQ83" s="183"/>
      <c r="AAR83" s="183"/>
      <c r="AAS83" s="183"/>
      <c r="AAT83" s="183"/>
      <c r="AAU83" s="183"/>
      <c r="AAV83" s="183"/>
      <c r="AAW83" s="183"/>
      <c r="AAX83" s="183"/>
      <c r="AAY83" s="183"/>
      <c r="AAZ83" s="183"/>
      <c r="ABA83" s="183"/>
      <c r="ABB83" s="183"/>
      <c r="ABC83" s="183"/>
      <c r="ABD83" s="183"/>
      <c r="ABE83" s="183"/>
      <c r="ABF83" s="183"/>
      <c r="ABG83" s="183"/>
      <c r="ABH83" s="183"/>
      <c r="ABI83" s="183"/>
      <c r="ABJ83" s="183"/>
      <c r="ABK83" s="183"/>
      <c r="ABL83" s="183"/>
      <c r="ABM83" s="183"/>
      <c r="ABN83" s="183"/>
      <c r="ABO83" s="183"/>
      <c r="ABP83" s="183"/>
      <c r="ABQ83" s="183"/>
      <c r="ABR83" s="183"/>
      <c r="ABS83" s="183"/>
      <c r="ABT83" s="183"/>
      <c r="ABU83" s="183"/>
      <c r="ABV83" s="183"/>
      <c r="ABW83" s="183"/>
      <c r="ABX83" s="183"/>
      <c r="ABY83" s="183"/>
      <c r="ABZ83" s="183"/>
      <c r="ACA83" s="183"/>
      <c r="ACB83" s="183"/>
      <c r="ACC83" s="183"/>
      <c r="ACD83" s="183"/>
      <c r="ACE83" s="183"/>
      <c r="ACF83" s="183"/>
      <c r="ACG83" s="183"/>
      <c r="ACH83" s="183"/>
      <c r="ACI83" s="183"/>
      <c r="ACJ83" s="183"/>
      <c r="ACK83" s="183"/>
      <c r="ACL83" s="183"/>
      <c r="ACM83" s="183"/>
      <c r="ACN83" s="183"/>
      <c r="ACO83" s="183"/>
      <c r="ACP83" s="183"/>
      <c r="ACQ83" s="183"/>
      <c r="ACR83" s="183"/>
      <c r="ACS83" s="183"/>
      <c r="ACT83" s="183"/>
      <c r="ACU83" s="183"/>
      <c r="ACV83" s="183"/>
      <c r="ACW83" s="183"/>
      <c r="ACX83" s="183"/>
      <c r="ACY83" s="183"/>
      <c r="ACZ83" s="183"/>
      <c r="ADA83" s="183"/>
      <c r="ADB83" s="183"/>
      <c r="ADC83" s="183"/>
      <c r="ADD83" s="183"/>
      <c r="ADE83" s="183"/>
      <c r="ADF83" s="183"/>
      <c r="ADG83" s="183"/>
      <c r="ADH83" s="183"/>
      <c r="ADI83" s="183"/>
      <c r="ADJ83" s="183"/>
      <c r="ADK83" s="183"/>
      <c r="ADL83" s="183"/>
      <c r="ADM83" s="183"/>
      <c r="ADN83" s="183"/>
      <c r="ADO83" s="183"/>
      <c r="ADP83" s="183"/>
      <c r="ADQ83" s="183"/>
      <c r="ADR83" s="183"/>
      <c r="ADS83" s="183"/>
      <c r="ADT83" s="183"/>
      <c r="ADU83" s="183"/>
      <c r="ADV83" s="183"/>
      <c r="ADW83" s="183"/>
      <c r="ADX83" s="183"/>
      <c r="ADY83" s="183"/>
      <c r="ADZ83" s="183"/>
      <c r="AEA83" s="183"/>
      <c r="AEB83" s="183"/>
      <c r="AEC83" s="183"/>
      <c r="AED83" s="183"/>
      <c r="AEE83" s="183"/>
      <c r="AEF83" s="183"/>
      <c r="AEG83" s="183"/>
      <c r="AEH83" s="183"/>
      <c r="AEI83" s="183"/>
      <c r="AEJ83" s="183"/>
      <c r="AEK83" s="183"/>
      <c r="AEL83" s="183"/>
      <c r="AEM83" s="183"/>
      <c r="AEN83" s="183"/>
      <c r="AEO83" s="183"/>
      <c r="AEP83" s="183"/>
      <c r="AEQ83" s="183"/>
      <c r="AER83" s="183"/>
      <c r="AES83" s="183"/>
      <c r="AET83" s="183"/>
      <c r="AEU83" s="183"/>
      <c r="AEV83" s="183"/>
      <c r="AEW83" s="183"/>
      <c r="AEX83" s="183"/>
      <c r="AEY83" s="183"/>
      <c r="AEZ83" s="183"/>
      <c r="AFA83" s="183"/>
      <c r="AFB83" s="183"/>
      <c r="AFC83" s="183"/>
      <c r="AFD83" s="183"/>
      <c r="AFE83" s="183"/>
      <c r="AFF83" s="183"/>
      <c r="AFG83" s="183"/>
      <c r="AFH83" s="183"/>
      <c r="AFI83" s="183"/>
      <c r="AFJ83" s="183"/>
      <c r="AFK83" s="183"/>
      <c r="AFL83" s="183"/>
      <c r="AFM83" s="183"/>
      <c r="AFN83" s="183"/>
      <c r="AFO83" s="183"/>
      <c r="AFP83" s="183"/>
      <c r="AFQ83" s="183"/>
      <c r="AFR83" s="183"/>
      <c r="AFS83" s="183"/>
      <c r="AFT83" s="183"/>
      <c r="AFU83" s="183"/>
      <c r="AFV83" s="183"/>
      <c r="AFW83" s="183"/>
      <c r="AFX83" s="183"/>
      <c r="AFY83" s="183"/>
      <c r="AFZ83" s="183"/>
      <c r="AGA83" s="183"/>
      <c r="AGB83" s="183"/>
      <c r="AGC83" s="183"/>
      <c r="AGD83" s="183"/>
      <c r="AGE83" s="183"/>
      <c r="AGF83" s="183"/>
      <c r="AGG83" s="183"/>
      <c r="AGH83" s="183"/>
      <c r="AGI83" s="183"/>
      <c r="AGJ83" s="183"/>
      <c r="AGK83" s="183"/>
      <c r="AGL83" s="183"/>
      <c r="AGM83" s="183"/>
      <c r="AGN83" s="183"/>
      <c r="AGO83" s="183"/>
      <c r="AGP83" s="183"/>
      <c r="AGQ83" s="183"/>
      <c r="AGR83" s="183"/>
      <c r="AGS83" s="183"/>
      <c r="AGT83" s="183"/>
      <c r="AGU83" s="183"/>
      <c r="AGV83" s="183"/>
      <c r="AGW83" s="183"/>
      <c r="AGX83" s="183"/>
      <c r="AGY83" s="183"/>
      <c r="AGZ83" s="183"/>
      <c r="AHA83" s="183"/>
      <c r="AHB83" s="183"/>
      <c r="AHC83" s="183"/>
      <c r="AHD83" s="183"/>
      <c r="AHE83" s="183"/>
      <c r="AHF83" s="183"/>
      <c r="AHG83" s="183"/>
      <c r="AHH83" s="183"/>
      <c r="AHI83" s="183"/>
      <c r="AHJ83" s="183"/>
      <c r="AHK83" s="183"/>
      <c r="AHL83" s="183"/>
      <c r="AHM83" s="183"/>
      <c r="AHN83" s="183"/>
      <c r="AHO83" s="183"/>
      <c r="AHP83" s="183"/>
      <c r="AHQ83" s="183"/>
      <c r="AHR83" s="183"/>
      <c r="AHS83" s="183"/>
      <c r="AHT83" s="183"/>
      <c r="AHU83" s="183"/>
      <c r="AHV83" s="183"/>
      <c r="AHW83" s="183"/>
      <c r="AHX83" s="183"/>
      <c r="AHY83" s="183"/>
      <c r="AHZ83" s="183"/>
      <c r="AIA83" s="183"/>
      <c r="AIB83" s="183"/>
      <c r="AIC83" s="183"/>
      <c r="AID83" s="183"/>
      <c r="AIE83" s="183"/>
      <c r="AIF83" s="183"/>
      <c r="AIG83" s="183"/>
      <c r="AIH83" s="183"/>
      <c r="AII83" s="183"/>
      <c r="AIJ83" s="183"/>
      <c r="AIK83" s="183"/>
      <c r="AIL83" s="183"/>
      <c r="AIM83" s="183"/>
      <c r="AIN83" s="183"/>
      <c r="AIO83" s="183"/>
      <c r="AIP83" s="183"/>
      <c r="AIQ83" s="183"/>
      <c r="AIR83" s="183"/>
      <c r="AIS83" s="183"/>
      <c r="AIT83" s="183"/>
      <c r="AIU83" s="183"/>
      <c r="AIV83" s="183"/>
      <c r="AIW83" s="183"/>
      <c r="AIX83" s="183"/>
      <c r="AIY83" s="183"/>
      <c r="AIZ83" s="183"/>
      <c r="AJA83" s="183"/>
      <c r="AJB83" s="183"/>
      <c r="AJC83" s="183"/>
      <c r="AJD83" s="183"/>
      <c r="AJE83" s="183"/>
      <c r="AJF83" s="183"/>
      <c r="AJG83" s="183"/>
      <c r="AJH83" s="183"/>
      <c r="AJI83" s="183"/>
      <c r="AJJ83" s="183"/>
      <c r="AJK83" s="183"/>
      <c r="AJL83" s="183"/>
      <c r="AJM83" s="183"/>
      <c r="AJN83" s="183"/>
      <c r="AJO83" s="183"/>
      <c r="AJP83" s="183"/>
      <c r="AJQ83" s="183"/>
      <c r="AJR83" s="183"/>
      <c r="AJS83" s="183"/>
      <c r="AJT83" s="183"/>
      <c r="AJU83" s="183"/>
      <c r="AJV83" s="183"/>
      <c r="AJW83" s="183"/>
      <c r="AJX83" s="183"/>
      <c r="AJY83" s="183"/>
      <c r="AJZ83" s="183"/>
      <c r="AKA83" s="183"/>
      <c r="AKB83" s="183"/>
      <c r="AKC83" s="183"/>
      <c r="AKD83" s="183"/>
      <c r="AKE83" s="183"/>
      <c r="AKF83" s="183"/>
      <c r="AKG83" s="183"/>
      <c r="AKH83" s="183"/>
      <c r="AKI83" s="183"/>
      <c r="AKJ83" s="183"/>
      <c r="AKK83" s="183"/>
      <c r="AKL83" s="183"/>
      <c r="AKM83" s="183"/>
      <c r="AKN83" s="183"/>
      <c r="AKO83" s="183"/>
      <c r="AKP83" s="183"/>
      <c r="AKQ83" s="183"/>
      <c r="AKR83" s="183"/>
      <c r="AKS83" s="183"/>
      <c r="AKT83" s="183"/>
      <c r="AKU83" s="183"/>
      <c r="AKV83" s="183"/>
      <c r="AKW83" s="183"/>
      <c r="AKX83" s="183"/>
      <c r="AKY83" s="183"/>
      <c r="AKZ83" s="183"/>
      <c r="ALA83" s="183"/>
      <c r="ALB83" s="183"/>
      <c r="ALC83" s="183"/>
      <c r="ALD83" s="183"/>
      <c r="ALE83" s="183"/>
      <c r="ALF83" s="183"/>
      <c r="ALG83" s="183"/>
      <c r="ALH83" s="183"/>
      <c r="ALI83" s="183"/>
      <c r="ALJ83" s="183"/>
      <c r="ALK83" s="183"/>
      <c r="ALL83" s="183"/>
      <c r="ALM83" s="183"/>
      <c r="ALN83" s="183"/>
      <c r="ALO83" s="183"/>
      <c r="ALP83" s="183"/>
      <c r="ALQ83" s="183"/>
      <c r="ALR83" s="183"/>
      <c r="ALS83" s="183"/>
      <c r="ALT83" s="183"/>
      <c r="ALU83" s="183"/>
      <c r="ALV83" s="183"/>
      <c r="ALW83" s="183"/>
      <c r="ALX83" s="183"/>
      <c r="ALY83" s="183"/>
      <c r="ALZ83" s="183"/>
      <c r="AMA83" s="183"/>
      <c r="AMB83" s="183"/>
      <c r="AMC83" s="183"/>
      <c r="AMD83" s="183"/>
      <c r="AME83" s="183"/>
      <c r="AMF83" s="183"/>
      <c r="AMG83" s="183"/>
      <c r="AMH83" s="183"/>
      <c r="AMI83" s="183"/>
      <c r="AMJ83" s="183"/>
      <c r="AMK83" s="183"/>
      <c r="AML83" s="183"/>
      <c r="AMM83" s="183"/>
      <c r="AMN83" s="183"/>
      <c r="AMO83" s="183"/>
      <c r="AMP83" s="183"/>
      <c r="AMQ83" s="183"/>
      <c r="AMR83" s="183"/>
      <c r="AMS83" s="183"/>
      <c r="AMT83" s="183"/>
      <c r="AMU83" s="183"/>
      <c r="AMV83" s="183"/>
      <c r="AMW83" s="183"/>
      <c r="AMX83" s="183"/>
      <c r="AMY83" s="183"/>
      <c r="AMZ83" s="183"/>
      <c r="ANA83" s="183"/>
      <c r="ANB83" s="183"/>
      <c r="ANC83" s="183"/>
      <c r="AND83" s="183"/>
      <c r="ANE83" s="183"/>
      <c r="ANF83" s="183"/>
      <c r="ANG83" s="183"/>
      <c r="ANH83" s="183"/>
      <c r="ANI83" s="183"/>
      <c r="ANJ83" s="183"/>
      <c r="ANK83" s="183"/>
      <c r="ANL83" s="183"/>
      <c r="ANM83" s="183"/>
      <c r="ANN83" s="183"/>
      <c r="ANO83" s="183"/>
      <c r="ANP83" s="183"/>
      <c r="ANQ83" s="183"/>
      <c r="ANR83" s="183"/>
      <c r="ANS83" s="183"/>
      <c r="ANT83" s="183"/>
      <c r="ANU83" s="183"/>
      <c r="ANV83" s="183"/>
      <c r="ANW83" s="183"/>
      <c r="ANX83" s="183"/>
      <c r="ANY83" s="183"/>
      <c r="ANZ83" s="183"/>
      <c r="AOA83" s="183"/>
      <c r="AOB83" s="183"/>
      <c r="AOC83" s="183"/>
      <c r="AOD83" s="183"/>
      <c r="AOE83" s="183"/>
      <c r="AOF83" s="183"/>
      <c r="AOG83" s="183"/>
      <c r="AOH83" s="183"/>
      <c r="AOI83" s="183"/>
      <c r="AOJ83" s="183"/>
      <c r="AOK83" s="183"/>
      <c r="AOL83" s="183"/>
      <c r="AOM83" s="183"/>
      <c r="AON83" s="183"/>
      <c r="AOO83" s="183"/>
      <c r="AOP83" s="183"/>
      <c r="AOQ83" s="183"/>
      <c r="AOR83" s="183"/>
      <c r="AOS83" s="183"/>
      <c r="AOT83" s="183"/>
      <c r="AOU83" s="183"/>
      <c r="AOV83" s="183"/>
      <c r="AOW83" s="183"/>
      <c r="AOX83" s="183"/>
      <c r="AOY83" s="183"/>
      <c r="AOZ83" s="183"/>
      <c r="APA83" s="183"/>
      <c r="APB83" s="183"/>
      <c r="APC83" s="183"/>
      <c r="APD83" s="183"/>
      <c r="APE83" s="183"/>
      <c r="APF83" s="183"/>
      <c r="APG83" s="183"/>
      <c r="APH83" s="183"/>
      <c r="API83" s="183"/>
      <c r="APJ83" s="183"/>
      <c r="APK83" s="183"/>
      <c r="APL83" s="183"/>
      <c r="APM83" s="183"/>
      <c r="APN83" s="183"/>
      <c r="APO83" s="183"/>
      <c r="APP83" s="183"/>
      <c r="APQ83" s="183"/>
      <c r="APR83" s="183"/>
      <c r="APS83" s="183"/>
      <c r="APT83" s="183"/>
      <c r="APU83" s="183"/>
      <c r="APV83" s="183"/>
      <c r="APW83" s="183"/>
      <c r="APX83" s="183"/>
      <c r="APY83" s="183"/>
      <c r="APZ83" s="183"/>
      <c r="AQA83" s="183"/>
      <c r="AQB83" s="183"/>
      <c r="AQC83" s="183"/>
      <c r="AQD83" s="183"/>
      <c r="AQE83" s="183"/>
      <c r="AQF83" s="183"/>
      <c r="AQG83" s="183"/>
      <c r="AQH83" s="183"/>
      <c r="AQI83" s="183"/>
      <c r="AQJ83" s="183"/>
      <c r="AQK83" s="183"/>
      <c r="AQL83" s="183"/>
      <c r="AQM83" s="183"/>
      <c r="AQN83" s="183"/>
      <c r="AQO83" s="183"/>
      <c r="AQP83" s="183"/>
      <c r="AQQ83" s="183"/>
      <c r="AQR83" s="183"/>
      <c r="AQS83" s="183"/>
      <c r="AQT83" s="183"/>
      <c r="AQU83" s="183"/>
      <c r="AQV83" s="183"/>
      <c r="AQW83" s="183"/>
      <c r="AQX83" s="183"/>
      <c r="AQY83" s="183"/>
      <c r="AQZ83" s="183"/>
      <c r="ARA83" s="183"/>
      <c r="ARB83" s="183"/>
      <c r="ARC83" s="183"/>
      <c r="ARD83" s="183"/>
      <c r="ARE83" s="183"/>
      <c r="ARF83" s="183"/>
      <c r="ARG83" s="183"/>
      <c r="ARH83" s="183"/>
      <c r="ARI83" s="183"/>
      <c r="ARJ83" s="183"/>
      <c r="ARK83" s="183"/>
      <c r="ARL83" s="183"/>
      <c r="ARM83" s="183"/>
      <c r="ARN83" s="183"/>
      <c r="ARO83" s="183"/>
      <c r="ARP83" s="183"/>
      <c r="ARQ83" s="183"/>
      <c r="ARR83" s="183"/>
      <c r="ARS83" s="183"/>
      <c r="ART83" s="183"/>
      <c r="ARU83" s="183"/>
      <c r="ARV83" s="183"/>
      <c r="ARW83" s="183"/>
      <c r="ARX83" s="183"/>
      <c r="ARY83" s="183"/>
      <c r="ARZ83" s="183"/>
      <c r="ASA83" s="183"/>
      <c r="ASB83" s="183"/>
      <c r="ASC83" s="183"/>
      <c r="ASD83" s="183"/>
      <c r="ASE83" s="183"/>
      <c r="ASF83" s="183"/>
      <c r="ASG83" s="183"/>
      <c r="ASH83" s="183"/>
      <c r="ASI83" s="183"/>
      <c r="ASJ83" s="183"/>
      <c r="ASK83" s="183"/>
      <c r="ASL83" s="183"/>
      <c r="ASM83" s="183"/>
      <c r="ASN83" s="183"/>
      <c r="ASO83" s="183"/>
      <c r="ASP83" s="183"/>
      <c r="ASQ83" s="183"/>
      <c r="ASR83" s="183"/>
      <c r="ASS83" s="183"/>
      <c r="AST83" s="183"/>
      <c r="ASU83" s="183"/>
      <c r="ASV83" s="183"/>
      <c r="ASW83" s="183"/>
      <c r="ASX83" s="183"/>
      <c r="ASY83" s="183"/>
      <c r="ASZ83" s="183"/>
      <c r="ATA83" s="183"/>
      <c r="ATB83" s="183"/>
      <c r="ATC83" s="183"/>
      <c r="ATD83" s="183"/>
      <c r="ATE83" s="183"/>
      <c r="ATF83" s="183"/>
      <c r="ATG83" s="183"/>
      <c r="ATH83" s="183"/>
      <c r="ATI83" s="183"/>
      <c r="ATJ83" s="183"/>
      <c r="ATK83" s="183"/>
      <c r="ATL83" s="183"/>
      <c r="ATM83" s="183"/>
      <c r="ATN83" s="183"/>
      <c r="ATO83" s="183"/>
      <c r="ATP83" s="183"/>
      <c r="ATQ83" s="183"/>
      <c r="ATR83" s="183"/>
      <c r="ATS83" s="183"/>
      <c r="ATT83" s="183"/>
      <c r="ATU83" s="183"/>
      <c r="ATV83" s="183"/>
      <c r="ATW83" s="183"/>
      <c r="ATX83" s="183"/>
      <c r="ATY83" s="183"/>
      <c r="ATZ83" s="183"/>
      <c r="AUA83" s="183"/>
      <c r="AUB83" s="183"/>
      <c r="AUC83" s="183"/>
      <c r="AUD83" s="183"/>
      <c r="AUE83" s="183"/>
      <c r="AUF83" s="183"/>
      <c r="AUG83" s="183"/>
      <c r="AUH83" s="183"/>
      <c r="AUI83" s="183"/>
      <c r="AUJ83" s="183"/>
      <c r="AUK83" s="183"/>
      <c r="AUL83" s="183"/>
      <c r="AUM83" s="183"/>
      <c r="AUN83" s="183"/>
      <c r="AUO83" s="183"/>
      <c r="AUP83" s="183"/>
      <c r="AUQ83" s="183"/>
      <c r="AUR83" s="183"/>
      <c r="AUS83" s="183"/>
      <c r="AUT83" s="183"/>
      <c r="AUU83" s="183"/>
      <c r="AUV83" s="183"/>
      <c r="AUW83" s="183"/>
      <c r="AUX83" s="183"/>
      <c r="AUY83" s="183"/>
      <c r="AUZ83" s="183"/>
      <c r="AVA83" s="183"/>
      <c r="AVB83" s="183"/>
      <c r="AVC83" s="183"/>
      <c r="AVD83" s="183"/>
      <c r="AVE83" s="183"/>
      <c r="AVF83" s="183"/>
      <c r="AVG83" s="183"/>
      <c r="AVH83" s="183"/>
      <c r="AVI83" s="183"/>
      <c r="AVJ83" s="183"/>
      <c r="AVK83" s="183"/>
      <c r="AVL83" s="183"/>
      <c r="AVM83" s="183"/>
      <c r="AVN83" s="183"/>
      <c r="AVO83" s="183"/>
      <c r="AVP83" s="183"/>
      <c r="AVQ83" s="183"/>
      <c r="AVR83" s="183"/>
      <c r="AVS83" s="183"/>
      <c r="AVT83" s="183"/>
      <c r="AVU83" s="183"/>
      <c r="AVV83" s="183"/>
      <c r="AVW83" s="183"/>
      <c r="AVX83" s="183"/>
      <c r="AVY83" s="183"/>
      <c r="AVZ83" s="183"/>
      <c r="AWA83" s="183"/>
      <c r="AWB83" s="183"/>
      <c r="AWC83" s="183"/>
      <c r="AWD83" s="183"/>
      <c r="AWE83" s="183"/>
      <c r="AWF83" s="183"/>
      <c r="AWG83" s="183"/>
      <c r="AWH83" s="183"/>
      <c r="AWI83" s="183"/>
      <c r="AWJ83" s="183"/>
      <c r="AWK83" s="183"/>
      <c r="AWL83" s="183"/>
      <c r="AWM83" s="183"/>
      <c r="AWN83" s="183"/>
      <c r="AWO83" s="183"/>
      <c r="AWP83" s="183"/>
      <c r="AWQ83" s="183"/>
      <c r="AWR83" s="183"/>
      <c r="AWS83" s="183"/>
      <c r="AWT83" s="183"/>
      <c r="AWU83" s="183"/>
      <c r="AWV83" s="183"/>
      <c r="AWW83" s="183"/>
      <c r="AWX83" s="183"/>
      <c r="AWY83" s="183"/>
      <c r="AWZ83" s="183"/>
      <c r="AXA83" s="183"/>
      <c r="AXB83" s="183"/>
      <c r="AXC83" s="183"/>
      <c r="AXD83" s="183"/>
      <c r="AXE83" s="183"/>
      <c r="AXF83" s="183"/>
      <c r="AXG83" s="183"/>
      <c r="AXH83" s="183"/>
      <c r="AXI83" s="183"/>
      <c r="AXJ83" s="183"/>
      <c r="AXK83" s="183"/>
      <c r="AXL83" s="183"/>
      <c r="AXM83" s="183"/>
      <c r="AXN83" s="183"/>
      <c r="AXO83" s="183"/>
      <c r="AXP83" s="183"/>
      <c r="AXQ83" s="183"/>
      <c r="AXR83" s="183"/>
      <c r="AXS83" s="183"/>
      <c r="AXT83" s="183"/>
      <c r="AXU83" s="183"/>
      <c r="AXV83" s="183"/>
      <c r="AXW83" s="183"/>
      <c r="AXX83" s="183"/>
      <c r="AXY83" s="183"/>
      <c r="AXZ83" s="183"/>
      <c r="AYA83" s="183"/>
      <c r="AYB83" s="183"/>
      <c r="AYC83" s="183"/>
      <c r="AYD83" s="183"/>
      <c r="AYE83" s="183"/>
      <c r="AYF83" s="183"/>
      <c r="AYG83" s="183"/>
      <c r="AYH83" s="183"/>
      <c r="AYI83" s="183"/>
      <c r="AYJ83" s="183"/>
      <c r="AYK83" s="183"/>
      <c r="AYL83" s="183"/>
      <c r="AYM83" s="183"/>
      <c r="AYN83" s="183"/>
      <c r="AYO83" s="183"/>
      <c r="AYP83" s="183"/>
      <c r="AYQ83" s="183"/>
      <c r="AYR83" s="183"/>
      <c r="AYS83" s="183"/>
      <c r="AYT83" s="183"/>
      <c r="AYU83" s="183"/>
      <c r="AYV83" s="183"/>
      <c r="AYW83" s="183"/>
      <c r="AYX83" s="183"/>
      <c r="AYY83" s="183"/>
      <c r="AYZ83" s="183"/>
      <c r="AZA83" s="183"/>
      <c r="AZB83" s="183"/>
      <c r="AZC83" s="183"/>
      <c r="AZD83" s="183"/>
      <c r="AZE83" s="183"/>
      <c r="AZF83" s="183"/>
      <c r="AZG83" s="183"/>
      <c r="AZH83" s="183"/>
      <c r="AZI83" s="183"/>
      <c r="AZJ83" s="183"/>
      <c r="AZK83" s="183"/>
      <c r="AZL83" s="183"/>
      <c r="AZM83" s="183"/>
      <c r="AZN83" s="183"/>
      <c r="AZO83" s="183"/>
      <c r="AZP83" s="183"/>
      <c r="AZQ83" s="183"/>
      <c r="AZR83" s="183"/>
      <c r="AZS83" s="183"/>
      <c r="AZT83" s="183"/>
      <c r="AZU83" s="183"/>
      <c r="AZV83" s="183"/>
      <c r="AZW83" s="183"/>
      <c r="AZX83" s="183"/>
      <c r="AZY83" s="183"/>
      <c r="AZZ83" s="183"/>
      <c r="BAA83" s="183"/>
      <c r="BAB83" s="183"/>
      <c r="BAC83" s="183"/>
      <c r="BAD83" s="183"/>
      <c r="BAE83" s="183"/>
      <c r="BAF83" s="183"/>
      <c r="BAG83" s="183"/>
      <c r="BAH83" s="183"/>
      <c r="BAI83" s="183"/>
      <c r="BAJ83" s="183"/>
      <c r="BAK83" s="183"/>
      <c r="BAL83" s="183"/>
      <c r="BAM83" s="183"/>
      <c r="BAN83" s="183"/>
      <c r="BAO83" s="183"/>
      <c r="BAP83" s="183"/>
      <c r="BAQ83" s="183"/>
      <c r="BAR83" s="183"/>
      <c r="BAS83" s="183"/>
      <c r="BAT83" s="183"/>
      <c r="BAU83" s="183"/>
      <c r="BAV83" s="183"/>
      <c r="BAW83" s="183"/>
      <c r="BAX83" s="183"/>
      <c r="BAY83" s="183"/>
      <c r="BAZ83" s="183"/>
      <c r="BBA83" s="183"/>
      <c r="BBB83" s="183"/>
      <c r="BBC83" s="183"/>
      <c r="BBD83" s="183"/>
      <c r="BBE83" s="183"/>
      <c r="BBF83" s="183"/>
      <c r="BBG83" s="183"/>
      <c r="BBH83" s="183"/>
      <c r="BBI83" s="183"/>
      <c r="BBJ83" s="183"/>
      <c r="BBK83" s="183"/>
      <c r="BBL83" s="183"/>
      <c r="BBM83" s="183"/>
      <c r="BBN83" s="183"/>
      <c r="BBO83" s="183"/>
      <c r="BBP83" s="183"/>
      <c r="BBQ83" s="183"/>
      <c r="BBR83" s="183"/>
      <c r="BBS83" s="183"/>
      <c r="BBT83" s="183"/>
      <c r="BBU83" s="183"/>
      <c r="BBV83" s="183"/>
      <c r="BBW83" s="183"/>
      <c r="BBX83" s="183"/>
      <c r="BBY83" s="183"/>
      <c r="BBZ83" s="183"/>
      <c r="BCA83" s="183"/>
      <c r="BCB83" s="183"/>
      <c r="BCC83" s="183"/>
      <c r="BCD83" s="183"/>
      <c r="BCE83" s="183"/>
      <c r="BCF83" s="183"/>
      <c r="BCG83" s="183"/>
      <c r="BCH83" s="183"/>
      <c r="BCI83" s="183"/>
      <c r="BCJ83" s="183"/>
      <c r="BCK83" s="183"/>
      <c r="BCL83" s="183"/>
      <c r="BCM83" s="183"/>
      <c r="BCN83" s="183"/>
      <c r="BCO83" s="183"/>
      <c r="BCP83" s="183"/>
      <c r="BCQ83" s="183"/>
      <c r="BCR83" s="183"/>
      <c r="BCS83" s="183"/>
      <c r="BCT83" s="183"/>
      <c r="BCU83" s="183"/>
      <c r="BCV83" s="183"/>
      <c r="BCW83" s="183"/>
      <c r="BCX83" s="183"/>
      <c r="BCY83" s="183"/>
      <c r="BCZ83" s="183"/>
      <c r="BDA83" s="183"/>
      <c r="BDB83" s="183"/>
      <c r="BDC83" s="183"/>
      <c r="BDD83" s="183"/>
      <c r="BDE83" s="183"/>
      <c r="BDF83" s="183"/>
      <c r="BDG83" s="183"/>
      <c r="BDH83" s="183"/>
      <c r="BDI83" s="183"/>
      <c r="BDJ83" s="183"/>
      <c r="BDK83" s="183"/>
      <c r="BDL83" s="183"/>
      <c r="BDM83" s="183"/>
      <c r="BDN83" s="183"/>
      <c r="BDO83" s="183"/>
      <c r="BDP83" s="183"/>
      <c r="BDQ83" s="183"/>
      <c r="BDR83" s="183"/>
      <c r="BDS83" s="183"/>
      <c r="BDT83" s="183"/>
      <c r="BDU83" s="183"/>
      <c r="BDV83" s="183"/>
      <c r="BDW83" s="183"/>
      <c r="BDX83" s="183"/>
      <c r="BDY83" s="183"/>
      <c r="BDZ83" s="183"/>
      <c r="BEA83" s="183"/>
      <c r="BEB83" s="183"/>
      <c r="BEC83" s="183"/>
      <c r="BED83" s="183"/>
      <c r="BEE83" s="183"/>
      <c r="BEF83" s="183"/>
      <c r="BEG83" s="183"/>
      <c r="BEH83" s="183"/>
      <c r="BEI83" s="183"/>
      <c r="BEJ83" s="183"/>
      <c r="BEK83" s="183"/>
      <c r="BEL83" s="183"/>
      <c r="BEM83" s="183"/>
      <c r="BEN83" s="183"/>
      <c r="BEO83" s="183"/>
      <c r="BEP83" s="183"/>
      <c r="BEQ83" s="183"/>
      <c r="BER83" s="183"/>
      <c r="BES83" s="183"/>
      <c r="BET83" s="183"/>
      <c r="BEU83" s="183"/>
      <c r="BEV83" s="183"/>
      <c r="BEW83" s="183"/>
      <c r="BEX83" s="183"/>
      <c r="BEY83" s="183"/>
      <c r="BEZ83" s="183"/>
      <c r="BFA83" s="183"/>
      <c r="BFB83" s="183"/>
      <c r="BFC83" s="183"/>
      <c r="BFD83" s="183"/>
      <c r="BFE83" s="183"/>
      <c r="BFF83" s="183"/>
      <c r="BFG83" s="183"/>
      <c r="BFH83" s="183"/>
      <c r="BFI83" s="183"/>
      <c r="BFJ83" s="183"/>
      <c r="BFK83" s="183"/>
      <c r="BFL83" s="183"/>
      <c r="BFM83" s="183"/>
      <c r="BFN83" s="183"/>
      <c r="BFO83" s="183"/>
      <c r="BFP83" s="183"/>
      <c r="BFQ83" s="183"/>
      <c r="BFR83" s="183"/>
      <c r="BFS83" s="183"/>
      <c r="BFT83" s="183"/>
      <c r="BFU83" s="183"/>
      <c r="BFV83" s="183"/>
      <c r="BFW83" s="183"/>
      <c r="BFX83" s="183"/>
      <c r="BFY83" s="183"/>
      <c r="BFZ83" s="183"/>
      <c r="BGA83" s="183"/>
      <c r="BGB83" s="183"/>
      <c r="BGC83" s="183"/>
      <c r="BGD83" s="183"/>
      <c r="BGE83" s="183"/>
      <c r="BGF83" s="183"/>
      <c r="BGG83" s="183"/>
      <c r="BGH83" s="183"/>
      <c r="BGI83" s="183"/>
      <c r="BGJ83" s="183"/>
      <c r="BGK83" s="183"/>
      <c r="BGL83" s="183"/>
      <c r="BGM83" s="183"/>
      <c r="BGN83" s="183"/>
      <c r="BGO83" s="183"/>
      <c r="BGP83" s="183"/>
      <c r="BGQ83" s="183"/>
      <c r="BGR83" s="183"/>
      <c r="BGS83" s="183"/>
      <c r="BGT83" s="183"/>
      <c r="BGU83" s="183"/>
      <c r="BGV83" s="183"/>
      <c r="BGW83" s="183"/>
      <c r="BGX83" s="183"/>
      <c r="BGY83" s="183"/>
      <c r="BGZ83" s="183"/>
      <c r="BHA83" s="183"/>
      <c r="BHB83" s="183"/>
      <c r="BHC83" s="183"/>
      <c r="BHD83" s="183"/>
      <c r="BHE83" s="183"/>
      <c r="BHF83" s="183"/>
      <c r="BHG83" s="183"/>
      <c r="BHH83" s="183"/>
      <c r="BHI83" s="183"/>
      <c r="BHJ83" s="183"/>
      <c r="BHK83" s="183"/>
      <c r="BHL83" s="183"/>
      <c r="BHM83" s="183"/>
      <c r="BHN83" s="183"/>
      <c r="BHO83" s="183"/>
      <c r="BHP83" s="183"/>
      <c r="BHQ83" s="183"/>
      <c r="BHR83" s="183"/>
      <c r="BHS83" s="183"/>
      <c r="BHT83" s="183"/>
      <c r="BHU83" s="183"/>
      <c r="BHV83" s="183"/>
      <c r="BHW83" s="183"/>
      <c r="BHX83" s="183"/>
      <c r="BHY83" s="183"/>
      <c r="BHZ83" s="183"/>
      <c r="BIA83" s="183"/>
      <c r="BIB83" s="183"/>
      <c r="BIC83" s="183"/>
      <c r="BID83" s="183"/>
      <c r="BIE83" s="183"/>
      <c r="BIF83" s="183"/>
      <c r="BIG83" s="183"/>
      <c r="BIH83" s="183"/>
      <c r="BII83" s="183"/>
      <c r="BIJ83" s="183"/>
      <c r="BIK83" s="183"/>
      <c r="BIL83" s="183"/>
      <c r="BIM83" s="183"/>
      <c r="BIN83" s="183"/>
      <c r="BIO83" s="183"/>
      <c r="BIP83" s="183"/>
      <c r="BIQ83" s="183"/>
      <c r="BIR83" s="183"/>
      <c r="BIS83" s="183"/>
      <c r="BIT83" s="183"/>
      <c r="BIU83" s="183"/>
      <c r="BIV83" s="183"/>
      <c r="BIW83" s="183"/>
      <c r="BIX83" s="183"/>
      <c r="BIY83" s="183"/>
      <c r="BIZ83" s="183"/>
      <c r="BJA83" s="183"/>
      <c r="BJB83" s="183"/>
      <c r="BJC83" s="183"/>
      <c r="BJD83" s="183"/>
      <c r="BJE83" s="183"/>
      <c r="BJF83" s="183"/>
      <c r="BJG83" s="183"/>
      <c r="BJH83" s="183"/>
      <c r="BJI83" s="183"/>
      <c r="BJJ83" s="183"/>
      <c r="BJK83" s="183"/>
      <c r="BJL83" s="183"/>
      <c r="BJM83" s="183"/>
      <c r="BJN83" s="183"/>
      <c r="BJO83" s="183"/>
      <c r="BJP83" s="183"/>
      <c r="BJQ83" s="183"/>
      <c r="BJR83" s="183"/>
      <c r="BJS83" s="183"/>
      <c r="BJT83" s="183"/>
      <c r="BJU83" s="183"/>
      <c r="BJV83" s="183"/>
      <c r="BJW83" s="183"/>
      <c r="BJX83" s="183"/>
      <c r="BJY83" s="183"/>
      <c r="BJZ83" s="183"/>
      <c r="BKA83" s="183"/>
      <c r="BKB83" s="183"/>
      <c r="BKC83" s="183"/>
      <c r="BKD83" s="183"/>
      <c r="BKE83" s="183"/>
      <c r="BKF83" s="183"/>
      <c r="BKG83" s="183"/>
      <c r="BKH83" s="183"/>
      <c r="BKI83" s="183"/>
      <c r="BKJ83" s="183"/>
      <c r="BKK83" s="183"/>
      <c r="BKL83" s="183"/>
      <c r="BKM83" s="183"/>
      <c r="BKN83" s="183"/>
      <c r="BKO83" s="183"/>
      <c r="BKP83" s="183"/>
      <c r="BKQ83" s="183"/>
      <c r="BKR83" s="183"/>
      <c r="BKS83" s="183"/>
      <c r="BKT83" s="183"/>
      <c r="BKU83" s="183"/>
      <c r="BKV83" s="183"/>
      <c r="BKW83" s="183"/>
      <c r="BKX83" s="183"/>
      <c r="BKY83" s="183"/>
      <c r="BKZ83" s="183"/>
      <c r="BLA83" s="183"/>
      <c r="BLB83" s="183"/>
      <c r="BLC83" s="183"/>
      <c r="BLD83" s="183"/>
      <c r="BLE83" s="183"/>
      <c r="BLF83" s="183"/>
      <c r="BLG83" s="183"/>
      <c r="BLH83" s="183"/>
      <c r="BLI83" s="183"/>
      <c r="BLJ83" s="183"/>
      <c r="BLK83" s="183"/>
      <c r="BLL83" s="183"/>
      <c r="BLM83" s="183"/>
      <c r="BLN83" s="183"/>
      <c r="BLO83" s="183"/>
      <c r="BLP83" s="183"/>
      <c r="BLQ83" s="183"/>
      <c r="BLR83" s="183"/>
      <c r="BLS83" s="183"/>
      <c r="BLT83" s="183"/>
      <c r="BLU83" s="183"/>
      <c r="BLV83" s="183"/>
      <c r="BLW83" s="183"/>
      <c r="BLX83" s="183"/>
      <c r="BLY83" s="183"/>
      <c r="BLZ83" s="183"/>
      <c r="BMA83" s="183"/>
      <c r="BMB83" s="183"/>
      <c r="BMC83" s="183"/>
      <c r="BMD83" s="183"/>
      <c r="BME83" s="183"/>
      <c r="BMF83" s="183"/>
      <c r="BMG83" s="183"/>
      <c r="BMH83" s="183"/>
      <c r="BMI83" s="183"/>
      <c r="BMJ83" s="183"/>
      <c r="BMK83" s="183"/>
      <c r="BML83" s="183"/>
      <c r="BMM83" s="183"/>
      <c r="BMN83" s="183"/>
      <c r="BMO83" s="183"/>
      <c r="BMP83" s="183"/>
      <c r="BMQ83" s="183"/>
      <c r="BMR83" s="183"/>
      <c r="BMS83" s="183"/>
      <c r="BMT83" s="183"/>
      <c r="BMU83" s="183"/>
      <c r="BMV83" s="183"/>
      <c r="BMW83" s="183"/>
      <c r="BMX83" s="183"/>
      <c r="BMY83" s="183"/>
      <c r="BMZ83" s="183"/>
      <c r="BNA83" s="183"/>
      <c r="BNB83" s="183"/>
      <c r="BNC83" s="183"/>
      <c r="BND83" s="183"/>
      <c r="BNE83" s="183"/>
      <c r="BNF83" s="183"/>
      <c r="BNG83" s="183"/>
      <c r="BNH83" s="183"/>
      <c r="BNI83" s="183"/>
      <c r="BNJ83" s="183"/>
      <c r="BNK83" s="183"/>
      <c r="BNL83" s="183"/>
      <c r="BNM83" s="183"/>
      <c r="BNN83" s="183"/>
      <c r="BNO83" s="183"/>
      <c r="BNP83" s="183"/>
      <c r="BNQ83" s="183"/>
      <c r="BNR83" s="183"/>
      <c r="BNS83" s="183"/>
      <c r="BNT83" s="183"/>
      <c r="BNU83" s="183"/>
      <c r="BNV83" s="183"/>
      <c r="BNW83" s="183"/>
      <c r="BNX83" s="183"/>
      <c r="BNY83" s="183"/>
      <c r="BNZ83" s="183"/>
      <c r="BOA83" s="183"/>
      <c r="BOB83" s="183"/>
      <c r="BOC83" s="183"/>
      <c r="BOD83" s="183"/>
      <c r="BOE83" s="183"/>
      <c r="BOF83" s="183"/>
      <c r="BOG83" s="183"/>
      <c r="BOH83" s="183"/>
      <c r="BOI83" s="183"/>
      <c r="BOJ83" s="183"/>
      <c r="BOK83" s="183"/>
      <c r="BOL83" s="183"/>
      <c r="BOM83" s="183"/>
      <c r="BON83" s="183"/>
      <c r="BOO83" s="183"/>
      <c r="BOP83" s="183"/>
      <c r="BOQ83" s="183"/>
      <c r="BOR83" s="183"/>
      <c r="BOS83" s="183"/>
      <c r="BOT83" s="183"/>
      <c r="BOU83" s="183"/>
      <c r="BOV83" s="183"/>
      <c r="BOW83" s="183"/>
      <c r="BOX83" s="183"/>
      <c r="BOY83" s="183"/>
      <c r="BOZ83" s="183"/>
      <c r="BPA83" s="183"/>
      <c r="BPB83" s="183"/>
      <c r="BPC83" s="183"/>
      <c r="BPD83" s="183"/>
      <c r="BPE83" s="183"/>
      <c r="BPF83" s="183"/>
      <c r="BPG83" s="183"/>
      <c r="BPH83" s="183"/>
      <c r="BPI83" s="183"/>
      <c r="BPJ83" s="183"/>
      <c r="BPK83" s="183"/>
      <c r="BPL83" s="183"/>
      <c r="BPM83" s="183"/>
      <c r="BPN83" s="183"/>
      <c r="BPO83" s="183"/>
      <c r="BPP83" s="183"/>
      <c r="BPQ83" s="183"/>
      <c r="BPR83" s="183"/>
      <c r="BPS83" s="183"/>
      <c r="BPT83" s="183"/>
      <c r="BPU83" s="183"/>
      <c r="BPV83" s="183"/>
      <c r="BPW83" s="183"/>
      <c r="BPX83" s="183"/>
      <c r="BPY83" s="183"/>
      <c r="BPZ83" s="183"/>
      <c r="BQA83" s="183"/>
      <c r="BQB83" s="183"/>
      <c r="BQC83" s="183"/>
      <c r="BQD83" s="183"/>
      <c r="BQE83" s="183"/>
      <c r="BQF83" s="183"/>
      <c r="BQG83" s="183"/>
      <c r="BQH83" s="183"/>
      <c r="BQI83" s="183"/>
      <c r="BQJ83" s="183"/>
      <c r="BQK83" s="183"/>
      <c r="BQL83" s="183"/>
      <c r="BQM83" s="183"/>
      <c r="BQN83" s="183"/>
      <c r="BQO83" s="183"/>
      <c r="BQP83" s="183"/>
      <c r="BQQ83" s="183"/>
      <c r="BQR83" s="183"/>
      <c r="BQS83" s="183"/>
      <c r="BQT83" s="183"/>
      <c r="BQU83" s="183"/>
      <c r="BQV83" s="183"/>
      <c r="BQW83" s="183"/>
      <c r="BQX83" s="183"/>
      <c r="BQY83" s="183"/>
      <c r="BQZ83" s="183"/>
      <c r="BRA83" s="183"/>
      <c r="BRB83" s="183"/>
      <c r="BRC83" s="183"/>
      <c r="BRD83" s="183"/>
      <c r="BRE83" s="183"/>
      <c r="BRF83" s="183"/>
      <c r="BRG83" s="183"/>
      <c r="BRH83" s="183"/>
      <c r="BRI83" s="183"/>
      <c r="BRJ83" s="183"/>
      <c r="BRK83" s="183"/>
      <c r="BRL83" s="183"/>
      <c r="BRM83" s="183"/>
      <c r="BRN83" s="183"/>
      <c r="BRO83" s="183"/>
      <c r="BRP83" s="183"/>
      <c r="BRQ83" s="183"/>
      <c r="BRR83" s="183"/>
      <c r="BRS83" s="183"/>
      <c r="BRT83" s="183"/>
      <c r="BRU83" s="183"/>
      <c r="BRV83" s="183"/>
      <c r="BRW83" s="183"/>
      <c r="BRX83" s="183"/>
      <c r="BRY83" s="183"/>
      <c r="BRZ83" s="183"/>
      <c r="BSA83" s="183"/>
      <c r="BSB83" s="183"/>
      <c r="BSC83" s="183"/>
      <c r="BSD83" s="183"/>
      <c r="BSE83" s="183"/>
      <c r="BSF83" s="183"/>
      <c r="BSG83" s="183"/>
      <c r="BSH83" s="183"/>
      <c r="BSI83" s="183"/>
      <c r="BSJ83" s="183"/>
      <c r="BSK83" s="183"/>
      <c r="BSL83" s="183"/>
      <c r="BSM83" s="183"/>
      <c r="BSN83" s="183"/>
      <c r="BSO83" s="183"/>
      <c r="BSP83" s="183"/>
      <c r="BSQ83" s="183"/>
      <c r="BSR83" s="183"/>
      <c r="BSS83" s="183"/>
      <c r="BST83" s="183"/>
      <c r="BSU83" s="183"/>
      <c r="BSV83" s="183"/>
      <c r="BSW83" s="183"/>
      <c r="BSX83" s="183"/>
      <c r="BSY83" s="183"/>
      <c r="BSZ83" s="183"/>
      <c r="BTA83" s="183"/>
      <c r="BTB83" s="183"/>
      <c r="BTC83" s="183"/>
      <c r="BTD83" s="183"/>
      <c r="BTE83" s="183"/>
      <c r="BTF83" s="183"/>
      <c r="BTG83" s="183"/>
      <c r="BTH83" s="183"/>
      <c r="BTI83" s="183"/>
      <c r="BTJ83" s="183"/>
      <c r="BTK83" s="183"/>
      <c r="BTL83" s="183"/>
      <c r="BTM83" s="183"/>
      <c r="BTN83" s="183"/>
      <c r="BTO83" s="183"/>
      <c r="BTP83" s="183"/>
      <c r="BTQ83" s="183"/>
      <c r="BTR83" s="183"/>
      <c r="BTS83" s="183"/>
      <c r="BTT83" s="183"/>
      <c r="BTU83" s="183"/>
      <c r="BTV83" s="183"/>
      <c r="BTW83" s="183"/>
      <c r="BTX83" s="183"/>
      <c r="BTY83" s="183"/>
      <c r="BTZ83" s="183"/>
      <c r="BUA83" s="183"/>
      <c r="BUB83" s="183"/>
      <c r="BUC83" s="183"/>
      <c r="BUD83" s="183"/>
      <c r="BUE83" s="183"/>
      <c r="BUF83" s="183"/>
      <c r="BUG83" s="183"/>
      <c r="BUH83" s="183"/>
      <c r="BUI83" s="183"/>
      <c r="BUJ83" s="183"/>
      <c r="BUK83" s="183"/>
      <c r="BUL83" s="183"/>
      <c r="BUM83" s="183"/>
      <c r="BUN83" s="183"/>
      <c r="BUO83" s="183"/>
      <c r="BUP83" s="183"/>
      <c r="BUQ83" s="183"/>
      <c r="BUR83" s="183"/>
      <c r="BUS83" s="183"/>
      <c r="BUT83" s="183"/>
      <c r="BUU83" s="183"/>
      <c r="BUV83" s="183"/>
      <c r="BUW83" s="183"/>
      <c r="BUX83" s="183"/>
      <c r="BUY83" s="183"/>
      <c r="BUZ83" s="183"/>
      <c r="BVA83" s="183"/>
      <c r="BVB83" s="183"/>
      <c r="BVC83" s="183"/>
      <c r="BVD83" s="183"/>
      <c r="BVE83" s="183"/>
      <c r="BVF83" s="183"/>
      <c r="BVG83" s="183"/>
      <c r="BVH83" s="183"/>
      <c r="BVI83" s="183"/>
      <c r="BVJ83" s="183"/>
      <c r="BVK83" s="183"/>
      <c r="BVL83" s="183"/>
      <c r="BVM83" s="183"/>
      <c r="BVN83" s="183"/>
      <c r="BVO83" s="183"/>
      <c r="BVP83" s="183"/>
      <c r="BVQ83" s="183"/>
      <c r="BVR83" s="183"/>
      <c r="BVS83" s="183"/>
      <c r="BVT83" s="183"/>
      <c r="BVU83" s="183"/>
      <c r="BVV83" s="183"/>
      <c r="BVW83" s="183"/>
      <c r="BVX83" s="183"/>
      <c r="BVY83" s="183"/>
      <c r="BVZ83" s="183"/>
      <c r="BWA83" s="183"/>
      <c r="BWB83" s="183"/>
      <c r="BWC83" s="183"/>
      <c r="BWD83" s="183"/>
      <c r="BWE83" s="183"/>
      <c r="BWF83" s="183"/>
      <c r="BWG83" s="183"/>
      <c r="BWH83" s="183"/>
      <c r="BWI83" s="183"/>
      <c r="BWJ83" s="183"/>
      <c r="BWK83" s="183"/>
      <c r="BWL83" s="183"/>
      <c r="BWM83" s="183"/>
      <c r="BWN83" s="183"/>
      <c r="BWO83" s="183"/>
      <c r="BWP83" s="183"/>
      <c r="BWQ83" s="183"/>
      <c r="BWR83" s="183"/>
      <c r="BWS83" s="183"/>
      <c r="BWT83" s="183"/>
      <c r="BWU83" s="183"/>
      <c r="BWV83" s="183"/>
      <c r="BWW83" s="183"/>
      <c r="BWX83" s="183"/>
      <c r="BWY83" s="183"/>
      <c r="BWZ83" s="183"/>
      <c r="BXA83" s="183"/>
      <c r="BXB83" s="183"/>
      <c r="BXC83" s="183"/>
      <c r="BXD83" s="183"/>
      <c r="BXE83" s="183"/>
      <c r="BXF83" s="183"/>
      <c r="BXG83" s="183"/>
      <c r="BXH83" s="183"/>
      <c r="BXI83" s="183"/>
      <c r="BXJ83" s="183"/>
      <c r="BXK83" s="183"/>
      <c r="BXL83" s="183"/>
      <c r="BXM83" s="183"/>
      <c r="BXN83" s="183"/>
      <c r="BXO83" s="183"/>
      <c r="BXP83" s="183"/>
      <c r="BXQ83" s="183"/>
      <c r="BXR83" s="183"/>
      <c r="BXS83" s="183"/>
      <c r="BXT83" s="183"/>
      <c r="BXU83" s="183"/>
      <c r="BXV83" s="183"/>
      <c r="BXW83" s="183"/>
      <c r="BXX83" s="183"/>
      <c r="BXY83" s="183"/>
      <c r="BXZ83" s="183"/>
      <c r="BYA83" s="183"/>
      <c r="BYB83" s="183"/>
      <c r="BYC83" s="183"/>
      <c r="BYD83" s="183"/>
      <c r="BYE83" s="183"/>
      <c r="BYF83" s="183"/>
      <c r="BYG83" s="183"/>
      <c r="BYH83" s="183"/>
      <c r="BYI83" s="183"/>
      <c r="BYJ83" s="183"/>
      <c r="BYK83" s="183"/>
      <c r="BYL83" s="183"/>
      <c r="BYM83" s="183"/>
      <c r="BYN83" s="183"/>
      <c r="BYO83" s="183"/>
      <c r="BYP83" s="183"/>
      <c r="BYQ83" s="183"/>
      <c r="BYR83" s="183"/>
      <c r="BYS83" s="183"/>
      <c r="BYT83" s="183"/>
      <c r="BYU83" s="183"/>
      <c r="BYV83" s="183"/>
      <c r="BYW83" s="183"/>
      <c r="BYX83" s="183"/>
      <c r="BYY83" s="183"/>
      <c r="BYZ83" s="183"/>
      <c r="BZA83" s="183"/>
      <c r="BZB83" s="183"/>
      <c r="BZC83" s="183"/>
      <c r="BZD83" s="183"/>
      <c r="BZE83" s="183"/>
      <c r="BZF83" s="183"/>
      <c r="BZG83" s="183"/>
      <c r="BZH83" s="183"/>
      <c r="BZI83" s="183"/>
      <c r="BZJ83" s="183"/>
      <c r="BZK83" s="183"/>
      <c r="BZL83" s="183"/>
      <c r="BZM83" s="183"/>
      <c r="BZN83" s="183"/>
      <c r="BZO83" s="183"/>
      <c r="BZP83" s="183"/>
      <c r="BZQ83" s="183"/>
      <c r="BZR83" s="183"/>
      <c r="BZS83" s="183"/>
      <c r="BZT83" s="183"/>
      <c r="BZU83" s="183"/>
      <c r="BZV83" s="183"/>
      <c r="BZW83" s="183"/>
      <c r="BZX83" s="183"/>
      <c r="BZY83" s="183"/>
      <c r="BZZ83" s="183"/>
      <c r="CAA83" s="183"/>
      <c r="CAB83" s="183"/>
      <c r="CAC83" s="183"/>
      <c r="CAD83" s="183"/>
      <c r="CAE83" s="183"/>
      <c r="CAF83" s="183"/>
      <c r="CAG83" s="183"/>
      <c r="CAH83" s="183"/>
      <c r="CAI83" s="183"/>
      <c r="CAJ83" s="183"/>
      <c r="CAK83" s="183"/>
      <c r="CAL83" s="183"/>
      <c r="CAM83" s="183"/>
      <c r="CAN83" s="183"/>
      <c r="CAO83" s="183"/>
      <c r="CAP83" s="183"/>
      <c r="CAQ83" s="183"/>
      <c r="CAR83" s="183"/>
      <c r="CAS83" s="183"/>
      <c r="CAT83" s="183"/>
      <c r="CAU83" s="183"/>
      <c r="CAV83" s="183"/>
      <c r="CAW83" s="183"/>
      <c r="CAX83" s="183"/>
      <c r="CAY83" s="183"/>
      <c r="CAZ83" s="183"/>
      <c r="CBA83" s="183"/>
      <c r="CBB83" s="183"/>
      <c r="CBC83" s="183"/>
      <c r="CBD83" s="183"/>
      <c r="CBE83" s="183"/>
      <c r="CBF83" s="183"/>
      <c r="CBG83" s="183"/>
      <c r="CBH83" s="183"/>
      <c r="CBI83" s="183"/>
      <c r="CBJ83" s="183"/>
      <c r="CBK83" s="183"/>
      <c r="CBL83" s="183"/>
      <c r="CBM83" s="183"/>
      <c r="CBN83" s="183"/>
      <c r="CBO83" s="183"/>
      <c r="CBP83" s="183"/>
      <c r="CBQ83" s="183"/>
      <c r="CBR83" s="183"/>
      <c r="CBS83" s="183"/>
      <c r="CBT83" s="183"/>
      <c r="CBU83" s="183"/>
      <c r="CBV83" s="183"/>
      <c r="CBW83" s="183"/>
      <c r="CBX83" s="183"/>
      <c r="CBY83" s="183"/>
      <c r="CBZ83" s="183"/>
      <c r="CCA83" s="183"/>
      <c r="CCB83" s="183"/>
      <c r="CCC83" s="183"/>
      <c r="CCD83" s="183"/>
      <c r="CCE83" s="183"/>
      <c r="CCF83" s="183"/>
      <c r="CCG83" s="183"/>
      <c r="CCH83" s="183"/>
      <c r="CCI83" s="183"/>
      <c r="CCJ83" s="183"/>
      <c r="CCK83" s="183"/>
      <c r="CCL83" s="183"/>
      <c r="CCM83" s="183"/>
      <c r="CCN83" s="183"/>
      <c r="CCO83" s="183"/>
      <c r="CCP83" s="183"/>
      <c r="CCQ83" s="183"/>
      <c r="CCR83" s="183"/>
      <c r="CCS83" s="183"/>
      <c r="CCT83" s="183"/>
      <c r="CCU83" s="183"/>
      <c r="CCV83" s="183"/>
      <c r="CCW83" s="183"/>
      <c r="CCX83" s="183"/>
      <c r="CCY83" s="183"/>
      <c r="CCZ83" s="183"/>
      <c r="CDA83" s="183"/>
      <c r="CDB83" s="183"/>
      <c r="CDC83" s="183"/>
      <c r="CDD83" s="183"/>
      <c r="CDE83" s="183"/>
      <c r="CDF83" s="183"/>
      <c r="CDG83" s="183"/>
      <c r="CDH83" s="183"/>
      <c r="CDI83" s="183"/>
      <c r="CDJ83" s="183"/>
      <c r="CDK83" s="183"/>
      <c r="CDL83" s="183"/>
      <c r="CDM83" s="183"/>
      <c r="CDN83" s="183"/>
      <c r="CDO83" s="183"/>
      <c r="CDP83" s="183"/>
      <c r="CDQ83" s="183"/>
      <c r="CDR83" s="183"/>
      <c r="CDS83" s="183"/>
      <c r="CDT83" s="183"/>
      <c r="CDU83" s="183"/>
      <c r="CDV83" s="183"/>
      <c r="CDW83" s="183"/>
      <c r="CDX83" s="183"/>
      <c r="CDY83" s="183"/>
      <c r="CDZ83" s="183"/>
      <c r="CEA83" s="183"/>
      <c r="CEB83" s="183"/>
      <c r="CEC83" s="183"/>
      <c r="CED83" s="183"/>
      <c r="CEE83" s="183"/>
      <c r="CEF83" s="183"/>
      <c r="CEG83" s="183"/>
      <c r="CEH83" s="183"/>
      <c r="CEI83" s="183"/>
      <c r="CEJ83" s="183"/>
      <c r="CEK83" s="183"/>
      <c r="CEL83" s="183"/>
      <c r="CEM83" s="183"/>
      <c r="CEN83" s="183"/>
      <c r="CEO83" s="183"/>
      <c r="CEP83" s="183"/>
      <c r="CEQ83" s="183"/>
      <c r="CER83" s="183"/>
      <c r="CES83" s="183"/>
      <c r="CET83" s="183"/>
      <c r="CEU83" s="183"/>
      <c r="CEV83" s="183"/>
      <c r="CEW83" s="183"/>
      <c r="CEX83" s="183"/>
      <c r="CEY83" s="183"/>
      <c r="CEZ83" s="183"/>
      <c r="CFA83" s="183"/>
      <c r="CFB83" s="183"/>
      <c r="CFC83" s="183"/>
      <c r="CFD83" s="183"/>
      <c r="CFE83" s="183"/>
      <c r="CFF83" s="183"/>
      <c r="CFG83" s="183"/>
      <c r="CFH83" s="183"/>
      <c r="CFI83" s="183"/>
      <c r="CFJ83" s="183"/>
      <c r="CFK83" s="183"/>
      <c r="CFL83" s="183"/>
      <c r="CFM83" s="183"/>
      <c r="CFN83" s="183"/>
      <c r="CFO83" s="183"/>
      <c r="CFP83" s="183"/>
      <c r="CFQ83" s="183"/>
      <c r="CFR83" s="183"/>
      <c r="CFS83" s="183"/>
      <c r="CFT83" s="183"/>
      <c r="CFU83" s="183"/>
      <c r="CFV83" s="183"/>
      <c r="CFW83" s="183"/>
      <c r="CFX83" s="183"/>
      <c r="CFY83" s="183"/>
      <c r="CFZ83" s="183"/>
      <c r="CGA83" s="183"/>
      <c r="CGB83" s="183"/>
      <c r="CGC83" s="183"/>
      <c r="CGD83" s="183"/>
      <c r="CGE83" s="183"/>
      <c r="CGF83" s="183"/>
      <c r="CGG83" s="183"/>
      <c r="CGH83" s="183"/>
      <c r="CGI83" s="183"/>
      <c r="CGJ83" s="183"/>
      <c r="CGK83" s="183"/>
      <c r="CGL83" s="183"/>
      <c r="CGM83" s="183"/>
      <c r="CGN83" s="183"/>
      <c r="CGO83" s="183"/>
      <c r="CGP83" s="183"/>
      <c r="CGQ83" s="183"/>
      <c r="CGR83" s="183"/>
      <c r="CGS83" s="183"/>
      <c r="CGT83" s="183"/>
      <c r="CGU83" s="183"/>
      <c r="CGV83" s="183"/>
      <c r="CGW83" s="183"/>
      <c r="CGX83" s="183"/>
      <c r="CGY83" s="183"/>
      <c r="CGZ83" s="183"/>
      <c r="CHA83" s="183"/>
      <c r="CHB83" s="183"/>
      <c r="CHC83" s="183"/>
      <c r="CHD83" s="183"/>
      <c r="CHE83" s="183"/>
      <c r="CHF83" s="183"/>
      <c r="CHG83" s="183"/>
      <c r="CHH83" s="183"/>
      <c r="CHI83" s="183"/>
      <c r="CHJ83" s="183"/>
      <c r="CHK83" s="183"/>
      <c r="CHL83" s="183"/>
      <c r="CHM83" s="183"/>
      <c r="CHN83" s="183"/>
      <c r="CHO83" s="183"/>
      <c r="CHP83" s="183"/>
      <c r="CHQ83" s="183"/>
      <c r="CHR83" s="183"/>
      <c r="CHS83" s="183"/>
      <c r="CHT83" s="183"/>
      <c r="CHU83" s="183"/>
      <c r="CHV83" s="183"/>
      <c r="CHW83" s="183"/>
      <c r="CHX83" s="183"/>
      <c r="CHY83" s="183"/>
      <c r="CHZ83" s="183"/>
      <c r="CIA83" s="183"/>
      <c r="CIB83" s="183"/>
      <c r="CIC83" s="183"/>
      <c r="CID83" s="183"/>
      <c r="CIE83" s="183"/>
      <c r="CIF83" s="183"/>
      <c r="CIG83" s="183"/>
      <c r="CIH83" s="183"/>
      <c r="CII83" s="183"/>
      <c r="CIJ83" s="183"/>
      <c r="CIK83" s="183"/>
      <c r="CIL83" s="183"/>
      <c r="CIM83" s="183"/>
      <c r="CIN83" s="183"/>
      <c r="CIO83" s="183"/>
      <c r="CIP83" s="183"/>
      <c r="CIQ83" s="183"/>
      <c r="CIR83" s="183"/>
      <c r="CIS83" s="183"/>
      <c r="CIT83" s="183"/>
      <c r="CIU83" s="183"/>
      <c r="CIV83" s="183"/>
      <c r="CIW83" s="183"/>
      <c r="CIX83" s="183"/>
      <c r="CIY83" s="183"/>
      <c r="CIZ83" s="183"/>
      <c r="CJA83" s="183"/>
      <c r="CJB83" s="183"/>
      <c r="CJC83" s="183"/>
      <c r="CJD83" s="183"/>
      <c r="CJE83" s="183"/>
      <c r="CJF83" s="183"/>
      <c r="CJG83" s="183"/>
      <c r="CJH83" s="183"/>
      <c r="CJI83" s="183"/>
      <c r="CJJ83" s="183"/>
      <c r="CJK83" s="183"/>
      <c r="CJL83" s="183"/>
      <c r="CJM83" s="183"/>
      <c r="CJN83" s="183"/>
      <c r="CJO83" s="183"/>
      <c r="CJP83" s="183"/>
      <c r="CJQ83" s="183"/>
      <c r="CJR83" s="183"/>
      <c r="CJS83" s="183"/>
      <c r="CJT83" s="183"/>
      <c r="CJU83" s="183"/>
      <c r="CJV83" s="183"/>
      <c r="CJW83" s="183"/>
      <c r="CJX83" s="183"/>
      <c r="CJY83" s="183"/>
      <c r="CJZ83" s="183"/>
      <c r="CKA83" s="183"/>
      <c r="CKB83" s="183"/>
      <c r="CKC83" s="183"/>
      <c r="CKD83" s="183"/>
      <c r="CKE83" s="183"/>
      <c r="CKF83" s="183"/>
      <c r="CKG83" s="183"/>
      <c r="CKH83" s="183"/>
      <c r="CKI83" s="183"/>
      <c r="CKJ83" s="183"/>
      <c r="CKK83" s="183"/>
      <c r="CKL83" s="183"/>
      <c r="CKM83" s="183"/>
      <c r="CKN83" s="183"/>
      <c r="CKO83" s="183"/>
      <c r="CKP83" s="183"/>
      <c r="CKQ83" s="183"/>
      <c r="CKR83" s="183"/>
      <c r="CKS83" s="183"/>
      <c r="CKT83" s="183"/>
      <c r="CKU83" s="183"/>
      <c r="CKV83" s="183"/>
      <c r="CKW83" s="183"/>
      <c r="CKX83" s="183"/>
      <c r="CKY83" s="183"/>
      <c r="CKZ83" s="183"/>
      <c r="CLA83" s="183"/>
      <c r="CLB83" s="183"/>
      <c r="CLC83" s="183"/>
      <c r="CLD83" s="183"/>
      <c r="CLE83" s="183"/>
      <c r="CLF83" s="183"/>
      <c r="CLG83" s="183"/>
      <c r="CLH83" s="183"/>
      <c r="CLI83" s="183"/>
      <c r="CLJ83" s="183"/>
      <c r="CLK83" s="183"/>
      <c r="CLL83" s="183"/>
      <c r="CLM83" s="183"/>
      <c r="CLN83" s="183"/>
      <c r="CLO83" s="183"/>
      <c r="CLP83" s="183"/>
      <c r="CLQ83" s="183"/>
      <c r="CLR83" s="183"/>
      <c r="CLS83" s="183"/>
      <c r="CLT83" s="183"/>
      <c r="CLU83" s="183"/>
      <c r="CLV83" s="183"/>
      <c r="CLW83" s="183"/>
      <c r="CLX83" s="183"/>
      <c r="CLY83" s="183"/>
      <c r="CLZ83" s="183"/>
      <c r="CMA83" s="183"/>
      <c r="CMB83" s="183"/>
      <c r="CMC83" s="183"/>
      <c r="CMD83" s="183"/>
      <c r="CME83" s="183"/>
      <c r="CMF83" s="183"/>
      <c r="CMG83" s="183"/>
      <c r="CMH83" s="183"/>
      <c r="CMI83" s="183"/>
      <c r="CMJ83" s="183"/>
      <c r="CMK83" s="183"/>
      <c r="CML83" s="183"/>
      <c r="CMM83" s="183"/>
      <c r="CMN83" s="183"/>
      <c r="CMO83" s="183"/>
      <c r="CMP83" s="183"/>
      <c r="CMQ83" s="183"/>
      <c r="CMR83" s="183"/>
      <c r="CMS83" s="183"/>
      <c r="CMT83" s="183"/>
      <c r="CMU83" s="183"/>
      <c r="CMV83" s="183"/>
      <c r="CMW83" s="183"/>
      <c r="CMX83" s="183"/>
      <c r="CMY83" s="183"/>
      <c r="CMZ83" s="183"/>
      <c r="CNA83" s="183"/>
      <c r="CNB83" s="183"/>
      <c r="CNC83" s="183"/>
      <c r="CND83" s="183"/>
      <c r="CNE83" s="183"/>
      <c r="CNF83" s="183"/>
      <c r="CNG83" s="183"/>
      <c r="CNH83" s="183"/>
      <c r="CNI83" s="183"/>
      <c r="CNJ83" s="183"/>
      <c r="CNK83" s="183"/>
      <c r="CNL83" s="183"/>
      <c r="CNM83" s="183"/>
      <c r="CNN83" s="183"/>
      <c r="CNO83" s="183"/>
      <c r="CNP83" s="183"/>
      <c r="CNQ83" s="183"/>
      <c r="CNR83" s="183"/>
      <c r="CNS83" s="183"/>
      <c r="CNT83" s="183"/>
      <c r="CNU83" s="183"/>
      <c r="CNV83" s="183"/>
      <c r="CNW83" s="183"/>
      <c r="CNX83" s="183"/>
      <c r="CNY83" s="183"/>
      <c r="CNZ83" s="183"/>
      <c r="COA83" s="183"/>
      <c r="COB83" s="183"/>
      <c r="COC83" s="183"/>
      <c r="COD83" s="183"/>
      <c r="COE83" s="183"/>
      <c r="COF83" s="183"/>
      <c r="COG83" s="183"/>
      <c r="COH83" s="183"/>
      <c r="COI83" s="183"/>
      <c r="COJ83" s="183"/>
      <c r="COK83" s="183"/>
      <c r="COL83" s="183"/>
      <c r="COM83" s="183"/>
      <c r="CON83" s="183"/>
      <c r="COO83" s="183"/>
      <c r="COP83" s="183"/>
      <c r="COQ83" s="183"/>
      <c r="COR83" s="183"/>
      <c r="COS83" s="183"/>
      <c r="COT83" s="183"/>
      <c r="COU83" s="183"/>
      <c r="COV83" s="183"/>
      <c r="COW83" s="183"/>
      <c r="COX83" s="183"/>
    </row>
    <row r="84" spans="1:2442" s="293" customFormat="1" ht="18.95" customHeight="1">
      <c r="A84" s="281"/>
      <c r="B84" s="310"/>
      <c r="C84" s="283"/>
      <c r="D84" s="281"/>
      <c r="E84" s="284"/>
      <c r="F84" s="285"/>
      <c r="G84" s="285"/>
      <c r="H84" s="309"/>
      <c r="I84" s="288"/>
      <c r="K84" s="298"/>
      <c r="L84" s="298"/>
      <c r="M84" s="298"/>
      <c r="N84" s="272"/>
      <c r="O84" s="264"/>
      <c r="P84" s="265"/>
      <c r="Q84" s="266"/>
      <c r="R84" s="266"/>
      <c r="S84" s="264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3"/>
      <c r="DB84" s="183"/>
      <c r="DC84" s="183"/>
      <c r="DD84" s="183"/>
      <c r="DE84" s="183"/>
      <c r="DF84" s="183"/>
      <c r="DG84" s="183"/>
      <c r="DH84" s="183"/>
      <c r="DI84" s="183"/>
      <c r="DJ84" s="183"/>
      <c r="DK84" s="183"/>
      <c r="DL84" s="183"/>
      <c r="DM84" s="183"/>
      <c r="DN84" s="183"/>
      <c r="DO84" s="183"/>
      <c r="DP84" s="183"/>
      <c r="DQ84" s="183"/>
      <c r="DR84" s="183"/>
      <c r="DS84" s="183"/>
      <c r="DT84" s="183"/>
      <c r="DU84" s="183"/>
      <c r="DV84" s="183"/>
      <c r="DW84" s="183"/>
      <c r="DX84" s="183"/>
      <c r="DY84" s="183"/>
      <c r="DZ84" s="183"/>
      <c r="EA84" s="183"/>
      <c r="EB84" s="183"/>
      <c r="EC84" s="183"/>
      <c r="ED84" s="183"/>
      <c r="EE84" s="183"/>
      <c r="EF84" s="183"/>
      <c r="EG84" s="183"/>
      <c r="EH84" s="183"/>
      <c r="EI84" s="183"/>
      <c r="EJ84" s="183"/>
      <c r="EK84" s="183"/>
      <c r="EL84" s="183"/>
      <c r="EM84" s="183"/>
      <c r="EN84" s="183"/>
      <c r="EO84" s="183"/>
      <c r="EP84" s="183"/>
      <c r="EQ84" s="183"/>
      <c r="ER84" s="183"/>
      <c r="ES84" s="183"/>
      <c r="ET84" s="183"/>
      <c r="EU84" s="183"/>
      <c r="EV84" s="183"/>
      <c r="EW84" s="183"/>
      <c r="EX84" s="183"/>
      <c r="EY84" s="183"/>
      <c r="EZ84" s="183"/>
      <c r="FA84" s="183"/>
      <c r="FB84" s="183"/>
      <c r="FC84" s="183"/>
      <c r="FD84" s="183"/>
      <c r="FE84" s="183"/>
      <c r="FF84" s="183"/>
      <c r="FG84" s="183"/>
      <c r="FH84" s="183"/>
      <c r="FI84" s="183"/>
      <c r="FJ84" s="183"/>
      <c r="FK84" s="183"/>
      <c r="FL84" s="183"/>
      <c r="FM84" s="183"/>
      <c r="FN84" s="183"/>
      <c r="FO84" s="183"/>
      <c r="FP84" s="183"/>
      <c r="FQ84" s="183"/>
      <c r="FR84" s="183"/>
      <c r="FS84" s="183"/>
      <c r="FT84" s="183"/>
      <c r="FU84" s="183"/>
      <c r="FV84" s="183"/>
      <c r="FW84" s="183"/>
      <c r="FX84" s="183"/>
      <c r="FY84" s="183"/>
      <c r="FZ84" s="183"/>
      <c r="GA84" s="183"/>
      <c r="GB84" s="183"/>
      <c r="GC84" s="183"/>
      <c r="GD84" s="183"/>
      <c r="GE84" s="183"/>
      <c r="GF84" s="183"/>
      <c r="GG84" s="183"/>
      <c r="GH84" s="183"/>
      <c r="GI84" s="183"/>
      <c r="GJ84" s="183"/>
      <c r="GK84" s="183"/>
      <c r="GL84" s="183"/>
      <c r="GM84" s="183"/>
      <c r="GN84" s="183"/>
      <c r="GO84" s="183"/>
      <c r="GP84" s="183"/>
      <c r="GQ84" s="183"/>
      <c r="GR84" s="183"/>
      <c r="GS84" s="183"/>
      <c r="GT84" s="183"/>
      <c r="GU84" s="183"/>
      <c r="GV84" s="183"/>
      <c r="GW84" s="183"/>
      <c r="GX84" s="183"/>
      <c r="GY84" s="183"/>
      <c r="GZ84" s="183"/>
      <c r="HA84" s="183"/>
      <c r="HB84" s="183"/>
      <c r="HC84" s="183"/>
      <c r="HD84" s="183"/>
      <c r="HE84" s="183"/>
      <c r="HF84" s="183"/>
      <c r="HG84" s="183"/>
      <c r="HH84" s="183"/>
      <c r="HI84" s="183"/>
      <c r="HJ84" s="183"/>
      <c r="HK84" s="183"/>
      <c r="HL84" s="183"/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83"/>
      <c r="HZ84" s="183"/>
      <c r="IA84" s="183"/>
      <c r="IB84" s="183"/>
      <c r="IC84" s="183"/>
      <c r="ID84" s="183"/>
      <c r="IE84" s="183"/>
      <c r="IF84" s="183"/>
      <c r="IG84" s="183"/>
      <c r="IH84" s="183"/>
      <c r="II84" s="183"/>
      <c r="IJ84" s="183"/>
      <c r="IK84" s="183"/>
      <c r="IL84" s="183"/>
      <c r="IM84" s="183"/>
      <c r="IN84" s="183"/>
      <c r="IO84" s="183"/>
      <c r="IP84" s="183"/>
      <c r="IQ84" s="183"/>
      <c r="IR84" s="183"/>
      <c r="IS84" s="183"/>
      <c r="IT84" s="183"/>
      <c r="IU84" s="183"/>
      <c r="IV84" s="183"/>
      <c r="IW84" s="183"/>
      <c r="IX84" s="183"/>
      <c r="IY84" s="183"/>
      <c r="IZ84" s="183"/>
      <c r="JA84" s="183"/>
      <c r="JB84" s="183"/>
      <c r="JC84" s="183"/>
      <c r="JD84" s="183"/>
      <c r="JE84" s="183"/>
      <c r="JF84" s="183"/>
      <c r="JG84" s="183"/>
      <c r="JH84" s="183"/>
      <c r="JI84" s="183"/>
      <c r="JJ84" s="183"/>
      <c r="JK84" s="183"/>
      <c r="JL84" s="183"/>
      <c r="JM84" s="183"/>
      <c r="JN84" s="183"/>
      <c r="JO84" s="183"/>
      <c r="JP84" s="183"/>
      <c r="JQ84" s="183"/>
      <c r="JR84" s="183"/>
      <c r="JS84" s="183"/>
      <c r="JT84" s="183"/>
      <c r="JU84" s="183"/>
      <c r="JV84" s="183"/>
      <c r="JW84" s="183"/>
      <c r="JX84" s="183"/>
      <c r="JY84" s="183"/>
      <c r="JZ84" s="183"/>
      <c r="KA84" s="183"/>
      <c r="KB84" s="183"/>
      <c r="KC84" s="183"/>
      <c r="KD84" s="183"/>
      <c r="KE84" s="183"/>
      <c r="KF84" s="183"/>
      <c r="KG84" s="183"/>
      <c r="KH84" s="183"/>
      <c r="KI84" s="183"/>
      <c r="KJ84" s="183"/>
      <c r="KK84" s="183"/>
      <c r="KL84" s="183"/>
      <c r="KM84" s="183"/>
      <c r="KN84" s="183"/>
      <c r="KO84" s="183"/>
      <c r="KP84" s="183"/>
      <c r="KQ84" s="183"/>
      <c r="KR84" s="183"/>
      <c r="KS84" s="183"/>
      <c r="KT84" s="183"/>
      <c r="KU84" s="183"/>
      <c r="KV84" s="183"/>
      <c r="KW84" s="183"/>
      <c r="KX84" s="183"/>
      <c r="KY84" s="183"/>
      <c r="KZ84" s="183"/>
      <c r="LA84" s="183"/>
      <c r="LB84" s="183"/>
      <c r="LC84" s="183"/>
      <c r="LD84" s="183"/>
      <c r="LE84" s="183"/>
      <c r="LF84" s="183"/>
      <c r="LG84" s="183"/>
      <c r="LH84" s="183"/>
      <c r="LI84" s="183"/>
      <c r="LJ84" s="183"/>
      <c r="LK84" s="183"/>
      <c r="LL84" s="183"/>
      <c r="LM84" s="183"/>
      <c r="LN84" s="183"/>
      <c r="LO84" s="183"/>
      <c r="LP84" s="183"/>
      <c r="LQ84" s="183"/>
      <c r="LR84" s="183"/>
      <c r="LS84" s="183"/>
      <c r="LT84" s="183"/>
      <c r="LU84" s="183"/>
      <c r="LV84" s="183"/>
      <c r="LW84" s="183"/>
      <c r="LX84" s="183"/>
      <c r="LY84" s="183"/>
      <c r="LZ84" s="183"/>
      <c r="MA84" s="183"/>
      <c r="MB84" s="183"/>
      <c r="MC84" s="183"/>
      <c r="MD84" s="183"/>
      <c r="ME84" s="183"/>
      <c r="MF84" s="183"/>
      <c r="MG84" s="183"/>
      <c r="MH84" s="183"/>
      <c r="MI84" s="183"/>
      <c r="MJ84" s="183"/>
      <c r="MK84" s="183"/>
      <c r="ML84" s="183"/>
      <c r="MM84" s="183"/>
      <c r="MN84" s="183"/>
      <c r="MO84" s="183"/>
      <c r="MP84" s="183"/>
      <c r="MQ84" s="183"/>
      <c r="MR84" s="183"/>
      <c r="MS84" s="183"/>
      <c r="MT84" s="183"/>
      <c r="MU84" s="183"/>
      <c r="MV84" s="183"/>
      <c r="MW84" s="183"/>
      <c r="MX84" s="183"/>
      <c r="MY84" s="183"/>
      <c r="MZ84" s="183"/>
      <c r="NA84" s="183"/>
      <c r="NB84" s="183"/>
      <c r="NC84" s="183"/>
      <c r="ND84" s="183"/>
      <c r="NE84" s="183"/>
      <c r="NF84" s="183"/>
      <c r="NG84" s="183"/>
      <c r="NH84" s="183"/>
      <c r="NI84" s="183"/>
      <c r="NJ84" s="183"/>
      <c r="NK84" s="183"/>
      <c r="NL84" s="183"/>
      <c r="NM84" s="183"/>
      <c r="NN84" s="183"/>
      <c r="NO84" s="183"/>
      <c r="NP84" s="183"/>
      <c r="NQ84" s="183"/>
      <c r="NR84" s="183"/>
      <c r="NS84" s="183"/>
      <c r="NT84" s="183"/>
      <c r="NU84" s="183"/>
      <c r="NV84" s="183"/>
      <c r="NW84" s="183"/>
      <c r="NX84" s="183"/>
      <c r="NY84" s="183"/>
      <c r="NZ84" s="183"/>
      <c r="OA84" s="183"/>
      <c r="OB84" s="183"/>
      <c r="OC84" s="183"/>
      <c r="OD84" s="183"/>
      <c r="OE84" s="183"/>
      <c r="OF84" s="183"/>
      <c r="OG84" s="183"/>
      <c r="OH84" s="183"/>
      <c r="OI84" s="183"/>
      <c r="OJ84" s="183"/>
      <c r="OK84" s="183"/>
      <c r="OL84" s="183"/>
      <c r="OM84" s="183"/>
      <c r="ON84" s="183"/>
      <c r="OO84" s="183"/>
      <c r="OP84" s="183"/>
      <c r="OQ84" s="183"/>
      <c r="OR84" s="183"/>
      <c r="OS84" s="183"/>
      <c r="OT84" s="183"/>
      <c r="OU84" s="183"/>
      <c r="OV84" s="183"/>
      <c r="OW84" s="183"/>
      <c r="OX84" s="183"/>
      <c r="OY84" s="183"/>
      <c r="OZ84" s="183"/>
      <c r="PA84" s="183"/>
      <c r="PB84" s="183"/>
      <c r="PC84" s="183"/>
      <c r="PD84" s="183"/>
      <c r="PE84" s="183"/>
      <c r="PF84" s="183"/>
      <c r="PG84" s="183"/>
      <c r="PH84" s="183"/>
      <c r="PI84" s="183"/>
      <c r="PJ84" s="183"/>
      <c r="PK84" s="183"/>
      <c r="PL84" s="183"/>
      <c r="PM84" s="183"/>
      <c r="PN84" s="183"/>
      <c r="PO84" s="183"/>
      <c r="PP84" s="183"/>
      <c r="PQ84" s="183"/>
      <c r="PR84" s="183"/>
      <c r="PS84" s="183"/>
      <c r="PT84" s="183"/>
      <c r="PU84" s="183"/>
      <c r="PV84" s="183"/>
      <c r="PW84" s="183"/>
      <c r="PX84" s="183"/>
      <c r="PY84" s="183"/>
      <c r="PZ84" s="183"/>
      <c r="QA84" s="183"/>
      <c r="QB84" s="183"/>
      <c r="QC84" s="183"/>
      <c r="QD84" s="183"/>
      <c r="QE84" s="183"/>
      <c r="QF84" s="183"/>
      <c r="QG84" s="183"/>
      <c r="QH84" s="183"/>
      <c r="QI84" s="183"/>
      <c r="QJ84" s="183"/>
      <c r="QK84" s="183"/>
      <c r="QL84" s="183"/>
      <c r="QM84" s="183"/>
      <c r="QN84" s="183"/>
      <c r="QO84" s="183"/>
      <c r="QP84" s="183"/>
      <c r="QQ84" s="183"/>
      <c r="QR84" s="183"/>
      <c r="QS84" s="183"/>
      <c r="QT84" s="183"/>
      <c r="QU84" s="183"/>
      <c r="QV84" s="183"/>
      <c r="QW84" s="183"/>
      <c r="QX84" s="183"/>
      <c r="QY84" s="183"/>
      <c r="QZ84" s="183"/>
      <c r="RA84" s="183"/>
      <c r="RB84" s="183"/>
      <c r="RC84" s="183"/>
      <c r="RD84" s="183"/>
      <c r="RE84" s="183"/>
      <c r="RF84" s="183"/>
      <c r="RG84" s="183"/>
      <c r="RH84" s="183"/>
      <c r="RI84" s="183"/>
      <c r="RJ84" s="183"/>
      <c r="RK84" s="183"/>
      <c r="RL84" s="183"/>
      <c r="RM84" s="183"/>
      <c r="RN84" s="183"/>
      <c r="RO84" s="183"/>
      <c r="RP84" s="183"/>
      <c r="RQ84" s="183"/>
      <c r="RR84" s="183"/>
      <c r="RS84" s="183"/>
      <c r="RT84" s="183"/>
      <c r="RU84" s="183"/>
      <c r="RV84" s="183"/>
      <c r="RW84" s="183"/>
      <c r="RX84" s="183"/>
      <c r="RY84" s="183"/>
      <c r="RZ84" s="183"/>
      <c r="SA84" s="183"/>
      <c r="SB84" s="183"/>
      <c r="SC84" s="183"/>
      <c r="SD84" s="183"/>
      <c r="SE84" s="183"/>
      <c r="SF84" s="183"/>
      <c r="SG84" s="183"/>
      <c r="SH84" s="183"/>
      <c r="SI84" s="183"/>
      <c r="SJ84" s="183"/>
      <c r="SK84" s="183"/>
      <c r="SL84" s="183"/>
      <c r="SM84" s="183"/>
      <c r="SN84" s="183"/>
      <c r="SO84" s="183"/>
      <c r="SP84" s="183"/>
      <c r="SQ84" s="183"/>
      <c r="SR84" s="183"/>
      <c r="SS84" s="183"/>
      <c r="ST84" s="183"/>
      <c r="SU84" s="183"/>
      <c r="SV84" s="183"/>
      <c r="SW84" s="183"/>
      <c r="SX84" s="183"/>
      <c r="SY84" s="183"/>
      <c r="SZ84" s="183"/>
      <c r="TA84" s="183"/>
      <c r="TB84" s="183"/>
      <c r="TC84" s="183"/>
      <c r="TD84" s="183"/>
      <c r="TE84" s="183"/>
      <c r="TF84" s="183"/>
      <c r="TG84" s="183"/>
      <c r="TH84" s="183"/>
      <c r="TI84" s="183"/>
      <c r="TJ84" s="183"/>
      <c r="TK84" s="183"/>
      <c r="TL84" s="183"/>
      <c r="TM84" s="183"/>
      <c r="TN84" s="183"/>
      <c r="TO84" s="183"/>
      <c r="TP84" s="183"/>
      <c r="TQ84" s="183"/>
      <c r="TR84" s="183"/>
      <c r="TS84" s="183"/>
      <c r="TT84" s="183"/>
      <c r="TU84" s="183"/>
      <c r="TV84" s="183"/>
      <c r="TW84" s="183"/>
      <c r="TX84" s="183"/>
      <c r="TY84" s="183"/>
      <c r="TZ84" s="183"/>
      <c r="UA84" s="183"/>
      <c r="UB84" s="183"/>
      <c r="UC84" s="183"/>
      <c r="UD84" s="183"/>
      <c r="UE84" s="183"/>
      <c r="UF84" s="183"/>
      <c r="UG84" s="183"/>
      <c r="UH84" s="183"/>
      <c r="UI84" s="183"/>
      <c r="UJ84" s="183"/>
      <c r="UK84" s="183"/>
      <c r="UL84" s="183"/>
      <c r="UM84" s="183"/>
      <c r="UN84" s="183"/>
      <c r="UO84" s="183"/>
      <c r="UP84" s="183"/>
      <c r="UQ84" s="183"/>
      <c r="UR84" s="183"/>
      <c r="US84" s="183"/>
      <c r="UT84" s="183"/>
      <c r="UU84" s="183"/>
      <c r="UV84" s="183"/>
      <c r="UW84" s="183"/>
      <c r="UX84" s="183"/>
      <c r="UY84" s="183"/>
      <c r="UZ84" s="183"/>
      <c r="VA84" s="183"/>
      <c r="VB84" s="183"/>
      <c r="VC84" s="183"/>
      <c r="VD84" s="183"/>
      <c r="VE84" s="183"/>
      <c r="VF84" s="183"/>
      <c r="VG84" s="183"/>
      <c r="VH84" s="183"/>
      <c r="VI84" s="183"/>
      <c r="VJ84" s="183"/>
      <c r="VK84" s="183"/>
      <c r="VL84" s="183"/>
      <c r="VM84" s="183"/>
      <c r="VN84" s="183"/>
      <c r="VO84" s="183"/>
      <c r="VP84" s="183"/>
      <c r="VQ84" s="183"/>
      <c r="VR84" s="183"/>
      <c r="VS84" s="183"/>
      <c r="VT84" s="183"/>
      <c r="VU84" s="183"/>
      <c r="VV84" s="183"/>
      <c r="VW84" s="183"/>
      <c r="VX84" s="183"/>
      <c r="VY84" s="183"/>
      <c r="VZ84" s="183"/>
      <c r="WA84" s="183"/>
      <c r="WB84" s="183"/>
      <c r="WC84" s="183"/>
      <c r="WD84" s="183"/>
      <c r="WE84" s="183"/>
      <c r="WF84" s="183"/>
      <c r="WG84" s="183"/>
      <c r="WH84" s="183"/>
      <c r="WI84" s="183"/>
      <c r="WJ84" s="183"/>
      <c r="WK84" s="183"/>
      <c r="WL84" s="183"/>
      <c r="WM84" s="183"/>
      <c r="WN84" s="183"/>
      <c r="WO84" s="183"/>
      <c r="WP84" s="183"/>
      <c r="WQ84" s="183"/>
      <c r="WR84" s="183"/>
      <c r="WS84" s="183"/>
      <c r="WT84" s="183"/>
      <c r="WU84" s="183"/>
      <c r="WV84" s="183"/>
      <c r="WW84" s="183"/>
      <c r="WX84" s="183"/>
      <c r="WY84" s="183"/>
      <c r="WZ84" s="183"/>
      <c r="XA84" s="183"/>
      <c r="XB84" s="183"/>
      <c r="XC84" s="183"/>
      <c r="XD84" s="183"/>
      <c r="XE84" s="183"/>
      <c r="XF84" s="183"/>
      <c r="XG84" s="183"/>
      <c r="XH84" s="183"/>
      <c r="XI84" s="183"/>
      <c r="XJ84" s="183"/>
      <c r="XK84" s="183"/>
      <c r="XL84" s="183"/>
      <c r="XM84" s="183"/>
      <c r="XN84" s="183"/>
      <c r="XO84" s="183"/>
      <c r="XP84" s="183"/>
      <c r="XQ84" s="183"/>
      <c r="XR84" s="183"/>
      <c r="XS84" s="183"/>
      <c r="XT84" s="183"/>
      <c r="XU84" s="183"/>
      <c r="XV84" s="183"/>
      <c r="XW84" s="183"/>
      <c r="XX84" s="183"/>
      <c r="XY84" s="183"/>
      <c r="XZ84" s="183"/>
      <c r="YA84" s="183"/>
      <c r="YB84" s="183"/>
      <c r="YC84" s="183"/>
      <c r="YD84" s="183"/>
      <c r="YE84" s="183"/>
      <c r="YF84" s="183"/>
      <c r="YG84" s="183"/>
      <c r="YH84" s="183"/>
      <c r="YI84" s="183"/>
      <c r="YJ84" s="183"/>
      <c r="YK84" s="183"/>
      <c r="YL84" s="183"/>
      <c r="YM84" s="183"/>
      <c r="YN84" s="183"/>
      <c r="YO84" s="183"/>
      <c r="YP84" s="183"/>
      <c r="YQ84" s="183"/>
      <c r="YR84" s="183"/>
      <c r="YS84" s="183"/>
      <c r="YT84" s="183"/>
      <c r="YU84" s="183"/>
      <c r="YV84" s="183"/>
      <c r="YW84" s="183"/>
      <c r="YX84" s="183"/>
      <c r="YY84" s="183"/>
      <c r="YZ84" s="183"/>
      <c r="ZA84" s="183"/>
      <c r="ZB84" s="183"/>
      <c r="ZC84" s="183"/>
      <c r="ZD84" s="183"/>
      <c r="ZE84" s="183"/>
      <c r="ZF84" s="183"/>
      <c r="ZG84" s="183"/>
      <c r="ZH84" s="183"/>
      <c r="ZI84" s="183"/>
      <c r="ZJ84" s="183"/>
      <c r="ZK84" s="183"/>
      <c r="ZL84" s="183"/>
      <c r="ZM84" s="183"/>
      <c r="ZN84" s="183"/>
      <c r="ZO84" s="183"/>
      <c r="ZP84" s="183"/>
      <c r="ZQ84" s="183"/>
      <c r="ZR84" s="183"/>
      <c r="ZS84" s="183"/>
      <c r="ZT84" s="183"/>
      <c r="ZU84" s="183"/>
      <c r="ZV84" s="183"/>
      <c r="ZW84" s="183"/>
      <c r="ZX84" s="183"/>
      <c r="ZY84" s="183"/>
      <c r="ZZ84" s="183"/>
      <c r="AAA84" s="183"/>
      <c r="AAB84" s="183"/>
      <c r="AAC84" s="183"/>
      <c r="AAD84" s="183"/>
      <c r="AAE84" s="183"/>
      <c r="AAF84" s="183"/>
      <c r="AAG84" s="183"/>
      <c r="AAH84" s="183"/>
      <c r="AAI84" s="183"/>
      <c r="AAJ84" s="183"/>
      <c r="AAK84" s="183"/>
      <c r="AAL84" s="183"/>
      <c r="AAM84" s="183"/>
      <c r="AAN84" s="183"/>
      <c r="AAO84" s="183"/>
      <c r="AAP84" s="183"/>
      <c r="AAQ84" s="183"/>
      <c r="AAR84" s="183"/>
      <c r="AAS84" s="183"/>
      <c r="AAT84" s="183"/>
      <c r="AAU84" s="183"/>
      <c r="AAV84" s="183"/>
      <c r="AAW84" s="183"/>
      <c r="AAX84" s="183"/>
      <c r="AAY84" s="183"/>
      <c r="AAZ84" s="183"/>
      <c r="ABA84" s="183"/>
      <c r="ABB84" s="183"/>
      <c r="ABC84" s="183"/>
      <c r="ABD84" s="183"/>
      <c r="ABE84" s="183"/>
      <c r="ABF84" s="183"/>
      <c r="ABG84" s="183"/>
      <c r="ABH84" s="183"/>
      <c r="ABI84" s="183"/>
      <c r="ABJ84" s="183"/>
      <c r="ABK84" s="183"/>
      <c r="ABL84" s="183"/>
      <c r="ABM84" s="183"/>
      <c r="ABN84" s="183"/>
      <c r="ABO84" s="183"/>
      <c r="ABP84" s="183"/>
      <c r="ABQ84" s="183"/>
      <c r="ABR84" s="183"/>
      <c r="ABS84" s="183"/>
      <c r="ABT84" s="183"/>
      <c r="ABU84" s="183"/>
      <c r="ABV84" s="183"/>
      <c r="ABW84" s="183"/>
      <c r="ABX84" s="183"/>
      <c r="ABY84" s="183"/>
      <c r="ABZ84" s="183"/>
      <c r="ACA84" s="183"/>
      <c r="ACB84" s="183"/>
      <c r="ACC84" s="183"/>
      <c r="ACD84" s="183"/>
      <c r="ACE84" s="183"/>
      <c r="ACF84" s="183"/>
      <c r="ACG84" s="183"/>
      <c r="ACH84" s="183"/>
      <c r="ACI84" s="183"/>
      <c r="ACJ84" s="183"/>
      <c r="ACK84" s="183"/>
      <c r="ACL84" s="183"/>
      <c r="ACM84" s="183"/>
      <c r="ACN84" s="183"/>
      <c r="ACO84" s="183"/>
      <c r="ACP84" s="183"/>
      <c r="ACQ84" s="183"/>
      <c r="ACR84" s="183"/>
      <c r="ACS84" s="183"/>
      <c r="ACT84" s="183"/>
      <c r="ACU84" s="183"/>
      <c r="ACV84" s="183"/>
      <c r="ACW84" s="183"/>
      <c r="ACX84" s="183"/>
      <c r="ACY84" s="183"/>
      <c r="ACZ84" s="183"/>
      <c r="ADA84" s="183"/>
      <c r="ADB84" s="183"/>
      <c r="ADC84" s="183"/>
      <c r="ADD84" s="183"/>
      <c r="ADE84" s="183"/>
      <c r="ADF84" s="183"/>
      <c r="ADG84" s="183"/>
      <c r="ADH84" s="183"/>
      <c r="ADI84" s="183"/>
      <c r="ADJ84" s="183"/>
      <c r="ADK84" s="183"/>
      <c r="ADL84" s="183"/>
      <c r="ADM84" s="183"/>
      <c r="ADN84" s="183"/>
      <c r="ADO84" s="183"/>
      <c r="ADP84" s="183"/>
      <c r="ADQ84" s="183"/>
      <c r="ADR84" s="183"/>
      <c r="ADS84" s="183"/>
      <c r="ADT84" s="183"/>
      <c r="ADU84" s="183"/>
      <c r="ADV84" s="183"/>
      <c r="ADW84" s="183"/>
      <c r="ADX84" s="183"/>
      <c r="ADY84" s="183"/>
      <c r="ADZ84" s="183"/>
      <c r="AEA84" s="183"/>
      <c r="AEB84" s="183"/>
      <c r="AEC84" s="183"/>
      <c r="AED84" s="183"/>
      <c r="AEE84" s="183"/>
      <c r="AEF84" s="183"/>
      <c r="AEG84" s="183"/>
      <c r="AEH84" s="183"/>
      <c r="AEI84" s="183"/>
      <c r="AEJ84" s="183"/>
      <c r="AEK84" s="183"/>
      <c r="AEL84" s="183"/>
      <c r="AEM84" s="183"/>
      <c r="AEN84" s="183"/>
      <c r="AEO84" s="183"/>
      <c r="AEP84" s="183"/>
      <c r="AEQ84" s="183"/>
      <c r="AER84" s="183"/>
      <c r="AES84" s="183"/>
      <c r="AET84" s="183"/>
      <c r="AEU84" s="183"/>
      <c r="AEV84" s="183"/>
      <c r="AEW84" s="183"/>
      <c r="AEX84" s="183"/>
      <c r="AEY84" s="183"/>
      <c r="AEZ84" s="183"/>
      <c r="AFA84" s="183"/>
      <c r="AFB84" s="183"/>
      <c r="AFC84" s="183"/>
      <c r="AFD84" s="183"/>
      <c r="AFE84" s="183"/>
      <c r="AFF84" s="183"/>
      <c r="AFG84" s="183"/>
      <c r="AFH84" s="183"/>
      <c r="AFI84" s="183"/>
      <c r="AFJ84" s="183"/>
      <c r="AFK84" s="183"/>
      <c r="AFL84" s="183"/>
      <c r="AFM84" s="183"/>
      <c r="AFN84" s="183"/>
      <c r="AFO84" s="183"/>
      <c r="AFP84" s="183"/>
      <c r="AFQ84" s="183"/>
      <c r="AFR84" s="183"/>
      <c r="AFS84" s="183"/>
      <c r="AFT84" s="183"/>
      <c r="AFU84" s="183"/>
      <c r="AFV84" s="183"/>
      <c r="AFW84" s="183"/>
      <c r="AFX84" s="183"/>
      <c r="AFY84" s="183"/>
      <c r="AFZ84" s="183"/>
      <c r="AGA84" s="183"/>
      <c r="AGB84" s="183"/>
      <c r="AGC84" s="183"/>
      <c r="AGD84" s="183"/>
      <c r="AGE84" s="183"/>
      <c r="AGF84" s="183"/>
      <c r="AGG84" s="183"/>
      <c r="AGH84" s="183"/>
      <c r="AGI84" s="183"/>
      <c r="AGJ84" s="183"/>
      <c r="AGK84" s="183"/>
      <c r="AGL84" s="183"/>
      <c r="AGM84" s="183"/>
      <c r="AGN84" s="183"/>
      <c r="AGO84" s="183"/>
      <c r="AGP84" s="183"/>
      <c r="AGQ84" s="183"/>
      <c r="AGR84" s="183"/>
      <c r="AGS84" s="183"/>
      <c r="AGT84" s="183"/>
      <c r="AGU84" s="183"/>
      <c r="AGV84" s="183"/>
      <c r="AGW84" s="183"/>
      <c r="AGX84" s="183"/>
      <c r="AGY84" s="183"/>
      <c r="AGZ84" s="183"/>
      <c r="AHA84" s="183"/>
      <c r="AHB84" s="183"/>
      <c r="AHC84" s="183"/>
      <c r="AHD84" s="183"/>
      <c r="AHE84" s="183"/>
      <c r="AHF84" s="183"/>
      <c r="AHG84" s="183"/>
      <c r="AHH84" s="183"/>
      <c r="AHI84" s="183"/>
      <c r="AHJ84" s="183"/>
      <c r="AHK84" s="183"/>
      <c r="AHL84" s="183"/>
      <c r="AHM84" s="183"/>
      <c r="AHN84" s="183"/>
      <c r="AHO84" s="183"/>
      <c r="AHP84" s="183"/>
      <c r="AHQ84" s="183"/>
      <c r="AHR84" s="183"/>
      <c r="AHS84" s="183"/>
      <c r="AHT84" s="183"/>
      <c r="AHU84" s="183"/>
      <c r="AHV84" s="183"/>
      <c r="AHW84" s="183"/>
      <c r="AHX84" s="183"/>
      <c r="AHY84" s="183"/>
      <c r="AHZ84" s="183"/>
      <c r="AIA84" s="183"/>
      <c r="AIB84" s="183"/>
      <c r="AIC84" s="183"/>
      <c r="AID84" s="183"/>
      <c r="AIE84" s="183"/>
      <c r="AIF84" s="183"/>
      <c r="AIG84" s="183"/>
      <c r="AIH84" s="183"/>
      <c r="AII84" s="183"/>
      <c r="AIJ84" s="183"/>
      <c r="AIK84" s="183"/>
      <c r="AIL84" s="183"/>
      <c r="AIM84" s="183"/>
      <c r="AIN84" s="183"/>
      <c r="AIO84" s="183"/>
      <c r="AIP84" s="183"/>
      <c r="AIQ84" s="183"/>
      <c r="AIR84" s="183"/>
      <c r="AIS84" s="183"/>
      <c r="AIT84" s="183"/>
      <c r="AIU84" s="183"/>
      <c r="AIV84" s="183"/>
      <c r="AIW84" s="183"/>
      <c r="AIX84" s="183"/>
      <c r="AIY84" s="183"/>
      <c r="AIZ84" s="183"/>
      <c r="AJA84" s="183"/>
      <c r="AJB84" s="183"/>
      <c r="AJC84" s="183"/>
      <c r="AJD84" s="183"/>
      <c r="AJE84" s="183"/>
      <c r="AJF84" s="183"/>
      <c r="AJG84" s="183"/>
      <c r="AJH84" s="183"/>
      <c r="AJI84" s="183"/>
      <c r="AJJ84" s="183"/>
      <c r="AJK84" s="183"/>
      <c r="AJL84" s="183"/>
      <c r="AJM84" s="183"/>
      <c r="AJN84" s="183"/>
      <c r="AJO84" s="183"/>
      <c r="AJP84" s="183"/>
      <c r="AJQ84" s="183"/>
      <c r="AJR84" s="183"/>
      <c r="AJS84" s="183"/>
      <c r="AJT84" s="183"/>
      <c r="AJU84" s="183"/>
      <c r="AJV84" s="183"/>
      <c r="AJW84" s="183"/>
      <c r="AJX84" s="183"/>
      <c r="AJY84" s="183"/>
      <c r="AJZ84" s="183"/>
      <c r="AKA84" s="183"/>
      <c r="AKB84" s="183"/>
      <c r="AKC84" s="183"/>
      <c r="AKD84" s="183"/>
      <c r="AKE84" s="183"/>
      <c r="AKF84" s="183"/>
      <c r="AKG84" s="183"/>
      <c r="AKH84" s="183"/>
      <c r="AKI84" s="183"/>
      <c r="AKJ84" s="183"/>
      <c r="AKK84" s="183"/>
      <c r="AKL84" s="183"/>
      <c r="AKM84" s="183"/>
      <c r="AKN84" s="183"/>
      <c r="AKO84" s="183"/>
      <c r="AKP84" s="183"/>
      <c r="AKQ84" s="183"/>
      <c r="AKR84" s="183"/>
      <c r="AKS84" s="183"/>
      <c r="AKT84" s="183"/>
      <c r="AKU84" s="183"/>
      <c r="AKV84" s="183"/>
      <c r="AKW84" s="183"/>
      <c r="AKX84" s="183"/>
      <c r="AKY84" s="183"/>
      <c r="AKZ84" s="183"/>
      <c r="ALA84" s="183"/>
      <c r="ALB84" s="183"/>
      <c r="ALC84" s="183"/>
      <c r="ALD84" s="183"/>
      <c r="ALE84" s="183"/>
      <c r="ALF84" s="183"/>
      <c r="ALG84" s="183"/>
      <c r="ALH84" s="183"/>
      <c r="ALI84" s="183"/>
      <c r="ALJ84" s="183"/>
      <c r="ALK84" s="183"/>
      <c r="ALL84" s="183"/>
      <c r="ALM84" s="183"/>
      <c r="ALN84" s="183"/>
      <c r="ALO84" s="183"/>
      <c r="ALP84" s="183"/>
      <c r="ALQ84" s="183"/>
      <c r="ALR84" s="183"/>
      <c r="ALS84" s="183"/>
      <c r="ALT84" s="183"/>
      <c r="ALU84" s="183"/>
      <c r="ALV84" s="183"/>
      <c r="ALW84" s="183"/>
      <c r="ALX84" s="183"/>
      <c r="ALY84" s="183"/>
      <c r="ALZ84" s="183"/>
      <c r="AMA84" s="183"/>
      <c r="AMB84" s="183"/>
      <c r="AMC84" s="183"/>
      <c r="AMD84" s="183"/>
      <c r="AME84" s="183"/>
      <c r="AMF84" s="183"/>
      <c r="AMG84" s="183"/>
      <c r="AMH84" s="183"/>
      <c r="AMI84" s="183"/>
      <c r="AMJ84" s="183"/>
      <c r="AMK84" s="183"/>
      <c r="AML84" s="183"/>
      <c r="AMM84" s="183"/>
      <c r="AMN84" s="183"/>
      <c r="AMO84" s="183"/>
      <c r="AMP84" s="183"/>
      <c r="AMQ84" s="183"/>
      <c r="AMR84" s="183"/>
      <c r="AMS84" s="183"/>
      <c r="AMT84" s="183"/>
      <c r="AMU84" s="183"/>
      <c r="AMV84" s="183"/>
      <c r="AMW84" s="183"/>
      <c r="AMX84" s="183"/>
      <c r="AMY84" s="183"/>
      <c r="AMZ84" s="183"/>
      <c r="ANA84" s="183"/>
      <c r="ANB84" s="183"/>
      <c r="ANC84" s="183"/>
      <c r="AND84" s="183"/>
      <c r="ANE84" s="183"/>
      <c r="ANF84" s="183"/>
      <c r="ANG84" s="183"/>
      <c r="ANH84" s="183"/>
      <c r="ANI84" s="183"/>
      <c r="ANJ84" s="183"/>
      <c r="ANK84" s="183"/>
      <c r="ANL84" s="183"/>
      <c r="ANM84" s="183"/>
      <c r="ANN84" s="183"/>
      <c r="ANO84" s="183"/>
      <c r="ANP84" s="183"/>
      <c r="ANQ84" s="183"/>
      <c r="ANR84" s="183"/>
      <c r="ANS84" s="183"/>
      <c r="ANT84" s="183"/>
      <c r="ANU84" s="183"/>
      <c r="ANV84" s="183"/>
      <c r="ANW84" s="183"/>
      <c r="ANX84" s="183"/>
      <c r="ANY84" s="183"/>
      <c r="ANZ84" s="183"/>
      <c r="AOA84" s="183"/>
      <c r="AOB84" s="183"/>
      <c r="AOC84" s="183"/>
      <c r="AOD84" s="183"/>
      <c r="AOE84" s="183"/>
      <c r="AOF84" s="183"/>
      <c r="AOG84" s="183"/>
      <c r="AOH84" s="183"/>
      <c r="AOI84" s="183"/>
      <c r="AOJ84" s="183"/>
      <c r="AOK84" s="183"/>
      <c r="AOL84" s="183"/>
      <c r="AOM84" s="183"/>
      <c r="AON84" s="183"/>
      <c r="AOO84" s="183"/>
      <c r="AOP84" s="183"/>
      <c r="AOQ84" s="183"/>
      <c r="AOR84" s="183"/>
      <c r="AOS84" s="183"/>
      <c r="AOT84" s="183"/>
      <c r="AOU84" s="183"/>
      <c r="AOV84" s="183"/>
      <c r="AOW84" s="183"/>
      <c r="AOX84" s="183"/>
      <c r="AOY84" s="183"/>
      <c r="AOZ84" s="183"/>
      <c r="APA84" s="183"/>
      <c r="APB84" s="183"/>
      <c r="APC84" s="183"/>
      <c r="APD84" s="183"/>
      <c r="APE84" s="183"/>
      <c r="APF84" s="183"/>
      <c r="APG84" s="183"/>
      <c r="APH84" s="183"/>
      <c r="API84" s="183"/>
      <c r="APJ84" s="183"/>
      <c r="APK84" s="183"/>
      <c r="APL84" s="183"/>
      <c r="APM84" s="183"/>
      <c r="APN84" s="183"/>
      <c r="APO84" s="183"/>
      <c r="APP84" s="183"/>
      <c r="APQ84" s="183"/>
      <c r="APR84" s="183"/>
      <c r="APS84" s="183"/>
      <c r="APT84" s="183"/>
      <c r="APU84" s="183"/>
      <c r="APV84" s="183"/>
      <c r="APW84" s="183"/>
      <c r="APX84" s="183"/>
      <c r="APY84" s="183"/>
      <c r="APZ84" s="183"/>
      <c r="AQA84" s="183"/>
      <c r="AQB84" s="183"/>
      <c r="AQC84" s="183"/>
      <c r="AQD84" s="183"/>
      <c r="AQE84" s="183"/>
      <c r="AQF84" s="183"/>
      <c r="AQG84" s="183"/>
      <c r="AQH84" s="183"/>
      <c r="AQI84" s="183"/>
      <c r="AQJ84" s="183"/>
      <c r="AQK84" s="183"/>
      <c r="AQL84" s="183"/>
      <c r="AQM84" s="183"/>
      <c r="AQN84" s="183"/>
      <c r="AQO84" s="183"/>
      <c r="AQP84" s="183"/>
      <c r="AQQ84" s="183"/>
      <c r="AQR84" s="183"/>
      <c r="AQS84" s="183"/>
      <c r="AQT84" s="183"/>
      <c r="AQU84" s="183"/>
      <c r="AQV84" s="183"/>
      <c r="AQW84" s="183"/>
      <c r="AQX84" s="183"/>
      <c r="AQY84" s="183"/>
      <c r="AQZ84" s="183"/>
      <c r="ARA84" s="183"/>
      <c r="ARB84" s="183"/>
      <c r="ARC84" s="183"/>
      <c r="ARD84" s="183"/>
      <c r="ARE84" s="183"/>
      <c r="ARF84" s="183"/>
      <c r="ARG84" s="183"/>
      <c r="ARH84" s="183"/>
      <c r="ARI84" s="183"/>
      <c r="ARJ84" s="183"/>
      <c r="ARK84" s="183"/>
      <c r="ARL84" s="183"/>
      <c r="ARM84" s="183"/>
      <c r="ARN84" s="183"/>
      <c r="ARO84" s="183"/>
      <c r="ARP84" s="183"/>
      <c r="ARQ84" s="183"/>
      <c r="ARR84" s="183"/>
      <c r="ARS84" s="183"/>
      <c r="ART84" s="183"/>
      <c r="ARU84" s="183"/>
      <c r="ARV84" s="183"/>
      <c r="ARW84" s="183"/>
      <c r="ARX84" s="183"/>
      <c r="ARY84" s="183"/>
      <c r="ARZ84" s="183"/>
      <c r="ASA84" s="183"/>
      <c r="ASB84" s="183"/>
      <c r="ASC84" s="183"/>
      <c r="ASD84" s="183"/>
      <c r="ASE84" s="183"/>
      <c r="ASF84" s="183"/>
      <c r="ASG84" s="183"/>
      <c r="ASH84" s="183"/>
      <c r="ASI84" s="183"/>
      <c r="ASJ84" s="183"/>
      <c r="ASK84" s="183"/>
      <c r="ASL84" s="183"/>
      <c r="ASM84" s="183"/>
      <c r="ASN84" s="183"/>
      <c r="ASO84" s="183"/>
      <c r="ASP84" s="183"/>
      <c r="ASQ84" s="183"/>
      <c r="ASR84" s="183"/>
      <c r="ASS84" s="183"/>
      <c r="AST84" s="183"/>
      <c r="ASU84" s="183"/>
      <c r="ASV84" s="183"/>
      <c r="ASW84" s="183"/>
      <c r="ASX84" s="183"/>
      <c r="ASY84" s="183"/>
      <c r="ASZ84" s="183"/>
      <c r="ATA84" s="183"/>
      <c r="ATB84" s="183"/>
      <c r="ATC84" s="183"/>
      <c r="ATD84" s="183"/>
      <c r="ATE84" s="183"/>
      <c r="ATF84" s="183"/>
      <c r="ATG84" s="183"/>
      <c r="ATH84" s="183"/>
      <c r="ATI84" s="183"/>
      <c r="ATJ84" s="183"/>
      <c r="ATK84" s="183"/>
      <c r="ATL84" s="183"/>
      <c r="ATM84" s="183"/>
      <c r="ATN84" s="183"/>
      <c r="ATO84" s="183"/>
      <c r="ATP84" s="183"/>
      <c r="ATQ84" s="183"/>
      <c r="ATR84" s="183"/>
      <c r="ATS84" s="183"/>
      <c r="ATT84" s="183"/>
      <c r="ATU84" s="183"/>
      <c r="ATV84" s="183"/>
      <c r="ATW84" s="183"/>
      <c r="ATX84" s="183"/>
      <c r="ATY84" s="183"/>
      <c r="ATZ84" s="183"/>
      <c r="AUA84" s="183"/>
      <c r="AUB84" s="183"/>
      <c r="AUC84" s="183"/>
      <c r="AUD84" s="183"/>
      <c r="AUE84" s="183"/>
      <c r="AUF84" s="183"/>
      <c r="AUG84" s="183"/>
      <c r="AUH84" s="183"/>
      <c r="AUI84" s="183"/>
      <c r="AUJ84" s="183"/>
      <c r="AUK84" s="183"/>
      <c r="AUL84" s="183"/>
      <c r="AUM84" s="183"/>
      <c r="AUN84" s="183"/>
      <c r="AUO84" s="183"/>
      <c r="AUP84" s="183"/>
      <c r="AUQ84" s="183"/>
      <c r="AUR84" s="183"/>
      <c r="AUS84" s="183"/>
      <c r="AUT84" s="183"/>
      <c r="AUU84" s="183"/>
      <c r="AUV84" s="183"/>
      <c r="AUW84" s="183"/>
      <c r="AUX84" s="183"/>
      <c r="AUY84" s="183"/>
      <c r="AUZ84" s="183"/>
      <c r="AVA84" s="183"/>
      <c r="AVB84" s="183"/>
      <c r="AVC84" s="183"/>
      <c r="AVD84" s="183"/>
      <c r="AVE84" s="183"/>
      <c r="AVF84" s="183"/>
      <c r="AVG84" s="183"/>
      <c r="AVH84" s="183"/>
      <c r="AVI84" s="183"/>
      <c r="AVJ84" s="183"/>
      <c r="AVK84" s="183"/>
      <c r="AVL84" s="183"/>
      <c r="AVM84" s="183"/>
      <c r="AVN84" s="183"/>
      <c r="AVO84" s="183"/>
      <c r="AVP84" s="183"/>
      <c r="AVQ84" s="183"/>
      <c r="AVR84" s="183"/>
      <c r="AVS84" s="183"/>
      <c r="AVT84" s="183"/>
      <c r="AVU84" s="183"/>
      <c r="AVV84" s="183"/>
      <c r="AVW84" s="183"/>
      <c r="AVX84" s="183"/>
      <c r="AVY84" s="183"/>
      <c r="AVZ84" s="183"/>
      <c r="AWA84" s="183"/>
      <c r="AWB84" s="183"/>
      <c r="AWC84" s="183"/>
      <c r="AWD84" s="183"/>
      <c r="AWE84" s="183"/>
      <c r="AWF84" s="183"/>
      <c r="AWG84" s="183"/>
      <c r="AWH84" s="183"/>
      <c r="AWI84" s="183"/>
      <c r="AWJ84" s="183"/>
      <c r="AWK84" s="183"/>
      <c r="AWL84" s="183"/>
      <c r="AWM84" s="183"/>
      <c r="AWN84" s="183"/>
      <c r="AWO84" s="183"/>
      <c r="AWP84" s="183"/>
      <c r="AWQ84" s="183"/>
      <c r="AWR84" s="183"/>
      <c r="AWS84" s="183"/>
      <c r="AWT84" s="183"/>
      <c r="AWU84" s="183"/>
      <c r="AWV84" s="183"/>
      <c r="AWW84" s="183"/>
      <c r="AWX84" s="183"/>
      <c r="AWY84" s="183"/>
      <c r="AWZ84" s="183"/>
      <c r="AXA84" s="183"/>
      <c r="AXB84" s="183"/>
      <c r="AXC84" s="183"/>
      <c r="AXD84" s="183"/>
      <c r="AXE84" s="183"/>
      <c r="AXF84" s="183"/>
      <c r="AXG84" s="183"/>
      <c r="AXH84" s="183"/>
      <c r="AXI84" s="183"/>
      <c r="AXJ84" s="183"/>
      <c r="AXK84" s="183"/>
      <c r="AXL84" s="183"/>
      <c r="AXM84" s="183"/>
      <c r="AXN84" s="183"/>
      <c r="AXO84" s="183"/>
      <c r="AXP84" s="183"/>
      <c r="AXQ84" s="183"/>
      <c r="AXR84" s="183"/>
      <c r="AXS84" s="183"/>
      <c r="AXT84" s="183"/>
      <c r="AXU84" s="183"/>
      <c r="AXV84" s="183"/>
      <c r="AXW84" s="183"/>
      <c r="AXX84" s="183"/>
      <c r="AXY84" s="183"/>
      <c r="AXZ84" s="183"/>
      <c r="AYA84" s="183"/>
      <c r="AYB84" s="183"/>
      <c r="AYC84" s="183"/>
      <c r="AYD84" s="183"/>
      <c r="AYE84" s="183"/>
      <c r="AYF84" s="183"/>
      <c r="AYG84" s="183"/>
      <c r="AYH84" s="183"/>
      <c r="AYI84" s="183"/>
      <c r="AYJ84" s="183"/>
      <c r="AYK84" s="183"/>
      <c r="AYL84" s="183"/>
      <c r="AYM84" s="183"/>
      <c r="AYN84" s="183"/>
      <c r="AYO84" s="183"/>
      <c r="AYP84" s="183"/>
      <c r="AYQ84" s="183"/>
      <c r="AYR84" s="183"/>
      <c r="AYS84" s="183"/>
      <c r="AYT84" s="183"/>
      <c r="AYU84" s="183"/>
      <c r="AYV84" s="183"/>
      <c r="AYW84" s="183"/>
      <c r="AYX84" s="183"/>
      <c r="AYY84" s="183"/>
      <c r="AYZ84" s="183"/>
      <c r="AZA84" s="183"/>
      <c r="AZB84" s="183"/>
      <c r="AZC84" s="183"/>
      <c r="AZD84" s="183"/>
      <c r="AZE84" s="183"/>
      <c r="AZF84" s="183"/>
      <c r="AZG84" s="183"/>
      <c r="AZH84" s="183"/>
      <c r="AZI84" s="183"/>
      <c r="AZJ84" s="183"/>
      <c r="AZK84" s="183"/>
      <c r="AZL84" s="183"/>
      <c r="AZM84" s="183"/>
      <c r="AZN84" s="183"/>
      <c r="AZO84" s="183"/>
      <c r="AZP84" s="183"/>
      <c r="AZQ84" s="183"/>
      <c r="AZR84" s="183"/>
      <c r="AZS84" s="183"/>
      <c r="AZT84" s="183"/>
      <c r="AZU84" s="183"/>
      <c r="AZV84" s="183"/>
      <c r="AZW84" s="183"/>
      <c r="AZX84" s="183"/>
      <c r="AZY84" s="183"/>
      <c r="AZZ84" s="183"/>
      <c r="BAA84" s="183"/>
      <c r="BAB84" s="183"/>
      <c r="BAC84" s="183"/>
      <c r="BAD84" s="183"/>
      <c r="BAE84" s="183"/>
      <c r="BAF84" s="183"/>
      <c r="BAG84" s="183"/>
      <c r="BAH84" s="183"/>
      <c r="BAI84" s="183"/>
      <c r="BAJ84" s="183"/>
      <c r="BAK84" s="183"/>
      <c r="BAL84" s="183"/>
      <c r="BAM84" s="183"/>
      <c r="BAN84" s="183"/>
      <c r="BAO84" s="183"/>
      <c r="BAP84" s="183"/>
      <c r="BAQ84" s="183"/>
      <c r="BAR84" s="183"/>
      <c r="BAS84" s="183"/>
      <c r="BAT84" s="183"/>
      <c r="BAU84" s="183"/>
      <c r="BAV84" s="183"/>
      <c r="BAW84" s="183"/>
      <c r="BAX84" s="183"/>
      <c r="BAY84" s="183"/>
      <c r="BAZ84" s="183"/>
      <c r="BBA84" s="183"/>
      <c r="BBB84" s="183"/>
      <c r="BBC84" s="183"/>
      <c r="BBD84" s="183"/>
      <c r="BBE84" s="183"/>
      <c r="BBF84" s="183"/>
      <c r="BBG84" s="183"/>
      <c r="BBH84" s="183"/>
      <c r="BBI84" s="183"/>
      <c r="BBJ84" s="183"/>
      <c r="BBK84" s="183"/>
      <c r="BBL84" s="183"/>
      <c r="BBM84" s="183"/>
      <c r="BBN84" s="183"/>
      <c r="BBO84" s="183"/>
      <c r="BBP84" s="183"/>
      <c r="BBQ84" s="183"/>
      <c r="BBR84" s="183"/>
      <c r="BBS84" s="183"/>
      <c r="BBT84" s="183"/>
      <c r="BBU84" s="183"/>
      <c r="BBV84" s="183"/>
      <c r="BBW84" s="183"/>
      <c r="BBX84" s="183"/>
      <c r="BBY84" s="183"/>
      <c r="BBZ84" s="183"/>
      <c r="BCA84" s="183"/>
      <c r="BCB84" s="183"/>
      <c r="BCC84" s="183"/>
      <c r="BCD84" s="183"/>
      <c r="BCE84" s="183"/>
      <c r="BCF84" s="183"/>
      <c r="BCG84" s="183"/>
      <c r="BCH84" s="183"/>
      <c r="BCI84" s="183"/>
      <c r="BCJ84" s="183"/>
      <c r="BCK84" s="183"/>
      <c r="BCL84" s="183"/>
      <c r="BCM84" s="183"/>
      <c r="BCN84" s="183"/>
      <c r="BCO84" s="183"/>
      <c r="BCP84" s="183"/>
      <c r="BCQ84" s="183"/>
      <c r="BCR84" s="183"/>
      <c r="BCS84" s="183"/>
      <c r="BCT84" s="183"/>
      <c r="BCU84" s="183"/>
      <c r="BCV84" s="183"/>
      <c r="BCW84" s="183"/>
      <c r="BCX84" s="183"/>
      <c r="BCY84" s="183"/>
      <c r="BCZ84" s="183"/>
      <c r="BDA84" s="183"/>
      <c r="BDB84" s="183"/>
      <c r="BDC84" s="183"/>
      <c r="BDD84" s="183"/>
      <c r="BDE84" s="183"/>
      <c r="BDF84" s="183"/>
      <c r="BDG84" s="183"/>
      <c r="BDH84" s="183"/>
      <c r="BDI84" s="183"/>
      <c r="BDJ84" s="183"/>
      <c r="BDK84" s="183"/>
      <c r="BDL84" s="183"/>
      <c r="BDM84" s="183"/>
      <c r="BDN84" s="183"/>
      <c r="BDO84" s="183"/>
      <c r="BDP84" s="183"/>
      <c r="BDQ84" s="183"/>
      <c r="BDR84" s="183"/>
      <c r="BDS84" s="183"/>
      <c r="BDT84" s="183"/>
      <c r="BDU84" s="183"/>
      <c r="BDV84" s="183"/>
      <c r="BDW84" s="183"/>
      <c r="BDX84" s="183"/>
      <c r="BDY84" s="183"/>
      <c r="BDZ84" s="183"/>
      <c r="BEA84" s="183"/>
      <c r="BEB84" s="183"/>
      <c r="BEC84" s="183"/>
      <c r="BED84" s="183"/>
      <c r="BEE84" s="183"/>
      <c r="BEF84" s="183"/>
      <c r="BEG84" s="183"/>
      <c r="BEH84" s="183"/>
      <c r="BEI84" s="183"/>
      <c r="BEJ84" s="183"/>
      <c r="BEK84" s="183"/>
      <c r="BEL84" s="183"/>
      <c r="BEM84" s="183"/>
      <c r="BEN84" s="183"/>
      <c r="BEO84" s="183"/>
      <c r="BEP84" s="183"/>
      <c r="BEQ84" s="183"/>
      <c r="BER84" s="183"/>
      <c r="BES84" s="183"/>
      <c r="BET84" s="183"/>
      <c r="BEU84" s="183"/>
      <c r="BEV84" s="183"/>
      <c r="BEW84" s="183"/>
      <c r="BEX84" s="183"/>
      <c r="BEY84" s="183"/>
      <c r="BEZ84" s="183"/>
      <c r="BFA84" s="183"/>
      <c r="BFB84" s="183"/>
      <c r="BFC84" s="183"/>
      <c r="BFD84" s="183"/>
      <c r="BFE84" s="183"/>
      <c r="BFF84" s="183"/>
      <c r="BFG84" s="183"/>
      <c r="BFH84" s="183"/>
      <c r="BFI84" s="183"/>
      <c r="BFJ84" s="183"/>
      <c r="BFK84" s="183"/>
      <c r="BFL84" s="183"/>
      <c r="BFM84" s="183"/>
      <c r="BFN84" s="183"/>
      <c r="BFO84" s="183"/>
      <c r="BFP84" s="183"/>
      <c r="BFQ84" s="183"/>
      <c r="BFR84" s="183"/>
      <c r="BFS84" s="183"/>
      <c r="BFT84" s="183"/>
      <c r="BFU84" s="183"/>
      <c r="BFV84" s="183"/>
      <c r="BFW84" s="183"/>
      <c r="BFX84" s="183"/>
      <c r="BFY84" s="183"/>
      <c r="BFZ84" s="183"/>
      <c r="BGA84" s="183"/>
      <c r="BGB84" s="183"/>
      <c r="BGC84" s="183"/>
      <c r="BGD84" s="183"/>
      <c r="BGE84" s="183"/>
      <c r="BGF84" s="183"/>
      <c r="BGG84" s="183"/>
      <c r="BGH84" s="183"/>
      <c r="BGI84" s="183"/>
      <c r="BGJ84" s="183"/>
      <c r="BGK84" s="183"/>
      <c r="BGL84" s="183"/>
      <c r="BGM84" s="183"/>
      <c r="BGN84" s="183"/>
      <c r="BGO84" s="183"/>
      <c r="BGP84" s="183"/>
      <c r="BGQ84" s="183"/>
      <c r="BGR84" s="183"/>
      <c r="BGS84" s="183"/>
      <c r="BGT84" s="183"/>
      <c r="BGU84" s="183"/>
      <c r="BGV84" s="183"/>
      <c r="BGW84" s="183"/>
      <c r="BGX84" s="183"/>
      <c r="BGY84" s="183"/>
      <c r="BGZ84" s="183"/>
      <c r="BHA84" s="183"/>
      <c r="BHB84" s="183"/>
      <c r="BHC84" s="183"/>
      <c r="BHD84" s="183"/>
      <c r="BHE84" s="183"/>
      <c r="BHF84" s="183"/>
      <c r="BHG84" s="183"/>
      <c r="BHH84" s="183"/>
      <c r="BHI84" s="183"/>
      <c r="BHJ84" s="183"/>
      <c r="BHK84" s="183"/>
      <c r="BHL84" s="183"/>
      <c r="BHM84" s="183"/>
      <c r="BHN84" s="183"/>
      <c r="BHO84" s="183"/>
      <c r="BHP84" s="183"/>
      <c r="BHQ84" s="183"/>
      <c r="BHR84" s="183"/>
      <c r="BHS84" s="183"/>
      <c r="BHT84" s="183"/>
      <c r="BHU84" s="183"/>
      <c r="BHV84" s="183"/>
      <c r="BHW84" s="183"/>
      <c r="BHX84" s="183"/>
      <c r="BHY84" s="183"/>
      <c r="BHZ84" s="183"/>
      <c r="BIA84" s="183"/>
      <c r="BIB84" s="183"/>
      <c r="BIC84" s="183"/>
      <c r="BID84" s="183"/>
      <c r="BIE84" s="183"/>
      <c r="BIF84" s="183"/>
      <c r="BIG84" s="183"/>
      <c r="BIH84" s="183"/>
      <c r="BII84" s="183"/>
      <c r="BIJ84" s="183"/>
      <c r="BIK84" s="183"/>
      <c r="BIL84" s="183"/>
      <c r="BIM84" s="183"/>
      <c r="BIN84" s="183"/>
      <c r="BIO84" s="183"/>
      <c r="BIP84" s="183"/>
      <c r="BIQ84" s="183"/>
      <c r="BIR84" s="183"/>
      <c r="BIS84" s="183"/>
      <c r="BIT84" s="183"/>
      <c r="BIU84" s="183"/>
      <c r="BIV84" s="183"/>
      <c r="BIW84" s="183"/>
      <c r="BIX84" s="183"/>
      <c r="BIY84" s="183"/>
      <c r="BIZ84" s="183"/>
      <c r="BJA84" s="183"/>
      <c r="BJB84" s="183"/>
      <c r="BJC84" s="183"/>
      <c r="BJD84" s="183"/>
      <c r="BJE84" s="183"/>
      <c r="BJF84" s="183"/>
      <c r="BJG84" s="183"/>
      <c r="BJH84" s="183"/>
      <c r="BJI84" s="183"/>
      <c r="BJJ84" s="183"/>
      <c r="BJK84" s="183"/>
      <c r="BJL84" s="183"/>
      <c r="BJM84" s="183"/>
      <c r="BJN84" s="183"/>
      <c r="BJO84" s="183"/>
      <c r="BJP84" s="183"/>
      <c r="BJQ84" s="183"/>
      <c r="BJR84" s="183"/>
      <c r="BJS84" s="183"/>
      <c r="BJT84" s="183"/>
      <c r="BJU84" s="183"/>
      <c r="BJV84" s="183"/>
      <c r="BJW84" s="183"/>
      <c r="BJX84" s="183"/>
      <c r="BJY84" s="183"/>
      <c r="BJZ84" s="183"/>
      <c r="BKA84" s="183"/>
      <c r="BKB84" s="183"/>
      <c r="BKC84" s="183"/>
      <c r="BKD84" s="183"/>
      <c r="BKE84" s="183"/>
      <c r="BKF84" s="183"/>
      <c r="BKG84" s="183"/>
      <c r="BKH84" s="183"/>
      <c r="BKI84" s="183"/>
      <c r="BKJ84" s="183"/>
      <c r="BKK84" s="183"/>
      <c r="BKL84" s="183"/>
      <c r="BKM84" s="183"/>
      <c r="BKN84" s="183"/>
      <c r="BKO84" s="183"/>
      <c r="BKP84" s="183"/>
      <c r="BKQ84" s="183"/>
      <c r="BKR84" s="183"/>
      <c r="BKS84" s="183"/>
      <c r="BKT84" s="183"/>
      <c r="BKU84" s="183"/>
      <c r="BKV84" s="183"/>
      <c r="BKW84" s="183"/>
      <c r="BKX84" s="183"/>
      <c r="BKY84" s="183"/>
      <c r="BKZ84" s="183"/>
      <c r="BLA84" s="183"/>
      <c r="BLB84" s="183"/>
      <c r="BLC84" s="183"/>
      <c r="BLD84" s="183"/>
      <c r="BLE84" s="183"/>
      <c r="BLF84" s="183"/>
      <c r="BLG84" s="183"/>
      <c r="BLH84" s="183"/>
      <c r="BLI84" s="183"/>
      <c r="BLJ84" s="183"/>
      <c r="BLK84" s="183"/>
      <c r="BLL84" s="183"/>
      <c r="BLM84" s="183"/>
      <c r="BLN84" s="183"/>
      <c r="BLO84" s="183"/>
      <c r="BLP84" s="183"/>
      <c r="BLQ84" s="183"/>
      <c r="BLR84" s="183"/>
      <c r="BLS84" s="183"/>
      <c r="BLT84" s="183"/>
      <c r="BLU84" s="183"/>
      <c r="BLV84" s="183"/>
      <c r="BLW84" s="183"/>
      <c r="BLX84" s="183"/>
      <c r="BLY84" s="183"/>
      <c r="BLZ84" s="183"/>
      <c r="BMA84" s="183"/>
      <c r="BMB84" s="183"/>
      <c r="BMC84" s="183"/>
      <c r="BMD84" s="183"/>
      <c r="BME84" s="183"/>
      <c r="BMF84" s="183"/>
      <c r="BMG84" s="183"/>
      <c r="BMH84" s="183"/>
      <c r="BMI84" s="183"/>
      <c r="BMJ84" s="183"/>
      <c r="BMK84" s="183"/>
      <c r="BML84" s="183"/>
      <c r="BMM84" s="183"/>
      <c r="BMN84" s="183"/>
      <c r="BMO84" s="183"/>
      <c r="BMP84" s="183"/>
      <c r="BMQ84" s="183"/>
      <c r="BMR84" s="183"/>
      <c r="BMS84" s="183"/>
      <c r="BMT84" s="183"/>
      <c r="BMU84" s="183"/>
      <c r="BMV84" s="183"/>
      <c r="BMW84" s="183"/>
      <c r="BMX84" s="183"/>
      <c r="BMY84" s="183"/>
      <c r="BMZ84" s="183"/>
      <c r="BNA84" s="183"/>
      <c r="BNB84" s="183"/>
      <c r="BNC84" s="183"/>
      <c r="BND84" s="183"/>
      <c r="BNE84" s="183"/>
      <c r="BNF84" s="183"/>
      <c r="BNG84" s="183"/>
      <c r="BNH84" s="183"/>
      <c r="BNI84" s="183"/>
      <c r="BNJ84" s="183"/>
      <c r="BNK84" s="183"/>
      <c r="BNL84" s="183"/>
      <c r="BNM84" s="183"/>
      <c r="BNN84" s="183"/>
      <c r="BNO84" s="183"/>
      <c r="BNP84" s="183"/>
      <c r="BNQ84" s="183"/>
      <c r="BNR84" s="183"/>
      <c r="BNS84" s="183"/>
      <c r="BNT84" s="183"/>
      <c r="BNU84" s="183"/>
      <c r="BNV84" s="183"/>
      <c r="BNW84" s="183"/>
      <c r="BNX84" s="183"/>
      <c r="BNY84" s="183"/>
      <c r="BNZ84" s="183"/>
      <c r="BOA84" s="183"/>
      <c r="BOB84" s="183"/>
      <c r="BOC84" s="183"/>
      <c r="BOD84" s="183"/>
      <c r="BOE84" s="183"/>
      <c r="BOF84" s="183"/>
      <c r="BOG84" s="183"/>
      <c r="BOH84" s="183"/>
      <c r="BOI84" s="183"/>
      <c r="BOJ84" s="183"/>
      <c r="BOK84" s="183"/>
      <c r="BOL84" s="183"/>
      <c r="BOM84" s="183"/>
      <c r="BON84" s="183"/>
      <c r="BOO84" s="183"/>
      <c r="BOP84" s="183"/>
      <c r="BOQ84" s="183"/>
      <c r="BOR84" s="183"/>
      <c r="BOS84" s="183"/>
      <c r="BOT84" s="183"/>
      <c r="BOU84" s="183"/>
      <c r="BOV84" s="183"/>
      <c r="BOW84" s="183"/>
      <c r="BOX84" s="183"/>
      <c r="BOY84" s="183"/>
      <c r="BOZ84" s="183"/>
      <c r="BPA84" s="183"/>
      <c r="BPB84" s="183"/>
      <c r="BPC84" s="183"/>
      <c r="BPD84" s="183"/>
      <c r="BPE84" s="183"/>
      <c r="BPF84" s="183"/>
      <c r="BPG84" s="183"/>
      <c r="BPH84" s="183"/>
      <c r="BPI84" s="183"/>
      <c r="BPJ84" s="183"/>
      <c r="BPK84" s="183"/>
      <c r="BPL84" s="183"/>
      <c r="BPM84" s="183"/>
      <c r="BPN84" s="183"/>
      <c r="BPO84" s="183"/>
      <c r="BPP84" s="183"/>
      <c r="BPQ84" s="183"/>
      <c r="BPR84" s="183"/>
      <c r="BPS84" s="183"/>
      <c r="BPT84" s="183"/>
      <c r="BPU84" s="183"/>
      <c r="BPV84" s="183"/>
      <c r="BPW84" s="183"/>
      <c r="BPX84" s="183"/>
      <c r="BPY84" s="183"/>
      <c r="BPZ84" s="183"/>
      <c r="BQA84" s="183"/>
      <c r="BQB84" s="183"/>
      <c r="BQC84" s="183"/>
      <c r="BQD84" s="183"/>
      <c r="BQE84" s="183"/>
      <c r="BQF84" s="183"/>
      <c r="BQG84" s="183"/>
      <c r="BQH84" s="183"/>
      <c r="BQI84" s="183"/>
      <c r="BQJ84" s="183"/>
      <c r="BQK84" s="183"/>
      <c r="BQL84" s="183"/>
      <c r="BQM84" s="183"/>
      <c r="BQN84" s="183"/>
      <c r="BQO84" s="183"/>
      <c r="BQP84" s="183"/>
      <c r="BQQ84" s="183"/>
      <c r="BQR84" s="183"/>
      <c r="BQS84" s="183"/>
      <c r="BQT84" s="183"/>
      <c r="BQU84" s="183"/>
      <c r="BQV84" s="183"/>
      <c r="BQW84" s="183"/>
      <c r="BQX84" s="183"/>
      <c r="BQY84" s="183"/>
      <c r="BQZ84" s="183"/>
      <c r="BRA84" s="183"/>
      <c r="BRB84" s="183"/>
      <c r="BRC84" s="183"/>
      <c r="BRD84" s="183"/>
      <c r="BRE84" s="183"/>
      <c r="BRF84" s="183"/>
      <c r="BRG84" s="183"/>
      <c r="BRH84" s="183"/>
      <c r="BRI84" s="183"/>
      <c r="BRJ84" s="183"/>
      <c r="BRK84" s="183"/>
      <c r="BRL84" s="183"/>
      <c r="BRM84" s="183"/>
      <c r="BRN84" s="183"/>
      <c r="BRO84" s="183"/>
      <c r="BRP84" s="183"/>
      <c r="BRQ84" s="183"/>
      <c r="BRR84" s="183"/>
      <c r="BRS84" s="183"/>
      <c r="BRT84" s="183"/>
      <c r="BRU84" s="183"/>
      <c r="BRV84" s="183"/>
      <c r="BRW84" s="183"/>
      <c r="BRX84" s="183"/>
      <c r="BRY84" s="183"/>
      <c r="BRZ84" s="183"/>
      <c r="BSA84" s="183"/>
      <c r="BSB84" s="183"/>
      <c r="BSC84" s="183"/>
      <c r="BSD84" s="183"/>
      <c r="BSE84" s="183"/>
      <c r="BSF84" s="183"/>
      <c r="BSG84" s="183"/>
      <c r="BSH84" s="183"/>
      <c r="BSI84" s="183"/>
      <c r="BSJ84" s="183"/>
      <c r="BSK84" s="183"/>
      <c r="BSL84" s="183"/>
      <c r="BSM84" s="183"/>
      <c r="BSN84" s="183"/>
      <c r="BSO84" s="183"/>
      <c r="BSP84" s="183"/>
      <c r="BSQ84" s="183"/>
      <c r="BSR84" s="183"/>
      <c r="BSS84" s="183"/>
      <c r="BST84" s="183"/>
      <c r="BSU84" s="183"/>
      <c r="BSV84" s="183"/>
      <c r="BSW84" s="183"/>
      <c r="BSX84" s="183"/>
      <c r="BSY84" s="183"/>
      <c r="BSZ84" s="183"/>
      <c r="BTA84" s="183"/>
      <c r="BTB84" s="183"/>
      <c r="BTC84" s="183"/>
      <c r="BTD84" s="183"/>
      <c r="BTE84" s="183"/>
      <c r="BTF84" s="183"/>
      <c r="BTG84" s="183"/>
      <c r="BTH84" s="183"/>
      <c r="BTI84" s="183"/>
      <c r="BTJ84" s="183"/>
      <c r="BTK84" s="183"/>
      <c r="BTL84" s="183"/>
      <c r="BTM84" s="183"/>
      <c r="BTN84" s="183"/>
      <c r="BTO84" s="183"/>
      <c r="BTP84" s="183"/>
      <c r="BTQ84" s="183"/>
      <c r="BTR84" s="183"/>
      <c r="BTS84" s="183"/>
      <c r="BTT84" s="183"/>
      <c r="BTU84" s="183"/>
      <c r="BTV84" s="183"/>
      <c r="BTW84" s="183"/>
      <c r="BTX84" s="183"/>
      <c r="BTY84" s="183"/>
      <c r="BTZ84" s="183"/>
      <c r="BUA84" s="183"/>
      <c r="BUB84" s="183"/>
      <c r="BUC84" s="183"/>
      <c r="BUD84" s="183"/>
      <c r="BUE84" s="183"/>
      <c r="BUF84" s="183"/>
      <c r="BUG84" s="183"/>
      <c r="BUH84" s="183"/>
      <c r="BUI84" s="183"/>
      <c r="BUJ84" s="183"/>
      <c r="BUK84" s="183"/>
      <c r="BUL84" s="183"/>
      <c r="BUM84" s="183"/>
      <c r="BUN84" s="183"/>
      <c r="BUO84" s="183"/>
      <c r="BUP84" s="183"/>
      <c r="BUQ84" s="183"/>
      <c r="BUR84" s="183"/>
      <c r="BUS84" s="183"/>
      <c r="BUT84" s="183"/>
      <c r="BUU84" s="183"/>
      <c r="BUV84" s="183"/>
      <c r="BUW84" s="183"/>
      <c r="BUX84" s="183"/>
      <c r="BUY84" s="183"/>
      <c r="BUZ84" s="183"/>
      <c r="BVA84" s="183"/>
      <c r="BVB84" s="183"/>
      <c r="BVC84" s="183"/>
      <c r="BVD84" s="183"/>
      <c r="BVE84" s="183"/>
      <c r="BVF84" s="183"/>
      <c r="BVG84" s="183"/>
      <c r="BVH84" s="183"/>
      <c r="BVI84" s="183"/>
      <c r="BVJ84" s="183"/>
      <c r="BVK84" s="183"/>
      <c r="BVL84" s="183"/>
      <c r="BVM84" s="183"/>
      <c r="BVN84" s="183"/>
      <c r="BVO84" s="183"/>
      <c r="BVP84" s="183"/>
      <c r="BVQ84" s="183"/>
      <c r="BVR84" s="183"/>
      <c r="BVS84" s="183"/>
      <c r="BVT84" s="183"/>
      <c r="BVU84" s="183"/>
      <c r="BVV84" s="183"/>
      <c r="BVW84" s="183"/>
      <c r="BVX84" s="183"/>
      <c r="BVY84" s="183"/>
      <c r="BVZ84" s="183"/>
      <c r="BWA84" s="183"/>
      <c r="BWB84" s="183"/>
      <c r="BWC84" s="183"/>
      <c r="BWD84" s="183"/>
      <c r="BWE84" s="183"/>
      <c r="BWF84" s="183"/>
      <c r="BWG84" s="183"/>
      <c r="BWH84" s="183"/>
      <c r="BWI84" s="183"/>
      <c r="BWJ84" s="183"/>
      <c r="BWK84" s="183"/>
      <c r="BWL84" s="183"/>
      <c r="BWM84" s="183"/>
      <c r="BWN84" s="183"/>
      <c r="BWO84" s="183"/>
      <c r="BWP84" s="183"/>
      <c r="BWQ84" s="183"/>
      <c r="BWR84" s="183"/>
      <c r="BWS84" s="183"/>
      <c r="BWT84" s="183"/>
      <c r="BWU84" s="183"/>
      <c r="BWV84" s="183"/>
      <c r="BWW84" s="183"/>
      <c r="BWX84" s="183"/>
      <c r="BWY84" s="183"/>
      <c r="BWZ84" s="183"/>
      <c r="BXA84" s="183"/>
      <c r="BXB84" s="183"/>
      <c r="BXC84" s="183"/>
      <c r="BXD84" s="183"/>
      <c r="BXE84" s="183"/>
      <c r="BXF84" s="183"/>
      <c r="BXG84" s="183"/>
      <c r="BXH84" s="183"/>
      <c r="BXI84" s="183"/>
      <c r="BXJ84" s="183"/>
      <c r="BXK84" s="183"/>
      <c r="BXL84" s="183"/>
      <c r="BXM84" s="183"/>
      <c r="BXN84" s="183"/>
      <c r="BXO84" s="183"/>
      <c r="BXP84" s="183"/>
      <c r="BXQ84" s="183"/>
      <c r="BXR84" s="183"/>
      <c r="BXS84" s="183"/>
      <c r="BXT84" s="183"/>
      <c r="BXU84" s="183"/>
      <c r="BXV84" s="183"/>
      <c r="BXW84" s="183"/>
      <c r="BXX84" s="183"/>
      <c r="BXY84" s="183"/>
      <c r="BXZ84" s="183"/>
      <c r="BYA84" s="183"/>
      <c r="BYB84" s="183"/>
      <c r="BYC84" s="183"/>
      <c r="BYD84" s="183"/>
      <c r="BYE84" s="183"/>
      <c r="BYF84" s="183"/>
      <c r="BYG84" s="183"/>
      <c r="BYH84" s="183"/>
      <c r="BYI84" s="183"/>
      <c r="BYJ84" s="183"/>
      <c r="BYK84" s="183"/>
      <c r="BYL84" s="183"/>
      <c r="BYM84" s="183"/>
      <c r="BYN84" s="183"/>
      <c r="BYO84" s="183"/>
      <c r="BYP84" s="183"/>
      <c r="BYQ84" s="183"/>
      <c r="BYR84" s="183"/>
      <c r="BYS84" s="183"/>
      <c r="BYT84" s="183"/>
      <c r="BYU84" s="183"/>
      <c r="BYV84" s="183"/>
      <c r="BYW84" s="183"/>
      <c r="BYX84" s="183"/>
      <c r="BYY84" s="183"/>
      <c r="BYZ84" s="183"/>
      <c r="BZA84" s="183"/>
      <c r="BZB84" s="183"/>
      <c r="BZC84" s="183"/>
      <c r="BZD84" s="183"/>
      <c r="BZE84" s="183"/>
      <c r="BZF84" s="183"/>
      <c r="BZG84" s="183"/>
      <c r="BZH84" s="183"/>
      <c r="BZI84" s="183"/>
      <c r="BZJ84" s="183"/>
      <c r="BZK84" s="183"/>
      <c r="BZL84" s="183"/>
      <c r="BZM84" s="183"/>
      <c r="BZN84" s="183"/>
      <c r="BZO84" s="183"/>
      <c r="BZP84" s="183"/>
      <c r="BZQ84" s="183"/>
      <c r="BZR84" s="183"/>
      <c r="BZS84" s="183"/>
      <c r="BZT84" s="183"/>
      <c r="BZU84" s="183"/>
      <c r="BZV84" s="183"/>
      <c r="BZW84" s="183"/>
      <c r="BZX84" s="183"/>
      <c r="BZY84" s="183"/>
      <c r="BZZ84" s="183"/>
      <c r="CAA84" s="183"/>
      <c r="CAB84" s="183"/>
      <c r="CAC84" s="183"/>
      <c r="CAD84" s="183"/>
      <c r="CAE84" s="183"/>
      <c r="CAF84" s="183"/>
      <c r="CAG84" s="183"/>
      <c r="CAH84" s="183"/>
      <c r="CAI84" s="183"/>
      <c r="CAJ84" s="183"/>
      <c r="CAK84" s="183"/>
      <c r="CAL84" s="183"/>
      <c r="CAM84" s="183"/>
      <c r="CAN84" s="183"/>
      <c r="CAO84" s="183"/>
      <c r="CAP84" s="183"/>
      <c r="CAQ84" s="183"/>
      <c r="CAR84" s="183"/>
      <c r="CAS84" s="183"/>
      <c r="CAT84" s="183"/>
      <c r="CAU84" s="183"/>
      <c r="CAV84" s="183"/>
      <c r="CAW84" s="183"/>
      <c r="CAX84" s="183"/>
      <c r="CAY84" s="183"/>
      <c r="CAZ84" s="183"/>
      <c r="CBA84" s="183"/>
      <c r="CBB84" s="183"/>
      <c r="CBC84" s="183"/>
      <c r="CBD84" s="183"/>
      <c r="CBE84" s="183"/>
      <c r="CBF84" s="183"/>
      <c r="CBG84" s="183"/>
      <c r="CBH84" s="183"/>
      <c r="CBI84" s="183"/>
      <c r="CBJ84" s="183"/>
      <c r="CBK84" s="183"/>
      <c r="CBL84" s="183"/>
      <c r="CBM84" s="183"/>
      <c r="CBN84" s="183"/>
      <c r="CBO84" s="183"/>
      <c r="CBP84" s="183"/>
      <c r="CBQ84" s="183"/>
      <c r="CBR84" s="183"/>
      <c r="CBS84" s="183"/>
      <c r="CBT84" s="183"/>
      <c r="CBU84" s="183"/>
      <c r="CBV84" s="183"/>
      <c r="CBW84" s="183"/>
      <c r="CBX84" s="183"/>
      <c r="CBY84" s="183"/>
      <c r="CBZ84" s="183"/>
      <c r="CCA84" s="183"/>
      <c r="CCB84" s="183"/>
      <c r="CCC84" s="183"/>
      <c r="CCD84" s="183"/>
      <c r="CCE84" s="183"/>
      <c r="CCF84" s="183"/>
      <c r="CCG84" s="183"/>
      <c r="CCH84" s="183"/>
      <c r="CCI84" s="183"/>
      <c r="CCJ84" s="183"/>
      <c r="CCK84" s="183"/>
      <c r="CCL84" s="183"/>
      <c r="CCM84" s="183"/>
      <c r="CCN84" s="183"/>
      <c r="CCO84" s="183"/>
      <c r="CCP84" s="183"/>
      <c r="CCQ84" s="183"/>
      <c r="CCR84" s="183"/>
      <c r="CCS84" s="183"/>
      <c r="CCT84" s="183"/>
      <c r="CCU84" s="183"/>
      <c r="CCV84" s="183"/>
      <c r="CCW84" s="183"/>
      <c r="CCX84" s="183"/>
      <c r="CCY84" s="183"/>
      <c r="CCZ84" s="183"/>
      <c r="CDA84" s="183"/>
      <c r="CDB84" s="183"/>
      <c r="CDC84" s="183"/>
      <c r="CDD84" s="183"/>
      <c r="CDE84" s="183"/>
      <c r="CDF84" s="183"/>
      <c r="CDG84" s="183"/>
      <c r="CDH84" s="183"/>
      <c r="CDI84" s="183"/>
      <c r="CDJ84" s="183"/>
      <c r="CDK84" s="183"/>
      <c r="CDL84" s="183"/>
      <c r="CDM84" s="183"/>
      <c r="CDN84" s="183"/>
      <c r="CDO84" s="183"/>
      <c r="CDP84" s="183"/>
      <c r="CDQ84" s="183"/>
      <c r="CDR84" s="183"/>
      <c r="CDS84" s="183"/>
      <c r="CDT84" s="183"/>
      <c r="CDU84" s="183"/>
      <c r="CDV84" s="183"/>
      <c r="CDW84" s="183"/>
      <c r="CDX84" s="183"/>
      <c r="CDY84" s="183"/>
      <c r="CDZ84" s="183"/>
      <c r="CEA84" s="183"/>
      <c r="CEB84" s="183"/>
      <c r="CEC84" s="183"/>
      <c r="CED84" s="183"/>
      <c r="CEE84" s="183"/>
      <c r="CEF84" s="183"/>
      <c r="CEG84" s="183"/>
      <c r="CEH84" s="183"/>
      <c r="CEI84" s="183"/>
      <c r="CEJ84" s="183"/>
      <c r="CEK84" s="183"/>
      <c r="CEL84" s="183"/>
      <c r="CEM84" s="183"/>
      <c r="CEN84" s="183"/>
      <c r="CEO84" s="183"/>
      <c r="CEP84" s="183"/>
      <c r="CEQ84" s="183"/>
      <c r="CER84" s="183"/>
      <c r="CES84" s="183"/>
      <c r="CET84" s="183"/>
      <c r="CEU84" s="183"/>
      <c r="CEV84" s="183"/>
      <c r="CEW84" s="183"/>
      <c r="CEX84" s="183"/>
      <c r="CEY84" s="183"/>
      <c r="CEZ84" s="183"/>
      <c r="CFA84" s="183"/>
      <c r="CFB84" s="183"/>
      <c r="CFC84" s="183"/>
      <c r="CFD84" s="183"/>
      <c r="CFE84" s="183"/>
      <c r="CFF84" s="183"/>
      <c r="CFG84" s="183"/>
      <c r="CFH84" s="183"/>
      <c r="CFI84" s="183"/>
      <c r="CFJ84" s="183"/>
      <c r="CFK84" s="183"/>
      <c r="CFL84" s="183"/>
      <c r="CFM84" s="183"/>
      <c r="CFN84" s="183"/>
      <c r="CFO84" s="183"/>
      <c r="CFP84" s="183"/>
      <c r="CFQ84" s="183"/>
      <c r="CFR84" s="183"/>
      <c r="CFS84" s="183"/>
      <c r="CFT84" s="183"/>
      <c r="CFU84" s="183"/>
      <c r="CFV84" s="183"/>
      <c r="CFW84" s="183"/>
      <c r="CFX84" s="183"/>
      <c r="CFY84" s="183"/>
      <c r="CFZ84" s="183"/>
      <c r="CGA84" s="183"/>
      <c r="CGB84" s="183"/>
      <c r="CGC84" s="183"/>
      <c r="CGD84" s="183"/>
      <c r="CGE84" s="183"/>
      <c r="CGF84" s="183"/>
      <c r="CGG84" s="183"/>
      <c r="CGH84" s="183"/>
      <c r="CGI84" s="183"/>
      <c r="CGJ84" s="183"/>
      <c r="CGK84" s="183"/>
      <c r="CGL84" s="183"/>
      <c r="CGM84" s="183"/>
      <c r="CGN84" s="183"/>
      <c r="CGO84" s="183"/>
      <c r="CGP84" s="183"/>
      <c r="CGQ84" s="183"/>
      <c r="CGR84" s="183"/>
      <c r="CGS84" s="183"/>
      <c r="CGT84" s="183"/>
      <c r="CGU84" s="183"/>
      <c r="CGV84" s="183"/>
      <c r="CGW84" s="183"/>
      <c r="CGX84" s="183"/>
      <c r="CGY84" s="183"/>
      <c r="CGZ84" s="183"/>
      <c r="CHA84" s="183"/>
      <c r="CHB84" s="183"/>
      <c r="CHC84" s="183"/>
      <c r="CHD84" s="183"/>
      <c r="CHE84" s="183"/>
      <c r="CHF84" s="183"/>
      <c r="CHG84" s="183"/>
      <c r="CHH84" s="183"/>
      <c r="CHI84" s="183"/>
      <c r="CHJ84" s="183"/>
      <c r="CHK84" s="183"/>
      <c r="CHL84" s="183"/>
      <c r="CHM84" s="183"/>
      <c r="CHN84" s="183"/>
      <c r="CHO84" s="183"/>
      <c r="CHP84" s="183"/>
      <c r="CHQ84" s="183"/>
      <c r="CHR84" s="183"/>
      <c r="CHS84" s="183"/>
      <c r="CHT84" s="183"/>
      <c r="CHU84" s="183"/>
      <c r="CHV84" s="183"/>
      <c r="CHW84" s="183"/>
      <c r="CHX84" s="183"/>
      <c r="CHY84" s="183"/>
      <c r="CHZ84" s="183"/>
      <c r="CIA84" s="183"/>
      <c r="CIB84" s="183"/>
      <c r="CIC84" s="183"/>
      <c r="CID84" s="183"/>
      <c r="CIE84" s="183"/>
      <c r="CIF84" s="183"/>
      <c r="CIG84" s="183"/>
      <c r="CIH84" s="183"/>
      <c r="CII84" s="183"/>
      <c r="CIJ84" s="183"/>
      <c r="CIK84" s="183"/>
      <c r="CIL84" s="183"/>
      <c r="CIM84" s="183"/>
      <c r="CIN84" s="183"/>
      <c r="CIO84" s="183"/>
      <c r="CIP84" s="183"/>
      <c r="CIQ84" s="183"/>
      <c r="CIR84" s="183"/>
      <c r="CIS84" s="183"/>
      <c r="CIT84" s="183"/>
      <c r="CIU84" s="183"/>
      <c r="CIV84" s="183"/>
      <c r="CIW84" s="183"/>
      <c r="CIX84" s="183"/>
      <c r="CIY84" s="183"/>
      <c r="CIZ84" s="183"/>
      <c r="CJA84" s="183"/>
      <c r="CJB84" s="183"/>
      <c r="CJC84" s="183"/>
      <c r="CJD84" s="183"/>
      <c r="CJE84" s="183"/>
      <c r="CJF84" s="183"/>
      <c r="CJG84" s="183"/>
      <c r="CJH84" s="183"/>
      <c r="CJI84" s="183"/>
      <c r="CJJ84" s="183"/>
      <c r="CJK84" s="183"/>
      <c r="CJL84" s="183"/>
      <c r="CJM84" s="183"/>
      <c r="CJN84" s="183"/>
      <c r="CJO84" s="183"/>
      <c r="CJP84" s="183"/>
      <c r="CJQ84" s="183"/>
      <c r="CJR84" s="183"/>
      <c r="CJS84" s="183"/>
      <c r="CJT84" s="183"/>
      <c r="CJU84" s="183"/>
      <c r="CJV84" s="183"/>
      <c r="CJW84" s="183"/>
      <c r="CJX84" s="183"/>
      <c r="CJY84" s="183"/>
      <c r="CJZ84" s="183"/>
      <c r="CKA84" s="183"/>
      <c r="CKB84" s="183"/>
      <c r="CKC84" s="183"/>
      <c r="CKD84" s="183"/>
      <c r="CKE84" s="183"/>
      <c r="CKF84" s="183"/>
      <c r="CKG84" s="183"/>
      <c r="CKH84" s="183"/>
      <c r="CKI84" s="183"/>
      <c r="CKJ84" s="183"/>
      <c r="CKK84" s="183"/>
      <c r="CKL84" s="183"/>
      <c r="CKM84" s="183"/>
      <c r="CKN84" s="183"/>
      <c r="CKO84" s="183"/>
      <c r="CKP84" s="183"/>
      <c r="CKQ84" s="183"/>
      <c r="CKR84" s="183"/>
      <c r="CKS84" s="183"/>
      <c r="CKT84" s="183"/>
      <c r="CKU84" s="183"/>
      <c r="CKV84" s="183"/>
      <c r="CKW84" s="183"/>
      <c r="CKX84" s="183"/>
      <c r="CKY84" s="183"/>
      <c r="CKZ84" s="183"/>
      <c r="CLA84" s="183"/>
      <c r="CLB84" s="183"/>
      <c r="CLC84" s="183"/>
      <c r="CLD84" s="183"/>
      <c r="CLE84" s="183"/>
      <c r="CLF84" s="183"/>
      <c r="CLG84" s="183"/>
      <c r="CLH84" s="183"/>
      <c r="CLI84" s="183"/>
      <c r="CLJ84" s="183"/>
      <c r="CLK84" s="183"/>
      <c r="CLL84" s="183"/>
      <c r="CLM84" s="183"/>
      <c r="CLN84" s="183"/>
      <c r="CLO84" s="183"/>
      <c r="CLP84" s="183"/>
      <c r="CLQ84" s="183"/>
      <c r="CLR84" s="183"/>
      <c r="CLS84" s="183"/>
      <c r="CLT84" s="183"/>
      <c r="CLU84" s="183"/>
      <c r="CLV84" s="183"/>
      <c r="CLW84" s="183"/>
      <c r="CLX84" s="183"/>
      <c r="CLY84" s="183"/>
      <c r="CLZ84" s="183"/>
      <c r="CMA84" s="183"/>
      <c r="CMB84" s="183"/>
      <c r="CMC84" s="183"/>
      <c r="CMD84" s="183"/>
      <c r="CME84" s="183"/>
      <c r="CMF84" s="183"/>
      <c r="CMG84" s="183"/>
      <c r="CMH84" s="183"/>
      <c r="CMI84" s="183"/>
      <c r="CMJ84" s="183"/>
      <c r="CMK84" s="183"/>
      <c r="CML84" s="183"/>
      <c r="CMM84" s="183"/>
      <c r="CMN84" s="183"/>
      <c r="CMO84" s="183"/>
      <c r="CMP84" s="183"/>
      <c r="CMQ84" s="183"/>
      <c r="CMR84" s="183"/>
      <c r="CMS84" s="183"/>
      <c r="CMT84" s="183"/>
      <c r="CMU84" s="183"/>
      <c r="CMV84" s="183"/>
      <c r="CMW84" s="183"/>
      <c r="CMX84" s="183"/>
      <c r="CMY84" s="183"/>
      <c r="CMZ84" s="183"/>
      <c r="CNA84" s="183"/>
      <c r="CNB84" s="183"/>
      <c r="CNC84" s="183"/>
      <c r="CND84" s="183"/>
      <c r="CNE84" s="183"/>
      <c r="CNF84" s="183"/>
      <c r="CNG84" s="183"/>
      <c r="CNH84" s="183"/>
      <c r="CNI84" s="183"/>
      <c r="CNJ84" s="183"/>
      <c r="CNK84" s="183"/>
      <c r="CNL84" s="183"/>
      <c r="CNM84" s="183"/>
      <c r="CNN84" s="183"/>
      <c r="CNO84" s="183"/>
      <c r="CNP84" s="183"/>
      <c r="CNQ84" s="183"/>
      <c r="CNR84" s="183"/>
      <c r="CNS84" s="183"/>
      <c r="CNT84" s="183"/>
      <c r="CNU84" s="183"/>
      <c r="CNV84" s="183"/>
      <c r="CNW84" s="183"/>
      <c r="CNX84" s="183"/>
      <c r="CNY84" s="183"/>
      <c r="CNZ84" s="183"/>
      <c r="COA84" s="183"/>
      <c r="COB84" s="183"/>
      <c r="COC84" s="183"/>
      <c r="COD84" s="183"/>
      <c r="COE84" s="183"/>
      <c r="COF84" s="183"/>
      <c r="COG84" s="183"/>
      <c r="COH84" s="183"/>
      <c r="COI84" s="183"/>
      <c r="COJ84" s="183"/>
      <c r="COK84" s="183"/>
      <c r="COL84" s="183"/>
      <c r="COM84" s="183"/>
      <c r="CON84" s="183"/>
      <c r="COO84" s="183"/>
      <c r="COP84" s="183"/>
      <c r="COQ84" s="183"/>
      <c r="COR84" s="183"/>
      <c r="COS84" s="183"/>
      <c r="COT84" s="183"/>
      <c r="COU84" s="183"/>
      <c r="COV84" s="183"/>
      <c r="COW84" s="183"/>
      <c r="COX84" s="183"/>
    </row>
    <row r="85" spans="1:2442" s="293" customFormat="1" ht="18.95" customHeight="1">
      <c r="A85" s="281"/>
      <c r="B85" s="310"/>
      <c r="C85" s="283"/>
      <c r="D85" s="281"/>
      <c r="E85" s="284"/>
      <c r="F85" s="285"/>
      <c r="G85" s="285"/>
      <c r="H85" s="309"/>
      <c r="I85" s="288"/>
      <c r="K85" s="298"/>
      <c r="L85" s="298"/>
      <c r="M85" s="298"/>
      <c r="N85" s="272"/>
      <c r="O85" s="264"/>
      <c r="P85" s="265"/>
      <c r="Q85" s="266"/>
      <c r="R85" s="266"/>
      <c r="S85" s="264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83"/>
      <c r="DH85" s="183"/>
      <c r="DI85" s="183"/>
      <c r="DJ85" s="183"/>
      <c r="DK85" s="183"/>
      <c r="DL85" s="183"/>
      <c r="DM85" s="183"/>
      <c r="DN85" s="183"/>
      <c r="DO85" s="183"/>
      <c r="DP85" s="183"/>
      <c r="DQ85" s="183"/>
      <c r="DR85" s="183"/>
      <c r="DS85" s="183"/>
      <c r="DT85" s="183"/>
      <c r="DU85" s="183"/>
      <c r="DV85" s="183"/>
      <c r="DW85" s="183"/>
      <c r="DX85" s="183"/>
      <c r="DY85" s="183"/>
      <c r="DZ85" s="183"/>
      <c r="EA85" s="183"/>
      <c r="EB85" s="183"/>
      <c r="EC85" s="183"/>
      <c r="ED85" s="183"/>
      <c r="EE85" s="183"/>
      <c r="EF85" s="183"/>
      <c r="EG85" s="183"/>
      <c r="EH85" s="183"/>
      <c r="EI85" s="183"/>
      <c r="EJ85" s="183"/>
      <c r="EK85" s="183"/>
      <c r="EL85" s="183"/>
      <c r="EM85" s="183"/>
      <c r="EN85" s="183"/>
      <c r="EO85" s="183"/>
      <c r="EP85" s="183"/>
      <c r="EQ85" s="183"/>
      <c r="ER85" s="183"/>
      <c r="ES85" s="183"/>
      <c r="ET85" s="183"/>
      <c r="EU85" s="183"/>
      <c r="EV85" s="183"/>
      <c r="EW85" s="183"/>
      <c r="EX85" s="183"/>
      <c r="EY85" s="183"/>
      <c r="EZ85" s="183"/>
      <c r="FA85" s="183"/>
      <c r="FB85" s="183"/>
      <c r="FC85" s="183"/>
      <c r="FD85" s="183"/>
      <c r="FE85" s="183"/>
      <c r="FF85" s="183"/>
      <c r="FG85" s="183"/>
      <c r="FH85" s="183"/>
      <c r="FI85" s="183"/>
      <c r="FJ85" s="183"/>
      <c r="FK85" s="183"/>
      <c r="FL85" s="183"/>
      <c r="FM85" s="183"/>
      <c r="FN85" s="183"/>
      <c r="FO85" s="183"/>
      <c r="FP85" s="183"/>
      <c r="FQ85" s="183"/>
      <c r="FR85" s="183"/>
      <c r="FS85" s="183"/>
      <c r="FT85" s="183"/>
      <c r="FU85" s="183"/>
      <c r="FV85" s="183"/>
      <c r="FW85" s="183"/>
      <c r="FX85" s="183"/>
      <c r="FY85" s="183"/>
      <c r="FZ85" s="183"/>
      <c r="GA85" s="183"/>
      <c r="GB85" s="183"/>
      <c r="GC85" s="183"/>
      <c r="GD85" s="183"/>
      <c r="GE85" s="183"/>
      <c r="GF85" s="183"/>
      <c r="GG85" s="183"/>
      <c r="GH85" s="183"/>
      <c r="GI85" s="183"/>
      <c r="GJ85" s="183"/>
      <c r="GK85" s="183"/>
      <c r="GL85" s="183"/>
      <c r="GM85" s="183"/>
      <c r="GN85" s="183"/>
      <c r="GO85" s="183"/>
      <c r="GP85" s="183"/>
      <c r="GQ85" s="183"/>
      <c r="GR85" s="183"/>
      <c r="GS85" s="183"/>
      <c r="GT85" s="183"/>
      <c r="GU85" s="183"/>
      <c r="GV85" s="183"/>
      <c r="GW85" s="183"/>
      <c r="GX85" s="183"/>
      <c r="GY85" s="183"/>
      <c r="GZ85" s="183"/>
      <c r="HA85" s="183"/>
      <c r="HB85" s="183"/>
      <c r="HC85" s="183"/>
      <c r="HD85" s="183"/>
      <c r="HE85" s="183"/>
      <c r="HF85" s="183"/>
      <c r="HG85" s="183"/>
      <c r="HH85" s="183"/>
      <c r="HI85" s="183"/>
      <c r="HJ85" s="183"/>
      <c r="HK85" s="183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83"/>
      <c r="HZ85" s="183"/>
      <c r="IA85" s="183"/>
      <c r="IB85" s="183"/>
      <c r="IC85" s="183"/>
      <c r="ID85" s="183"/>
      <c r="IE85" s="183"/>
      <c r="IF85" s="183"/>
      <c r="IG85" s="183"/>
      <c r="IH85" s="183"/>
      <c r="II85" s="183"/>
      <c r="IJ85" s="183"/>
      <c r="IK85" s="183"/>
      <c r="IL85" s="183"/>
      <c r="IM85" s="183"/>
      <c r="IN85" s="183"/>
      <c r="IO85" s="183"/>
      <c r="IP85" s="183"/>
      <c r="IQ85" s="183"/>
      <c r="IR85" s="183"/>
      <c r="IS85" s="183"/>
      <c r="IT85" s="183"/>
      <c r="IU85" s="183"/>
      <c r="IV85" s="183"/>
      <c r="IW85" s="183"/>
      <c r="IX85" s="183"/>
      <c r="IY85" s="183"/>
      <c r="IZ85" s="183"/>
      <c r="JA85" s="183"/>
      <c r="JB85" s="183"/>
      <c r="JC85" s="183"/>
      <c r="JD85" s="183"/>
      <c r="JE85" s="183"/>
      <c r="JF85" s="183"/>
      <c r="JG85" s="183"/>
      <c r="JH85" s="183"/>
      <c r="JI85" s="183"/>
      <c r="JJ85" s="183"/>
      <c r="JK85" s="183"/>
      <c r="JL85" s="183"/>
      <c r="JM85" s="183"/>
      <c r="JN85" s="183"/>
      <c r="JO85" s="183"/>
      <c r="JP85" s="183"/>
      <c r="JQ85" s="183"/>
      <c r="JR85" s="183"/>
      <c r="JS85" s="183"/>
      <c r="JT85" s="183"/>
      <c r="JU85" s="183"/>
      <c r="JV85" s="183"/>
      <c r="JW85" s="183"/>
      <c r="JX85" s="183"/>
      <c r="JY85" s="183"/>
      <c r="JZ85" s="183"/>
      <c r="KA85" s="183"/>
      <c r="KB85" s="183"/>
      <c r="KC85" s="183"/>
      <c r="KD85" s="183"/>
      <c r="KE85" s="183"/>
      <c r="KF85" s="183"/>
      <c r="KG85" s="183"/>
      <c r="KH85" s="183"/>
      <c r="KI85" s="183"/>
      <c r="KJ85" s="183"/>
      <c r="KK85" s="183"/>
      <c r="KL85" s="183"/>
      <c r="KM85" s="183"/>
      <c r="KN85" s="183"/>
      <c r="KO85" s="183"/>
      <c r="KP85" s="183"/>
      <c r="KQ85" s="183"/>
      <c r="KR85" s="183"/>
      <c r="KS85" s="183"/>
      <c r="KT85" s="183"/>
      <c r="KU85" s="183"/>
      <c r="KV85" s="183"/>
      <c r="KW85" s="183"/>
      <c r="KX85" s="183"/>
      <c r="KY85" s="183"/>
      <c r="KZ85" s="183"/>
      <c r="LA85" s="183"/>
      <c r="LB85" s="183"/>
      <c r="LC85" s="183"/>
      <c r="LD85" s="183"/>
      <c r="LE85" s="183"/>
      <c r="LF85" s="183"/>
      <c r="LG85" s="183"/>
      <c r="LH85" s="183"/>
      <c r="LI85" s="183"/>
      <c r="LJ85" s="183"/>
      <c r="LK85" s="183"/>
      <c r="LL85" s="183"/>
      <c r="LM85" s="183"/>
      <c r="LN85" s="183"/>
      <c r="LO85" s="183"/>
      <c r="LP85" s="183"/>
      <c r="LQ85" s="183"/>
      <c r="LR85" s="183"/>
      <c r="LS85" s="183"/>
      <c r="LT85" s="183"/>
      <c r="LU85" s="183"/>
      <c r="LV85" s="183"/>
      <c r="LW85" s="183"/>
      <c r="LX85" s="183"/>
      <c r="LY85" s="183"/>
      <c r="LZ85" s="183"/>
      <c r="MA85" s="183"/>
      <c r="MB85" s="183"/>
      <c r="MC85" s="183"/>
      <c r="MD85" s="183"/>
      <c r="ME85" s="183"/>
      <c r="MF85" s="183"/>
      <c r="MG85" s="183"/>
      <c r="MH85" s="183"/>
      <c r="MI85" s="183"/>
      <c r="MJ85" s="183"/>
      <c r="MK85" s="183"/>
      <c r="ML85" s="183"/>
      <c r="MM85" s="183"/>
      <c r="MN85" s="183"/>
      <c r="MO85" s="183"/>
      <c r="MP85" s="183"/>
      <c r="MQ85" s="183"/>
      <c r="MR85" s="183"/>
      <c r="MS85" s="183"/>
      <c r="MT85" s="183"/>
      <c r="MU85" s="183"/>
      <c r="MV85" s="183"/>
      <c r="MW85" s="183"/>
      <c r="MX85" s="183"/>
      <c r="MY85" s="183"/>
      <c r="MZ85" s="183"/>
      <c r="NA85" s="183"/>
      <c r="NB85" s="183"/>
      <c r="NC85" s="183"/>
      <c r="ND85" s="183"/>
      <c r="NE85" s="183"/>
      <c r="NF85" s="183"/>
      <c r="NG85" s="183"/>
      <c r="NH85" s="183"/>
      <c r="NI85" s="183"/>
      <c r="NJ85" s="183"/>
      <c r="NK85" s="183"/>
      <c r="NL85" s="183"/>
      <c r="NM85" s="183"/>
      <c r="NN85" s="183"/>
      <c r="NO85" s="183"/>
      <c r="NP85" s="183"/>
      <c r="NQ85" s="183"/>
      <c r="NR85" s="183"/>
      <c r="NS85" s="183"/>
      <c r="NT85" s="183"/>
      <c r="NU85" s="183"/>
      <c r="NV85" s="183"/>
      <c r="NW85" s="183"/>
      <c r="NX85" s="183"/>
      <c r="NY85" s="183"/>
      <c r="NZ85" s="183"/>
      <c r="OA85" s="183"/>
      <c r="OB85" s="183"/>
      <c r="OC85" s="183"/>
      <c r="OD85" s="183"/>
      <c r="OE85" s="183"/>
      <c r="OF85" s="183"/>
      <c r="OG85" s="183"/>
      <c r="OH85" s="183"/>
      <c r="OI85" s="183"/>
      <c r="OJ85" s="183"/>
      <c r="OK85" s="183"/>
      <c r="OL85" s="183"/>
      <c r="OM85" s="183"/>
      <c r="ON85" s="183"/>
      <c r="OO85" s="183"/>
      <c r="OP85" s="183"/>
      <c r="OQ85" s="183"/>
      <c r="OR85" s="183"/>
      <c r="OS85" s="183"/>
      <c r="OT85" s="183"/>
      <c r="OU85" s="183"/>
      <c r="OV85" s="183"/>
      <c r="OW85" s="183"/>
      <c r="OX85" s="183"/>
      <c r="OY85" s="183"/>
      <c r="OZ85" s="183"/>
      <c r="PA85" s="183"/>
      <c r="PB85" s="183"/>
      <c r="PC85" s="183"/>
      <c r="PD85" s="183"/>
      <c r="PE85" s="183"/>
      <c r="PF85" s="183"/>
      <c r="PG85" s="183"/>
      <c r="PH85" s="183"/>
      <c r="PI85" s="183"/>
      <c r="PJ85" s="183"/>
      <c r="PK85" s="183"/>
      <c r="PL85" s="183"/>
      <c r="PM85" s="183"/>
      <c r="PN85" s="183"/>
      <c r="PO85" s="183"/>
      <c r="PP85" s="183"/>
      <c r="PQ85" s="183"/>
      <c r="PR85" s="183"/>
      <c r="PS85" s="183"/>
      <c r="PT85" s="183"/>
      <c r="PU85" s="183"/>
      <c r="PV85" s="183"/>
      <c r="PW85" s="183"/>
      <c r="PX85" s="183"/>
      <c r="PY85" s="183"/>
      <c r="PZ85" s="183"/>
      <c r="QA85" s="183"/>
      <c r="QB85" s="183"/>
      <c r="QC85" s="183"/>
      <c r="QD85" s="183"/>
      <c r="QE85" s="183"/>
      <c r="QF85" s="183"/>
      <c r="QG85" s="183"/>
      <c r="QH85" s="183"/>
      <c r="QI85" s="183"/>
      <c r="QJ85" s="183"/>
      <c r="QK85" s="183"/>
      <c r="QL85" s="183"/>
      <c r="QM85" s="183"/>
      <c r="QN85" s="183"/>
      <c r="QO85" s="183"/>
      <c r="QP85" s="183"/>
      <c r="QQ85" s="183"/>
      <c r="QR85" s="183"/>
      <c r="QS85" s="183"/>
      <c r="QT85" s="183"/>
      <c r="QU85" s="183"/>
      <c r="QV85" s="183"/>
      <c r="QW85" s="183"/>
      <c r="QX85" s="183"/>
      <c r="QY85" s="183"/>
      <c r="QZ85" s="183"/>
      <c r="RA85" s="183"/>
      <c r="RB85" s="183"/>
      <c r="RC85" s="183"/>
      <c r="RD85" s="183"/>
      <c r="RE85" s="183"/>
      <c r="RF85" s="183"/>
      <c r="RG85" s="183"/>
      <c r="RH85" s="183"/>
      <c r="RI85" s="183"/>
      <c r="RJ85" s="183"/>
      <c r="RK85" s="183"/>
      <c r="RL85" s="183"/>
      <c r="RM85" s="183"/>
      <c r="RN85" s="183"/>
      <c r="RO85" s="183"/>
      <c r="RP85" s="183"/>
      <c r="RQ85" s="183"/>
      <c r="RR85" s="183"/>
      <c r="RS85" s="183"/>
      <c r="RT85" s="183"/>
      <c r="RU85" s="183"/>
      <c r="RV85" s="183"/>
      <c r="RW85" s="183"/>
      <c r="RX85" s="183"/>
      <c r="RY85" s="183"/>
      <c r="RZ85" s="183"/>
      <c r="SA85" s="183"/>
      <c r="SB85" s="183"/>
      <c r="SC85" s="183"/>
      <c r="SD85" s="183"/>
      <c r="SE85" s="183"/>
      <c r="SF85" s="183"/>
      <c r="SG85" s="183"/>
      <c r="SH85" s="183"/>
      <c r="SI85" s="183"/>
      <c r="SJ85" s="183"/>
      <c r="SK85" s="183"/>
      <c r="SL85" s="183"/>
      <c r="SM85" s="183"/>
      <c r="SN85" s="183"/>
      <c r="SO85" s="183"/>
      <c r="SP85" s="183"/>
      <c r="SQ85" s="183"/>
      <c r="SR85" s="183"/>
      <c r="SS85" s="183"/>
      <c r="ST85" s="183"/>
      <c r="SU85" s="183"/>
      <c r="SV85" s="183"/>
      <c r="SW85" s="183"/>
      <c r="SX85" s="183"/>
      <c r="SY85" s="183"/>
      <c r="SZ85" s="183"/>
      <c r="TA85" s="183"/>
      <c r="TB85" s="183"/>
      <c r="TC85" s="183"/>
      <c r="TD85" s="183"/>
      <c r="TE85" s="183"/>
      <c r="TF85" s="183"/>
      <c r="TG85" s="183"/>
      <c r="TH85" s="183"/>
      <c r="TI85" s="183"/>
      <c r="TJ85" s="183"/>
      <c r="TK85" s="183"/>
      <c r="TL85" s="183"/>
      <c r="TM85" s="183"/>
      <c r="TN85" s="183"/>
      <c r="TO85" s="183"/>
      <c r="TP85" s="183"/>
      <c r="TQ85" s="183"/>
      <c r="TR85" s="183"/>
      <c r="TS85" s="183"/>
      <c r="TT85" s="183"/>
      <c r="TU85" s="183"/>
      <c r="TV85" s="183"/>
      <c r="TW85" s="183"/>
      <c r="TX85" s="183"/>
      <c r="TY85" s="183"/>
      <c r="TZ85" s="183"/>
      <c r="UA85" s="183"/>
      <c r="UB85" s="183"/>
      <c r="UC85" s="183"/>
      <c r="UD85" s="183"/>
      <c r="UE85" s="183"/>
      <c r="UF85" s="183"/>
      <c r="UG85" s="183"/>
      <c r="UH85" s="183"/>
      <c r="UI85" s="183"/>
      <c r="UJ85" s="183"/>
      <c r="UK85" s="183"/>
      <c r="UL85" s="183"/>
      <c r="UM85" s="183"/>
      <c r="UN85" s="183"/>
      <c r="UO85" s="183"/>
      <c r="UP85" s="183"/>
      <c r="UQ85" s="183"/>
      <c r="UR85" s="183"/>
      <c r="US85" s="183"/>
      <c r="UT85" s="183"/>
      <c r="UU85" s="183"/>
      <c r="UV85" s="183"/>
      <c r="UW85" s="183"/>
      <c r="UX85" s="183"/>
      <c r="UY85" s="183"/>
      <c r="UZ85" s="183"/>
      <c r="VA85" s="183"/>
      <c r="VB85" s="183"/>
      <c r="VC85" s="183"/>
      <c r="VD85" s="183"/>
      <c r="VE85" s="183"/>
      <c r="VF85" s="183"/>
      <c r="VG85" s="183"/>
      <c r="VH85" s="183"/>
      <c r="VI85" s="183"/>
      <c r="VJ85" s="183"/>
      <c r="VK85" s="183"/>
      <c r="VL85" s="183"/>
      <c r="VM85" s="183"/>
      <c r="VN85" s="183"/>
      <c r="VO85" s="183"/>
      <c r="VP85" s="183"/>
      <c r="VQ85" s="183"/>
      <c r="VR85" s="183"/>
      <c r="VS85" s="183"/>
      <c r="VT85" s="183"/>
      <c r="VU85" s="183"/>
      <c r="VV85" s="183"/>
      <c r="VW85" s="183"/>
      <c r="VX85" s="183"/>
      <c r="VY85" s="183"/>
      <c r="VZ85" s="183"/>
      <c r="WA85" s="183"/>
      <c r="WB85" s="183"/>
      <c r="WC85" s="183"/>
      <c r="WD85" s="183"/>
      <c r="WE85" s="183"/>
      <c r="WF85" s="183"/>
      <c r="WG85" s="183"/>
      <c r="WH85" s="183"/>
      <c r="WI85" s="183"/>
      <c r="WJ85" s="183"/>
      <c r="WK85" s="183"/>
      <c r="WL85" s="183"/>
      <c r="WM85" s="183"/>
      <c r="WN85" s="183"/>
      <c r="WO85" s="183"/>
      <c r="WP85" s="183"/>
      <c r="WQ85" s="183"/>
      <c r="WR85" s="183"/>
      <c r="WS85" s="183"/>
      <c r="WT85" s="183"/>
      <c r="WU85" s="183"/>
      <c r="WV85" s="183"/>
      <c r="WW85" s="183"/>
      <c r="WX85" s="183"/>
      <c r="WY85" s="183"/>
      <c r="WZ85" s="183"/>
      <c r="XA85" s="183"/>
      <c r="XB85" s="183"/>
      <c r="XC85" s="183"/>
      <c r="XD85" s="183"/>
      <c r="XE85" s="183"/>
      <c r="XF85" s="183"/>
      <c r="XG85" s="183"/>
      <c r="XH85" s="183"/>
      <c r="XI85" s="183"/>
      <c r="XJ85" s="183"/>
      <c r="XK85" s="183"/>
      <c r="XL85" s="183"/>
      <c r="XM85" s="183"/>
      <c r="XN85" s="183"/>
      <c r="XO85" s="183"/>
      <c r="XP85" s="183"/>
      <c r="XQ85" s="183"/>
      <c r="XR85" s="183"/>
      <c r="XS85" s="183"/>
      <c r="XT85" s="183"/>
      <c r="XU85" s="183"/>
      <c r="XV85" s="183"/>
      <c r="XW85" s="183"/>
      <c r="XX85" s="183"/>
      <c r="XY85" s="183"/>
      <c r="XZ85" s="183"/>
      <c r="YA85" s="183"/>
      <c r="YB85" s="183"/>
      <c r="YC85" s="183"/>
      <c r="YD85" s="183"/>
      <c r="YE85" s="183"/>
      <c r="YF85" s="183"/>
      <c r="YG85" s="183"/>
      <c r="YH85" s="183"/>
      <c r="YI85" s="183"/>
      <c r="YJ85" s="183"/>
      <c r="YK85" s="183"/>
      <c r="YL85" s="183"/>
      <c r="YM85" s="183"/>
      <c r="YN85" s="183"/>
      <c r="YO85" s="183"/>
      <c r="YP85" s="183"/>
      <c r="YQ85" s="183"/>
      <c r="YR85" s="183"/>
      <c r="YS85" s="183"/>
      <c r="YT85" s="183"/>
      <c r="YU85" s="183"/>
      <c r="YV85" s="183"/>
      <c r="YW85" s="183"/>
      <c r="YX85" s="183"/>
      <c r="YY85" s="183"/>
      <c r="YZ85" s="183"/>
      <c r="ZA85" s="183"/>
      <c r="ZB85" s="183"/>
      <c r="ZC85" s="183"/>
      <c r="ZD85" s="183"/>
      <c r="ZE85" s="183"/>
      <c r="ZF85" s="183"/>
      <c r="ZG85" s="183"/>
      <c r="ZH85" s="183"/>
      <c r="ZI85" s="183"/>
      <c r="ZJ85" s="183"/>
      <c r="ZK85" s="183"/>
      <c r="ZL85" s="183"/>
      <c r="ZM85" s="183"/>
      <c r="ZN85" s="183"/>
      <c r="ZO85" s="183"/>
      <c r="ZP85" s="183"/>
      <c r="ZQ85" s="183"/>
      <c r="ZR85" s="183"/>
      <c r="ZS85" s="183"/>
      <c r="ZT85" s="183"/>
      <c r="ZU85" s="183"/>
      <c r="ZV85" s="183"/>
      <c r="ZW85" s="183"/>
      <c r="ZX85" s="183"/>
      <c r="ZY85" s="183"/>
      <c r="ZZ85" s="183"/>
      <c r="AAA85" s="183"/>
      <c r="AAB85" s="183"/>
      <c r="AAC85" s="183"/>
      <c r="AAD85" s="183"/>
      <c r="AAE85" s="183"/>
      <c r="AAF85" s="183"/>
      <c r="AAG85" s="183"/>
      <c r="AAH85" s="183"/>
      <c r="AAI85" s="183"/>
      <c r="AAJ85" s="183"/>
      <c r="AAK85" s="183"/>
      <c r="AAL85" s="183"/>
      <c r="AAM85" s="183"/>
      <c r="AAN85" s="183"/>
      <c r="AAO85" s="183"/>
      <c r="AAP85" s="183"/>
      <c r="AAQ85" s="183"/>
      <c r="AAR85" s="183"/>
      <c r="AAS85" s="183"/>
      <c r="AAT85" s="183"/>
      <c r="AAU85" s="183"/>
      <c r="AAV85" s="183"/>
      <c r="AAW85" s="183"/>
      <c r="AAX85" s="183"/>
      <c r="AAY85" s="183"/>
      <c r="AAZ85" s="183"/>
      <c r="ABA85" s="183"/>
      <c r="ABB85" s="183"/>
      <c r="ABC85" s="183"/>
      <c r="ABD85" s="183"/>
      <c r="ABE85" s="183"/>
      <c r="ABF85" s="183"/>
      <c r="ABG85" s="183"/>
      <c r="ABH85" s="183"/>
      <c r="ABI85" s="183"/>
      <c r="ABJ85" s="183"/>
      <c r="ABK85" s="183"/>
      <c r="ABL85" s="183"/>
      <c r="ABM85" s="183"/>
      <c r="ABN85" s="183"/>
      <c r="ABO85" s="183"/>
      <c r="ABP85" s="183"/>
      <c r="ABQ85" s="183"/>
      <c r="ABR85" s="183"/>
      <c r="ABS85" s="183"/>
      <c r="ABT85" s="183"/>
      <c r="ABU85" s="183"/>
      <c r="ABV85" s="183"/>
      <c r="ABW85" s="183"/>
      <c r="ABX85" s="183"/>
      <c r="ABY85" s="183"/>
      <c r="ABZ85" s="183"/>
      <c r="ACA85" s="183"/>
      <c r="ACB85" s="183"/>
      <c r="ACC85" s="183"/>
      <c r="ACD85" s="183"/>
      <c r="ACE85" s="183"/>
      <c r="ACF85" s="183"/>
      <c r="ACG85" s="183"/>
      <c r="ACH85" s="183"/>
      <c r="ACI85" s="183"/>
      <c r="ACJ85" s="183"/>
      <c r="ACK85" s="183"/>
      <c r="ACL85" s="183"/>
      <c r="ACM85" s="183"/>
      <c r="ACN85" s="183"/>
      <c r="ACO85" s="183"/>
      <c r="ACP85" s="183"/>
      <c r="ACQ85" s="183"/>
      <c r="ACR85" s="183"/>
      <c r="ACS85" s="183"/>
      <c r="ACT85" s="183"/>
      <c r="ACU85" s="183"/>
      <c r="ACV85" s="183"/>
      <c r="ACW85" s="183"/>
      <c r="ACX85" s="183"/>
      <c r="ACY85" s="183"/>
      <c r="ACZ85" s="183"/>
      <c r="ADA85" s="183"/>
      <c r="ADB85" s="183"/>
      <c r="ADC85" s="183"/>
      <c r="ADD85" s="183"/>
      <c r="ADE85" s="183"/>
      <c r="ADF85" s="183"/>
      <c r="ADG85" s="183"/>
      <c r="ADH85" s="183"/>
      <c r="ADI85" s="183"/>
      <c r="ADJ85" s="183"/>
      <c r="ADK85" s="183"/>
      <c r="ADL85" s="183"/>
      <c r="ADM85" s="183"/>
      <c r="ADN85" s="183"/>
      <c r="ADO85" s="183"/>
      <c r="ADP85" s="183"/>
      <c r="ADQ85" s="183"/>
      <c r="ADR85" s="183"/>
      <c r="ADS85" s="183"/>
      <c r="ADT85" s="183"/>
      <c r="ADU85" s="183"/>
      <c r="ADV85" s="183"/>
      <c r="ADW85" s="183"/>
      <c r="ADX85" s="183"/>
      <c r="ADY85" s="183"/>
      <c r="ADZ85" s="183"/>
      <c r="AEA85" s="183"/>
      <c r="AEB85" s="183"/>
      <c r="AEC85" s="183"/>
      <c r="AED85" s="183"/>
      <c r="AEE85" s="183"/>
      <c r="AEF85" s="183"/>
      <c r="AEG85" s="183"/>
      <c r="AEH85" s="183"/>
      <c r="AEI85" s="183"/>
      <c r="AEJ85" s="183"/>
      <c r="AEK85" s="183"/>
      <c r="AEL85" s="183"/>
      <c r="AEM85" s="183"/>
      <c r="AEN85" s="183"/>
      <c r="AEO85" s="183"/>
      <c r="AEP85" s="183"/>
      <c r="AEQ85" s="183"/>
      <c r="AER85" s="183"/>
      <c r="AES85" s="183"/>
      <c r="AET85" s="183"/>
      <c r="AEU85" s="183"/>
      <c r="AEV85" s="183"/>
      <c r="AEW85" s="183"/>
      <c r="AEX85" s="183"/>
      <c r="AEY85" s="183"/>
      <c r="AEZ85" s="183"/>
      <c r="AFA85" s="183"/>
      <c r="AFB85" s="183"/>
      <c r="AFC85" s="183"/>
      <c r="AFD85" s="183"/>
      <c r="AFE85" s="183"/>
      <c r="AFF85" s="183"/>
      <c r="AFG85" s="183"/>
      <c r="AFH85" s="183"/>
      <c r="AFI85" s="183"/>
      <c r="AFJ85" s="183"/>
      <c r="AFK85" s="183"/>
      <c r="AFL85" s="183"/>
      <c r="AFM85" s="183"/>
      <c r="AFN85" s="183"/>
      <c r="AFO85" s="183"/>
      <c r="AFP85" s="183"/>
      <c r="AFQ85" s="183"/>
      <c r="AFR85" s="183"/>
      <c r="AFS85" s="183"/>
      <c r="AFT85" s="183"/>
      <c r="AFU85" s="183"/>
      <c r="AFV85" s="183"/>
      <c r="AFW85" s="183"/>
      <c r="AFX85" s="183"/>
      <c r="AFY85" s="183"/>
      <c r="AFZ85" s="183"/>
      <c r="AGA85" s="183"/>
      <c r="AGB85" s="183"/>
      <c r="AGC85" s="183"/>
      <c r="AGD85" s="183"/>
      <c r="AGE85" s="183"/>
      <c r="AGF85" s="183"/>
      <c r="AGG85" s="183"/>
      <c r="AGH85" s="183"/>
      <c r="AGI85" s="183"/>
      <c r="AGJ85" s="183"/>
      <c r="AGK85" s="183"/>
      <c r="AGL85" s="183"/>
      <c r="AGM85" s="183"/>
      <c r="AGN85" s="183"/>
      <c r="AGO85" s="183"/>
      <c r="AGP85" s="183"/>
      <c r="AGQ85" s="183"/>
      <c r="AGR85" s="183"/>
      <c r="AGS85" s="183"/>
      <c r="AGT85" s="183"/>
      <c r="AGU85" s="183"/>
      <c r="AGV85" s="183"/>
      <c r="AGW85" s="183"/>
      <c r="AGX85" s="183"/>
      <c r="AGY85" s="183"/>
      <c r="AGZ85" s="183"/>
      <c r="AHA85" s="183"/>
      <c r="AHB85" s="183"/>
      <c r="AHC85" s="183"/>
      <c r="AHD85" s="183"/>
      <c r="AHE85" s="183"/>
      <c r="AHF85" s="183"/>
      <c r="AHG85" s="183"/>
      <c r="AHH85" s="183"/>
      <c r="AHI85" s="183"/>
      <c r="AHJ85" s="183"/>
      <c r="AHK85" s="183"/>
      <c r="AHL85" s="183"/>
      <c r="AHM85" s="183"/>
      <c r="AHN85" s="183"/>
      <c r="AHO85" s="183"/>
      <c r="AHP85" s="183"/>
      <c r="AHQ85" s="183"/>
      <c r="AHR85" s="183"/>
      <c r="AHS85" s="183"/>
      <c r="AHT85" s="183"/>
      <c r="AHU85" s="183"/>
      <c r="AHV85" s="183"/>
      <c r="AHW85" s="183"/>
      <c r="AHX85" s="183"/>
      <c r="AHY85" s="183"/>
      <c r="AHZ85" s="183"/>
      <c r="AIA85" s="183"/>
      <c r="AIB85" s="183"/>
      <c r="AIC85" s="183"/>
      <c r="AID85" s="183"/>
      <c r="AIE85" s="183"/>
      <c r="AIF85" s="183"/>
      <c r="AIG85" s="183"/>
      <c r="AIH85" s="183"/>
      <c r="AII85" s="183"/>
      <c r="AIJ85" s="183"/>
      <c r="AIK85" s="183"/>
      <c r="AIL85" s="183"/>
      <c r="AIM85" s="183"/>
      <c r="AIN85" s="183"/>
      <c r="AIO85" s="183"/>
      <c r="AIP85" s="183"/>
      <c r="AIQ85" s="183"/>
      <c r="AIR85" s="183"/>
      <c r="AIS85" s="183"/>
      <c r="AIT85" s="183"/>
      <c r="AIU85" s="183"/>
      <c r="AIV85" s="183"/>
      <c r="AIW85" s="183"/>
      <c r="AIX85" s="183"/>
      <c r="AIY85" s="183"/>
      <c r="AIZ85" s="183"/>
      <c r="AJA85" s="183"/>
      <c r="AJB85" s="183"/>
      <c r="AJC85" s="183"/>
      <c r="AJD85" s="183"/>
      <c r="AJE85" s="183"/>
      <c r="AJF85" s="183"/>
      <c r="AJG85" s="183"/>
      <c r="AJH85" s="183"/>
      <c r="AJI85" s="183"/>
      <c r="AJJ85" s="183"/>
      <c r="AJK85" s="183"/>
      <c r="AJL85" s="183"/>
      <c r="AJM85" s="183"/>
      <c r="AJN85" s="183"/>
      <c r="AJO85" s="183"/>
      <c r="AJP85" s="183"/>
      <c r="AJQ85" s="183"/>
      <c r="AJR85" s="183"/>
      <c r="AJS85" s="183"/>
      <c r="AJT85" s="183"/>
      <c r="AJU85" s="183"/>
      <c r="AJV85" s="183"/>
      <c r="AJW85" s="183"/>
      <c r="AJX85" s="183"/>
      <c r="AJY85" s="183"/>
      <c r="AJZ85" s="183"/>
      <c r="AKA85" s="183"/>
      <c r="AKB85" s="183"/>
      <c r="AKC85" s="183"/>
      <c r="AKD85" s="183"/>
      <c r="AKE85" s="183"/>
      <c r="AKF85" s="183"/>
      <c r="AKG85" s="183"/>
      <c r="AKH85" s="183"/>
      <c r="AKI85" s="183"/>
      <c r="AKJ85" s="183"/>
      <c r="AKK85" s="183"/>
      <c r="AKL85" s="183"/>
      <c r="AKM85" s="183"/>
      <c r="AKN85" s="183"/>
      <c r="AKO85" s="183"/>
      <c r="AKP85" s="183"/>
      <c r="AKQ85" s="183"/>
      <c r="AKR85" s="183"/>
      <c r="AKS85" s="183"/>
      <c r="AKT85" s="183"/>
      <c r="AKU85" s="183"/>
      <c r="AKV85" s="183"/>
      <c r="AKW85" s="183"/>
      <c r="AKX85" s="183"/>
      <c r="AKY85" s="183"/>
      <c r="AKZ85" s="183"/>
      <c r="ALA85" s="183"/>
      <c r="ALB85" s="183"/>
      <c r="ALC85" s="183"/>
      <c r="ALD85" s="183"/>
      <c r="ALE85" s="183"/>
      <c r="ALF85" s="183"/>
      <c r="ALG85" s="183"/>
      <c r="ALH85" s="183"/>
      <c r="ALI85" s="183"/>
      <c r="ALJ85" s="183"/>
      <c r="ALK85" s="183"/>
      <c r="ALL85" s="183"/>
      <c r="ALM85" s="183"/>
      <c r="ALN85" s="183"/>
      <c r="ALO85" s="183"/>
      <c r="ALP85" s="183"/>
      <c r="ALQ85" s="183"/>
      <c r="ALR85" s="183"/>
      <c r="ALS85" s="183"/>
      <c r="ALT85" s="183"/>
      <c r="ALU85" s="183"/>
      <c r="ALV85" s="183"/>
      <c r="ALW85" s="183"/>
      <c r="ALX85" s="183"/>
      <c r="ALY85" s="183"/>
      <c r="ALZ85" s="183"/>
      <c r="AMA85" s="183"/>
      <c r="AMB85" s="183"/>
      <c r="AMC85" s="183"/>
      <c r="AMD85" s="183"/>
      <c r="AME85" s="183"/>
      <c r="AMF85" s="183"/>
      <c r="AMG85" s="183"/>
      <c r="AMH85" s="183"/>
      <c r="AMI85" s="183"/>
      <c r="AMJ85" s="183"/>
      <c r="AMK85" s="183"/>
      <c r="AML85" s="183"/>
      <c r="AMM85" s="183"/>
      <c r="AMN85" s="183"/>
      <c r="AMO85" s="183"/>
      <c r="AMP85" s="183"/>
      <c r="AMQ85" s="183"/>
      <c r="AMR85" s="183"/>
      <c r="AMS85" s="183"/>
      <c r="AMT85" s="183"/>
      <c r="AMU85" s="183"/>
      <c r="AMV85" s="183"/>
      <c r="AMW85" s="183"/>
      <c r="AMX85" s="183"/>
      <c r="AMY85" s="183"/>
      <c r="AMZ85" s="183"/>
      <c r="ANA85" s="183"/>
      <c r="ANB85" s="183"/>
      <c r="ANC85" s="183"/>
      <c r="AND85" s="183"/>
      <c r="ANE85" s="183"/>
      <c r="ANF85" s="183"/>
      <c r="ANG85" s="183"/>
      <c r="ANH85" s="183"/>
      <c r="ANI85" s="183"/>
      <c r="ANJ85" s="183"/>
      <c r="ANK85" s="183"/>
      <c r="ANL85" s="183"/>
      <c r="ANM85" s="183"/>
      <c r="ANN85" s="183"/>
      <c r="ANO85" s="183"/>
      <c r="ANP85" s="183"/>
      <c r="ANQ85" s="183"/>
      <c r="ANR85" s="183"/>
      <c r="ANS85" s="183"/>
      <c r="ANT85" s="183"/>
      <c r="ANU85" s="183"/>
      <c r="ANV85" s="183"/>
      <c r="ANW85" s="183"/>
      <c r="ANX85" s="183"/>
      <c r="ANY85" s="183"/>
      <c r="ANZ85" s="183"/>
      <c r="AOA85" s="183"/>
      <c r="AOB85" s="183"/>
      <c r="AOC85" s="183"/>
      <c r="AOD85" s="183"/>
      <c r="AOE85" s="183"/>
      <c r="AOF85" s="183"/>
      <c r="AOG85" s="183"/>
      <c r="AOH85" s="183"/>
      <c r="AOI85" s="183"/>
      <c r="AOJ85" s="183"/>
      <c r="AOK85" s="183"/>
      <c r="AOL85" s="183"/>
      <c r="AOM85" s="183"/>
      <c r="AON85" s="183"/>
      <c r="AOO85" s="183"/>
      <c r="AOP85" s="183"/>
      <c r="AOQ85" s="183"/>
      <c r="AOR85" s="183"/>
      <c r="AOS85" s="183"/>
      <c r="AOT85" s="183"/>
      <c r="AOU85" s="183"/>
      <c r="AOV85" s="183"/>
      <c r="AOW85" s="183"/>
      <c r="AOX85" s="183"/>
      <c r="AOY85" s="183"/>
      <c r="AOZ85" s="183"/>
      <c r="APA85" s="183"/>
      <c r="APB85" s="183"/>
      <c r="APC85" s="183"/>
      <c r="APD85" s="183"/>
      <c r="APE85" s="183"/>
      <c r="APF85" s="183"/>
      <c r="APG85" s="183"/>
      <c r="APH85" s="183"/>
      <c r="API85" s="183"/>
      <c r="APJ85" s="183"/>
      <c r="APK85" s="183"/>
      <c r="APL85" s="183"/>
      <c r="APM85" s="183"/>
      <c r="APN85" s="183"/>
      <c r="APO85" s="183"/>
      <c r="APP85" s="183"/>
      <c r="APQ85" s="183"/>
      <c r="APR85" s="183"/>
      <c r="APS85" s="183"/>
      <c r="APT85" s="183"/>
      <c r="APU85" s="183"/>
      <c r="APV85" s="183"/>
      <c r="APW85" s="183"/>
      <c r="APX85" s="183"/>
      <c r="APY85" s="183"/>
      <c r="APZ85" s="183"/>
      <c r="AQA85" s="183"/>
      <c r="AQB85" s="183"/>
      <c r="AQC85" s="183"/>
      <c r="AQD85" s="183"/>
      <c r="AQE85" s="183"/>
      <c r="AQF85" s="183"/>
      <c r="AQG85" s="183"/>
      <c r="AQH85" s="183"/>
      <c r="AQI85" s="183"/>
      <c r="AQJ85" s="183"/>
      <c r="AQK85" s="183"/>
      <c r="AQL85" s="183"/>
      <c r="AQM85" s="183"/>
      <c r="AQN85" s="183"/>
      <c r="AQO85" s="183"/>
      <c r="AQP85" s="183"/>
      <c r="AQQ85" s="183"/>
      <c r="AQR85" s="183"/>
      <c r="AQS85" s="183"/>
      <c r="AQT85" s="183"/>
      <c r="AQU85" s="183"/>
      <c r="AQV85" s="183"/>
      <c r="AQW85" s="183"/>
      <c r="AQX85" s="183"/>
      <c r="AQY85" s="183"/>
      <c r="AQZ85" s="183"/>
      <c r="ARA85" s="183"/>
      <c r="ARB85" s="183"/>
      <c r="ARC85" s="183"/>
      <c r="ARD85" s="183"/>
      <c r="ARE85" s="183"/>
      <c r="ARF85" s="183"/>
      <c r="ARG85" s="183"/>
      <c r="ARH85" s="183"/>
      <c r="ARI85" s="183"/>
      <c r="ARJ85" s="183"/>
      <c r="ARK85" s="183"/>
      <c r="ARL85" s="183"/>
      <c r="ARM85" s="183"/>
      <c r="ARN85" s="183"/>
      <c r="ARO85" s="183"/>
      <c r="ARP85" s="183"/>
      <c r="ARQ85" s="183"/>
      <c r="ARR85" s="183"/>
      <c r="ARS85" s="183"/>
      <c r="ART85" s="183"/>
      <c r="ARU85" s="183"/>
      <c r="ARV85" s="183"/>
      <c r="ARW85" s="183"/>
      <c r="ARX85" s="183"/>
      <c r="ARY85" s="183"/>
      <c r="ARZ85" s="183"/>
      <c r="ASA85" s="183"/>
      <c r="ASB85" s="183"/>
      <c r="ASC85" s="183"/>
      <c r="ASD85" s="183"/>
      <c r="ASE85" s="183"/>
      <c r="ASF85" s="183"/>
      <c r="ASG85" s="183"/>
      <c r="ASH85" s="183"/>
      <c r="ASI85" s="183"/>
      <c r="ASJ85" s="183"/>
      <c r="ASK85" s="183"/>
      <c r="ASL85" s="183"/>
      <c r="ASM85" s="183"/>
      <c r="ASN85" s="183"/>
      <c r="ASO85" s="183"/>
      <c r="ASP85" s="183"/>
      <c r="ASQ85" s="183"/>
      <c r="ASR85" s="183"/>
      <c r="ASS85" s="183"/>
      <c r="AST85" s="183"/>
      <c r="ASU85" s="183"/>
      <c r="ASV85" s="183"/>
      <c r="ASW85" s="183"/>
      <c r="ASX85" s="183"/>
      <c r="ASY85" s="183"/>
      <c r="ASZ85" s="183"/>
      <c r="ATA85" s="183"/>
      <c r="ATB85" s="183"/>
      <c r="ATC85" s="183"/>
      <c r="ATD85" s="183"/>
      <c r="ATE85" s="183"/>
      <c r="ATF85" s="183"/>
      <c r="ATG85" s="183"/>
      <c r="ATH85" s="183"/>
      <c r="ATI85" s="183"/>
      <c r="ATJ85" s="183"/>
      <c r="ATK85" s="183"/>
      <c r="ATL85" s="183"/>
      <c r="ATM85" s="183"/>
      <c r="ATN85" s="183"/>
      <c r="ATO85" s="183"/>
      <c r="ATP85" s="183"/>
      <c r="ATQ85" s="183"/>
      <c r="ATR85" s="183"/>
      <c r="ATS85" s="183"/>
      <c r="ATT85" s="183"/>
      <c r="ATU85" s="183"/>
      <c r="ATV85" s="183"/>
      <c r="ATW85" s="183"/>
      <c r="ATX85" s="183"/>
      <c r="ATY85" s="183"/>
      <c r="ATZ85" s="183"/>
      <c r="AUA85" s="183"/>
      <c r="AUB85" s="183"/>
      <c r="AUC85" s="183"/>
      <c r="AUD85" s="183"/>
      <c r="AUE85" s="183"/>
      <c r="AUF85" s="183"/>
      <c r="AUG85" s="183"/>
      <c r="AUH85" s="183"/>
      <c r="AUI85" s="183"/>
      <c r="AUJ85" s="183"/>
      <c r="AUK85" s="183"/>
      <c r="AUL85" s="183"/>
      <c r="AUM85" s="183"/>
      <c r="AUN85" s="183"/>
      <c r="AUO85" s="183"/>
      <c r="AUP85" s="183"/>
      <c r="AUQ85" s="183"/>
      <c r="AUR85" s="183"/>
      <c r="AUS85" s="183"/>
      <c r="AUT85" s="183"/>
      <c r="AUU85" s="183"/>
      <c r="AUV85" s="183"/>
      <c r="AUW85" s="183"/>
      <c r="AUX85" s="183"/>
      <c r="AUY85" s="183"/>
      <c r="AUZ85" s="183"/>
      <c r="AVA85" s="183"/>
      <c r="AVB85" s="183"/>
      <c r="AVC85" s="183"/>
      <c r="AVD85" s="183"/>
      <c r="AVE85" s="183"/>
      <c r="AVF85" s="183"/>
      <c r="AVG85" s="183"/>
      <c r="AVH85" s="183"/>
      <c r="AVI85" s="183"/>
      <c r="AVJ85" s="183"/>
      <c r="AVK85" s="183"/>
      <c r="AVL85" s="183"/>
      <c r="AVM85" s="183"/>
      <c r="AVN85" s="183"/>
      <c r="AVO85" s="183"/>
      <c r="AVP85" s="183"/>
      <c r="AVQ85" s="183"/>
      <c r="AVR85" s="183"/>
      <c r="AVS85" s="183"/>
      <c r="AVT85" s="183"/>
      <c r="AVU85" s="183"/>
      <c r="AVV85" s="183"/>
      <c r="AVW85" s="183"/>
      <c r="AVX85" s="183"/>
      <c r="AVY85" s="183"/>
      <c r="AVZ85" s="183"/>
      <c r="AWA85" s="183"/>
      <c r="AWB85" s="183"/>
      <c r="AWC85" s="183"/>
      <c r="AWD85" s="183"/>
      <c r="AWE85" s="183"/>
      <c r="AWF85" s="183"/>
      <c r="AWG85" s="183"/>
      <c r="AWH85" s="183"/>
      <c r="AWI85" s="183"/>
      <c r="AWJ85" s="183"/>
      <c r="AWK85" s="183"/>
      <c r="AWL85" s="183"/>
      <c r="AWM85" s="183"/>
      <c r="AWN85" s="183"/>
      <c r="AWO85" s="183"/>
      <c r="AWP85" s="183"/>
      <c r="AWQ85" s="183"/>
      <c r="AWR85" s="183"/>
      <c r="AWS85" s="183"/>
      <c r="AWT85" s="183"/>
      <c r="AWU85" s="183"/>
      <c r="AWV85" s="183"/>
      <c r="AWW85" s="183"/>
      <c r="AWX85" s="183"/>
      <c r="AWY85" s="183"/>
      <c r="AWZ85" s="183"/>
      <c r="AXA85" s="183"/>
      <c r="AXB85" s="183"/>
      <c r="AXC85" s="183"/>
      <c r="AXD85" s="183"/>
      <c r="AXE85" s="183"/>
      <c r="AXF85" s="183"/>
      <c r="AXG85" s="183"/>
      <c r="AXH85" s="183"/>
      <c r="AXI85" s="183"/>
      <c r="AXJ85" s="183"/>
      <c r="AXK85" s="183"/>
      <c r="AXL85" s="183"/>
      <c r="AXM85" s="183"/>
      <c r="AXN85" s="183"/>
      <c r="AXO85" s="183"/>
      <c r="AXP85" s="183"/>
      <c r="AXQ85" s="183"/>
      <c r="AXR85" s="183"/>
      <c r="AXS85" s="183"/>
      <c r="AXT85" s="183"/>
      <c r="AXU85" s="183"/>
      <c r="AXV85" s="183"/>
      <c r="AXW85" s="183"/>
      <c r="AXX85" s="183"/>
      <c r="AXY85" s="183"/>
      <c r="AXZ85" s="183"/>
      <c r="AYA85" s="183"/>
      <c r="AYB85" s="183"/>
      <c r="AYC85" s="183"/>
      <c r="AYD85" s="183"/>
      <c r="AYE85" s="183"/>
      <c r="AYF85" s="183"/>
      <c r="AYG85" s="183"/>
      <c r="AYH85" s="183"/>
      <c r="AYI85" s="183"/>
      <c r="AYJ85" s="183"/>
      <c r="AYK85" s="183"/>
      <c r="AYL85" s="183"/>
      <c r="AYM85" s="183"/>
      <c r="AYN85" s="183"/>
      <c r="AYO85" s="183"/>
      <c r="AYP85" s="183"/>
      <c r="AYQ85" s="183"/>
      <c r="AYR85" s="183"/>
      <c r="AYS85" s="183"/>
      <c r="AYT85" s="183"/>
      <c r="AYU85" s="183"/>
      <c r="AYV85" s="183"/>
      <c r="AYW85" s="183"/>
      <c r="AYX85" s="183"/>
      <c r="AYY85" s="183"/>
      <c r="AYZ85" s="183"/>
      <c r="AZA85" s="183"/>
      <c r="AZB85" s="183"/>
      <c r="AZC85" s="183"/>
      <c r="AZD85" s="183"/>
      <c r="AZE85" s="183"/>
      <c r="AZF85" s="183"/>
      <c r="AZG85" s="183"/>
      <c r="AZH85" s="183"/>
      <c r="AZI85" s="183"/>
      <c r="AZJ85" s="183"/>
      <c r="AZK85" s="183"/>
      <c r="AZL85" s="183"/>
      <c r="AZM85" s="183"/>
      <c r="AZN85" s="183"/>
      <c r="AZO85" s="183"/>
      <c r="AZP85" s="183"/>
      <c r="AZQ85" s="183"/>
      <c r="AZR85" s="183"/>
      <c r="AZS85" s="183"/>
      <c r="AZT85" s="183"/>
      <c r="AZU85" s="183"/>
      <c r="AZV85" s="183"/>
      <c r="AZW85" s="183"/>
      <c r="AZX85" s="183"/>
      <c r="AZY85" s="183"/>
      <c r="AZZ85" s="183"/>
      <c r="BAA85" s="183"/>
      <c r="BAB85" s="183"/>
      <c r="BAC85" s="183"/>
      <c r="BAD85" s="183"/>
      <c r="BAE85" s="183"/>
      <c r="BAF85" s="183"/>
      <c r="BAG85" s="183"/>
      <c r="BAH85" s="183"/>
      <c r="BAI85" s="183"/>
      <c r="BAJ85" s="183"/>
      <c r="BAK85" s="183"/>
      <c r="BAL85" s="183"/>
      <c r="BAM85" s="183"/>
      <c r="BAN85" s="183"/>
      <c r="BAO85" s="183"/>
      <c r="BAP85" s="183"/>
      <c r="BAQ85" s="183"/>
      <c r="BAR85" s="183"/>
      <c r="BAS85" s="183"/>
      <c r="BAT85" s="183"/>
      <c r="BAU85" s="183"/>
      <c r="BAV85" s="183"/>
      <c r="BAW85" s="183"/>
      <c r="BAX85" s="183"/>
      <c r="BAY85" s="183"/>
      <c r="BAZ85" s="183"/>
      <c r="BBA85" s="183"/>
      <c r="BBB85" s="183"/>
      <c r="BBC85" s="183"/>
      <c r="BBD85" s="183"/>
      <c r="BBE85" s="183"/>
      <c r="BBF85" s="183"/>
      <c r="BBG85" s="183"/>
      <c r="BBH85" s="183"/>
      <c r="BBI85" s="183"/>
      <c r="BBJ85" s="183"/>
      <c r="BBK85" s="183"/>
      <c r="BBL85" s="183"/>
      <c r="BBM85" s="183"/>
      <c r="BBN85" s="183"/>
      <c r="BBO85" s="183"/>
      <c r="BBP85" s="183"/>
      <c r="BBQ85" s="183"/>
      <c r="BBR85" s="183"/>
      <c r="BBS85" s="183"/>
      <c r="BBT85" s="183"/>
      <c r="BBU85" s="183"/>
      <c r="BBV85" s="183"/>
      <c r="BBW85" s="183"/>
      <c r="BBX85" s="183"/>
      <c r="BBY85" s="183"/>
      <c r="BBZ85" s="183"/>
      <c r="BCA85" s="183"/>
      <c r="BCB85" s="183"/>
      <c r="BCC85" s="183"/>
      <c r="BCD85" s="183"/>
      <c r="BCE85" s="183"/>
      <c r="BCF85" s="183"/>
      <c r="BCG85" s="183"/>
      <c r="BCH85" s="183"/>
      <c r="BCI85" s="183"/>
      <c r="BCJ85" s="183"/>
      <c r="BCK85" s="183"/>
      <c r="BCL85" s="183"/>
      <c r="BCM85" s="183"/>
      <c r="BCN85" s="183"/>
      <c r="BCO85" s="183"/>
      <c r="BCP85" s="183"/>
      <c r="BCQ85" s="183"/>
      <c r="BCR85" s="183"/>
      <c r="BCS85" s="183"/>
      <c r="BCT85" s="183"/>
      <c r="BCU85" s="183"/>
      <c r="BCV85" s="183"/>
      <c r="BCW85" s="183"/>
      <c r="BCX85" s="183"/>
      <c r="BCY85" s="183"/>
      <c r="BCZ85" s="183"/>
      <c r="BDA85" s="183"/>
      <c r="BDB85" s="183"/>
      <c r="BDC85" s="183"/>
      <c r="BDD85" s="183"/>
      <c r="BDE85" s="183"/>
      <c r="BDF85" s="183"/>
      <c r="BDG85" s="183"/>
      <c r="BDH85" s="183"/>
      <c r="BDI85" s="183"/>
      <c r="BDJ85" s="183"/>
      <c r="BDK85" s="183"/>
      <c r="BDL85" s="183"/>
      <c r="BDM85" s="183"/>
      <c r="BDN85" s="183"/>
      <c r="BDO85" s="183"/>
      <c r="BDP85" s="183"/>
      <c r="BDQ85" s="183"/>
      <c r="BDR85" s="183"/>
      <c r="BDS85" s="183"/>
      <c r="BDT85" s="183"/>
      <c r="BDU85" s="183"/>
      <c r="BDV85" s="183"/>
      <c r="BDW85" s="183"/>
      <c r="BDX85" s="183"/>
      <c r="BDY85" s="183"/>
      <c r="BDZ85" s="183"/>
      <c r="BEA85" s="183"/>
      <c r="BEB85" s="183"/>
      <c r="BEC85" s="183"/>
      <c r="BED85" s="183"/>
      <c r="BEE85" s="183"/>
      <c r="BEF85" s="183"/>
      <c r="BEG85" s="183"/>
      <c r="BEH85" s="183"/>
      <c r="BEI85" s="183"/>
      <c r="BEJ85" s="183"/>
      <c r="BEK85" s="183"/>
      <c r="BEL85" s="183"/>
      <c r="BEM85" s="183"/>
      <c r="BEN85" s="183"/>
      <c r="BEO85" s="183"/>
      <c r="BEP85" s="183"/>
      <c r="BEQ85" s="183"/>
      <c r="BER85" s="183"/>
      <c r="BES85" s="183"/>
      <c r="BET85" s="183"/>
      <c r="BEU85" s="183"/>
      <c r="BEV85" s="183"/>
      <c r="BEW85" s="183"/>
      <c r="BEX85" s="183"/>
      <c r="BEY85" s="183"/>
      <c r="BEZ85" s="183"/>
      <c r="BFA85" s="183"/>
      <c r="BFB85" s="183"/>
      <c r="BFC85" s="183"/>
      <c r="BFD85" s="183"/>
      <c r="BFE85" s="183"/>
      <c r="BFF85" s="183"/>
      <c r="BFG85" s="183"/>
      <c r="BFH85" s="183"/>
      <c r="BFI85" s="183"/>
      <c r="BFJ85" s="183"/>
      <c r="BFK85" s="183"/>
      <c r="BFL85" s="183"/>
      <c r="BFM85" s="183"/>
      <c r="BFN85" s="183"/>
      <c r="BFO85" s="183"/>
      <c r="BFP85" s="183"/>
      <c r="BFQ85" s="183"/>
      <c r="BFR85" s="183"/>
      <c r="BFS85" s="183"/>
      <c r="BFT85" s="183"/>
      <c r="BFU85" s="183"/>
      <c r="BFV85" s="183"/>
      <c r="BFW85" s="183"/>
      <c r="BFX85" s="183"/>
      <c r="BFY85" s="183"/>
      <c r="BFZ85" s="183"/>
      <c r="BGA85" s="183"/>
      <c r="BGB85" s="183"/>
      <c r="BGC85" s="183"/>
      <c r="BGD85" s="183"/>
      <c r="BGE85" s="183"/>
      <c r="BGF85" s="183"/>
      <c r="BGG85" s="183"/>
      <c r="BGH85" s="183"/>
      <c r="BGI85" s="183"/>
      <c r="BGJ85" s="183"/>
      <c r="BGK85" s="183"/>
      <c r="BGL85" s="183"/>
      <c r="BGM85" s="183"/>
      <c r="BGN85" s="183"/>
      <c r="BGO85" s="183"/>
      <c r="BGP85" s="183"/>
      <c r="BGQ85" s="183"/>
      <c r="BGR85" s="183"/>
      <c r="BGS85" s="183"/>
      <c r="BGT85" s="183"/>
      <c r="BGU85" s="183"/>
      <c r="BGV85" s="183"/>
      <c r="BGW85" s="183"/>
      <c r="BGX85" s="183"/>
      <c r="BGY85" s="183"/>
      <c r="BGZ85" s="183"/>
      <c r="BHA85" s="183"/>
      <c r="BHB85" s="183"/>
      <c r="BHC85" s="183"/>
      <c r="BHD85" s="183"/>
      <c r="BHE85" s="183"/>
      <c r="BHF85" s="183"/>
      <c r="BHG85" s="183"/>
      <c r="BHH85" s="183"/>
      <c r="BHI85" s="183"/>
      <c r="BHJ85" s="183"/>
      <c r="BHK85" s="183"/>
      <c r="BHL85" s="183"/>
      <c r="BHM85" s="183"/>
      <c r="BHN85" s="183"/>
      <c r="BHO85" s="183"/>
      <c r="BHP85" s="183"/>
      <c r="BHQ85" s="183"/>
      <c r="BHR85" s="183"/>
      <c r="BHS85" s="183"/>
      <c r="BHT85" s="183"/>
      <c r="BHU85" s="183"/>
      <c r="BHV85" s="183"/>
      <c r="BHW85" s="183"/>
      <c r="BHX85" s="183"/>
      <c r="BHY85" s="183"/>
      <c r="BHZ85" s="183"/>
      <c r="BIA85" s="183"/>
      <c r="BIB85" s="183"/>
      <c r="BIC85" s="183"/>
      <c r="BID85" s="183"/>
      <c r="BIE85" s="183"/>
      <c r="BIF85" s="183"/>
      <c r="BIG85" s="183"/>
      <c r="BIH85" s="183"/>
      <c r="BII85" s="183"/>
      <c r="BIJ85" s="183"/>
      <c r="BIK85" s="183"/>
      <c r="BIL85" s="183"/>
      <c r="BIM85" s="183"/>
      <c r="BIN85" s="183"/>
      <c r="BIO85" s="183"/>
      <c r="BIP85" s="183"/>
      <c r="BIQ85" s="183"/>
      <c r="BIR85" s="183"/>
      <c r="BIS85" s="183"/>
      <c r="BIT85" s="183"/>
      <c r="BIU85" s="183"/>
      <c r="BIV85" s="183"/>
      <c r="BIW85" s="183"/>
      <c r="BIX85" s="183"/>
      <c r="BIY85" s="183"/>
      <c r="BIZ85" s="183"/>
      <c r="BJA85" s="183"/>
      <c r="BJB85" s="183"/>
      <c r="BJC85" s="183"/>
      <c r="BJD85" s="183"/>
      <c r="BJE85" s="183"/>
      <c r="BJF85" s="183"/>
      <c r="BJG85" s="183"/>
      <c r="BJH85" s="183"/>
      <c r="BJI85" s="183"/>
      <c r="BJJ85" s="183"/>
      <c r="BJK85" s="183"/>
      <c r="BJL85" s="183"/>
      <c r="BJM85" s="183"/>
      <c r="BJN85" s="183"/>
      <c r="BJO85" s="183"/>
      <c r="BJP85" s="183"/>
      <c r="BJQ85" s="183"/>
      <c r="BJR85" s="183"/>
      <c r="BJS85" s="183"/>
      <c r="BJT85" s="183"/>
      <c r="BJU85" s="183"/>
      <c r="BJV85" s="183"/>
      <c r="BJW85" s="183"/>
      <c r="BJX85" s="183"/>
      <c r="BJY85" s="183"/>
      <c r="BJZ85" s="183"/>
      <c r="BKA85" s="183"/>
      <c r="BKB85" s="183"/>
      <c r="BKC85" s="183"/>
      <c r="BKD85" s="183"/>
      <c r="BKE85" s="183"/>
      <c r="BKF85" s="183"/>
      <c r="BKG85" s="183"/>
      <c r="BKH85" s="183"/>
      <c r="BKI85" s="183"/>
      <c r="BKJ85" s="183"/>
      <c r="BKK85" s="183"/>
      <c r="BKL85" s="183"/>
      <c r="BKM85" s="183"/>
      <c r="BKN85" s="183"/>
      <c r="BKO85" s="183"/>
      <c r="BKP85" s="183"/>
      <c r="BKQ85" s="183"/>
      <c r="BKR85" s="183"/>
      <c r="BKS85" s="183"/>
      <c r="BKT85" s="183"/>
      <c r="BKU85" s="183"/>
      <c r="BKV85" s="183"/>
      <c r="BKW85" s="183"/>
      <c r="BKX85" s="183"/>
      <c r="BKY85" s="183"/>
      <c r="BKZ85" s="183"/>
      <c r="BLA85" s="183"/>
      <c r="BLB85" s="183"/>
      <c r="BLC85" s="183"/>
      <c r="BLD85" s="183"/>
      <c r="BLE85" s="183"/>
      <c r="BLF85" s="183"/>
      <c r="BLG85" s="183"/>
      <c r="BLH85" s="183"/>
      <c r="BLI85" s="183"/>
      <c r="BLJ85" s="183"/>
      <c r="BLK85" s="183"/>
      <c r="BLL85" s="183"/>
      <c r="BLM85" s="183"/>
      <c r="BLN85" s="183"/>
      <c r="BLO85" s="183"/>
      <c r="BLP85" s="183"/>
      <c r="BLQ85" s="183"/>
      <c r="BLR85" s="183"/>
      <c r="BLS85" s="183"/>
      <c r="BLT85" s="183"/>
      <c r="BLU85" s="183"/>
      <c r="BLV85" s="183"/>
      <c r="BLW85" s="183"/>
      <c r="BLX85" s="183"/>
      <c r="BLY85" s="183"/>
      <c r="BLZ85" s="183"/>
      <c r="BMA85" s="183"/>
      <c r="BMB85" s="183"/>
      <c r="BMC85" s="183"/>
      <c r="BMD85" s="183"/>
      <c r="BME85" s="183"/>
      <c r="BMF85" s="183"/>
      <c r="BMG85" s="183"/>
      <c r="BMH85" s="183"/>
      <c r="BMI85" s="183"/>
      <c r="BMJ85" s="183"/>
      <c r="BMK85" s="183"/>
      <c r="BML85" s="183"/>
      <c r="BMM85" s="183"/>
      <c r="BMN85" s="183"/>
      <c r="BMO85" s="183"/>
      <c r="BMP85" s="183"/>
      <c r="BMQ85" s="183"/>
      <c r="BMR85" s="183"/>
      <c r="BMS85" s="183"/>
      <c r="BMT85" s="183"/>
      <c r="BMU85" s="183"/>
      <c r="BMV85" s="183"/>
      <c r="BMW85" s="183"/>
      <c r="BMX85" s="183"/>
      <c r="BMY85" s="183"/>
      <c r="BMZ85" s="183"/>
      <c r="BNA85" s="183"/>
      <c r="BNB85" s="183"/>
      <c r="BNC85" s="183"/>
      <c r="BND85" s="183"/>
      <c r="BNE85" s="183"/>
      <c r="BNF85" s="183"/>
      <c r="BNG85" s="183"/>
      <c r="BNH85" s="183"/>
      <c r="BNI85" s="183"/>
      <c r="BNJ85" s="183"/>
      <c r="BNK85" s="183"/>
      <c r="BNL85" s="183"/>
      <c r="BNM85" s="183"/>
      <c r="BNN85" s="183"/>
      <c r="BNO85" s="183"/>
      <c r="BNP85" s="183"/>
      <c r="BNQ85" s="183"/>
      <c r="BNR85" s="183"/>
      <c r="BNS85" s="183"/>
      <c r="BNT85" s="183"/>
      <c r="BNU85" s="183"/>
      <c r="BNV85" s="183"/>
      <c r="BNW85" s="183"/>
      <c r="BNX85" s="183"/>
      <c r="BNY85" s="183"/>
      <c r="BNZ85" s="183"/>
      <c r="BOA85" s="183"/>
      <c r="BOB85" s="183"/>
      <c r="BOC85" s="183"/>
      <c r="BOD85" s="183"/>
      <c r="BOE85" s="183"/>
      <c r="BOF85" s="183"/>
      <c r="BOG85" s="183"/>
      <c r="BOH85" s="183"/>
      <c r="BOI85" s="183"/>
      <c r="BOJ85" s="183"/>
      <c r="BOK85" s="183"/>
      <c r="BOL85" s="183"/>
      <c r="BOM85" s="183"/>
      <c r="BON85" s="183"/>
      <c r="BOO85" s="183"/>
      <c r="BOP85" s="183"/>
      <c r="BOQ85" s="183"/>
      <c r="BOR85" s="183"/>
      <c r="BOS85" s="183"/>
      <c r="BOT85" s="183"/>
      <c r="BOU85" s="183"/>
      <c r="BOV85" s="183"/>
      <c r="BOW85" s="183"/>
      <c r="BOX85" s="183"/>
      <c r="BOY85" s="183"/>
      <c r="BOZ85" s="183"/>
      <c r="BPA85" s="183"/>
      <c r="BPB85" s="183"/>
      <c r="BPC85" s="183"/>
      <c r="BPD85" s="183"/>
      <c r="BPE85" s="183"/>
      <c r="BPF85" s="183"/>
      <c r="BPG85" s="183"/>
      <c r="BPH85" s="183"/>
      <c r="BPI85" s="183"/>
      <c r="BPJ85" s="183"/>
      <c r="BPK85" s="183"/>
      <c r="BPL85" s="183"/>
      <c r="BPM85" s="183"/>
      <c r="BPN85" s="183"/>
      <c r="BPO85" s="183"/>
      <c r="BPP85" s="183"/>
      <c r="BPQ85" s="183"/>
      <c r="BPR85" s="183"/>
      <c r="BPS85" s="183"/>
      <c r="BPT85" s="183"/>
      <c r="BPU85" s="183"/>
      <c r="BPV85" s="183"/>
      <c r="BPW85" s="183"/>
      <c r="BPX85" s="183"/>
      <c r="BPY85" s="183"/>
      <c r="BPZ85" s="183"/>
      <c r="BQA85" s="183"/>
      <c r="BQB85" s="183"/>
      <c r="BQC85" s="183"/>
      <c r="BQD85" s="183"/>
      <c r="BQE85" s="183"/>
      <c r="BQF85" s="183"/>
      <c r="BQG85" s="183"/>
      <c r="BQH85" s="183"/>
      <c r="BQI85" s="183"/>
      <c r="BQJ85" s="183"/>
      <c r="BQK85" s="183"/>
      <c r="BQL85" s="183"/>
      <c r="BQM85" s="183"/>
      <c r="BQN85" s="183"/>
      <c r="BQO85" s="183"/>
      <c r="BQP85" s="183"/>
      <c r="BQQ85" s="183"/>
      <c r="BQR85" s="183"/>
      <c r="BQS85" s="183"/>
      <c r="BQT85" s="183"/>
      <c r="BQU85" s="183"/>
      <c r="BQV85" s="183"/>
      <c r="BQW85" s="183"/>
      <c r="BQX85" s="183"/>
      <c r="BQY85" s="183"/>
      <c r="BQZ85" s="183"/>
      <c r="BRA85" s="183"/>
      <c r="BRB85" s="183"/>
      <c r="BRC85" s="183"/>
      <c r="BRD85" s="183"/>
      <c r="BRE85" s="183"/>
      <c r="BRF85" s="183"/>
      <c r="BRG85" s="183"/>
      <c r="BRH85" s="183"/>
      <c r="BRI85" s="183"/>
      <c r="BRJ85" s="183"/>
      <c r="BRK85" s="183"/>
      <c r="BRL85" s="183"/>
      <c r="BRM85" s="183"/>
      <c r="BRN85" s="183"/>
      <c r="BRO85" s="183"/>
      <c r="BRP85" s="183"/>
      <c r="BRQ85" s="183"/>
      <c r="BRR85" s="183"/>
      <c r="BRS85" s="183"/>
      <c r="BRT85" s="183"/>
      <c r="BRU85" s="183"/>
      <c r="BRV85" s="183"/>
      <c r="BRW85" s="183"/>
      <c r="BRX85" s="183"/>
      <c r="BRY85" s="183"/>
      <c r="BRZ85" s="183"/>
      <c r="BSA85" s="183"/>
      <c r="BSB85" s="183"/>
      <c r="BSC85" s="183"/>
      <c r="BSD85" s="183"/>
      <c r="BSE85" s="183"/>
      <c r="BSF85" s="183"/>
      <c r="BSG85" s="183"/>
      <c r="BSH85" s="183"/>
      <c r="BSI85" s="183"/>
      <c r="BSJ85" s="183"/>
      <c r="BSK85" s="183"/>
      <c r="BSL85" s="183"/>
      <c r="BSM85" s="183"/>
      <c r="BSN85" s="183"/>
      <c r="BSO85" s="183"/>
      <c r="BSP85" s="183"/>
      <c r="BSQ85" s="183"/>
      <c r="BSR85" s="183"/>
      <c r="BSS85" s="183"/>
      <c r="BST85" s="183"/>
      <c r="BSU85" s="183"/>
      <c r="BSV85" s="183"/>
      <c r="BSW85" s="183"/>
      <c r="BSX85" s="183"/>
      <c r="BSY85" s="183"/>
      <c r="BSZ85" s="183"/>
      <c r="BTA85" s="183"/>
      <c r="BTB85" s="183"/>
      <c r="BTC85" s="183"/>
      <c r="BTD85" s="183"/>
      <c r="BTE85" s="183"/>
      <c r="BTF85" s="183"/>
      <c r="BTG85" s="183"/>
      <c r="BTH85" s="183"/>
      <c r="BTI85" s="183"/>
      <c r="BTJ85" s="183"/>
      <c r="BTK85" s="183"/>
      <c r="BTL85" s="183"/>
      <c r="BTM85" s="183"/>
      <c r="BTN85" s="183"/>
      <c r="BTO85" s="183"/>
      <c r="BTP85" s="183"/>
      <c r="BTQ85" s="183"/>
      <c r="BTR85" s="183"/>
      <c r="BTS85" s="183"/>
      <c r="BTT85" s="183"/>
      <c r="BTU85" s="183"/>
      <c r="BTV85" s="183"/>
      <c r="BTW85" s="183"/>
      <c r="BTX85" s="183"/>
      <c r="BTY85" s="183"/>
      <c r="BTZ85" s="183"/>
      <c r="BUA85" s="183"/>
      <c r="BUB85" s="183"/>
      <c r="BUC85" s="183"/>
      <c r="BUD85" s="183"/>
      <c r="BUE85" s="183"/>
      <c r="BUF85" s="183"/>
      <c r="BUG85" s="183"/>
      <c r="BUH85" s="183"/>
      <c r="BUI85" s="183"/>
      <c r="BUJ85" s="183"/>
      <c r="BUK85" s="183"/>
      <c r="BUL85" s="183"/>
      <c r="BUM85" s="183"/>
      <c r="BUN85" s="183"/>
      <c r="BUO85" s="183"/>
      <c r="BUP85" s="183"/>
      <c r="BUQ85" s="183"/>
      <c r="BUR85" s="183"/>
      <c r="BUS85" s="183"/>
      <c r="BUT85" s="183"/>
      <c r="BUU85" s="183"/>
      <c r="BUV85" s="183"/>
      <c r="BUW85" s="183"/>
      <c r="BUX85" s="183"/>
      <c r="BUY85" s="183"/>
      <c r="BUZ85" s="183"/>
      <c r="BVA85" s="183"/>
      <c r="BVB85" s="183"/>
      <c r="BVC85" s="183"/>
      <c r="BVD85" s="183"/>
      <c r="BVE85" s="183"/>
      <c r="BVF85" s="183"/>
      <c r="BVG85" s="183"/>
      <c r="BVH85" s="183"/>
      <c r="BVI85" s="183"/>
      <c r="BVJ85" s="183"/>
      <c r="BVK85" s="183"/>
      <c r="BVL85" s="183"/>
      <c r="BVM85" s="183"/>
      <c r="BVN85" s="183"/>
      <c r="BVO85" s="183"/>
      <c r="BVP85" s="183"/>
      <c r="BVQ85" s="183"/>
      <c r="BVR85" s="183"/>
      <c r="BVS85" s="183"/>
      <c r="BVT85" s="183"/>
      <c r="BVU85" s="183"/>
      <c r="BVV85" s="183"/>
      <c r="BVW85" s="183"/>
      <c r="BVX85" s="183"/>
      <c r="BVY85" s="183"/>
      <c r="BVZ85" s="183"/>
      <c r="BWA85" s="183"/>
      <c r="BWB85" s="183"/>
      <c r="BWC85" s="183"/>
      <c r="BWD85" s="183"/>
      <c r="BWE85" s="183"/>
      <c r="BWF85" s="183"/>
      <c r="BWG85" s="183"/>
      <c r="BWH85" s="183"/>
      <c r="BWI85" s="183"/>
      <c r="BWJ85" s="183"/>
      <c r="BWK85" s="183"/>
      <c r="BWL85" s="183"/>
      <c r="BWM85" s="183"/>
      <c r="BWN85" s="183"/>
      <c r="BWO85" s="183"/>
      <c r="BWP85" s="183"/>
      <c r="BWQ85" s="183"/>
      <c r="BWR85" s="183"/>
      <c r="BWS85" s="183"/>
      <c r="BWT85" s="183"/>
      <c r="BWU85" s="183"/>
      <c r="BWV85" s="183"/>
      <c r="BWW85" s="183"/>
      <c r="BWX85" s="183"/>
      <c r="BWY85" s="183"/>
      <c r="BWZ85" s="183"/>
      <c r="BXA85" s="183"/>
      <c r="BXB85" s="183"/>
      <c r="BXC85" s="183"/>
      <c r="BXD85" s="183"/>
      <c r="BXE85" s="183"/>
      <c r="BXF85" s="183"/>
      <c r="BXG85" s="183"/>
      <c r="BXH85" s="183"/>
      <c r="BXI85" s="183"/>
      <c r="BXJ85" s="183"/>
      <c r="BXK85" s="183"/>
      <c r="BXL85" s="183"/>
      <c r="BXM85" s="183"/>
      <c r="BXN85" s="183"/>
      <c r="BXO85" s="183"/>
      <c r="BXP85" s="183"/>
      <c r="BXQ85" s="183"/>
      <c r="BXR85" s="183"/>
      <c r="BXS85" s="183"/>
      <c r="BXT85" s="183"/>
      <c r="BXU85" s="183"/>
      <c r="BXV85" s="183"/>
      <c r="BXW85" s="183"/>
      <c r="BXX85" s="183"/>
      <c r="BXY85" s="183"/>
      <c r="BXZ85" s="183"/>
      <c r="BYA85" s="183"/>
      <c r="BYB85" s="183"/>
      <c r="BYC85" s="183"/>
      <c r="BYD85" s="183"/>
      <c r="BYE85" s="183"/>
      <c r="BYF85" s="183"/>
      <c r="BYG85" s="183"/>
      <c r="BYH85" s="183"/>
      <c r="BYI85" s="183"/>
      <c r="BYJ85" s="183"/>
      <c r="BYK85" s="183"/>
      <c r="BYL85" s="183"/>
      <c r="BYM85" s="183"/>
      <c r="BYN85" s="183"/>
      <c r="BYO85" s="183"/>
      <c r="BYP85" s="183"/>
      <c r="BYQ85" s="183"/>
      <c r="BYR85" s="183"/>
      <c r="BYS85" s="183"/>
      <c r="BYT85" s="183"/>
      <c r="BYU85" s="183"/>
      <c r="BYV85" s="183"/>
      <c r="BYW85" s="183"/>
      <c r="BYX85" s="183"/>
      <c r="BYY85" s="183"/>
      <c r="BYZ85" s="183"/>
      <c r="BZA85" s="183"/>
      <c r="BZB85" s="183"/>
      <c r="BZC85" s="183"/>
      <c r="BZD85" s="183"/>
      <c r="BZE85" s="183"/>
      <c r="BZF85" s="183"/>
      <c r="BZG85" s="183"/>
      <c r="BZH85" s="183"/>
      <c r="BZI85" s="183"/>
      <c r="BZJ85" s="183"/>
      <c r="BZK85" s="183"/>
      <c r="BZL85" s="183"/>
      <c r="BZM85" s="183"/>
      <c r="BZN85" s="183"/>
      <c r="BZO85" s="183"/>
      <c r="BZP85" s="183"/>
      <c r="BZQ85" s="183"/>
      <c r="BZR85" s="183"/>
      <c r="BZS85" s="183"/>
      <c r="BZT85" s="183"/>
      <c r="BZU85" s="183"/>
      <c r="BZV85" s="183"/>
      <c r="BZW85" s="183"/>
      <c r="BZX85" s="183"/>
      <c r="BZY85" s="183"/>
      <c r="BZZ85" s="183"/>
      <c r="CAA85" s="183"/>
      <c r="CAB85" s="183"/>
      <c r="CAC85" s="183"/>
      <c r="CAD85" s="183"/>
      <c r="CAE85" s="183"/>
      <c r="CAF85" s="183"/>
      <c r="CAG85" s="183"/>
      <c r="CAH85" s="183"/>
      <c r="CAI85" s="183"/>
      <c r="CAJ85" s="183"/>
      <c r="CAK85" s="183"/>
      <c r="CAL85" s="183"/>
      <c r="CAM85" s="183"/>
      <c r="CAN85" s="183"/>
      <c r="CAO85" s="183"/>
      <c r="CAP85" s="183"/>
      <c r="CAQ85" s="183"/>
      <c r="CAR85" s="183"/>
      <c r="CAS85" s="183"/>
      <c r="CAT85" s="183"/>
      <c r="CAU85" s="183"/>
      <c r="CAV85" s="183"/>
      <c r="CAW85" s="183"/>
      <c r="CAX85" s="183"/>
      <c r="CAY85" s="183"/>
      <c r="CAZ85" s="183"/>
      <c r="CBA85" s="183"/>
      <c r="CBB85" s="183"/>
      <c r="CBC85" s="183"/>
      <c r="CBD85" s="183"/>
      <c r="CBE85" s="183"/>
      <c r="CBF85" s="183"/>
      <c r="CBG85" s="183"/>
      <c r="CBH85" s="183"/>
      <c r="CBI85" s="183"/>
      <c r="CBJ85" s="183"/>
      <c r="CBK85" s="183"/>
      <c r="CBL85" s="183"/>
      <c r="CBM85" s="183"/>
      <c r="CBN85" s="183"/>
      <c r="CBO85" s="183"/>
      <c r="CBP85" s="183"/>
      <c r="CBQ85" s="183"/>
      <c r="CBR85" s="183"/>
      <c r="CBS85" s="183"/>
      <c r="CBT85" s="183"/>
      <c r="CBU85" s="183"/>
      <c r="CBV85" s="183"/>
      <c r="CBW85" s="183"/>
      <c r="CBX85" s="183"/>
      <c r="CBY85" s="183"/>
      <c r="CBZ85" s="183"/>
      <c r="CCA85" s="183"/>
      <c r="CCB85" s="183"/>
      <c r="CCC85" s="183"/>
      <c r="CCD85" s="183"/>
      <c r="CCE85" s="183"/>
      <c r="CCF85" s="183"/>
      <c r="CCG85" s="183"/>
      <c r="CCH85" s="183"/>
      <c r="CCI85" s="183"/>
      <c r="CCJ85" s="183"/>
      <c r="CCK85" s="183"/>
      <c r="CCL85" s="183"/>
      <c r="CCM85" s="183"/>
      <c r="CCN85" s="183"/>
      <c r="CCO85" s="183"/>
      <c r="CCP85" s="183"/>
      <c r="CCQ85" s="183"/>
      <c r="CCR85" s="183"/>
      <c r="CCS85" s="183"/>
      <c r="CCT85" s="183"/>
      <c r="CCU85" s="183"/>
      <c r="CCV85" s="183"/>
      <c r="CCW85" s="183"/>
      <c r="CCX85" s="183"/>
      <c r="CCY85" s="183"/>
      <c r="CCZ85" s="183"/>
      <c r="CDA85" s="183"/>
      <c r="CDB85" s="183"/>
      <c r="CDC85" s="183"/>
      <c r="CDD85" s="183"/>
      <c r="CDE85" s="183"/>
      <c r="CDF85" s="183"/>
      <c r="CDG85" s="183"/>
      <c r="CDH85" s="183"/>
      <c r="CDI85" s="183"/>
      <c r="CDJ85" s="183"/>
      <c r="CDK85" s="183"/>
      <c r="CDL85" s="183"/>
      <c r="CDM85" s="183"/>
      <c r="CDN85" s="183"/>
      <c r="CDO85" s="183"/>
      <c r="CDP85" s="183"/>
      <c r="CDQ85" s="183"/>
      <c r="CDR85" s="183"/>
      <c r="CDS85" s="183"/>
      <c r="CDT85" s="183"/>
      <c r="CDU85" s="183"/>
      <c r="CDV85" s="183"/>
      <c r="CDW85" s="183"/>
      <c r="CDX85" s="183"/>
      <c r="CDY85" s="183"/>
      <c r="CDZ85" s="183"/>
      <c r="CEA85" s="183"/>
      <c r="CEB85" s="183"/>
      <c r="CEC85" s="183"/>
      <c r="CED85" s="183"/>
      <c r="CEE85" s="183"/>
      <c r="CEF85" s="183"/>
      <c r="CEG85" s="183"/>
      <c r="CEH85" s="183"/>
      <c r="CEI85" s="183"/>
      <c r="CEJ85" s="183"/>
      <c r="CEK85" s="183"/>
      <c r="CEL85" s="183"/>
      <c r="CEM85" s="183"/>
      <c r="CEN85" s="183"/>
      <c r="CEO85" s="183"/>
      <c r="CEP85" s="183"/>
      <c r="CEQ85" s="183"/>
      <c r="CER85" s="183"/>
      <c r="CES85" s="183"/>
      <c r="CET85" s="183"/>
      <c r="CEU85" s="183"/>
      <c r="CEV85" s="183"/>
      <c r="CEW85" s="183"/>
      <c r="CEX85" s="183"/>
      <c r="CEY85" s="183"/>
      <c r="CEZ85" s="183"/>
      <c r="CFA85" s="183"/>
      <c r="CFB85" s="183"/>
      <c r="CFC85" s="183"/>
      <c r="CFD85" s="183"/>
      <c r="CFE85" s="183"/>
      <c r="CFF85" s="183"/>
      <c r="CFG85" s="183"/>
      <c r="CFH85" s="183"/>
      <c r="CFI85" s="183"/>
      <c r="CFJ85" s="183"/>
      <c r="CFK85" s="183"/>
      <c r="CFL85" s="183"/>
      <c r="CFM85" s="183"/>
      <c r="CFN85" s="183"/>
      <c r="CFO85" s="183"/>
      <c r="CFP85" s="183"/>
      <c r="CFQ85" s="183"/>
      <c r="CFR85" s="183"/>
      <c r="CFS85" s="183"/>
      <c r="CFT85" s="183"/>
      <c r="CFU85" s="183"/>
      <c r="CFV85" s="183"/>
      <c r="CFW85" s="183"/>
      <c r="CFX85" s="183"/>
      <c r="CFY85" s="183"/>
      <c r="CFZ85" s="183"/>
      <c r="CGA85" s="183"/>
      <c r="CGB85" s="183"/>
      <c r="CGC85" s="183"/>
      <c r="CGD85" s="183"/>
      <c r="CGE85" s="183"/>
      <c r="CGF85" s="183"/>
      <c r="CGG85" s="183"/>
      <c r="CGH85" s="183"/>
      <c r="CGI85" s="183"/>
      <c r="CGJ85" s="183"/>
      <c r="CGK85" s="183"/>
      <c r="CGL85" s="183"/>
      <c r="CGM85" s="183"/>
      <c r="CGN85" s="183"/>
      <c r="CGO85" s="183"/>
      <c r="CGP85" s="183"/>
      <c r="CGQ85" s="183"/>
      <c r="CGR85" s="183"/>
      <c r="CGS85" s="183"/>
      <c r="CGT85" s="183"/>
      <c r="CGU85" s="183"/>
      <c r="CGV85" s="183"/>
      <c r="CGW85" s="183"/>
      <c r="CGX85" s="183"/>
      <c r="CGY85" s="183"/>
      <c r="CGZ85" s="183"/>
      <c r="CHA85" s="183"/>
      <c r="CHB85" s="183"/>
      <c r="CHC85" s="183"/>
      <c r="CHD85" s="183"/>
      <c r="CHE85" s="183"/>
      <c r="CHF85" s="183"/>
      <c r="CHG85" s="183"/>
      <c r="CHH85" s="183"/>
      <c r="CHI85" s="183"/>
      <c r="CHJ85" s="183"/>
      <c r="CHK85" s="183"/>
      <c r="CHL85" s="183"/>
      <c r="CHM85" s="183"/>
      <c r="CHN85" s="183"/>
      <c r="CHO85" s="183"/>
      <c r="CHP85" s="183"/>
      <c r="CHQ85" s="183"/>
      <c r="CHR85" s="183"/>
      <c r="CHS85" s="183"/>
      <c r="CHT85" s="183"/>
      <c r="CHU85" s="183"/>
      <c r="CHV85" s="183"/>
      <c r="CHW85" s="183"/>
      <c r="CHX85" s="183"/>
      <c r="CHY85" s="183"/>
      <c r="CHZ85" s="183"/>
      <c r="CIA85" s="183"/>
      <c r="CIB85" s="183"/>
      <c r="CIC85" s="183"/>
      <c r="CID85" s="183"/>
      <c r="CIE85" s="183"/>
      <c r="CIF85" s="183"/>
      <c r="CIG85" s="183"/>
      <c r="CIH85" s="183"/>
      <c r="CII85" s="183"/>
      <c r="CIJ85" s="183"/>
      <c r="CIK85" s="183"/>
      <c r="CIL85" s="183"/>
      <c r="CIM85" s="183"/>
      <c r="CIN85" s="183"/>
      <c r="CIO85" s="183"/>
      <c r="CIP85" s="183"/>
      <c r="CIQ85" s="183"/>
      <c r="CIR85" s="183"/>
      <c r="CIS85" s="183"/>
      <c r="CIT85" s="183"/>
      <c r="CIU85" s="183"/>
      <c r="CIV85" s="183"/>
      <c r="CIW85" s="183"/>
      <c r="CIX85" s="183"/>
      <c r="CIY85" s="183"/>
      <c r="CIZ85" s="183"/>
      <c r="CJA85" s="183"/>
      <c r="CJB85" s="183"/>
      <c r="CJC85" s="183"/>
      <c r="CJD85" s="183"/>
      <c r="CJE85" s="183"/>
      <c r="CJF85" s="183"/>
      <c r="CJG85" s="183"/>
      <c r="CJH85" s="183"/>
      <c r="CJI85" s="183"/>
      <c r="CJJ85" s="183"/>
      <c r="CJK85" s="183"/>
      <c r="CJL85" s="183"/>
      <c r="CJM85" s="183"/>
      <c r="CJN85" s="183"/>
      <c r="CJO85" s="183"/>
      <c r="CJP85" s="183"/>
      <c r="CJQ85" s="183"/>
      <c r="CJR85" s="183"/>
      <c r="CJS85" s="183"/>
      <c r="CJT85" s="183"/>
      <c r="CJU85" s="183"/>
      <c r="CJV85" s="183"/>
      <c r="CJW85" s="183"/>
      <c r="CJX85" s="183"/>
      <c r="CJY85" s="183"/>
      <c r="CJZ85" s="183"/>
      <c r="CKA85" s="183"/>
      <c r="CKB85" s="183"/>
      <c r="CKC85" s="183"/>
      <c r="CKD85" s="183"/>
      <c r="CKE85" s="183"/>
      <c r="CKF85" s="183"/>
      <c r="CKG85" s="183"/>
      <c r="CKH85" s="183"/>
      <c r="CKI85" s="183"/>
      <c r="CKJ85" s="183"/>
      <c r="CKK85" s="183"/>
      <c r="CKL85" s="183"/>
      <c r="CKM85" s="183"/>
      <c r="CKN85" s="183"/>
      <c r="CKO85" s="183"/>
      <c r="CKP85" s="183"/>
      <c r="CKQ85" s="183"/>
      <c r="CKR85" s="183"/>
      <c r="CKS85" s="183"/>
      <c r="CKT85" s="183"/>
      <c r="CKU85" s="183"/>
      <c r="CKV85" s="183"/>
      <c r="CKW85" s="183"/>
      <c r="CKX85" s="183"/>
      <c r="CKY85" s="183"/>
      <c r="CKZ85" s="183"/>
      <c r="CLA85" s="183"/>
      <c r="CLB85" s="183"/>
      <c r="CLC85" s="183"/>
      <c r="CLD85" s="183"/>
      <c r="CLE85" s="183"/>
      <c r="CLF85" s="183"/>
      <c r="CLG85" s="183"/>
      <c r="CLH85" s="183"/>
      <c r="CLI85" s="183"/>
      <c r="CLJ85" s="183"/>
      <c r="CLK85" s="183"/>
      <c r="CLL85" s="183"/>
      <c r="CLM85" s="183"/>
      <c r="CLN85" s="183"/>
      <c r="CLO85" s="183"/>
      <c r="CLP85" s="183"/>
      <c r="CLQ85" s="183"/>
      <c r="CLR85" s="183"/>
      <c r="CLS85" s="183"/>
      <c r="CLT85" s="183"/>
      <c r="CLU85" s="183"/>
      <c r="CLV85" s="183"/>
      <c r="CLW85" s="183"/>
      <c r="CLX85" s="183"/>
      <c r="CLY85" s="183"/>
      <c r="CLZ85" s="183"/>
      <c r="CMA85" s="183"/>
      <c r="CMB85" s="183"/>
      <c r="CMC85" s="183"/>
      <c r="CMD85" s="183"/>
      <c r="CME85" s="183"/>
      <c r="CMF85" s="183"/>
      <c r="CMG85" s="183"/>
      <c r="CMH85" s="183"/>
      <c r="CMI85" s="183"/>
      <c r="CMJ85" s="183"/>
      <c r="CMK85" s="183"/>
      <c r="CML85" s="183"/>
      <c r="CMM85" s="183"/>
      <c r="CMN85" s="183"/>
      <c r="CMO85" s="183"/>
      <c r="CMP85" s="183"/>
      <c r="CMQ85" s="183"/>
      <c r="CMR85" s="183"/>
      <c r="CMS85" s="183"/>
      <c r="CMT85" s="183"/>
      <c r="CMU85" s="183"/>
      <c r="CMV85" s="183"/>
      <c r="CMW85" s="183"/>
      <c r="CMX85" s="183"/>
      <c r="CMY85" s="183"/>
      <c r="CMZ85" s="183"/>
      <c r="CNA85" s="183"/>
      <c r="CNB85" s="183"/>
      <c r="CNC85" s="183"/>
      <c r="CND85" s="183"/>
      <c r="CNE85" s="183"/>
      <c r="CNF85" s="183"/>
      <c r="CNG85" s="183"/>
      <c r="CNH85" s="183"/>
      <c r="CNI85" s="183"/>
      <c r="CNJ85" s="183"/>
      <c r="CNK85" s="183"/>
      <c r="CNL85" s="183"/>
      <c r="CNM85" s="183"/>
      <c r="CNN85" s="183"/>
      <c r="CNO85" s="183"/>
      <c r="CNP85" s="183"/>
      <c r="CNQ85" s="183"/>
      <c r="CNR85" s="183"/>
      <c r="CNS85" s="183"/>
      <c r="CNT85" s="183"/>
      <c r="CNU85" s="183"/>
      <c r="CNV85" s="183"/>
      <c r="CNW85" s="183"/>
      <c r="CNX85" s="183"/>
      <c r="CNY85" s="183"/>
      <c r="CNZ85" s="183"/>
      <c r="COA85" s="183"/>
      <c r="COB85" s="183"/>
      <c r="COC85" s="183"/>
      <c r="COD85" s="183"/>
      <c r="COE85" s="183"/>
      <c r="COF85" s="183"/>
      <c r="COG85" s="183"/>
      <c r="COH85" s="183"/>
      <c r="COI85" s="183"/>
      <c r="COJ85" s="183"/>
      <c r="COK85" s="183"/>
      <c r="COL85" s="183"/>
      <c r="COM85" s="183"/>
      <c r="CON85" s="183"/>
      <c r="COO85" s="183"/>
      <c r="COP85" s="183"/>
      <c r="COQ85" s="183"/>
      <c r="COR85" s="183"/>
      <c r="COS85" s="183"/>
      <c r="COT85" s="183"/>
      <c r="COU85" s="183"/>
      <c r="COV85" s="183"/>
      <c r="COW85" s="183"/>
      <c r="COX85" s="183"/>
    </row>
    <row r="86" spans="1:2442" s="293" customFormat="1" ht="18.95" customHeight="1">
      <c r="A86" s="281"/>
      <c r="B86" s="310"/>
      <c r="C86" s="283"/>
      <c r="D86" s="281"/>
      <c r="E86" s="284"/>
      <c r="F86" s="285"/>
      <c r="G86" s="285"/>
      <c r="H86" s="309"/>
      <c r="I86" s="288"/>
      <c r="K86" s="298"/>
      <c r="L86" s="298"/>
      <c r="M86" s="298"/>
      <c r="N86" s="272"/>
      <c r="O86" s="264"/>
      <c r="P86" s="265"/>
      <c r="Q86" s="266"/>
      <c r="R86" s="266"/>
      <c r="S86" s="264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83"/>
      <c r="DJ86" s="183"/>
      <c r="DK86" s="183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183"/>
      <c r="DX86" s="183"/>
      <c r="DY86" s="183"/>
      <c r="DZ86" s="183"/>
      <c r="EA86" s="183"/>
      <c r="EB86" s="183"/>
      <c r="EC86" s="183"/>
      <c r="ED86" s="183"/>
      <c r="EE86" s="183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  <c r="EQ86" s="183"/>
      <c r="ER86" s="183"/>
      <c r="ES86" s="183"/>
      <c r="ET86" s="183"/>
      <c r="EU86" s="183"/>
      <c r="EV86" s="183"/>
      <c r="EW86" s="183"/>
      <c r="EX86" s="183"/>
      <c r="EY86" s="183"/>
      <c r="EZ86" s="183"/>
      <c r="FA86" s="183"/>
      <c r="FB86" s="183"/>
      <c r="FC86" s="183"/>
      <c r="FD86" s="183"/>
      <c r="FE86" s="183"/>
      <c r="FF86" s="183"/>
      <c r="FG86" s="183"/>
      <c r="FH86" s="183"/>
      <c r="FI86" s="183"/>
      <c r="FJ86" s="183"/>
      <c r="FK86" s="183"/>
      <c r="FL86" s="183"/>
      <c r="FM86" s="183"/>
      <c r="FN86" s="183"/>
      <c r="FO86" s="183"/>
      <c r="FP86" s="183"/>
      <c r="FQ86" s="183"/>
      <c r="FR86" s="183"/>
      <c r="FS86" s="183"/>
      <c r="FT86" s="183"/>
      <c r="FU86" s="183"/>
      <c r="FV86" s="183"/>
      <c r="FW86" s="183"/>
      <c r="FX86" s="183"/>
      <c r="FY86" s="183"/>
      <c r="FZ86" s="183"/>
      <c r="GA86" s="183"/>
      <c r="GB86" s="183"/>
      <c r="GC86" s="183"/>
      <c r="GD86" s="183"/>
      <c r="GE86" s="183"/>
      <c r="GF86" s="183"/>
      <c r="GG86" s="183"/>
      <c r="GH86" s="183"/>
      <c r="GI86" s="183"/>
      <c r="GJ86" s="183"/>
      <c r="GK86" s="183"/>
      <c r="GL86" s="183"/>
      <c r="GM86" s="183"/>
      <c r="GN86" s="183"/>
      <c r="GO86" s="183"/>
      <c r="GP86" s="183"/>
      <c r="GQ86" s="183"/>
      <c r="GR86" s="183"/>
      <c r="GS86" s="183"/>
      <c r="GT86" s="183"/>
      <c r="GU86" s="183"/>
      <c r="GV86" s="183"/>
      <c r="GW86" s="183"/>
      <c r="GX86" s="183"/>
      <c r="GY86" s="183"/>
      <c r="GZ86" s="183"/>
      <c r="HA86" s="183"/>
      <c r="HB86" s="183"/>
      <c r="HC86" s="183"/>
      <c r="HD86" s="183"/>
      <c r="HE86" s="183"/>
      <c r="HF86" s="183"/>
      <c r="HG86" s="183"/>
      <c r="HH86" s="183"/>
      <c r="HI86" s="183"/>
      <c r="HJ86" s="183"/>
      <c r="HK86" s="183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83"/>
      <c r="HZ86" s="183"/>
      <c r="IA86" s="183"/>
      <c r="IB86" s="183"/>
      <c r="IC86" s="183"/>
      <c r="ID86" s="183"/>
      <c r="IE86" s="183"/>
      <c r="IF86" s="183"/>
      <c r="IG86" s="183"/>
      <c r="IH86" s="183"/>
      <c r="II86" s="183"/>
      <c r="IJ86" s="183"/>
      <c r="IK86" s="183"/>
      <c r="IL86" s="183"/>
      <c r="IM86" s="183"/>
      <c r="IN86" s="183"/>
      <c r="IO86" s="183"/>
      <c r="IP86" s="183"/>
      <c r="IQ86" s="183"/>
      <c r="IR86" s="183"/>
      <c r="IS86" s="183"/>
      <c r="IT86" s="183"/>
      <c r="IU86" s="183"/>
      <c r="IV86" s="183"/>
      <c r="IW86" s="183"/>
      <c r="IX86" s="183"/>
      <c r="IY86" s="183"/>
      <c r="IZ86" s="183"/>
      <c r="JA86" s="183"/>
      <c r="JB86" s="183"/>
      <c r="JC86" s="183"/>
      <c r="JD86" s="183"/>
      <c r="JE86" s="183"/>
      <c r="JF86" s="183"/>
      <c r="JG86" s="183"/>
      <c r="JH86" s="183"/>
      <c r="JI86" s="183"/>
      <c r="JJ86" s="183"/>
      <c r="JK86" s="183"/>
      <c r="JL86" s="183"/>
      <c r="JM86" s="183"/>
      <c r="JN86" s="183"/>
      <c r="JO86" s="183"/>
      <c r="JP86" s="183"/>
      <c r="JQ86" s="183"/>
      <c r="JR86" s="183"/>
      <c r="JS86" s="183"/>
      <c r="JT86" s="183"/>
      <c r="JU86" s="183"/>
      <c r="JV86" s="183"/>
      <c r="JW86" s="183"/>
      <c r="JX86" s="183"/>
      <c r="JY86" s="183"/>
      <c r="JZ86" s="183"/>
      <c r="KA86" s="183"/>
      <c r="KB86" s="183"/>
      <c r="KC86" s="183"/>
      <c r="KD86" s="183"/>
      <c r="KE86" s="183"/>
      <c r="KF86" s="183"/>
      <c r="KG86" s="183"/>
      <c r="KH86" s="183"/>
      <c r="KI86" s="183"/>
      <c r="KJ86" s="183"/>
      <c r="KK86" s="183"/>
      <c r="KL86" s="183"/>
      <c r="KM86" s="183"/>
      <c r="KN86" s="183"/>
      <c r="KO86" s="183"/>
      <c r="KP86" s="183"/>
      <c r="KQ86" s="183"/>
      <c r="KR86" s="183"/>
      <c r="KS86" s="183"/>
      <c r="KT86" s="183"/>
      <c r="KU86" s="183"/>
      <c r="KV86" s="183"/>
      <c r="KW86" s="183"/>
      <c r="KX86" s="183"/>
      <c r="KY86" s="183"/>
      <c r="KZ86" s="183"/>
      <c r="LA86" s="183"/>
      <c r="LB86" s="183"/>
      <c r="LC86" s="183"/>
      <c r="LD86" s="183"/>
      <c r="LE86" s="183"/>
      <c r="LF86" s="183"/>
      <c r="LG86" s="183"/>
      <c r="LH86" s="183"/>
      <c r="LI86" s="183"/>
      <c r="LJ86" s="183"/>
      <c r="LK86" s="183"/>
      <c r="LL86" s="183"/>
      <c r="LM86" s="183"/>
      <c r="LN86" s="183"/>
      <c r="LO86" s="183"/>
      <c r="LP86" s="183"/>
      <c r="LQ86" s="183"/>
      <c r="LR86" s="183"/>
      <c r="LS86" s="183"/>
      <c r="LT86" s="183"/>
      <c r="LU86" s="183"/>
      <c r="LV86" s="183"/>
      <c r="LW86" s="183"/>
      <c r="LX86" s="183"/>
      <c r="LY86" s="183"/>
      <c r="LZ86" s="183"/>
      <c r="MA86" s="183"/>
      <c r="MB86" s="183"/>
      <c r="MC86" s="183"/>
      <c r="MD86" s="183"/>
      <c r="ME86" s="183"/>
      <c r="MF86" s="183"/>
      <c r="MG86" s="183"/>
      <c r="MH86" s="183"/>
      <c r="MI86" s="183"/>
      <c r="MJ86" s="183"/>
      <c r="MK86" s="183"/>
      <c r="ML86" s="183"/>
      <c r="MM86" s="183"/>
      <c r="MN86" s="183"/>
      <c r="MO86" s="183"/>
      <c r="MP86" s="183"/>
      <c r="MQ86" s="183"/>
      <c r="MR86" s="183"/>
      <c r="MS86" s="183"/>
      <c r="MT86" s="183"/>
      <c r="MU86" s="183"/>
      <c r="MV86" s="183"/>
      <c r="MW86" s="183"/>
      <c r="MX86" s="183"/>
      <c r="MY86" s="183"/>
      <c r="MZ86" s="183"/>
      <c r="NA86" s="183"/>
      <c r="NB86" s="183"/>
      <c r="NC86" s="183"/>
      <c r="ND86" s="183"/>
      <c r="NE86" s="183"/>
      <c r="NF86" s="183"/>
      <c r="NG86" s="183"/>
      <c r="NH86" s="183"/>
      <c r="NI86" s="183"/>
      <c r="NJ86" s="183"/>
      <c r="NK86" s="183"/>
      <c r="NL86" s="183"/>
      <c r="NM86" s="183"/>
      <c r="NN86" s="183"/>
      <c r="NO86" s="183"/>
      <c r="NP86" s="183"/>
      <c r="NQ86" s="183"/>
      <c r="NR86" s="183"/>
      <c r="NS86" s="183"/>
      <c r="NT86" s="183"/>
      <c r="NU86" s="183"/>
      <c r="NV86" s="183"/>
      <c r="NW86" s="183"/>
      <c r="NX86" s="183"/>
      <c r="NY86" s="183"/>
      <c r="NZ86" s="183"/>
      <c r="OA86" s="183"/>
      <c r="OB86" s="183"/>
      <c r="OC86" s="183"/>
      <c r="OD86" s="183"/>
      <c r="OE86" s="183"/>
      <c r="OF86" s="183"/>
      <c r="OG86" s="183"/>
      <c r="OH86" s="183"/>
      <c r="OI86" s="183"/>
      <c r="OJ86" s="183"/>
      <c r="OK86" s="183"/>
      <c r="OL86" s="183"/>
      <c r="OM86" s="183"/>
      <c r="ON86" s="183"/>
      <c r="OO86" s="183"/>
      <c r="OP86" s="183"/>
      <c r="OQ86" s="183"/>
      <c r="OR86" s="183"/>
      <c r="OS86" s="183"/>
      <c r="OT86" s="183"/>
      <c r="OU86" s="183"/>
      <c r="OV86" s="183"/>
      <c r="OW86" s="183"/>
      <c r="OX86" s="183"/>
      <c r="OY86" s="183"/>
      <c r="OZ86" s="183"/>
      <c r="PA86" s="183"/>
      <c r="PB86" s="183"/>
      <c r="PC86" s="183"/>
      <c r="PD86" s="183"/>
      <c r="PE86" s="183"/>
      <c r="PF86" s="183"/>
      <c r="PG86" s="183"/>
      <c r="PH86" s="183"/>
      <c r="PI86" s="183"/>
      <c r="PJ86" s="183"/>
      <c r="PK86" s="183"/>
      <c r="PL86" s="183"/>
      <c r="PM86" s="183"/>
      <c r="PN86" s="183"/>
      <c r="PO86" s="183"/>
      <c r="PP86" s="183"/>
      <c r="PQ86" s="183"/>
      <c r="PR86" s="183"/>
      <c r="PS86" s="183"/>
      <c r="PT86" s="183"/>
      <c r="PU86" s="183"/>
      <c r="PV86" s="183"/>
      <c r="PW86" s="183"/>
      <c r="PX86" s="183"/>
      <c r="PY86" s="183"/>
      <c r="PZ86" s="183"/>
      <c r="QA86" s="183"/>
      <c r="QB86" s="183"/>
      <c r="QC86" s="183"/>
      <c r="QD86" s="183"/>
      <c r="QE86" s="183"/>
      <c r="QF86" s="183"/>
      <c r="QG86" s="183"/>
      <c r="QH86" s="183"/>
      <c r="QI86" s="183"/>
      <c r="QJ86" s="183"/>
      <c r="QK86" s="183"/>
      <c r="QL86" s="183"/>
      <c r="QM86" s="183"/>
      <c r="QN86" s="183"/>
      <c r="QO86" s="183"/>
      <c r="QP86" s="183"/>
      <c r="QQ86" s="183"/>
      <c r="QR86" s="183"/>
      <c r="QS86" s="183"/>
      <c r="QT86" s="183"/>
      <c r="QU86" s="183"/>
      <c r="QV86" s="183"/>
      <c r="QW86" s="183"/>
      <c r="QX86" s="183"/>
      <c r="QY86" s="183"/>
      <c r="QZ86" s="183"/>
      <c r="RA86" s="183"/>
      <c r="RB86" s="183"/>
      <c r="RC86" s="183"/>
      <c r="RD86" s="183"/>
      <c r="RE86" s="183"/>
      <c r="RF86" s="183"/>
      <c r="RG86" s="183"/>
      <c r="RH86" s="183"/>
      <c r="RI86" s="183"/>
      <c r="RJ86" s="183"/>
      <c r="RK86" s="183"/>
      <c r="RL86" s="183"/>
      <c r="RM86" s="183"/>
      <c r="RN86" s="183"/>
      <c r="RO86" s="183"/>
      <c r="RP86" s="183"/>
      <c r="RQ86" s="183"/>
      <c r="RR86" s="183"/>
      <c r="RS86" s="183"/>
      <c r="RT86" s="183"/>
      <c r="RU86" s="183"/>
      <c r="RV86" s="183"/>
      <c r="RW86" s="183"/>
      <c r="RX86" s="183"/>
      <c r="RY86" s="183"/>
      <c r="RZ86" s="183"/>
      <c r="SA86" s="183"/>
      <c r="SB86" s="183"/>
      <c r="SC86" s="183"/>
      <c r="SD86" s="183"/>
      <c r="SE86" s="183"/>
      <c r="SF86" s="183"/>
      <c r="SG86" s="183"/>
      <c r="SH86" s="183"/>
      <c r="SI86" s="183"/>
      <c r="SJ86" s="183"/>
      <c r="SK86" s="183"/>
      <c r="SL86" s="183"/>
      <c r="SM86" s="183"/>
      <c r="SN86" s="183"/>
      <c r="SO86" s="183"/>
      <c r="SP86" s="183"/>
      <c r="SQ86" s="183"/>
      <c r="SR86" s="183"/>
      <c r="SS86" s="183"/>
      <c r="ST86" s="183"/>
      <c r="SU86" s="183"/>
      <c r="SV86" s="183"/>
      <c r="SW86" s="183"/>
      <c r="SX86" s="183"/>
      <c r="SY86" s="183"/>
      <c r="SZ86" s="183"/>
      <c r="TA86" s="183"/>
      <c r="TB86" s="183"/>
      <c r="TC86" s="183"/>
      <c r="TD86" s="183"/>
      <c r="TE86" s="183"/>
      <c r="TF86" s="183"/>
      <c r="TG86" s="183"/>
      <c r="TH86" s="183"/>
      <c r="TI86" s="183"/>
      <c r="TJ86" s="183"/>
      <c r="TK86" s="183"/>
      <c r="TL86" s="183"/>
      <c r="TM86" s="183"/>
      <c r="TN86" s="183"/>
      <c r="TO86" s="183"/>
      <c r="TP86" s="183"/>
      <c r="TQ86" s="183"/>
      <c r="TR86" s="183"/>
      <c r="TS86" s="183"/>
      <c r="TT86" s="183"/>
      <c r="TU86" s="183"/>
      <c r="TV86" s="183"/>
      <c r="TW86" s="183"/>
      <c r="TX86" s="183"/>
      <c r="TY86" s="183"/>
      <c r="TZ86" s="183"/>
      <c r="UA86" s="183"/>
      <c r="UB86" s="183"/>
      <c r="UC86" s="183"/>
      <c r="UD86" s="183"/>
      <c r="UE86" s="183"/>
      <c r="UF86" s="183"/>
      <c r="UG86" s="183"/>
      <c r="UH86" s="183"/>
      <c r="UI86" s="183"/>
      <c r="UJ86" s="183"/>
      <c r="UK86" s="183"/>
      <c r="UL86" s="183"/>
      <c r="UM86" s="183"/>
      <c r="UN86" s="183"/>
      <c r="UO86" s="183"/>
      <c r="UP86" s="183"/>
      <c r="UQ86" s="183"/>
      <c r="UR86" s="183"/>
      <c r="US86" s="183"/>
      <c r="UT86" s="183"/>
      <c r="UU86" s="183"/>
      <c r="UV86" s="183"/>
      <c r="UW86" s="183"/>
      <c r="UX86" s="183"/>
      <c r="UY86" s="183"/>
      <c r="UZ86" s="183"/>
      <c r="VA86" s="183"/>
      <c r="VB86" s="183"/>
      <c r="VC86" s="183"/>
      <c r="VD86" s="183"/>
      <c r="VE86" s="183"/>
      <c r="VF86" s="183"/>
      <c r="VG86" s="183"/>
      <c r="VH86" s="183"/>
      <c r="VI86" s="183"/>
      <c r="VJ86" s="183"/>
      <c r="VK86" s="183"/>
      <c r="VL86" s="183"/>
      <c r="VM86" s="183"/>
      <c r="VN86" s="183"/>
      <c r="VO86" s="183"/>
      <c r="VP86" s="183"/>
      <c r="VQ86" s="183"/>
      <c r="VR86" s="183"/>
      <c r="VS86" s="183"/>
      <c r="VT86" s="183"/>
      <c r="VU86" s="183"/>
      <c r="VV86" s="183"/>
      <c r="VW86" s="183"/>
      <c r="VX86" s="183"/>
      <c r="VY86" s="183"/>
      <c r="VZ86" s="183"/>
      <c r="WA86" s="183"/>
      <c r="WB86" s="183"/>
      <c r="WC86" s="183"/>
      <c r="WD86" s="183"/>
      <c r="WE86" s="183"/>
      <c r="WF86" s="183"/>
      <c r="WG86" s="183"/>
      <c r="WH86" s="183"/>
      <c r="WI86" s="183"/>
      <c r="WJ86" s="183"/>
      <c r="WK86" s="183"/>
      <c r="WL86" s="183"/>
      <c r="WM86" s="183"/>
      <c r="WN86" s="183"/>
      <c r="WO86" s="183"/>
      <c r="WP86" s="183"/>
      <c r="WQ86" s="183"/>
      <c r="WR86" s="183"/>
      <c r="WS86" s="183"/>
      <c r="WT86" s="183"/>
      <c r="WU86" s="183"/>
      <c r="WV86" s="183"/>
      <c r="WW86" s="183"/>
      <c r="WX86" s="183"/>
      <c r="WY86" s="183"/>
      <c r="WZ86" s="183"/>
      <c r="XA86" s="183"/>
      <c r="XB86" s="183"/>
      <c r="XC86" s="183"/>
      <c r="XD86" s="183"/>
      <c r="XE86" s="183"/>
      <c r="XF86" s="183"/>
      <c r="XG86" s="183"/>
      <c r="XH86" s="183"/>
      <c r="XI86" s="183"/>
      <c r="XJ86" s="183"/>
      <c r="XK86" s="183"/>
      <c r="XL86" s="183"/>
      <c r="XM86" s="183"/>
      <c r="XN86" s="183"/>
      <c r="XO86" s="183"/>
      <c r="XP86" s="183"/>
      <c r="XQ86" s="183"/>
      <c r="XR86" s="183"/>
      <c r="XS86" s="183"/>
      <c r="XT86" s="183"/>
      <c r="XU86" s="183"/>
      <c r="XV86" s="183"/>
      <c r="XW86" s="183"/>
      <c r="XX86" s="183"/>
      <c r="XY86" s="183"/>
      <c r="XZ86" s="183"/>
      <c r="YA86" s="183"/>
      <c r="YB86" s="183"/>
      <c r="YC86" s="183"/>
      <c r="YD86" s="183"/>
      <c r="YE86" s="183"/>
      <c r="YF86" s="183"/>
      <c r="YG86" s="183"/>
      <c r="YH86" s="183"/>
      <c r="YI86" s="183"/>
      <c r="YJ86" s="183"/>
      <c r="YK86" s="183"/>
      <c r="YL86" s="183"/>
      <c r="YM86" s="183"/>
      <c r="YN86" s="183"/>
      <c r="YO86" s="183"/>
      <c r="YP86" s="183"/>
      <c r="YQ86" s="183"/>
      <c r="YR86" s="183"/>
      <c r="YS86" s="183"/>
      <c r="YT86" s="183"/>
      <c r="YU86" s="183"/>
      <c r="YV86" s="183"/>
      <c r="YW86" s="183"/>
      <c r="YX86" s="183"/>
      <c r="YY86" s="183"/>
      <c r="YZ86" s="183"/>
      <c r="ZA86" s="183"/>
      <c r="ZB86" s="183"/>
      <c r="ZC86" s="183"/>
      <c r="ZD86" s="183"/>
      <c r="ZE86" s="183"/>
      <c r="ZF86" s="183"/>
      <c r="ZG86" s="183"/>
      <c r="ZH86" s="183"/>
      <c r="ZI86" s="183"/>
      <c r="ZJ86" s="183"/>
      <c r="ZK86" s="183"/>
      <c r="ZL86" s="183"/>
      <c r="ZM86" s="183"/>
      <c r="ZN86" s="183"/>
      <c r="ZO86" s="183"/>
      <c r="ZP86" s="183"/>
      <c r="ZQ86" s="183"/>
      <c r="ZR86" s="183"/>
      <c r="ZS86" s="183"/>
      <c r="ZT86" s="183"/>
      <c r="ZU86" s="183"/>
      <c r="ZV86" s="183"/>
      <c r="ZW86" s="183"/>
      <c r="ZX86" s="183"/>
      <c r="ZY86" s="183"/>
      <c r="ZZ86" s="183"/>
      <c r="AAA86" s="183"/>
      <c r="AAB86" s="183"/>
      <c r="AAC86" s="183"/>
      <c r="AAD86" s="183"/>
      <c r="AAE86" s="183"/>
      <c r="AAF86" s="183"/>
      <c r="AAG86" s="183"/>
      <c r="AAH86" s="183"/>
      <c r="AAI86" s="183"/>
      <c r="AAJ86" s="183"/>
      <c r="AAK86" s="183"/>
      <c r="AAL86" s="183"/>
      <c r="AAM86" s="183"/>
      <c r="AAN86" s="183"/>
      <c r="AAO86" s="183"/>
      <c r="AAP86" s="183"/>
      <c r="AAQ86" s="183"/>
      <c r="AAR86" s="183"/>
      <c r="AAS86" s="183"/>
      <c r="AAT86" s="183"/>
      <c r="AAU86" s="183"/>
      <c r="AAV86" s="183"/>
      <c r="AAW86" s="183"/>
      <c r="AAX86" s="183"/>
      <c r="AAY86" s="183"/>
      <c r="AAZ86" s="183"/>
      <c r="ABA86" s="183"/>
      <c r="ABB86" s="183"/>
      <c r="ABC86" s="183"/>
      <c r="ABD86" s="183"/>
      <c r="ABE86" s="183"/>
      <c r="ABF86" s="183"/>
      <c r="ABG86" s="183"/>
      <c r="ABH86" s="183"/>
      <c r="ABI86" s="183"/>
      <c r="ABJ86" s="183"/>
      <c r="ABK86" s="183"/>
      <c r="ABL86" s="183"/>
      <c r="ABM86" s="183"/>
      <c r="ABN86" s="183"/>
      <c r="ABO86" s="183"/>
      <c r="ABP86" s="183"/>
      <c r="ABQ86" s="183"/>
      <c r="ABR86" s="183"/>
      <c r="ABS86" s="183"/>
      <c r="ABT86" s="183"/>
      <c r="ABU86" s="183"/>
      <c r="ABV86" s="183"/>
      <c r="ABW86" s="183"/>
      <c r="ABX86" s="183"/>
      <c r="ABY86" s="183"/>
      <c r="ABZ86" s="183"/>
      <c r="ACA86" s="183"/>
      <c r="ACB86" s="183"/>
      <c r="ACC86" s="183"/>
      <c r="ACD86" s="183"/>
      <c r="ACE86" s="183"/>
      <c r="ACF86" s="183"/>
      <c r="ACG86" s="183"/>
      <c r="ACH86" s="183"/>
      <c r="ACI86" s="183"/>
      <c r="ACJ86" s="183"/>
      <c r="ACK86" s="183"/>
      <c r="ACL86" s="183"/>
      <c r="ACM86" s="183"/>
      <c r="ACN86" s="183"/>
      <c r="ACO86" s="183"/>
      <c r="ACP86" s="183"/>
      <c r="ACQ86" s="183"/>
      <c r="ACR86" s="183"/>
      <c r="ACS86" s="183"/>
      <c r="ACT86" s="183"/>
      <c r="ACU86" s="183"/>
      <c r="ACV86" s="183"/>
      <c r="ACW86" s="183"/>
      <c r="ACX86" s="183"/>
      <c r="ACY86" s="183"/>
      <c r="ACZ86" s="183"/>
      <c r="ADA86" s="183"/>
      <c r="ADB86" s="183"/>
      <c r="ADC86" s="183"/>
      <c r="ADD86" s="183"/>
      <c r="ADE86" s="183"/>
      <c r="ADF86" s="183"/>
      <c r="ADG86" s="183"/>
      <c r="ADH86" s="183"/>
      <c r="ADI86" s="183"/>
      <c r="ADJ86" s="183"/>
      <c r="ADK86" s="183"/>
      <c r="ADL86" s="183"/>
      <c r="ADM86" s="183"/>
      <c r="ADN86" s="183"/>
      <c r="ADO86" s="183"/>
      <c r="ADP86" s="183"/>
      <c r="ADQ86" s="183"/>
      <c r="ADR86" s="183"/>
      <c r="ADS86" s="183"/>
      <c r="ADT86" s="183"/>
      <c r="ADU86" s="183"/>
      <c r="ADV86" s="183"/>
      <c r="ADW86" s="183"/>
      <c r="ADX86" s="183"/>
      <c r="ADY86" s="183"/>
      <c r="ADZ86" s="183"/>
      <c r="AEA86" s="183"/>
      <c r="AEB86" s="183"/>
      <c r="AEC86" s="183"/>
      <c r="AED86" s="183"/>
      <c r="AEE86" s="183"/>
      <c r="AEF86" s="183"/>
      <c r="AEG86" s="183"/>
      <c r="AEH86" s="183"/>
      <c r="AEI86" s="183"/>
      <c r="AEJ86" s="183"/>
      <c r="AEK86" s="183"/>
      <c r="AEL86" s="183"/>
      <c r="AEM86" s="183"/>
      <c r="AEN86" s="183"/>
      <c r="AEO86" s="183"/>
      <c r="AEP86" s="183"/>
      <c r="AEQ86" s="183"/>
      <c r="AER86" s="183"/>
      <c r="AES86" s="183"/>
      <c r="AET86" s="183"/>
      <c r="AEU86" s="183"/>
      <c r="AEV86" s="183"/>
      <c r="AEW86" s="183"/>
      <c r="AEX86" s="183"/>
      <c r="AEY86" s="183"/>
      <c r="AEZ86" s="183"/>
      <c r="AFA86" s="183"/>
      <c r="AFB86" s="183"/>
      <c r="AFC86" s="183"/>
      <c r="AFD86" s="183"/>
      <c r="AFE86" s="183"/>
      <c r="AFF86" s="183"/>
      <c r="AFG86" s="183"/>
      <c r="AFH86" s="183"/>
      <c r="AFI86" s="183"/>
      <c r="AFJ86" s="183"/>
      <c r="AFK86" s="183"/>
      <c r="AFL86" s="183"/>
      <c r="AFM86" s="183"/>
      <c r="AFN86" s="183"/>
      <c r="AFO86" s="183"/>
      <c r="AFP86" s="183"/>
      <c r="AFQ86" s="183"/>
      <c r="AFR86" s="183"/>
      <c r="AFS86" s="183"/>
      <c r="AFT86" s="183"/>
      <c r="AFU86" s="183"/>
      <c r="AFV86" s="183"/>
      <c r="AFW86" s="183"/>
      <c r="AFX86" s="183"/>
      <c r="AFY86" s="183"/>
      <c r="AFZ86" s="183"/>
      <c r="AGA86" s="183"/>
      <c r="AGB86" s="183"/>
      <c r="AGC86" s="183"/>
      <c r="AGD86" s="183"/>
      <c r="AGE86" s="183"/>
      <c r="AGF86" s="183"/>
      <c r="AGG86" s="183"/>
      <c r="AGH86" s="183"/>
      <c r="AGI86" s="183"/>
      <c r="AGJ86" s="183"/>
      <c r="AGK86" s="183"/>
      <c r="AGL86" s="183"/>
      <c r="AGM86" s="183"/>
      <c r="AGN86" s="183"/>
      <c r="AGO86" s="183"/>
      <c r="AGP86" s="183"/>
      <c r="AGQ86" s="183"/>
      <c r="AGR86" s="183"/>
      <c r="AGS86" s="183"/>
      <c r="AGT86" s="183"/>
      <c r="AGU86" s="183"/>
      <c r="AGV86" s="183"/>
      <c r="AGW86" s="183"/>
      <c r="AGX86" s="183"/>
      <c r="AGY86" s="183"/>
      <c r="AGZ86" s="183"/>
      <c r="AHA86" s="183"/>
      <c r="AHB86" s="183"/>
      <c r="AHC86" s="183"/>
      <c r="AHD86" s="183"/>
      <c r="AHE86" s="183"/>
      <c r="AHF86" s="183"/>
      <c r="AHG86" s="183"/>
      <c r="AHH86" s="183"/>
      <c r="AHI86" s="183"/>
      <c r="AHJ86" s="183"/>
      <c r="AHK86" s="183"/>
      <c r="AHL86" s="183"/>
      <c r="AHM86" s="183"/>
      <c r="AHN86" s="183"/>
      <c r="AHO86" s="183"/>
      <c r="AHP86" s="183"/>
      <c r="AHQ86" s="183"/>
      <c r="AHR86" s="183"/>
      <c r="AHS86" s="183"/>
      <c r="AHT86" s="183"/>
      <c r="AHU86" s="183"/>
      <c r="AHV86" s="183"/>
      <c r="AHW86" s="183"/>
      <c r="AHX86" s="183"/>
      <c r="AHY86" s="183"/>
      <c r="AHZ86" s="183"/>
      <c r="AIA86" s="183"/>
      <c r="AIB86" s="183"/>
      <c r="AIC86" s="183"/>
      <c r="AID86" s="183"/>
      <c r="AIE86" s="183"/>
      <c r="AIF86" s="183"/>
      <c r="AIG86" s="183"/>
      <c r="AIH86" s="183"/>
      <c r="AII86" s="183"/>
      <c r="AIJ86" s="183"/>
      <c r="AIK86" s="183"/>
      <c r="AIL86" s="183"/>
      <c r="AIM86" s="183"/>
      <c r="AIN86" s="183"/>
      <c r="AIO86" s="183"/>
      <c r="AIP86" s="183"/>
      <c r="AIQ86" s="183"/>
      <c r="AIR86" s="183"/>
      <c r="AIS86" s="183"/>
      <c r="AIT86" s="183"/>
      <c r="AIU86" s="183"/>
      <c r="AIV86" s="183"/>
      <c r="AIW86" s="183"/>
      <c r="AIX86" s="183"/>
      <c r="AIY86" s="183"/>
      <c r="AIZ86" s="183"/>
      <c r="AJA86" s="183"/>
      <c r="AJB86" s="183"/>
      <c r="AJC86" s="183"/>
      <c r="AJD86" s="183"/>
      <c r="AJE86" s="183"/>
      <c r="AJF86" s="183"/>
      <c r="AJG86" s="183"/>
      <c r="AJH86" s="183"/>
      <c r="AJI86" s="183"/>
      <c r="AJJ86" s="183"/>
      <c r="AJK86" s="183"/>
      <c r="AJL86" s="183"/>
      <c r="AJM86" s="183"/>
      <c r="AJN86" s="183"/>
      <c r="AJO86" s="183"/>
      <c r="AJP86" s="183"/>
      <c r="AJQ86" s="183"/>
      <c r="AJR86" s="183"/>
      <c r="AJS86" s="183"/>
      <c r="AJT86" s="183"/>
      <c r="AJU86" s="183"/>
      <c r="AJV86" s="183"/>
      <c r="AJW86" s="183"/>
      <c r="AJX86" s="183"/>
      <c r="AJY86" s="183"/>
      <c r="AJZ86" s="183"/>
      <c r="AKA86" s="183"/>
      <c r="AKB86" s="183"/>
      <c r="AKC86" s="183"/>
      <c r="AKD86" s="183"/>
      <c r="AKE86" s="183"/>
      <c r="AKF86" s="183"/>
      <c r="AKG86" s="183"/>
      <c r="AKH86" s="183"/>
      <c r="AKI86" s="183"/>
      <c r="AKJ86" s="183"/>
      <c r="AKK86" s="183"/>
      <c r="AKL86" s="183"/>
      <c r="AKM86" s="183"/>
      <c r="AKN86" s="183"/>
      <c r="AKO86" s="183"/>
      <c r="AKP86" s="183"/>
      <c r="AKQ86" s="183"/>
      <c r="AKR86" s="183"/>
      <c r="AKS86" s="183"/>
      <c r="AKT86" s="183"/>
      <c r="AKU86" s="183"/>
      <c r="AKV86" s="183"/>
      <c r="AKW86" s="183"/>
      <c r="AKX86" s="183"/>
      <c r="AKY86" s="183"/>
      <c r="AKZ86" s="183"/>
      <c r="ALA86" s="183"/>
      <c r="ALB86" s="183"/>
      <c r="ALC86" s="183"/>
      <c r="ALD86" s="183"/>
      <c r="ALE86" s="183"/>
      <c r="ALF86" s="183"/>
      <c r="ALG86" s="183"/>
      <c r="ALH86" s="183"/>
      <c r="ALI86" s="183"/>
      <c r="ALJ86" s="183"/>
      <c r="ALK86" s="183"/>
      <c r="ALL86" s="183"/>
      <c r="ALM86" s="183"/>
      <c r="ALN86" s="183"/>
      <c r="ALO86" s="183"/>
      <c r="ALP86" s="183"/>
      <c r="ALQ86" s="183"/>
      <c r="ALR86" s="183"/>
      <c r="ALS86" s="183"/>
      <c r="ALT86" s="183"/>
      <c r="ALU86" s="183"/>
      <c r="ALV86" s="183"/>
      <c r="ALW86" s="183"/>
      <c r="ALX86" s="183"/>
      <c r="ALY86" s="183"/>
      <c r="ALZ86" s="183"/>
      <c r="AMA86" s="183"/>
      <c r="AMB86" s="183"/>
      <c r="AMC86" s="183"/>
      <c r="AMD86" s="183"/>
      <c r="AME86" s="183"/>
      <c r="AMF86" s="183"/>
      <c r="AMG86" s="183"/>
      <c r="AMH86" s="183"/>
      <c r="AMI86" s="183"/>
      <c r="AMJ86" s="183"/>
      <c r="AMK86" s="183"/>
      <c r="AML86" s="183"/>
      <c r="AMM86" s="183"/>
      <c r="AMN86" s="183"/>
      <c r="AMO86" s="183"/>
      <c r="AMP86" s="183"/>
      <c r="AMQ86" s="183"/>
      <c r="AMR86" s="183"/>
      <c r="AMS86" s="183"/>
      <c r="AMT86" s="183"/>
      <c r="AMU86" s="183"/>
      <c r="AMV86" s="183"/>
      <c r="AMW86" s="183"/>
      <c r="AMX86" s="183"/>
      <c r="AMY86" s="183"/>
      <c r="AMZ86" s="183"/>
      <c r="ANA86" s="183"/>
      <c r="ANB86" s="183"/>
      <c r="ANC86" s="183"/>
      <c r="AND86" s="183"/>
      <c r="ANE86" s="183"/>
      <c r="ANF86" s="183"/>
      <c r="ANG86" s="183"/>
      <c r="ANH86" s="183"/>
      <c r="ANI86" s="183"/>
      <c r="ANJ86" s="183"/>
      <c r="ANK86" s="183"/>
      <c r="ANL86" s="183"/>
      <c r="ANM86" s="183"/>
      <c r="ANN86" s="183"/>
      <c r="ANO86" s="183"/>
      <c r="ANP86" s="183"/>
      <c r="ANQ86" s="183"/>
      <c r="ANR86" s="183"/>
      <c r="ANS86" s="183"/>
      <c r="ANT86" s="183"/>
      <c r="ANU86" s="183"/>
      <c r="ANV86" s="183"/>
      <c r="ANW86" s="183"/>
      <c r="ANX86" s="183"/>
      <c r="ANY86" s="183"/>
      <c r="ANZ86" s="183"/>
      <c r="AOA86" s="183"/>
      <c r="AOB86" s="183"/>
      <c r="AOC86" s="183"/>
      <c r="AOD86" s="183"/>
      <c r="AOE86" s="183"/>
      <c r="AOF86" s="183"/>
      <c r="AOG86" s="183"/>
      <c r="AOH86" s="183"/>
      <c r="AOI86" s="183"/>
      <c r="AOJ86" s="183"/>
      <c r="AOK86" s="183"/>
      <c r="AOL86" s="183"/>
      <c r="AOM86" s="183"/>
      <c r="AON86" s="183"/>
      <c r="AOO86" s="183"/>
      <c r="AOP86" s="183"/>
      <c r="AOQ86" s="183"/>
      <c r="AOR86" s="183"/>
      <c r="AOS86" s="183"/>
      <c r="AOT86" s="183"/>
      <c r="AOU86" s="183"/>
      <c r="AOV86" s="183"/>
      <c r="AOW86" s="183"/>
      <c r="AOX86" s="183"/>
      <c r="AOY86" s="183"/>
      <c r="AOZ86" s="183"/>
      <c r="APA86" s="183"/>
      <c r="APB86" s="183"/>
      <c r="APC86" s="183"/>
      <c r="APD86" s="183"/>
      <c r="APE86" s="183"/>
      <c r="APF86" s="183"/>
      <c r="APG86" s="183"/>
      <c r="APH86" s="183"/>
      <c r="API86" s="183"/>
      <c r="APJ86" s="183"/>
      <c r="APK86" s="183"/>
      <c r="APL86" s="183"/>
      <c r="APM86" s="183"/>
      <c r="APN86" s="183"/>
      <c r="APO86" s="183"/>
      <c r="APP86" s="183"/>
      <c r="APQ86" s="183"/>
      <c r="APR86" s="183"/>
      <c r="APS86" s="183"/>
      <c r="APT86" s="183"/>
      <c r="APU86" s="183"/>
      <c r="APV86" s="183"/>
      <c r="APW86" s="183"/>
      <c r="APX86" s="183"/>
      <c r="APY86" s="183"/>
      <c r="APZ86" s="183"/>
      <c r="AQA86" s="183"/>
      <c r="AQB86" s="183"/>
      <c r="AQC86" s="183"/>
      <c r="AQD86" s="183"/>
      <c r="AQE86" s="183"/>
      <c r="AQF86" s="183"/>
      <c r="AQG86" s="183"/>
      <c r="AQH86" s="183"/>
      <c r="AQI86" s="183"/>
      <c r="AQJ86" s="183"/>
      <c r="AQK86" s="183"/>
      <c r="AQL86" s="183"/>
      <c r="AQM86" s="183"/>
      <c r="AQN86" s="183"/>
      <c r="AQO86" s="183"/>
      <c r="AQP86" s="183"/>
      <c r="AQQ86" s="183"/>
      <c r="AQR86" s="183"/>
      <c r="AQS86" s="183"/>
      <c r="AQT86" s="183"/>
      <c r="AQU86" s="183"/>
      <c r="AQV86" s="183"/>
      <c r="AQW86" s="183"/>
      <c r="AQX86" s="183"/>
      <c r="AQY86" s="183"/>
      <c r="AQZ86" s="183"/>
      <c r="ARA86" s="183"/>
      <c r="ARB86" s="183"/>
      <c r="ARC86" s="183"/>
      <c r="ARD86" s="183"/>
      <c r="ARE86" s="183"/>
      <c r="ARF86" s="183"/>
      <c r="ARG86" s="183"/>
      <c r="ARH86" s="183"/>
      <c r="ARI86" s="183"/>
      <c r="ARJ86" s="183"/>
      <c r="ARK86" s="183"/>
      <c r="ARL86" s="183"/>
      <c r="ARM86" s="183"/>
      <c r="ARN86" s="183"/>
      <c r="ARO86" s="183"/>
      <c r="ARP86" s="183"/>
      <c r="ARQ86" s="183"/>
      <c r="ARR86" s="183"/>
      <c r="ARS86" s="183"/>
      <c r="ART86" s="183"/>
      <c r="ARU86" s="183"/>
      <c r="ARV86" s="183"/>
      <c r="ARW86" s="183"/>
      <c r="ARX86" s="183"/>
      <c r="ARY86" s="183"/>
      <c r="ARZ86" s="183"/>
      <c r="ASA86" s="183"/>
      <c r="ASB86" s="183"/>
      <c r="ASC86" s="183"/>
      <c r="ASD86" s="183"/>
      <c r="ASE86" s="183"/>
      <c r="ASF86" s="183"/>
      <c r="ASG86" s="183"/>
      <c r="ASH86" s="183"/>
      <c r="ASI86" s="183"/>
      <c r="ASJ86" s="183"/>
      <c r="ASK86" s="183"/>
      <c r="ASL86" s="183"/>
      <c r="ASM86" s="183"/>
      <c r="ASN86" s="183"/>
      <c r="ASO86" s="183"/>
      <c r="ASP86" s="183"/>
      <c r="ASQ86" s="183"/>
      <c r="ASR86" s="183"/>
      <c r="ASS86" s="183"/>
      <c r="AST86" s="183"/>
      <c r="ASU86" s="183"/>
      <c r="ASV86" s="183"/>
      <c r="ASW86" s="183"/>
      <c r="ASX86" s="183"/>
      <c r="ASY86" s="183"/>
      <c r="ASZ86" s="183"/>
      <c r="ATA86" s="183"/>
      <c r="ATB86" s="183"/>
      <c r="ATC86" s="183"/>
      <c r="ATD86" s="183"/>
      <c r="ATE86" s="183"/>
      <c r="ATF86" s="183"/>
      <c r="ATG86" s="183"/>
      <c r="ATH86" s="183"/>
      <c r="ATI86" s="183"/>
      <c r="ATJ86" s="183"/>
      <c r="ATK86" s="183"/>
      <c r="ATL86" s="183"/>
      <c r="ATM86" s="183"/>
      <c r="ATN86" s="183"/>
      <c r="ATO86" s="183"/>
      <c r="ATP86" s="183"/>
      <c r="ATQ86" s="183"/>
      <c r="ATR86" s="183"/>
      <c r="ATS86" s="183"/>
      <c r="ATT86" s="183"/>
      <c r="ATU86" s="183"/>
      <c r="ATV86" s="183"/>
      <c r="ATW86" s="183"/>
      <c r="ATX86" s="183"/>
      <c r="ATY86" s="183"/>
      <c r="ATZ86" s="183"/>
      <c r="AUA86" s="183"/>
      <c r="AUB86" s="183"/>
      <c r="AUC86" s="183"/>
      <c r="AUD86" s="183"/>
      <c r="AUE86" s="183"/>
      <c r="AUF86" s="183"/>
      <c r="AUG86" s="183"/>
      <c r="AUH86" s="183"/>
      <c r="AUI86" s="183"/>
      <c r="AUJ86" s="183"/>
      <c r="AUK86" s="183"/>
      <c r="AUL86" s="183"/>
      <c r="AUM86" s="183"/>
      <c r="AUN86" s="183"/>
      <c r="AUO86" s="183"/>
      <c r="AUP86" s="183"/>
      <c r="AUQ86" s="183"/>
      <c r="AUR86" s="183"/>
      <c r="AUS86" s="183"/>
      <c r="AUT86" s="183"/>
      <c r="AUU86" s="183"/>
      <c r="AUV86" s="183"/>
      <c r="AUW86" s="183"/>
      <c r="AUX86" s="183"/>
      <c r="AUY86" s="183"/>
      <c r="AUZ86" s="183"/>
      <c r="AVA86" s="183"/>
      <c r="AVB86" s="183"/>
      <c r="AVC86" s="183"/>
      <c r="AVD86" s="183"/>
      <c r="AVE86" s="183"/>
      <c r="AVF86" s="183"/>
      <c r="AVG86" s="183"/>
      <c r="AVH86" s="183"/>
      <c r="AVI86" s="183"/>
      <c r="AVJ86" s="183"/>
      <c r="AVK86" s="183"/>
      <c r="AVL86" s="183"/>
      <c r="AVM86" s="183"/>
      <c r="AVN86" s="183"/>
      <c r="AVO86" s="183"/>
      <c r="AVP86" s="183"/>
      <c r="AVQ86" s="183"/>
      <c r="AVR86" s="183"/>
      <c r="AVS86" s="183"/>
      <c r="AVT86" s="183"/>
      <c r="AVU86" s="183"/>
      <c r="AVV86" s="183"/>
      <c r="AVW86" s="183"/>
      <c r="AVX86" s="183"/>
      <c r="AVY86" s="183"/>
      <c r="AVZ86" s="183"/>
      <c r="AWA86" s="183"/>
      <c r="AWB86" s="183"/>
      <c r="AWC86" s="183"/>
      <c r="AWD86" s="183"/>
      <c r="AWE86" s="183"/>
      <c r="AWF86" s="183"/>
      <c r="AWG86" s="183"/>
      <c r="AWH86" s="183"/>
      <c r="AWI86" s="183"/>
      <c r="AWJ86" s="183"/>
      <c r="AWK86" s="183"/>
      <c r="AWL86" s="183"/>
      <c r="AWM86" s="183"/>
      <c r="AWN86" s="183"/>
      <c r="AWO86" s="183"/>
      <c r="AWP86" s="183"/>
      <c r="AWQ86" s="183"/>
      <c r="AWR86" s="183"/>
      <c r="AWS86" s="183"/>
      <c r="AWT86" s="183"/>
      <c r="AWU86" s="183"/>
      <c r="AWV86" s="183"/>
      <c r="AWW86" s="183"/>
      <c r="AWX86" s="183"/>
      <c r="AWY86" s="183"/>
      <c r="AWZ86" s="183"/>
      <c r="AXA86" s="183"/>
      <c r="AXB86" s="183"/>
      <c r="AXC86" s="183"/>
      <c r="AXD86" s="183"/>
      <c r="AXE86" s="183"/>
      <c r="AXF86" s="183"/>
      <c r="AXG86" s="183"/>
      <c r="AXH86" s="183"/>
      <c r="AXI86" s="183"/>
      <c r="AXJ86" s="183"/>
      <c r="AXK86" s="183"/>
      <c r="AXL86" s="183"/>
      <c r="AXM86" s="183"/>
      <c r="AXN86" s="183"/>
      <c r="AXO86" s="183"/>
      <c r="AXP86" s="183"/>
      <c r="AXQ86" s="183"/>
      <c r="AXR86" s="183"/>
      <c r="AXS86" s="183"/>
      <c r="AXT86" s="183"/>
      <c r="AXU86" s="183"/>
      <c r="AXV86" s="183"/>
      <c r="AXW86" s="183"/>
      <c r="AXX86" s="183"/>
      <c r="AXY86" s="183"/>
      <c r="AXZ86" s="183"/>
      <c r="AYA86" s="183"/>
      <c r="AYB86" s="183"/>
      <c r="AYC86" s="183"/>
      <c r="AYD86" s="183"/>
      <c r="AYE86" s="183"/>
      <c r="AYF86" s="183"/>
      <c r="AYG86" s="183"/>
      <c r="AYH86" s="183"/>
      <c r="AYI86" s="183"/>
      <c r="AYJ86" s="183"/>
      <c r="AYK86" s="183"/>
      <c r="AYL86" s="183"/>
      <c r="AYM86" s="183"/>
      <c r="AYN86" s="183"/>
      <c r="AYO86" s="183"/>
      <c r="AYP86" s="183"/>
      <c r="AYQ86" s="183"/>
      <c r="AYR86" s="183"/>
      <c r="AYS86" s="183"/>
      <c r="AYT86" s="183"/>
      <c r="AYU86" s="183"/>
      <c r="AYV86" s="183"/>
      <c r="AYW86" s="183"/>
      <c r="AYX86" s="183"/>
      <c r="AYY86" s="183"/>
      <c r="AYZ86" s="183"/>
      <c r="AZA86" s="183"/>
      <c r="AZB86" s="183"/>
      <c r="AZC86" s="183"/>
      <c r="AZD86" s="183"/>
      <c r="AZE86" s="183"/>
      <c r="AZF86" s="183"/>
      <c r="AZG86" s="183"/>
      <c r="AZH86" s="183"/>
      <c r="AZI86" s="183"/>
      <c r="AZJ86" s="183"/>
      <c r="AZK86" s="183"/>
      <c r="AZL86" s="183"/>
      <c r="AZM86" s="183"/>
      <c r="AZN86" s="183"/>
      <c r="AZO86" s="183"/>
      <c r="AZP86" s="183"/>
      <c r="AZQ86" s="183"/>
      <c r="AZR86" s="183"/>
      <c r="AZS86" s="183"/>
      <c r="AZT86" s="183"/>
      <c r="AZU86" s="183"/>
      <c r="AZV86" s="183"/>
      <c r="AZW86" s="183"/>
      <c r="AZX86" s="183"/>
      <c r="AZY86" s="183"/>
      <c r="AZZ86" s="183"/>
      <c r="BAA86" s="183"/>
      <c r="BAB86" s="183"/>
      <c r="BAC86" s="183"/>
      <c r="BAD86" s="183"/>
      <c r="BAE86" s="183"/>
      <c r="BAF86" s="183"/>
      <c r="BAG86" s="183"/>
      <c r="BAH86" s="183"/>
      <c r="BAI86" s="183"/>
      <c r="BAJ86" s="183"/>
      <c r="BAK86" s="183"/>
      <c r="BAL86" s="183"/>
      <c r="BAM86" s="183"/>
      <c r="BAN86" s="183"/>
      <c r="BAO86" s="183"/>
      <c r="BAP86" s="183"/>
      <c r="BAQ86" s="183"/>
      <c r="BAR86" s="183"/>
      <c r="BAS86" s="183"/>
      <c r="BAT86" s="183"/>
      <c r="BAU86" s="183"/>
      <c r="BAV86" s="183"/>
      <c r="BAW86" s="183"/>
      <c r="BAX86" s="183"/>
      <c r="BAY86" s="183"/>
      <c r="BAZ86" s="183"/>
      <c r="BBA86" s="183"/>
      <c r="BBB86" s="183"/>
      <c r="BBC86" s="183"/>
      <c r="BBD86" s="183"/>
      <c r="BBE86" s="183"/>
      <c r="BBF86" s="183"/>
      <c r="BBG86" s="183"/>
      <c r="BBH86" s="183"/>
      <c r="BBI86" s="183"/>
      <c r="BBJ86" s="183"/>
      <c r="BBK86" s="183"/>
      <c r="BBL86" s="183"/>
      <c r="BBM86" s="183"/>
      <c r="BBN86" s="183"/>
      <c r="BBO86" s="183"/>
      <c r="BBP86" s="183"/>
      <c r="BBQ86" s="183"/>
      <c r="BBR86" s="183"/>
      <c r="BBS86" s="183"/>
      <c r="BBT86" s="183"/>
      <c r="BBU86" s="183"/>
      <c r="BBV86" s="183"/>
      <c r="BBW86" s="183"/>
      <c r="BBX86" s="183"/>
      <c r="BBY86" s="183"/>
      <c r="BBZ86" s="183"/>
      <c r="BCA86" s="183"/>
      <c r="BCB86" s="183"/>
      <c r="BCC86" s="183"/>
      <c r="BCD86" s="183"/>
      <c r="BCE86" s="183"/>
      <c r="BCF86" s="183"/>
      <c r="BCG86" s="183"/>
      <c r="BCH86" s="183"/>
      <c r="BCI86" s="183"/>
      <c r="BCJ86" s="183"/>
      <c r="BCK86" s="183"/>
      <c r="BCL86" s="183"/>
      <c r="BCM86" s="183"/>
      <c r="BCN86" s="183"/>
      <c r="BCO86" s="183"/>
      <c r="BCP86" s="183"/>
      <c r="BCQ86" s="183"/>
      <c r="BCR86" s="183"/>
      <c r="BCS86" s="183"/>
      <c r="BCT86" s="183"/>
      <c r="BCU86" s="183"/>
      <c r="BCV86" s="183"/>
      <c r="BCW86" s="183"/>
      <c r="BCX86" s="183"/>
      <c r="BCY86" s="183"/>
      <c r="BCZ86" s="183"/>
      <c r="BDA86" s="183"/>
      <c r="BDB86" s="183"/>
      <c r="BDC86" s="183"/>
      <c r="BDD86" s="183"/>
      <c r="BDE86" s="183"/>
      <c r="BDF86" s="183"/>
      <c r="BDG86" s="183"/>
      <c r="BDH86" s="183"/>
      <c r="BDI86" s="183"/>
      <c r="BDJ86" s="183"/>
      <c r="BDK86" s="183"/>
      <c r="BDL86" s="183"/>
      <c r="BDM86" s="183"/>
      <c r="BDN86" s="183"/>
      <c r="BDO86" s="183"/>
      <c r="BDP86" s="183"/>
      <c r="BDQ86" s="183"/>
      <c r="BDR86" s="183"/>
      <c r="BDS86" s="183"/>
      <c r="BDT86" s="183"/>
      <c r="BDU86" s="183"/>
      <c r="BDV86" s="183"/>
      <c r="BDW86" s="183"/>
      <c r="BDX86" s="183"/>
      <c r="BDY86" s="183"/>
      <c r="BDZ86" s="183"/>
      <c r="BEA86" s="183"/>
      <c r="BEB86" s="183"/>
      <c r="BEC86" s="183"/>
      <c r="BED86" s="183"/>
      <c r="BEE86" s="183"/>
      <c r="BEF86" s="183"/>
      <c r="BEG86" s="183"/>
      <c r="BEH86" s="183"/>
      <c r="BEI86" s="183"/>
      <c r="BEJ86" s="183"/>
      <c r="BEK86" s="183"/>
      <c r="BEL86" s="183"/>
      <c r="BEM86" s="183"/>
      <c r="BEN86" s="183"/>
      <c r="BEO86" s="183"/>
      <c r="BEP86" s="183"/>
      <c r="BEQ86" s="183"/>
      <c r="BER86" s="183"/>
      <c r="BES86" s="183"/>
      <c r="BET86" s="183"/>
      <c r="BEU86" s="183"/>
      <c r="BEV86" s="183"/>
      <c r="BEW86" s="183"/>
      <c r="BEX86" s="183"/>
      <c r="BEY86" s="183"/>
      <c r="BEZ86" s="183"/>
      <c r="BFA86" s="183"/>
      <c r="BFB86" s="183"/>
      <c r="BFC86" s="183"/>
      <c r="BFD86" s="183"/>
      <c r="BFE86" s="183"/>
      <c r="BFF86" s="183"/>
      <c r="BFG86" s="183"/>
      <c r="BFH86" s="183"/>
      <c r="BFI86" s="183"/>
      <c r="BFJ86" s="183"/>
      <c r="BFK86" s="183"/>
      <c r="BFL86" s="183"/>
      <c r="BFM86" s="183"/>
      <c r="BFN86" s="183"/>
      <c r="BFO86" s="183"/>
      <c r="BFP86" s="183"/>
      <c r="BFQ86" s="183"/>
      <c r="BFR86" s="183"/>
      <c r="BFS86" s="183"/>
      <c r="BFT86" s="183"/>
      <c r="BFU86" s="183"/>
      <c r="BFV86" s="183"/>
      <c r="BFW86" s="183"/>
      <c r="BFX86" s="183"/>
      <c r="BFY86" s="183"/>
      <c r="BFZ86" s="183"/>
      <c r="BGA86" s="183"/>
      <c r="BGB86" s="183"/>
      <c r="BGC86" s="183"/>
      <c r="BGD86" s="183"/>
      <c r="BGE86" s="183"/>
      <c r="BGF86" s="183"/>
      <c r="BGG86" s="183"/>
      <c r="BGH86" s="183"/>
      <c r="BGI86" s="183"/>
      <c r="BGJ86" s="183"/>
      <c r="BGK86" s="183"/>
      <c r="BGL86" s="183"/>
      <c r="BGM86" s="183"/>
      <c r="BGN86" s="183"/>
      <c r="BGO86" s="183"/>
      <c r="BGP86" s="183"/>
      <c r="BGQ86" s="183"/>
      <c r="BGR86" s="183"/>
      <c r="BGS86" s="183"/>
      <c r="BGT86" s="183"/>
      <c r="BGU86" s="183"/>
      <c r="BGV86" s="183"/>
      <c r="BGW86" s="183"/>
      <c r="BGX86" s="183"/>
      <c r="BGY86" s="183"/>
      <c r="BGZ86" s="183"/>
      <c r="BHA86" s="183"/>
      <c r="BHB86" s="183"/>
      <c r="BHC86" s="183"/>
      <c r="BHD86" s="183"/>
      <c r="BHE86" s="183"/>
      <c r="BHF86" s="183"/>
      <c r="BHG86" s="183"/>
      <c r="BHH86" s="183"/>
      <c r="BHI86" s="183"/>
      <c r="BHJ86" s="183"/>
      <c r="BHK86" s="183"/>
      <c r="BHL86" s="183"/>
      <c r="BHM86" s="183"/>
      <c r="BHN86" s="183"/>
      <c r="BHO86" s="183"/>
      <c r="BHP86" s="183"/>
      <c r="BHQ86" s="183"/>
      <c r="BHR86" s="183"/>
      <c r="BHS86" s="183"/>
      <c r="BHT86" s="183"/>
      <c r="BHU86" s="183"/>
      <c r="BHV86" s="183"/>
      <c r="BHW86" s="183"/>
      <c r="BHX86" s="183"/>
      <c r="BHY86" s="183"/>
      <c r="BHZ86" s="183"/>
      <c r="BIA86" s="183"/>
      <c r="BIB86" s="183"/>
      <c r="BIC86" s="183"/>
      <c r="BID86" s="183"/>
      <c r="BIE86" s="183"/>
      <c r="BIF86" s="183"/>
      <c r="BIG86" s="183"/>
      <c r="BIH86" s="183"/>
      <c r="BII86" s="183"/>
      <c r="BIJ86" s="183"/>
      <c r="BIK86" s="183"/>
      <c r="BIL86" s="183"/>
      <c r="BIM86" s="183"/>
      <c r="BIN86" s="183"/>
      <c r="BIO86" s="183"/>
      <c r="BIP86" s="183"/>
      <c r="BIQ86" s="183"/>
      <c r="BIR86" s="183"/>
      <c r="BIS86" s="183"/>
      <c r="BIT86" s="183"/>
      <c r="BIU86" s="183"/>
      <c r="BIV86" s="183"/>
      <c r="BIW86" s="183"/>
      <c r="BIX86" s="183"/>
      <c r="BIY86" s="183"/>
      <c r="BIZ86" s="183"/>
      <c r="BJA86" s="183"/>
      <c r="BJB86" s="183"/>
      <c r="BJC86" s="183"/>
      <c r="BJD86" s="183"/>
      <c r="BJE86" s="183"/>
      <c r="BJF86" s="183"/>
      <c r="BJG86" s="183"/>
      <c r="BJH86" s="183"/>
      <c r="BJI86" s="183"/>
      <c r="BJJ86" s="183"/>
      <c r="BJK86" s="183"/>
      <c r="BJL86" s="183"/>
      <c r="BJM86" s="183"/>
      <c r="BJN86" s="183"/>
      <c r="BJO86" s="183"/>
      <c r="BJP86" s="183"/>
      <c r="BJQ86" s="183"/>
      <c r="BJR86" s="183"/>
      <c r="BJS86" s="183"/>
      <c r="BJT86" s="183"/>
      <c r="BJU86" s="183"/>
      <c r="BJV86" s="183"/>
      <c r="BJW86" s="183"/>
      <c r="BJX86" s="183"/>
      <c r="BJY86" s="183"/>
      <c r="BJZ86" s="183"/>
      <c r="BKA86" s="183"/>
      <c r="BKB86" s="183"/>
      <c r="BKC86" s="183"/>
      <c r="BKD86" s="183"/>
      <c r="BKE86" s="183"/>
      <c r="BKF86" s="183"/>
      <c r="BKG86" s="183"/>
      <c r="BKH86" s="183"/>
      <c r="BKI86" s="183"/>
      <c r="BKJ86" s="183"/>
      <c r="BKK86" s="183"/>
      <c r="BKL86" s="183"/>
      <c r="BKM86" s="183"/>
      <c r="BKN86" s="183"/>
      <c r="BKO86" s="183"/>
      <c r="BKP86" s="183"/>
      <c r="BKQ86" s="183"/>
      <c r="BKR86" s="183"/>
      <c r="BKS86" s="183"/>
      <c r="BKT86" s="183"/>
      <c r="BKU86" s="183"/>
      <c r="BKV86" s="183"/>
      <c r="BKW86" s="183"/>
      <c r="BKX86" s="183"/>
      <c r="BKY86" s="183"/>
      <c r="BKZ86" s="183"/>
      <c r="BLA86" s="183"/>
      <c r="BLB86" s="183"/>
      <c r="BLC86" s="183"/>
      <c r="BLD86" s="183"/>
      <c r="BLE86" s="183"/>
      <c r="BLF86" s="183"/>
      <c r="BLG86" s="183"/>
      <c r="BLH86" s="183"/>
      <c r="BLI86" s="183"/>
      <c r="BLJ86" s="183"/>
      <c r="BLK86" s="183"/>
      <c r="BLL86" s="183"/>
      <c r="BLM86" s="183"/>
      <c r="BLN86" s="183"/>
      <c r="BLO86" s="183"/>
      <c r="BLP86" s="183"/>
      <c r="BLQ86" s="183"/>
      <c r="BLR86" s="183"/>
      <c r="BLS86" s="183"/>
      <c r="BLT86" s="183"/>
      <c r="BLU86" s="183"/>
      <c r="BLV86" s="183"/>
      <c r="BLW86" s="183"/>
      <c r="BLX86" s="183"/>
      <c r="BLY86" s="183"/>
      <c r="BLZ86" s="183"/>
      <c r="BMA86" s="183"/>
      <c r="BMB86" s="183"/>
      <c r="BMC86" s="183"/>
      <c r="BMD86" s="183"/>
      <c r="BME86" s="183"/>
      <c r="BMF86" s="183"/>
      <c r="BMG86" s="183"/>
      <c r="BMH86" s="183"/>
      <c r="BMI86" s="183"/>
      <c r="BMJ86" s="183"/>
      <c r="BMK86" s="183"/>
      <c r="BML86" s="183"/>
      <c r="BMM86" s="183"/>
      <c r="BMN86" s="183"/>
      <c r="BMO86" s="183"/>
      <c r="BMP86" s="183"/>
      <c r="BMQ86" s="183"/>
      <c r="BMR86" s="183"/>
      <c r="BMS86" s="183"/>
      <c r="BMT86" s="183"/>
      <c r="BMU86" s="183"/>
      <c r="BMV86" s="183"/>
      <c r="BMW86" s="183"/>
      <c r="BMX86" s="183"/>
      <c r="BMY86" s="183"/>
      <c r="BMZ86" s="183"/>
      <c r="BNA86" s="183"/>
      <c r="BNB86" s="183"/>
      <c r="BNC86" s="183"/>
      <c r="BND86" s="183"/>
      <c r="BNE86" s="183"/>
      <c r="BNF86" s="183"/>
      <c r="BNG86" s="183"/>
      <c r="BNH86" s="183"/>
      <c r="BNI86" s="183"/>
      <c r="BNJ86" s="183"/>
      <c r="BNK86" s="183"/>
      <c r="BNL86" s="183"/>
      <c r="BNM86" s="183"/>
      <c r="BNN86" s="183"/>
      <c r="BNO86" s="183"/>
      <c r="BNP86" s="183"/>
      <c r="BNQ86" s="183"/>
      <c r="BNR86" s="183"/>
      <c r="BNS86" s="183"/>
      <c r="BNT86" s="183"/>
      <c r="BNU86" s="183"/>
      <c r="BNV86" s="183"/>
      <c r="BNW86" s="183"/>
      <c r="BNX86" s="183"/>
      <c r="BNY86" s="183"/>
      <c r="BNZ86" s="183"/>
      <c r="BOA86" s="183"/>
      <c r="BOB86" s="183"/>
      <c r="BOC86" s="183"/>
      <c r="BOD86" s="183"/>
      <c r="BOE86" s="183"/>
      <c r="BOF86" s="183"/>
      <c r="BOG86" s="183"/>
      <c r="BOH86" s="183"/>
      <c r="BOI86" s="183"/>
      <c r="BOJ86" s="183"/>
      <c r="BOK86" s="183"/>
      <c r="BOL86" s="183"/>
      <c r="BOM86" s="183"/>
      <c r="BON86" s="183"/>
      <c r="BOO86" s="183"/>
      <c r="BOP86" s="183"/>
      <c r="BOQ86" s="183"/>
      <c r="BOR86" s="183"/>
      <c r="BOS86" s="183"/>
      <c r="BOT86" s="183"/>
      <c r="BOU86" s="183"/>
      <c r="BOV86" s="183"/>
      <c r="BOW86" s="183"/>
      <c r="BOX86" s="183"/>
      <c r="BOY86" s="183"/>
      <c r="BOZ86" s="183"/>
      <c r="BPA86" s="183"/>
      <c r="BPB86" s="183"/>
      <c r="BPC86" s="183"/>
      <c r="BPD86" s="183"/>
      <c r="BPE86" s="183"/>
      <c r="BPF86" s="183"/>
      <c r="BPG86" s="183"/>
      <c r="BPH86" s="183"/>
      <c r="BPI86" s="183"/>
      <c r="BPJ86" s="183"/>
      <c r="BPK86" s="183"/>
      <c r="BPL86" s="183"/>
      <c r="BPM86" s="183"/>
      <c r="BPN86" s="183"/>
      <c r="BPO86" s="183"/>
      <c r="BPP86" s="183"/>
      <c r="BPQ86" s="183"/>
      <c r="BPR86" s="183"/>
      <c r="BPS86" s="183"/>
      <c r="BPT86" s="183"/>
      <c r="BPU86" s="183"/>
      <c r="BPV86" s="183"/>
      <c r="BPW86" s="183"/>
      <c r="BPX86" s="183"/>
      <c r="BPY86" s="183"/>
      <c r="BPZ86" s="183"/>
      <c r="BQA86" s="183"/>
      <c r="BQB86" s="183"/>
      <c r="BQC86" s="183"/>
      <c r="BQD86" s="183"/>
      <c r="BQE86" s="183"/>
      <c r="BQF86" s="183"/>
      <c r="BQG86" s="183"/>
      <c r="BQH86" s="183"/>
      <c r="BQI86" s="183"/>
      <c r="BQJ86" s="183"/>
      <c r="BQK86" s="183"/>
      <c r="BQL86" s="183"/>
      <c r="BQM86" s="183"/>
      <c r="BQN86" s="183"/>
      <c r="BQO86" s="183"/>
      <c r="BQP86" s="183"/>
      <c r="BQQ86" s="183"/>
      <c r="BQR86" s="183"/>
      <c r="BQS86" s="183"/>
      <c r="BQT86" s="183"/>
      <c r="BQU86" s="183"/>
      <c r="BQV86" s="183"/>
      <c r="BQW86" s="183"/>
      <c r="BQX86" s="183"/>
      <c r="BQY86" s="183"/>
      <c r="BQZ86" s="183"/>
      <c r="BRA86" s="183"/>
      <c r="BRB86" s="183"/>
      <c r="BRC86" s="183"/>
      <c r="BRD86" s="183"/>
      <c r="BRE86" s="183"/>
      <c r="BRF86" s="183"/>
      <c r="BRG86" s="183"/>
      <c r="BRH86" s="183"/>
      <c r="BRI86" s="183"/>
      <c r="BRJ86" s="183"/>
      <c r="BRK86" s="183"/>
      <c r="BRL86" s="183"/>
      <c r="BRM86" s="183"/>
      <c r="BRN86" s="183"/>
      <c r="BRO86" s="183"/>
      <c r="BRP86" s="183"/>
      <c r="BRQ86" s="183"/>
      <c r="BRR86" s="183"/>
      <c r="BRS86" s="183"/>
      <c r="BRT86" s="183"/>
      <c r="BRU86" s="183"/>
      <c r="BRV86" s="183"/>
      <c r="BRW86" s="183"/>
      <c r="BRX86" s="183"/>
      <c r="BRY86" s="183"/>
      <c r="BRZ86" s="183"/>
      <c r="BSA86" s="183"/>
      <c r="BSB86" s="183"/>
      <c r="BSC86" s="183"/>
      <c r="BSD86" s="183"/>
      <c r="BSE86" s="183"/>
      <c r="BSF86" s="183"/>
      <c r="BSG86" s="183"/>
      <c r="BSH86" s="183"/>
      <c r="BSI86" s="183"/>
      <c r="BSJ86" s="183"/>
      <c r="BSK86" s="183"/>
      <c r="BSL86" s="183"/>
      <c r="BSM86" s="183"/>
      <c r="BSN86" s="183"/>
      <c r="BSO86" s="183"/>
      <c r="BSP86" s="183"/>
      <c r="BSQ86" s="183"/>
      <c r="BSR86" s="183"/>
      <c r="BSS86" s="183"/>
      <c r="BST86" s="183"/>
      <c r="BSU86" s="183"/>
      <c r="BSV86" s="183"/>
      <c r="BSW86" s="183"/>
      <c r="BSX86" s="183"/>
      <c r="BSY86" s="183"/>
      <c r="BSZ86" s="183"/>
      <c r="BTA86" s="183"/>
      <c r="BTB86" s="183"/>
      <c r="BTC86" s="183"/>
      <c r="BTD86" s="183"/>
      <c r="BTE86" s="183"/>
      <c r="BTF86" s="183"/>
      <c r="BTG86" s="183"/>
      <c r="BTH86" s="183"/>
      <c r="BTI86" s="183"/>
      <c r="BTJ86" s="183"/>
      <c r="BTK86" s="183"/>
      <c r="BTL86" s="183"/>
      <c r="BTM86" s="183"/>
      <c r="BTN86" s="183"/>
      <c r="BTO86" s="183"/>
      <c r="BTP86" s="183"/>
      <c r="BTQ86" s="183"/>
      <c r="BTR86" s="183"/>
      <c r="BTS86" s="183"/>
      <c r="BTT86" s="183"/>
      <c r="BTU86" s="183"/>
      <c r="BTV86" s="183"/>
      <c r="BTW86" s="183"/>
      <c r="BTX86" s="183"/>
      <c r="BTY86" s="183"/>
      <c r="BTZ86" s="183"/>
      <c r="BUA86" s="183"/>
      <c r="BUB86" s="183"/>
      <c r="BUC86" s="183"/>
      <c r="BUD86" s="183"/>
      <c r="BUE86" s="183"/>
      <c r="BUF86" s="183"/>
      <c r="BUG86" s="183"/>
      <c r="BUH86" s="183"/>
      <c r="BUI86" s="183"/>
      <c r="BUJ86" s="183"/>
      <c r="BUK86" s="183"/>
      <c r="BUL86" s="183"/>
      <c r="BUM86" s="183"/>
      <c r="BUN86" s="183"/>
      <c r="BUO86" s="183"/>
      <c r="BUP86" s="183"/>
      <c r="BUQ86" s="183"/>
      <c r="BUR86" s="183"/>
      <c r="BUS86" s="183"/>
      <c r="BUT86" s="183"/>
      <c r="BUU86" s="183"/>
      <c r="BUV86" s="183"/>
      <c r="BUW86" s="183"/>
      <c r="BUX86" s="183"/>
      <c r="BUY86" s="183"/>
      <c r="BUZ86" s="183"/>
      <c r="BVA86" s="183"/>
      <c r="BVB86" s="183"/>
      <c r="BVC86" s="183"/>
      <c r="BVD86" s="183"/>
      <c r="BVE86" s="183"/>
      <c r="BVF86" s="183"/>
      <c r="BVG86" s="183"/>
      <c r="BVH86" s="183"/>
      <c r="BVI86" s="183"/>
      <c r="BVJ86" s="183"/>
      <c r="BVK86" s="183"/>
      <c r="BVL86" s="183"/>
      <c r="BVM86" s="183"/>
      <c r="BVN86" s="183"/>
      <c r="BVO86" s="183"/>
      <c r="BVP86" s="183"/>
      <c r="BVQ86" s="183"/>
      <c r="BVR86" s="183"/>
      <c r="BVS86" s="183"/>
      <c r="BVT86" s="183"/>
      <c r="BVU86" s="183"/>
      <c r="BVV86" s="183"/>
      <c r="BVW86" s="183"/>
      <c r="BVX86" s="183"/>
      <c r="BVY86" s="183"/>
      <c r="BVZ86" s="183"/>
      <c r="BWA86" s="183"/>
      <c r="BWB86" s="183"/>
      <c r="BWC86" s="183"/>
      <c r="BWD86" s="183"/>
      <c r="BWE86" s="183"/>
      <c r="BWF86" s="183"/>
      <c r="BWG86" s="183"/>
      <c r="BWH86" s="183"/>
      <c r="BWI86" s="183"/>
      <c r="BWJ86" s="183"/>
      <c r="BWK86" s="183"/>
      <c r="BWL86" s="183"/>
      <c r="BWM86" s="183"/>
      <c r="BWN86" s="183"/>
      <c r="BWO86" s="183"/>
      <c r="BWP86" s="183"/>
      <c r="BWQ86" s="183"/>
      <c r="BWR86" s="183"/>
      <c r="BWS86" s="183"/>
      <c r="BWT86" s="183"/>
      <c r="BWU86" s="183"/>
      <c r="BWV86" s="183"/>
      <c r="BWW86" s="183"/>
      <c r="BWX86" s="183"/>
      <c r="BWY86" s="183"/>
      <c r="BWZ86" s="183"/>
      <c r="BXA86" s="183"/>
      <c r="BXB86" s="183"/>
      <c r="BXC86" s="183"/>
      <c r="BXD86" s="183"/>
      <c r="BXE86" s="183"/>
      <c r="BXF86" s="183"/>
      <c r="BXG86" s="183"/>
      <c r="BXH86" s="183"/>
      <c r="BXI86" s="183"/>
      <c r="BXJ86" s="183"/>
      <c r="BXK86" s="183"/>
      <c r="BXL86" s="183"/>
      <c r="BXM86" s="183"/>
      <c r="BXN86" s="183"/>
      <c r="BXO86" s="183"/>
      <c r="BXP86" s="183"/>
      <c r="BXQ86" s="183"/>
      <c r="BXR86" s="183"/>
      <c r="BXS86" s="183"/>
      <c r="BXT86" s="183"/>
      <c r="BXU86" s="183"/>
      <c r="BXV86" s="183"/>
      <c r="BXW86" s="183"/>
      <c r="BXX86" s="183"/>
      <c r="BXY86" s="183"/>
      <c r="BXZ86" s="183"/>
      <c r="BYA86" s="183"/>
      <c r="BYB86" s="183"/>
      <c r="BYC86" s="183"/>
      <c r="BYD86" s="183"/>
      <c r="BYE86" s="183"/>
      <c r="BYF86" s="183"/>
      <c r="BYG86" s="183"/>
      <c r="BYH86" s="183"/>
      <c r="BYI86" s="183"/>
      <c r="BYJ86" s="183"/>
      <c r="BYK86" s="183"/>
      <c r="BYL86" s="183"/>
      <c r="BYM86" s="183"/>
      <c r="BYN86" s="183"/>
      <c r="BYO86" s="183"/>
      <c r="BYP86" s="183"/>
      <c r="BYQ86" s="183"/>
      <c r="BYR86" s="183"/>
      <c r="BYS86" s="183"/>
      <c r="BYT86" s="183"/>
      <c r="BYU86" s="183"/>
      <c r="BYV86" s="183"/>
      <c r="BYW86" s="183"/>
      <c r="BYX86" s="183"/>
      <c r="BYY86" s="183"/>
      <c r="BYZ86" s="183"/>
      <c r="BZA86" s="183"/>
      <c r="BZB86" s="183"/>
      <c r="BZC86" s="183"/>
      <c r="BZD86" s="183"/>
      <c r="BZE86" s="183"/>
      <c r="BZF86" s="183"/>
      <c r="BZG86" s="183"/>
      <c r="BZH86" s="183"/>
      <c r="BZI86" s="183"/>
      <c r="BZJ86" s="183"/>
      <c r="BZK86" s="183"/>
      <c r="BZL86" s="183"/>
      <c r="BZM86" s="183"/>
      <c r="BZN86" s="183"/>
      <c r="BZO86" s="183"/>
      <c r="BZP86" s="183"/>
      <c r="BZQ86" s="183"/>
      <c r="BZR86" s="183"/>
      <c r="BZS86" s="183"/>
      <c r="BZT86" s="183"/>
      <c r="BZU86" s="183"/>
      <c r="BZV86" s="183"/>
      <c r="BZW86" s="183"/>
      <c r="BZX86" s="183"/>
      <c r="BZY86" s="183"/>
      <c r="BZZ86" s="183"/>
      <c r="CAA86" s="183"/>
      <c r="CAB86" s="183"/>
      <c r="CAC86" s="183"/>
      <c r="CAD86" s="183"/>
      <c r="CAE86" s="183"/>
      <c r="CAF86" s="183"/>
      <c r="CAG86" s="183"/>
      <c r="CAH86" s="183"/>
      <c r="CAI86" s="183"/>
      <c r="CAJ86" s="183"/>
      <c r="CAK86" s="183"/>
      <c r="CAL86" s="183"/>
      <c r="CAM86" s="183"/>
      <c r="CAN86" s="183"/>
      <c r="CAO86" s="183"/>
      <c r="CAP86" s="183"/>
      <c r="CAQ86" s="183"/>
      <c r="CAR86" s="183"/>
      <c r="CAS86" s="183"/>
      <c r="CAT86" s="183"/>
      <c r="CAU86" s="183"/>
      <c r="CAV86" s="183"/>
      <c r="CAW86" s="183"/>
      <c r="CAX86" s="183"/>
      <c r="CAY86" s="183"/>
      <c r="CAZ86" s="183"/>
      <c r="CBA86" s="183"/>
      <c r="CBB86" s="183"/>
      <c r="CBC86" s="183"/>
      <c r="CBD86" s="183"/>
      <c r="CBE86" s="183"/>
      <c r="CBF86" s="183"/>
      <c r="CBG86" s="183"/>
      <c r="CBH86" s="183"/>
      <c r="CBI86" s="183"/>
      <c r="CBJ86" s="183"/>
      <c r="CBK86" s="183"/>
      <c r="CBL86" s="183"/>
      <c r="CBM86" s="183"/>
      <c r="CBN86" s="183"/>
      <c r="CBO86" s="183"/>
      <c r="CBP86" s="183"/>
      <c r="CBQ86" s="183"/>
      <c r="CBR86" s="183"/>
      <c r="CBS86" s="183"/>
      <c r="CBT86" s="183"/>
      <c r="CBU86" s="183"/>
      <c r="CBV86" s="183"/>
      <c r="CBW86" s="183"/>
      <c r="CBX86" s="183"/>
      <c r="CBY86" s="183"/>
      <c r="CBZ86" s="183"/>
      <c r="CCA86" s="183"/>
      <c r="CCB86" s="183"/>
      <c r="CCC86" s="183"/>
      <c r="CCD86" s="183"/>
      <c r="CCE86" s="183"/>
      <c r="CCF86" s="183"/>
      <c r="CCG86" s="183"/>
      <c r="CCH86" s="183"/>
      <c r="CCI86" s="183"/>
      <c r="CCJ86" s="183"/>
      <c r="CCK86" s="183"/>
      <c r="CCL86" s="183"/>
      <c r="CCM86" s="183"/>
      <c r="CCN86" s="183"/>
      <c r="CCO86" s="183"/>
      <c r="CCP86" s="183"/>
      <c r="CCQ86" s="183"/>
      <c r="CCR86" s="183"/>
      <c r="CCS86" s="183"/>
      <c r="CCT86" s="183"/>
      <c r="CCU86" s="183"/>
      <c r="CCV86" s="183"/>
      <c r="CCW86" s="183"/>
      <c r="CCX86" s="183"/>
      <c r="CCY86" s="183"/>
      <c r="CCZ86" s="183"/>
      <c r="CDA86" s="183"/>
      <c r="CDB86" s="183"/>
      <c r="CDC86" s="183"/>
      <c r="CDD86" s="183"/>
      <c r="CDE86" s="183"/>
      <c r="CDF86" s="183"/>
      <c r="CDG86" s="183"/>
      <c r="CDH86" s="183"/>
      <c r="CDI86" s="183"/>
      <c r="CDJ86" s="183"/>
      <c r="CDK86" s="183"/>
      <c r="CDL86" s="183"/>
      <c r="CDM86" s="183"/>
      <c r="CDN86" s="183"/>
      <c r="CDO86" s="183"/>
      <c r="CDP86" s="183"/>
      <c r="CDQ86" s="183"/>
      <c r="CDR86" s="183"/>
      <c r="CDS86" s="183"/>
      <c r="CDT86" s="183"/>
      <c r="CDU86" s="183"/>
      <c r="CDV86" s="183"/>
      <c r="CDW86" s="183"/>
      <c r="CDX86" s="183"/>
      <c r="CDY86" s="183"/>
      <c r="CDZ86" s="183"/>
      <c r="CEA86" s="183"/>
      <c r="CEB86" s="183"/>
      <c r="CEC86" s="183"/>
      <c r="CED86" s="183"/>
      <c r="CEE86" s="183"/>
      <c r="CEF86" s="183"/>
      <c r="CEG86" s="183"/>
      <c r="CEH86" s="183"/>
      <c r="CEI86" s="183"/>
      <c r="CEJ86" s="183"/>
      <c r="CEK86" s="183"/>
      <c r="CEL86" s="183"/>
      <c r="CEM86" s="183"/>
      <c r="CEN86" s="183"/>
      <c r="CEO86" s="183"/>
      <c r="CEP86" s="183"/>
      <c r="CEQ86" s="183"/>
      <c r="CER86" s="183"/>
      <c r="CES86" s="183"/>
      <c r="CET86" s="183"/>
      <c r="CEU86" s="183"/>
      <c r="CEV86" s="183"/>
      <c r="CEW86" s="183"/>
      <c r="CEX86" s="183"/>
      <c r="CEY86" s="183"/>
      <c r="CEZ86" s="183"/>
      <c r="CFA86" s="183"/>
      <c r="CFB86" s="183"/>
      <c r="CFC86" s="183"/>
      <c r="CFD86" s="183"/>
      <c r="CFE86" s="183"/>
      <c r="CFF86" s="183"/>
      <c r="CFG86" s="183"/>
      <c r="CFH86" s="183"/>
      <c r="CFI86" s="183"/>
      <c r="CFJ86" s="183"/>
      <c r="CFK86" s="183"/>
      <c r="CFL86" s="183"/>
      <c r="CFM86" s="183"/>
      <c r="CFN86" s="183"/>
      <c r="CFO86" s="183"/>
      <c r="CFP86" s="183"/>
      <c r="CFQ86" s="183"/>
      <c r="CFR86" s="183"/>
      <c r="CFS86" s="183"/>
      <c r="CFT86" s="183"/>
      <c r="CFU86" s="183"/>
      <c r="CFV86" s="183"/>
      <c r="CFW86" s="183"/>
      <c r="CFX86" s="183"/>
      <c r="CFY86" s="183"/>
      <c r="CFZ86" s="183"/>
      <c r="CGA86" s="183"/>
      <c r="CGB86" s="183"/>
      <c r="CGC86" s="183"/>
      <c r="CGD86" s="183"/>
      <c r="CGE86" s="183"/>
      <c r="CGF86" s="183"/>
      <c r="CGG86" s="183"/>
      <c r="CGH86" s="183"/>
      <c r="CGI86" s="183"/>
      <c r="CGJ86" s="183"/>
      <c r="CGK86" s="183"/>
      <c r="CGL86" s="183"/>
      <c r="CGM86" s="183"/>
      <c r="CGN86" s="183"/>
      <c r="CGO86" s="183"/>
      <c r="CGP86" s="183"/>
      <c r="CGQ86" s="183"/>
      <c r="CGR86" s="183"/>
      <c r="CGS86" s="183"/>
      <c r="CGT86" s="183"/>
      <c r="CGU86" s="183"/>
      <c r="CGV86" s="183"/>
      <c r="CGW86" s="183"/>
      <c r="CGX86" s="183"/>
      <c r="CGY86" s="183"/>
      <c r="CGZ86" s="183"/>
      <c r="CHA86" s="183"/>
      <c r="CHB86" s="183"/>
      <c r="CHC86" s="183"/>
      <c r="CHD86" s="183"/>
      <c r="CHE86" s="183"/>
      <c r="CHF86" s="183"/>
      <c r="CHG86" s="183"/>
      <c r="CHH86" s="183"/>
      <c r="CHI86" s="183"/>
      <c r="CHJ86" s="183"/>
      <c r="CHK86" s="183"/>
      <c r="CHL86" s="183"/>
      <c r="CHM86" s="183"/>
      <c r="CHN86" s="183"/>
      <c r="CHO86" s="183"/>
      <c r="CHP86" s="183"/>
      <c r="CHQ86" s="183"/>
      <c r="CHR86" s="183"/>
      <c r="CHS86" s="183"/>
      <c r="CHT86" s="183"/>
      <c r="CHU86" s="183"/>
      <c r="CHV86" s="183"/>
      <c r="CHW86" s="183"/>
      <c r="CHX86" s="183"/>
      <c r="CHY86" s="183"/>
      <c r="CHZ86" s="183"/>
      <c r="CIA86" s="183"/>
      <c r="CIB86" s="183"/>
      <c r="CIC86" s="183"/>
      <c r="CID86" s="183"/>
      <c r="CIE86" s="183"/>
      <c r="CIF86" s="183"/>
      <c r="CIG86" s="183"/>
      <c r="CIH86" s="183"/>
      <c r="CII86" s="183"/>
      <c r="CIJ86" s="183"/>
      <c r="CIK86" s="183"/>
      <c r="CIL86" s="183"/>
      <c r="CIM86" s="183"/>
      <c r="CIN86" s="183"/>
      <c r="CIO86" s="183"/>
      <c r="CIP86" s="183"/>
      <c r="CIQ86" s="183"/>
      <c r="CIR86" s="183"/>
      <c r="CIS86" s="183"/>
      <c r="CIT86" s="183"/>
      <c r="CIU86" s="183"/>
      <c r="CIV86" s="183"/>
      <c r="CIW86" s="183"/>
      <c r="CIX86" s="183"/>
      <c r="CIY86" s="183"/>
      <c r="CIZ86" s="183"/>
      <c r="CJA86" s="183"/>
      <c r="CJB86" s="183"/>
      <c r="CJC86" s="183"/>
      <c r="CJD86" s="183"/>
      <c r="CJE86" s="183"/>
      <c r="CJF86" s="183"/>
      <c r="CJG86" s="183"/>
      <c r="CJH86" s="183"/>
      <c r="CJI86" s="183"/>
      <c r="CJJ86" s="183"/>
      <c r="CJK86" s="183"/>
      <c r="CJL86" s="183"/>
      <c r="CJM86" s="183"/>
      <c r="CJN86" s="183"/>
      <c r="CJO86" s="183"/>
      <c r="CJP86" s="183"/>
      <c r="CJQ86" s="183"/>
      <c r="CJR86" s="183"/>
      <c r="CJS86" s="183"/>
      <c r="CJT86" s="183"/>
      <c r="CJU86" s="183"/>
      <c r="CJV86" s="183"/>
      <c r="CJW86" s="183"/>
      <c r="CJX86" s="183"/>
      <c r="CJY86" s="183"/>
      <c r="CJZ86" s="183"/>
      <c r="CKA86" s="183"/>
      <c r="CKB86" s="183"/>
      <c r="CKC86" s="183"/>
      <c r="CKD86" s="183"/>
      <c r="CKE86" s="183"/>
      <c r="CKF86" s="183"/>
      <c r="CKG86" s="183"/>
      <c r="CKH86" s="183"/>
      <c r="CKI86" s="183"/>
      <c r="CKJ86" s="183"/>
      <c r="CKK86" s="183"/>
      <c r="CKL86" s="183"/>
      <c r="CKM86" s="183"/>
      <c r="CKN86" s="183"/>
      <c r="CKO86" s="183"/>
      <c r="CKP86" s="183"/>
      <c r="CKQ86" s="183"/>
      <c r="CKR86" s="183"/>
      <c r="CKS86" s="183"/>
      <c r="CKT86" s="183"/>
      <c r="CKU86" s="183"/>
      <c r="CKV86" s="183"/>
      <c r="CKW86" s="183"/>
      <c r="CKX86" s="183"/>
      <c r="CKY86" s="183"/>
      <c r="CKZ86" s="183"/>
      <c r="CLA86" s="183"/>
      <c r="CLB86" s="183"/>
      <c r="CLC86" s="183"/>
      <c r="CLD86" s="183"/>
      <c r="CLE86" s="183"/>
      <c r="CLF86" s="183"/>
      <c r="CLG86" s="183"/>
      <c r="CLH86" s="183"/>
      <c r="CLI86" s="183"/>
      <c r="CLJ86" s="183"/>
      <c r="CLK86" s="183"/>
      <c r="CLL86" s="183"/>
      <c r="CLM86" s="183"/>
      <c r="CLN86" s="183"/>
      <c r="CLO86" s="183"/>
      <c r="CLP86" s="183"/>
      <c r="CLQ86" s="183"/>
      <c r="CLR86" s="183"/>
      <c r="CLS86" s="183"/>
      <c r="CLT86" s="183"/>
      <c r="CLU86" s="183"/>
      <c r="CLV86" s="183"/>
      <c r="CLW86" s="183"/>
      <c r="CLX86" s="183"/>
      <c r="CLY86" s="183"/>
      <c r="CLZ86" s="183"/>
      <c r="CMA86" s="183"/>
      <c r="CMB86" s="183"/>
      <c r="CMC86" s="183"/>
      <c r="CMD86" s="183"/>
      <c r="CME86" s="183"/>
      <c r="CMF86" s="183"/>
      <c r="CMG86" s="183"/>
      <c r="CMH86" s="183"/>
      <c r="CMI86" s="183"/>
      <c r="CMJ86" s="183"/>
      <c r="CMK86" s="183"/>
      <c r="CML86" s="183"/>
      <c r="CMM86" s="183"/>
      <c r="CMN86" s="183"/>
      <c r="CMO86" s="183"/>
      <c r="CMP86" s="183"/>
      <c r="CMQ86" s="183"/>
      <c r="CMR86" s="183"/>
      <c r="CMS86" s="183"/>
      <c r="CMT86" s="183"/>
      <c r="CMU86" s="183"/>
      <c r="CMV86" s="183"/>
      <c r="CMW86" s="183"/>
      <c r="CMX86" s="183"/>
      <c r="CMY86" s="183"/>
      <c r="CMZ86" s="183"/>
      <c r="CNA86" s="183"/>
      <c r="CNB86" s="183"/>
      <c r="CNC86" s="183"/>
      <c r="CND86" s="183"/>
      <c r="CNE86" s="183"/>
      <c r="CNF86" s="183"/>
      <c r="CNG86" s="183"/>
      <c r="CNH86" s="183"/>
      <c r="CNI86" s="183"/>
      <c r="CNJ86" s="183"/>
      <c r="CNK86" s="183"/>
      <c r="CNL86" s="183"/>
      <c r="CNM86" s="183"/>
      <c r="CNN86" s="183"/>
      <c r="CNO86" s="183"/>
      <c r="CNP86" s="183"/>
      <c r="CNQ86" s="183"/>
      <c r="CNR86" s="183"/>
      <c r="CNS86" s="183"/>
      <c r="CNT86" s="183"/>
      <c r="CNU86" s="183"/>
      <c r="CNV86" s="183"/>
      <c r="CNW86" s="183"/>
      <c r="CNX86" s="183"/>
      <c r="CNY86" s="183"/>
      <c r="CNZ86" s="183"/>
      <c r="COA86" s="183"/>
      <c r="COB86" s="183"/>
      <c r="COC86" s="183"/>
      <c r="COD86" s="183"/>
      <c r="COE86" s="183"/>
      <c r="COF86" s="183"/>
      <c r="COG86" s="183"/>
      <c r="COH86" s="183"/>
      <c r="COI86" s="183"/>
      <c r="COJ86" s="183"/>
      <c r="COK86" s="183"/>
      <c r="COL86" s="183"/>
      <c r="COM86" s="183"/>
      <c r="CON86" s="183"/>
      <c r="COO86" s="183"/>
      <c r="COP86" s="183"/>
      <c r="COQ86" s="183"/>
      <c r="COR86" s="183"/>
      <c r="COS86" s="183"/>
      <c r="COT86" s="183"/>
      <c r="COU86" s="183"/>
      <c r="COV86" s="183"/>
      <c r="COW86" s="183"/>
      <c r="COX86" s="183"/>
    </row>
    <row r="87" spans="1:2442" s="293" customFormat="1" ht="18.95" customHeight="1">
      <c r="A87" s="281"/>
      <c r="B87" s="310"/>
      <c r="C87" s="283"/>
      <c r="D87" s="281"/>
      <c r="E87" s="284"/>
      <c r="F87" s="285"/>
      <c r="G87" s="285"/>
      <c r="H87" s="309"/>
      <c r="I87" s="288"/>
      <c r="K87" s="298"/>
      <c r="L87" s="298"/>
      <c r="M87" s="298"/>
      <c r="N87" s="272"/>
      <c r="O87" s="264"/>
      <c r="P87" s="265"/>
      <c r="Q87" s="266"/>
      <c r="R87" s="266"/>
      <c r="S87" s="264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83"/>
      <c r="DH87" s="183"/>
      <c r="DI87" s="183"/>
      <c r="DJ87" s="183"/>
      <c r="DK87" s="183"/>
      <c r="DL87" s="183"/>
      <c r="DM87" s="183"/>
      <c r="DN87" s="183"/>
      <c r="DO87" s="183"/>
      <c r="DP87" s="183"/>
      <c r="DQ87" s="183"/>
      <c r="DR87" s="183"/>
      <c r="DS87" s="183"/>
      <c r="DT87" s="183"/>
      <c r="DU87" s="183"/>
      <c r="DV87" s="183"/>
      <c r="DW87" s="183"/>
      <c r="DX87" s="183"/>
      <c r="DY87" s="183"/>
      <c r="DZ87" s="183"/>
      <c r="EA87" s="183"/>
      <c r="EB87" s="183"/>
      <c r="EC87" s="183"/>
      <c r="ED87" s="183"/>
      <c r="EE87" s="183"/>
      <c r="EF87" s="183"/>
      <c r="EG87" s="183"/>
      <c r="EH87" s="183"/>
      <c r="EI87" s="183"/>
      <c r="EJ87" s="183"/>
      <c r="EK87" s="183"/>
      <c r="EL87" s="183"/>
      <c r="EM87" s="183"/>
      <c r="EN87" s="183"/>
      <c r="EO87" s="183"/>
      <c r="EP87" s="183"/>
      <c r="EQ87" s="183"/>
      <c r="ER87" s="183"/>
      <c r="ES87" s="183"/>
      <c r="ET87" s="183"/>
      <c r="EU87" s="183"/>
      <c r="EV87" s="183"/>
      <c r="EW87" s="183"/>
      <c r="EX87" s="183"/>
      <c r="EY87" s="183"/>
      <c r="EZ87" s="183"/>
      <c r="FA87" s="183"/>
      <c r="FB87" s="183"/>
      <c r="FC87" s="183"/>
      <c r="FD87" s="183"/>
      <c r="FE87" s="183"/>
      <c r="FF87" s="183"/>
      <c r="FG87" s="183"/>
      <c r="FH87" s="183"/>
      <c r="FI87" s="183"/>
      <c r="FJ87" s="183"/>
      <c r="FK87" s="183"/>
      <c r="FL87" s="183"/>
      <c r="FM87" s="183"/>
      <c r="FN87" s="183"/>
      <c r="FO87" s="183"/>
      <c r="FP87" s="183"/>
      <c r="FQ87" s="183"/>
      <c r="FR87" s="183"/>
      <c r="FS87" s="183"/>
      <c r="FT87" s="183"/>
      <c r="FU87" s="183"/>
      <c r="FV87" s="183"/>
      <c r="FW87" s="183"/>
      <c r="FX87" s="183"/>
      <c r="FY87" s="183"/>
      <c r="FZ87" s="183"/>
      <c r="GA87" s="183"/>
      <c r="GB87" s="183"/>
      <c r="GC87" s="183"/>
      <c r="GD87" s="183"/>
      <c r="GE87" s="183"/>
      <c r="GF87" s="183"/>
      <c r="GG87" s="183"/>
      <c r="GH87" s="183"/>
      <c r="GI87" s="183"/>
      <c r="GJ87" s="183"/>
      <c r="GK87" s="183"/>
      <c r="GL87" s="183"/>
      <c r="GM87" s="183"/>
      <c r="GN87" s="183"/>
      <c r="GO87" s="183"/>
      <c r="GP87" s="183"/>
      <c r="GQ87" s="183"/>
      <c r="GR87" s="183"/>
      <c r="GS87" s="183"/>
      <c r="GT87" s="183"/>
      <c r="GU87" s="183"/>
      <c r="GV87" s="183"/>
      <c r="GW87" s="183"/>
      <c r="GX87" s="183"/>
      <c r="GY87" s="183"/>
      <c r="GZ87" s="183"/>
      <c r="HA87" s="183"/>
      <c r="HB87" s="183"/>
      <c r="HC87" s="183"/>
      <c r="HD87" s="183"/>
      <c r="HE87" s="183"/>
      <c r="HF87" s="183"/>
      <c r="HG87" s="183"/>
      <c r="HH87" s="183"/>
      <c r="HI87" s="183"/>
      <c r="HJ87" s="183"/>
      <c r="HK87" s="183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83"/>
      <c r="HZ87" s="183"/>
      <c r="IA87" s="183"/>
      <c r="IB87" s="183"/>
      <c r="IC87" s="183"/>
      <c r="ID87" s="183"/>
      <c r="IE87" s="183"/>
      <c r="IF87" s="183"/>
      <c r="IG87" s="183"/>
      <c r="IH87" s="183"/>
      <c r="II87" s="183"/>
      <c r="IJ87" s="183"/>
      <c r="IK87" s="183"/>
      <c r="IL87" s="183"/>
      <c r="IM87" s="183"/>
      <c r="IN87" s="183"/>
      <c r="IO87" s="183"/>
      <c r="IP87" s="183"/>
      <c r="IQ87" s="183"/>
      <c r="IR87" s="183"/>
      <c r="IS87" s="183"/>
      <c r="IT87" s="183"/>
      <c r="IU87" s="183"/>
      <c r="IV87" s="183"/>
      <c r="IW87" s="183"/>
      <c r="IX87" s="183"/>
      <c r="IY87" s="183"/>
      <c r="IZ87" s="183"/>
      <c r="JA87" s="183"/>
      <c r="JB87" s="183"/>
      <c r="JC87" s="183"/>
      <c r="JD87" s="183"/>
      <c r="JE87" s="183"/>
      <c r="JF87" s="183"/>
      <c r="JG87" s="183"/>
      <c r="JH87" s="183"/>
      <c r="JI87" s="183"/>
      <c r="JJ87" s="183"/>
      <c r="JK87" s="183"/>
      <c r="JL87" s="183"/>
      <c r="JM87" s="183"/>
      <c r="JN87" s="183"/>
      <c r="JO87" s="183"/>
      <c r="JP87" s="183"/>
      <c r="JQ87" s="183"/>
      <c r="JR87" s="183"/>
      <c r="JS87" s="183"/>
      <c r="JT87" s="183"/>
      <c r="JU87" s="183"/>
      <c r="JV87" s="183"/>
      <c r="JW87" s="183"/>
      <c r="JX87" s="183"/>
      <c r="JY87" s="183"/>
      <c r="JZ87" s="183"/>
      <c r="KA87" s="183"/>
      <c r="KB87" s="183"/>
      <c r="KC87" s="183"/>
      <c r="KD87" s="183"/>
      <c r="KE87" s="183"/>
      <c r="KF87" s="183"/>
      <c r="KG87" s="183"/>
      <c r="KH87" s="183"/>
      <c r="KI87" s="183"/>
      <c r="KJ87" s="183"/>
      <c r="KK87" s="183"/>
      <c r="KL87" s="183"/>
      <c r="KM87" s="183"/>
      <c r="KN87" s="183"/>
      <c r="KO87" s="183"/>
      <c r="KP87" s="183"/>
      <c r="KQ87" s="183"/>
      <c r="KR87" s="183"/>
      <c r="KS87" s="183"/>
      <c r="KT87" s="183"/>
      <c r="KU87" s="183"/>
      <c r="KV87" s="183"/>
      <c r="KW87" s="183"/>
      <c r="KX87" s="183"/>
      <c r="KY87" s="183"/>
      <c r="KZ87" s="183"/>
      <c r="LA87" s="183"/>
      <c r="LB87" s="183"/>
      <c r="LC87" s="183"/>
      <c r="LD87" s="183"/>
      <c r="LE87" s="183"/>
      <c r="LF87" s="183"/>
      <c r="LG87" s="183"/>
      <c r="LH87" s="183"/>
      <c r="LI87" s="183"/>
      <c r="LJ87" s="183"/>
      <c r="LK87" s="183"/>
      <c r="LL87" s="183"/>
      <c r="LM87" s="183"/>
      <c r="LN87" s="183"/>
      <c r="LO87" s="183"/>
      <c r="LP87" s="183"/>
      <c r="LQ87" s="183"/>
      <c r="LR87" s="183"/>
      <c r="LS87" s="183"/>
      <c r="LT87" s="183"/>
      <c r="LU87" s="183"/>
      <c r="LV87" s="183"/>
      <c r="LW87" s="183"/>
      <c r="LX87" s="183"/>
      <c r="LY87" s="183"/>
      <c r="LZ87" s="183"/>
      <c r="MA87" s="183"/>
      <c r="MB87" s="183"/>
      <c r="MC87" s="183"/>
      <c r="MD87" s="183"/>
      <c r="ME87" s="183"/>
      <c r="MF87" s="183"/>
      <c r="MG87" s="183"/>
      <c r="MH87" s="183"/>
      <c r="MI87" s="183"/>
      <c r="MJ87" s="183"/>
      <c r="MK87" s="183"/>
      <c r="ML87" s="183"/>
      <c r="MM87" s="183"/>
      <c r="MN87" s="183"/>
      <c r="MO87" s="183"/>
      <c r="MP87" s="183"/>
      <c r="MQ87" s="183"/>
      <c r="MR87" s="183"/>
      <c r="MS87" s="183"/>
      <c r="MT87" s="183"/>
      <c r="MU87" s="183"/>
      <c r="MV87" s="183"/>
      <c r="MW87" s="183"/>
      <c r="MX87" s="183"/>
      <c r="MY87" s="183"/>
      <c r="MZ87" s="183"/>
      <c r="NA87" s="183"/>
      <c r="NB87" s="183"/>
      <c r="NC87" s="183"/>
      <c r="ND87" s="183"/>
      <c r="NE87" s="183"/>
      <c r="NF87" s="183"/>
      <c r="NG87" s="183"/>
      <c r="NH87" s="183"/>
      <c r="NI87" s="183"/>
      <c r="NJ87" s="183"/>
      <c r="NK87" s="183"/>
      <c r="NL87" s="183"/>
      <c r="NM87" s="183"/>
      <c r="NN87" s="183"/>
      <c r="NO87" s="183"/>
      <c r="NP87" s="183"/>
      <c r="NQ87" s="183"/>
      <c r="NR87" s="183"/>
      <c r="NS87" s="183"/>
      <c r="NT87" s="183"/>
      <c r="NU87" s="183"/>
      <c r="NV87" s="183"/>
      <c r="NW87" s="183"/>
      <c r="NX87" s="183"/>
      <c r="NY87" s="183"/>
      <c r="NZ87" s="183"/>
      <c r="OA87" s="183"/>
      <c r="OB87" s="183"/>
      <c r="OC87" s="183"/>
      <c r="OD87" s="183"/>
      <c r="OE87" s="183"/>
      <c r="OF87" s="183"/>
      <c r="OG87" s="183"/>
      <c r="OH87" s="183"/>
      <c r="OI87" s="183"/>
      <c r="OJ87" s="183"/>
      <c r="OK87" s="183"/>
      <c r="OL87" s="183"/>
      <c r="OM87" s="183"/>
      <c r="ON87" s="183"/>
      <c r="OO87" s="183"/>
      <c r="OP87" s="183"/>
      <c r="OQ87" s="183"/>
      <c r="OR87" s="183"/>
      <c r="OS87" s="183"/>
      <c r="OT87" s="183"/>
      <c r="OU87" s="183"/>
      <c r="OV87" s="183"/>
      <c r="OW87" s="183"/>
      <c r="OX87" s="183"/>
      <c r="OY87" s="183"/>
      <c r="OZ87" s="183"/>
      <c r="PA87" s="183"/>
      <c r="PB87" s="183"/>
      <c r="PC87" s="183"/>
      <c r="PD87" s="183"/>
      <c r="PE87" s="183"/>
      <c r="PF87" s="183"/>
      <c r="PG87" s="183"/>
      <c r="PH87" s="183"/>
      <c r="PI87" s="183"/>
      <c r="PJ87" s="183"/>
      <c r="PK87" s="183"/>
      <c r="PL87" s="183"/>
      <c r="PM87" s="183"/>
      <c r="PN87" s="183"/>
      <c r="PO87" s="183"/>
      <c r="PP87" s="183"/>
      <c r="PQ87" s="183"/>
      <c r="PR87" s="183"/>
      <c r="PS87" s="183"/>
      <c r="PT87" s="183"/>
      <c r="PU87" s="183"/>
      <c r="PV87" s="183"/>
      <c r="PW87" s="183"/>
      <c r="PX87" s="183"/>
      <c r="PY87" s="183"/>
      <c r="PZ87" s="183"/>
      <c r="QA87" s="183"/>
      <c r="QB87" s="183"/>
      <c r="QC87" s="183"/>
      <c r="QD87" s="183"/>
      <c r="QE87" s="183"/>
      <c r="QF87" s="183"/>
      <c r="QG87" s="183"/>
      <c r="QH87" s="183"/>
      <c r="QI87" s="183"/>
      <c r="QJ87" s="183"/>
      <c r="QK87" s="183"/>
      <c r="QL87" s="183"/>
      <c r="QM87" s="183"/>
      <c r="QN87" s="183"/>
      <c r="QO87" s="183"/>
      <c r="QP87" s="183"/>
      <c r="QQ87" s="183"/>
      <c r="QR87" s="183"/>
      <c r="QS87" s="183"/>
      <c r="QT87" s="183"/>
      <c r="QU87" s="183"/>
      <c r="QV87" s="183"/>
      <c r="QW87" s="183"/>
      <c r="QX87" s="183"/>
      <c r="QY87" s="183"/>
      <c r="QZ87" s="183"/>
      <c r="RA87" s="183"/>
      <c r="RB87" s="183"/>
      <c r="RC87" s="183"/>
      <c r="RD87" s="183"/>
      <c r="RE87" s="183"/>
      <c r="RF87" s="183"/>
      <c r="RG87" s="183"/>
      <c r="RH87" s="183"/>
      <c r="RI87" s="183"/>
      <c r="RJ87" s="183"/>
      <c r="RK87" s="183"/>
      <c r="RL87" s="183"/>
      <c r="RM87" s="183"/>
      <c r="RN87" s="183"/>
      <c r="RO87" s="183"/>
      <c r="RP87" s="183"/>
      <c r="RQ87" s="183"/>
      <c r="RR87" s="183"/>
      <c r="RS87" s="183"/>
      <c r="RT87" s="183"/>
      <c r="RU87" s="183"/>
      <c r="RV87" s="183"/>
      <c r="RW87" s="183"/>
      <c r="RX87" s="183"/>
      <c r="RY87" s="183"/>
      <c r="RZ87" s="183"/>
      <c r="SA87" s="183"/>
      <c r="SB87" s="183"/>
      <c r="SC87" s="183"/>
      <c r="SD87" s="183"/>
      <c r="SE87" s="183"/>
      <c r="SF87" s="183"/>
      <c r="SG87" s="183"/>
      <c r="SH87" s="183"/>
      <c r="SI87" s="183"/>
      <c r="SJ87" s="183"/>
      <c r="SK87" s="183"/>
      <c r="SL87" s="183"/>
      <c r="SM87" s="183"/>
      <c r="SN87" s="183"/>
      <c r="SO87" s="183"/>
      <c r="SP87" s="183"/>
      <c r="SQ87" s="183"/>
      <c r="SR87" s="183"/>
      <c r="SS87" s="183"/>
      <c r="ST87" s="183"/>
      <c r="SU87" s="183"/>
      <c r="SV87" s="183"/>
      <c r="SW87" s="183"/>
      <c r="SX87" s="183"/>
      <c r="SY87" s="183"/>
      <c r="SZ87" s="183"/>
      <c r="TA87" s="183"/>
      <c r="TB87" s="183"/>
      <c r="TC87" s="183"/>
      <c r="TD87" s="183"/>
      <c r="TE87" s="183"/>
      <c r="TF87" s="183"/>
      <c r="TG87" s="183"/>
      <c r="TH87" s="183"/>
      <c r="TI87" s="183"/>
      <c r="TJ87" s="183"/>
      <c r="TK87" s="183"/>
      <c r="TL87" s="183"/>
      <c r="TM87" s="183"/>
      <c r="TN87" s="183"/>
      <c r="TO87" s="183"/>
      <c r="TP87" s="183"/>
      <c r="TQ87" s="183"/>
      <c r="TR87" s="183"/>
      <c r="TS87" s="183"/>
      <c r="TT87" s="183"/>
      <c r="TU87" s="183"/>
      <c r="TV87" s="183"/>
      <c r="TW87" s="183"/>
      <c r="TX87" s="183"/>
      <c r="TY87" s="183"/>
      <c r="TZ87" s="183"/>
      <c r="UA87" s="183"/>
      <c r="UB87" s="183"/>
      <c r="UC87" s="183"/>
      <c r="UD87" s="183"/>
      <c r="UE87" s="183"/>
      <c r="UF87" s="183"/>
      <c r="UG87" s="183"/>
      <c r="UH87" s="183"/>
      <c r="UI87" s="183"/>
      <c r="UJ87" s="183"/>
      <c r="UK87" s="183"/>
      <c r="UL87" s="183"/>
      <c r="UM87" s="183"/>
      <c r="UN87" s="183"/>
      <c r="UO87" s="183"/>
      <c r="UP87" s="183"/>
      <c r="UQ87" s="183"/>
      <c r="UR87" s="183"/>
      <c r="US87" s="183"/>
      <c r="UT87" s="183"/>
      <c r="UU87" s="183"/>
      <c r="UV87" s="183"/>
      <c r="UW87" s="183"/>
      <c r="UX87" s="183"/>
      <c r="UY87" s="183"/>
      <c r="UZ87" s="183"/>
      <c r="VA87" s="183"/>
      <c r="VB87" s="183"/>
      <c r="VC87" s="183"/>
      <c r="VD87" s="183"/>
      <c r="VE87" s="183"/>
      <c r="VF87" s="183"/>
      <c r="VG87" s="183"/>
      <c r="VH87" s="183"/>
      <c r="VI87" s="183"/>
      <c r="VJ87" s="183"/>
      <c r="VK87" s="183"/>
      <c r="VL87" s="183"/>
      <c r="VM87" s="183"/>
      <c r="VN87" s="183"/>
      <c r="VO87" s="183"/>
      <c r="VP87" s="183"/>
      <c r="VQ87" s="183"/>
      <c r="VR87" s="183"/>
      <c r="VS87" s="183"/>
      <c r="VT87" s="183"/>
      <c r="VU87" s="183"/>
      <c r="VV87" s="183"/>
      <c r="VW87" s="183"/>
      <c r="VX87" s="183"/>
      <c r="VY87" s="183"/>
      <c r="VZ87" s="183"/>
      <c r="WA87" s="183"/>
      <c r="WB87" s="183"/>
      <c r="WC87" s="183"/>
      <c r="WD87" s="183"/>
      <c r="WE87" s="183"/>
      <c r="WF87" s="183"/>
      <c r="WG87" s="183"/>
      <c r="WH87" s="183"/>
      <c r="WI87" s="183"/>
      <c r="WJ87" s="183"/>
      <c r="WK87" s="183"/>
      <c r="WL87" s="183"/>
      <c r="WM87" s="183"/>
      <c r="WN87" s="183"/>
      <c r="WO87" s="183"/>
      <c r="WP87" s="183"/>
      <c r="WQ87" s="183"/>
      <c r="WR87" s="183"/>
      <c r="WS87" s="183"/>
      <c r="WT87" s="183"/>
      <c r="WU87" s="183"/>
      <c r="WV87" s="183"/>
      <c r="WW87" s="183"/>
      <c r="WX87" s="183"/>
      <c r="WY87" s="183"/>
      <c r="WZ87" s="183"/>
      <c r="XA87" s="183"/>
      <c r="XB87" s="183"/>
      <c r="XC87" s="183"/>
      <c r="XD87" s="183"/>
      <c r="XE87" s="183"/>
      <c r="XF87" s="183"/>
      <c r="XG87" s="183"/>
      <c r="XH87" s="183"/>
      <c r="XI87" s="183"/>
      <c r="XJ87" s="183"/>
      <c r="XK87" s="183"/>
      <c r="XL87" s="183"/>
      <c r="XM87" s="183"/>
      <c r="XN87" s="183"/>
      <c r="XO87" s="183"/>
      <c r="XP87" s="183"/>
      <c r="XQ87" s="183"/>
      <c r="XR87" s="183"/>
      <c r="XS87" s="183"/>
      <c r="XT87" s="183"/>
      <c r="XU87" s="183"/>
      <c r="XV87" s="183"/>
      <c r="XW87" s="183"/>
      <c r="XX87" s="183"/>
      <c r="XY87" s="183"/>
      <c r="XZ87" s="183"/>
      <c r="YA87" s="183"/>
      <c r="YB87" s="183"/>
      <c r="YC87" s="183"/>
      <c r="YD87" s="183"/>
      <c r="YE87" s="183"/>
      <c r="YF87" s="183"/>
      <c r="YG87" s="183"/>
      <c r="YH87" s="183"/>
      <c r="YI87" s="183"/>
      <c r="YJ87" s="183"/>
      <c r="YK87" s="183"/>
      <c r="YL87" s="183"/>
      <c r="YM87" s="183"/>
      <c r="YN87" s="183"/>
      <c r="YO87" s="183"/>
      <c r="YP87" s="183"/>
      <c r="YQ87" s="183"/>
      <c r="YR87" s="183"/>
      <c r="YS87" s="183"/>
      <c r="YT87" s="183"/>
      <c r="YU87" s="183"/>
      <c r="YV87" s="183"/>
      <c r="YW87" s="183"/>
      <c r="YX87" s="183"/>
      <c r="YY87" s="183"/>
      <c r="YZ87" s="183"/>
      <c r="ZA87" s="183"/>
      <c r="ZB87" s="183"/>
      <c r="ZC87" s="183"/>
      <c r="ZD87" s="183"/>
      <c r="ZE87" s="183"/>
      <c r="ZF87" s="183"/>
      <c r="ZG87" s="183"/>
      <c r="ZH87" s="183"/>
      <c r="ZI87" s="183"/>
      <c r="ZJ87" s="183"/>
      <c r="ZK87" s="183"/>
      <c r="ZL87" s="183"/>
      <c r="ZM87" s="183"/>
      <c r="ZN87" s="183"/>
      <c r="ZO87" s="183"/>
      <c r="ZP87" s="183"/>
      <c r="ZQ87" s="183"/>
      <c r="ZR87" s="183"/>
      <c r="ZS87" s="183"/>
      <c r="ZT87" s="183"/>
      <c r="ZU87" s="183"/>
      <c r="ZV87" s="183"/>
      <c r="ZW87" s="183"/>
      <c r="ZX87" s="183"/>
      <c r="ZY87" s="183"/>
      <c r="ZZ87" s="183"/>
      <c r="AAA87" s="183"/>
      <c r="AAB87" s="183"/>
      <c r="AAC87" s="183"/>
      <c r="AAD87" s="183"/>
      <c r="AAE87" s="183"/>
      <c r="AAF87" s="183"/>
      <c r="AAG87" s="183"/>
      <c r="AAH87" s="183"/>
      <c r="AAI87" s="183"/>
      <c r="AAJ87" s="183"/>
      <c r="AAK87" s="183"/>
      <c r="AAL87" s="183"/>
      <c r="AAM87" s="183"/>
      <c r="AAN87" s="183"/>
      <c r="AAO87" s="183"/>
      <c r="AAP87" s="183"/>
      <c r="AAQ87" s="183"/>
      <c r="AAR87" s="183"/>
      <c r="AAS87" s="183"/>
      <c r="AAT87" s="183"/>
      <c r="AAU87" s="183"/>
      <c r="AAV87" s="183"/>
      <c r="AAW87" s="183"/>
      <c r="AAX87" s="183"/>
      <c r="AAY87" s="183"/>
      <c r="AAZ87" s="183"/>
      <c r="ABA87" s="183"/>
      <c r="ABB87" s="183"/>
      <c r="ABC87" s="183"/>
      <c r="ABD87" s="183"/>
      <c r="ABE87" s="183"/>
      <c r="ABF87" s="183"/>
      <c r="ABG87" s="183"/>
      <c r="ABH87" s="183"/>
      <c r="ABI87" s="183"/>
      <c r="ABJ87" s="183"/>
      <c r="ABK87" s="183"/>
      <c r="ABL87" s="183"/>
      <c r="ABM87" s="183"/>
      <c r="ABN87" s="183"/>
      <c r="ABO87" s="183"/>
      <c r="ABP87" s="183"/>
      <c r="ABQ87" s="183"/>
      <c r="ABR87" s="183"/>
      <c r="ABS87" s="183"/>
      <c r="ABT87" s="183"/>
      <c r="ABU87" s="183"/>
      <c r="ABV87" s="183"/>
      <c r="ABW87" s="183"/>
      <c r="ABX87" s="183"/>
      <c r="ABY87" s="183"/>
      <c r="ABZ87" s="183"/>
      <c r="ACA87" s="183"/>
      <c r="ACB87" s="183"/>
      <c r="ACC87" s="183"/>
      <c r="ACD87" s="183"/>
      <c r="ACE87" s="183"/>
      <c r="ACF87" s="183"/>
      <c r="ACG87" s="183"/>
      <c r="ACH87" s="183"/>
      <c r="ACI87" s="183"/>
      <c r="ACJ87" s="183"/>
      <c r="ACK87" s="183"/>
      <c r="ACL87" s="183"/>
      <c r="ACM87" s="183"/>
      <c r="ACN87" s="183"/>
      <c r="ACO87" s="183"/>
      <c r="ACP87" s="183"/>
      <c r="ACQ87" s="183"/>
      <c r="ACR87" s="183"/>
      <c r="ACS87" s="183"/>
      <c r="ACT87" s="183"/>
      <c r="ACU87" s="183"/>
      <c r="ACV87" s="183"/>
      <c r="ACW87" s="183"/>
      <c r="ACX87" s="183"/>
      <c r="ACY87" s="183"/>
      <c r="ACZ87" s="183"/>
      <c r="ADA87" s="183"/>
      <c r="ADB87" s="183"/>
      <c r="ADC87" s="183"/>
      <c r="ADD87" s="183"/>
      <c r="ADE87" s="183"/>
      <c r="ADF87" s="183"/>
      <c r="ADG87" s="183"/>
      <c r="ADH87" s="183"/>
      <c r="ADI87" s="183"/>
      <c r="ADJ87" s="183"/>
      <c r="ADK87" s="183"/>
      <c r="ADL87" s="183"/>
      <c r="ADM87" s="183"/>
      <c r="ADN87" s="183"/>
      <c r="ADO87" s="183"/>
      <c r="ADP87" s="183"/>
      <c r="ADQ87" s="183"/>
      <c r="ADR87" s="183"/>
      <c r="ADS87" s="183"/>
      <c r="ADT87" s="183"/>
      <c r="ADU87" s="183"/>
      <c r="ADV87" s="183"/>
      <c r="ADW87" s="183"/>
      <c r="ADX87" s="183"/>
      <c r="ADY87" s="183"/>
      <c r="ADZ87" s="183"/>
      <c r="AEA87" s="183"/>
      <c r="AEB87" s="183"/>
      <c r="AEC87" s="183"/>
      <c r="AED87" s="183"/>
      <c r="AEE87" s="183"/>
      <c r="AEF87" s="183"/>
      <c r="AEG87" s="183"/>
      <c r="AEH87" s="183"/>
      <c r="AEI87" s="183"/>
      <c r="AEJ87" s="183"/>
      <c r="AEK87" s="183"/>
      <c r="AEL87" s="183"/>
      <c r="AEM87" s="183"/>
      <c r="AEN87" s="183"/>
      <c r="AEO87" s="183"/>
      <c r="AEP87" s="183"/>
      <c r="AEQ87" s="183"/>
      <c r="AER87" s="183"/>
      <c r="AES87" s="183"/>
      <c r="AET87" s="183"/>
      <c r="AEU87" s="183"/>
      <c r="AEV87" s="183"/>
      <c r="AEW87" s="183"/>
      <c r="AEX87" s="183"/>
      <c r="AEY87" s="183"/>
      <c r="AEZ87" s="183"/>
      <c r="AFA87" s="183"/>
      <c r="AFB87" s="183"/>
      <c r="AFC87" s="183"/>
      <c r="AFD87" s="183"/>
      <c r="AFE87" s="183"/>
      <c r="AFF87" s="183"/>
      <c r="AFG87" s="183"/>
      <c r="AFH87" s="183"/>
      <c r="AFI87" s="183"/>
      <c r="AFJ87" s="183"/>
      <c r="AFK87" s="183"/>
      <c r="AFL87" s="183"/>
      <c r="AFM87" s="183"/>
      <c r="AFN87" s="183"/>
      <c r="AFO87" s="183"/>
      <c r="AFP87" s="183"/>
      <c r="AFQ87" s="183"/>
      <c r="AFR87" s="183"/>
      <c r="AFS87" s="183"/>
      <c r="AFT87" s="183"/>
      <c r="AFU87" s="183"/>
      <c r="AFV87" s="183"/>
      <c r="AFW87" s="183"/>
      <c r="AFX87" s="183"/>
      <c r="AFY87" s="183"/>
      <c r="AFZ87" s="183"/>
      <c r="AGA87" s="183"/>
      <c r="AGB87" s="183"/>
      <c r="AGC87" s="183"/>
      <c r="AGD87" s="183"/>
      <c r="AGE87" s="183"/>
      <c r="AGF87" s="183"/>
      <c r="AGG87" s="183"/>
      <c r="AGH87" s="183"/>
      <c r="AGI87" s="183"/>
      <c r="AGJ87" s="183"/>
      <c r="AGK87" s="183"/>
      <c r="AGL87" s="183"/>
      <c r="AGM87" s="183"/>
      <c r="AGN87" s="183"/>
      <c r="AGO87" s="183"/>
      <c r="AGP87" s="183"/>
      <c r="AGQ87" s="183"/>
      <c r="AGR87" s="183"/>
      <c r="AGS87" s="183"/>
      <c r="AGT87" s="183"/>
      <c r="AGU87" s="183"/>
      <c r="AGV87" s="183"/>
      <c r="AGW87" s="183"/>
      <c r="AGX87" s="183"/>
      <c r="AGY87" s="183"/>
      <c r="AGZ87" s="183"/>
      <c r="AHA87" s="183"/>
      <c r="AHB87" s="183"/>
      <c r="AHC87" s="183"/>
      <c r="AHD87" s="183"/>
      <c r="AHE87" s="183"/>
      <c r="AHF87" s="183"/>
      <c r="AHG87" s="183"/>
      <c r="AHH87" s="183"/>
      <c r="AHI87" s="183"/>
      <c r="AHJ87" s="183"/>
      <c r="AHK87" s="183"/>
      <c r="AHL87" s="183"/>
      <c r="AHM87" s="183"/>
      <c r="AHN87" s="183"/>
      <c r="AHO87" s="183"/>
      <c r="AHP87" s="183"/>
      <c r="AHQ87" s="183"/>
      <c r="AHR87" s="183"/>
      <c r="AHS87" s="183"/>
      <c r="AHT87" s="183"/>
      <c r="AHU87" s="183"/>
      <c r="AHV87" s="183"/>
      <c r="AHW87" s="183"/>
      <c r="AHX87" s="183"/>
      <c r="AHY87" s="183"/>
      <c r="AHZ87" s="183"/>
      <c r="AIA87" s="183"/>
      <c r="AIB87" s="183"/>
      <c r="AIC87" s="183"/>
      <c r="AID87" s="183"/>
      <c r="AIE87" s="183"/>
      <c r="AIF87" s="183"/>
      <c r="AIG87" s="183"/>
      <c r="AIH87" s="183"/>
      <c r="AII87" s="183"/>
      <c r="AIJ87" s="183"/>
      <c r="AIK87" s="183"/>
      <c r="AIL87" s="183"/>
      <c r="AIM87" s="183"/>
      <c r="AIN87" s="183"/>
      <c r="AIO87" s="183"/>
      <c r="AIP87" s="183"/>
      <c r="AIQ87" s="183"/>
      <c r="AIR87" s="183"/>
      <c r="AIS87" s="183"/>
      <c r="AIT87" s="183"/>
      <c r="AIU87" s="183"/>
      <c r="AIV87" s="183"/>
      <c r="AIW87" s="183"/>
      <c r="AIX87" s="183"/>
      <c r="AIY87" s="183"/>
      <c r="AIZ87" s="183"/>
      <c r="AJA87" s="183"/>
      <c r="AJB87" s="183"/>
      <c r="AJC87" s="183"/>
      <c r="AJD87" s="183"/>
      <c r="AJE87" s="183"/>
      <c r="AJF87" s="183"/>
      <c r="AJG87" s="183"/>
      <c r="AJH87" s="183"/>
      <c r="AJI87" s="183"/>
      <c r="AJJ87" s="183"/>
      <c r="AJK87" s="183"/>
      <c r="AJL87" s="183"/>
      <c r="AJM87" s="183"/>
      <c r="AJN87" s="183"/>
      <c r="AJO87" s="183"/>
      <c r="AJP87" s="183"/>
      <c r="AJQ87" s="183"/>
      <c r="AJR87" s="183"/>
      <c r="AJS87" s="183"/>
      <c r="AJT87" s="183"/>
      <c r="AJU87" s="183"/>
      <c r="AJV87" s="183"/>
      <c r="AJW87" s="183"/>
      <c r="AJX87" s="183"/>
      <c r="AJY87" s="183"/>
      <c r="AJZ87" s="183"/>
      <c r="AKA87" s="183"/>
      <c r="AKB87" s="183"/>
      <c r="AKC87" s="183"/>
      <c r="AKD87" s="183"/>
      <c r="AKE87" s="183"/>
      <c r="AKF87" s="183"/>
      <c r="AKG87" s="183"/>
      <c r="AKH87" s="183"/>
      <c r="AKI87" s="183"/>
      <c r="AKJ87" s="183"/>
      <c r="AKK87" s="183"/>
      <c r="AKL87" s="183"/>
      <c r="AKM87" s="183"/>
      <c r="AKN87" s="183"/>
      <c r="AKO87" s="183"/>
      <c r="AKP87" s="183"/>
      <c r="AKQ87" s="183"/>
      <c r="AKR87" s="183"/>
      <c r="AKS87" s="183"/>
      <c r="AKT87" s="183"/>
      <c r="AKU87" s="183"/>
      <c r="AKV87" s="183"/>
      <c r="AKW87" s="183"/>
      <c r="AKX87" s="183"/>
      <c r="AKY87" s="183"/>
      <c r="AKZ87" s="183"/>
      <c r="ALA87" s="183"/>
      <c r="ALB87" s="183"/>
      <c r="ALC87" s="183"/>
      <c r="ALD87" s="183"/>
      <c r="ALE87" s="183"/>
      <c r="ALF87" s="183"/>
      <c r="ALG87" s="183"/>
      <c r="ALH87" s="183"/>
      <c r="ALI87" s="183"/>
      <c r="ALJ87" s="183"/>
      <c r="ALK87" s="183"/>
      <c r="ALL87" s="183"/>
      <c r="ALM87" s="183"/>
      <c r="ALN87" s="183"/>
      <c r="ALO87" s="183"/>
      <c r="ALP87" s="183"/>
      <c r="ALQ87" s="183"/>
      <c r="ALR87" s="183"/>
      <c r="ALS87" s="183"/>
      <c r="ALT87" s="183"/>
      <c r="ALU87" s="183"/>
      <c r="ALV87" s="183"/>
      <c r="ALW87" s="183"/>
      <c r="ALX87" s="183"/>
      <c r="ALY87" s="183"/>
      <c r="ALZ87" s="183"/>
      <c r="AMA87" s="183"/>
      <c r="AMB87" s="183"/>
      <c r="AMC87" s="183"/>
      <c r="AMD87" s="183"/>
      <c r="AME87" s="183"/>
      <c r="AMF87" s="183"/>
      <c r="AMG87" s="183"/>
      <c r="AMH87" s="183"/>
      <c r="AMI87" s="183"/>
      <c r="AMJ87" s="183"/>
      <c r="AMK87" s="183"/>
      <c r="AML87" s="183"/>
      <c r="AMM87" s="183"/>
      <c r="AMN87" s="183"/>
      <c r="AMO87" s="183"/>
      <c r="AMP87" s="183"/>
      <c r="AMQ87" s="183"/>
      <c r="AMR87" s="183"/>
      <c r="AMS87" s="183"/>
      <c r="AMT87" s="183"/>
      <c r="AMU87" s="183"/>
      <c r="AMV87" s="183"/>
      <c r="AMW87" s="183"/>
      <c r="AMX87" s="183"/>
      <c r="AMY87" s="183"/>
      <c r="AMZ87" s="183"/>
      <c r="ANA87" s="183"/>
      <c r="ANB87" s="183"/>
      <c r="ANC87" s="183"/>
      <c r="AND87" s="183"/>
      <c r="ANE87" s="183"/>
      <c r="ANF87" s="183"/>
      <c r="ANG87" s="183"/>
      <c r="ANH87" s="183"/>
      <c r="ANI87" s="183"/>
      <c r="ANJ87" s="183"/>
      <c r="ANK87" s="183"/>
      <c r="ANL87" s="183"/>
      <c r="ANM87" s="183"/>
      <c r="ANN87" s="183"/>
      <c r="ANO87" s="183"/>
      <c r="ANP87" s="183"/>
      <c r="ANQ87" s="183"/>
      <c r="ANR87" s="183"/>
      <c r="ANS87" s="183"/>
      <c r="ANT87" s="183"/>
      <c r="ANU87" s="183"/>
      <c r="ANV87" s="183"/>
      <c r="ANW87" s="183"/>
      <c r="ANX87" s="183"/>
      <c r="ANY87" s="183"/>
      <c r="ANZ87" s="183"/>
      <c r="AOA87" s="183"/>
      <c r="AOB87" s="183"/>
      <c r="AOC87" s="183"/>
      <c r="AOD87" s="183"/>
      <c r="AOE87" s="183"/>
      <c r="AOF87" s="183"/>
      <c r="AOG87" s="183"/>
      <c r="AOH87" s="183"/>
      <c r="AOI87" s="183"/>
      <c r="AOJ87" s="183"/>
      <c r="AOK87" s="183"/>
      <c r="AOL87" s="183"/>
      <c r="AOM87" s="183"/>
      <c r="AON87" s="183"/>
      <c r="AOO87" s="183"/>
      <c r="AOP87" s="183"/>
      <c r="AOQ87" s="183"/>
      <c r="AOR87" s="183"/>
      <c r="AOS87" s="183"/>
      <c r="AOT87" s="183"/>
      <c r="AOU87" s="183"/>
      <c r="AOV87" s="183"/>
      <c r="AOW87" s="183"/>
      <c r="AOX87" s="183"/>
      <c r="AOY87" s="183"/>
      <c r="AOZ87" s="183"/>
      <c r="APA87" s="183"/>
      <c r="APB87" s="183"/>
      <c r="APC87" s="183"/>
      <c r="APD87" s="183"/>
      <c r="APE87" s="183"/>
      <c r="APF87" s="183"/>
      <c r="APG87" s="183"/>
      <c r="APH87" s="183"/>
      <c r="API87" s="183"/>
      <c r="APJ87" s="183"/>
      <c r="APK87" s="183"/>
      <c r="APL87" s="183"/>
      <c r="APM87" s="183"/>
      <c r="APN87" s="183"/>
      <c r="APO87" s="183"/>
      <c r="APP87" s="183"/>
      <c r="APQ87" s="183"/>
      <c r="APR87" s="183"/>
      <c r="APS87" s="183"/>
      <c r="APT87" s="183"/>
      <c r="APU87" s="183"/>
      <c r="APV87" s="183"/>
      <c r="APW87" s="183"/>
      <c r="APX87" s="183"/>
      <c r="APY87" s="183"/>
      <c r="APZ87" s="183"/>
      <c r="AQA87" s="183"/>
      <c r="AQB87" s="183"/>
      <c r="AQC87" s="183"/>
      <c r="AQD87" s="183"/>
      <c r="AQE87" s="183"/>
      <c r="AQF87" s="183"/>
      <c r="AQG87" s="183"/>
      <c r="AQH87" s="183"/>
      <c r="AQI87" s="183"/>
      <c r="AQJ87" s="183"/>
      <c r="AQK87" s="183"/>
      <c r="AQL87" s="183"/>
      <c r="AQM87" s="183"/>
      <c r="AQN87" s="183"/>
      <c r="AQO87" s="183"/>
      <c r="AQP87" s="183"/>
      <c r="AQQ87" s="183"/>
      <c r="AQR87" s="183"/>
      <c r="AQS87" s="183"/>
      <c r="AQT87" s="183"/>
      <c r="AQU87" s="183"/>
      <c r="AQV87" s="183"/>
      <c r="AQW87" s="183"/>
      <c r="AQX87" s="183"/>
      <c r="AQY87" s="183"/>
      <c r="AQZ87" s="183"/>
      <c r="ARA87" s="183"/>
      <c r="ARB87" s="183"/>
      <c r="ARC87" s="183"/>
      <c r="ARD87" s="183"/>
      <c r="ARE87" s="183"/>
      <c r="ARF87" s="183"/>
      <c r="ARG87" s="183"/>
      <c r="ARH87" s="183"/>
      <c r="ARI87" s="183"/>
      <c r="ARJ87" s="183"/>
      <c r="ARK87" s="183"/>
      <c r="ARL87" s="183"/>
      <c r="ARM87" s="183"/>
      <c r="ARN87" s="183"/>
      <c r="ARO87" s="183"/>
      <c r="ARP87" s="183"/>
      <c r="ARQ87" s="183"/>
      <c r="ARR87" s="183"/>
      <c r="ARS87" s="183"/>
      <c r="ART87" s="183"/>
      <c r="ARU87" s="183"/>
      <c r="ARV87" s="183"/>
      <c r="ARW87" s="183"/>
      <c r="ARX87" s="183"/>
      <c r="ARY87" s="183"/>
      <c r="ARZ87" s="183"/>
      <c r="ASA87" s="183"/>
      <c r="ASB87" s="183"/>
      <c r="ASC87" s="183"/>
      <c r="ASD87" s="183"/>
      <c r="ASE87" s="183"/>
      <c r="ASF87" s="183"/>
      <c r="ASG87" s="183"/>
      <c r="ASH87" s="183"/>
      <c r="ASI87" s="183"/>
      <c r="ASJ87" s="183"/>
      <c r="ASK87" s="183"/>
      <c r="ASL87" s="183"/>
      <c r="ASM87" s="183"/>
      <c r="ASN87" s="183"/>
      <c r="ASO87" s="183"/>
      <c r="ASP87" s="183"/>
      <c r="ASQ87" s="183"/>
      <c r="ASR87" s="183"/>
      <c r="ASS87" s="183"/>
      <c r="AST87" s="183"/>
      <c r="ASU87" s="183"/>
      <c r="ASV87" s="183"/>
      <c r="ASW87" s="183"/>
      <c r="ASX87" s="183"/>
      <c r="ASY87" s="183"/>
      <c r="ASZ87" s="183"/>
      <c r="ATA87" s="183"/>
      <c r="ATB87" s="183"/>
      <c r="ATC87" s="183"/>
      <c r="ATD87" s="183"/>
      <c r="ATE87" s="183"/>
      <c r="ATF87" s="183"/>
      <c r="ATG87" s="183"/>
      <c r="ATH87" s="183"/>
      <c r="ATI87" s="183"/>
      <c r="ATJ87" s="183"/>
      <c r="ATK87" s="183"/>
      <c r="ATL87" s="183"/>
      <c r="ATM87" s="183"/>
      <c r="ATN87" s="183"/>
      <c r="ATO87" s="183"/>
      <c r="ATP87" s="183"/>
      <c r="ATQ87" s="183"/>
      <c r="ATR87" s="183"/>
      <c r="ATS87" s="183"/>
      <c r="ATT87" s="183"/>
      <c r="ATU87" s="183"/>
      <c r="ATV87" s="183"/>
      <c r="ATW87" s="183"/>
      <c r="ATX87" s="183"/>
      <c r="ATY87" s="183"/>
      <c r="ATZ87" s="183"/>
      <c r="AUA87" s="183"/>
      <c r="AUB87" s="183"/>
      <c r="AUC87" s="183"/>
      <c r="AUD87" s="183"/>
      <c r="AUE87" s="183"/>
      <c r="AUF87" s="183"/>
      <c r="AUG87" s="183"/>
      <c r="AUH87" s="183"/>
      <c r="AUI87" s="183"/>
      <c r="AUJ87" s="183"/>
      <c r="AUK87" s="183"/>
      <c r="AUL87" s="183"/>
      <c r="AUM87" s="183"/>
      <c r="AUN87" s="183"/>
      <c r="AUO87" s="183"/>
      <c r="AUP87" s="183"/>
      <c r="AUQ87" s="183"/>
      <c r="AUR87" s="183"/>
      <c r="AUS87" s="183"/>
      <c r="AUT87" s="183"/>
      <c r="AUU87" s="183"/>
      <c r="AUV87" s="183"/>
      <c r="AUW87" s="183"/>
      <c r="AUX87" s="183"/>
      <c r="AUY87" s="183"/>
      <c r="AUZ87" s="183"/>
      <c r="AVA87" s="183"/>
      <c r="AVB87" s="183"/>
      <c r="AVC87" s="183"/>
      <c r="AVD87" s="183"/>
      <c r="AVE87" s="183"/>
      <c r="AVF87" s="183"/>
      <c r="AVG87" s="183"/>
      <c r="AVH87" s="183"/>
      <c r="AVI87" s="183"/>
      <c r="AVJ87" s="183"/>
      <c r="AVK87" s="183"/>
      <c r="AVL87" s="183"/>
      <c r="AVM87" s="183"/>
      <c r="AVN87" s="183"/>
      <c r="AVO87" s="183"/>
      <c r="AVP87" s="183"/>
      <c r="AVQ87" s="183"/>
      <c r="AVR87" s="183"/>
      <c r="AVS87" s="183"/>
      <c r="AVT87" s="183"/>
      <c r="AVU87" s="183"/>
      <c r="AVV87" s="183"/>
      <c r="AVW87" s="183"/>
      <c r="AVX87" s="183"/>
      <c r="AVY87" s="183"/>
      <c r="AVZ87" s="183"/>
      <c r="AWA87" s="183"/>
      <c r="AWB87" s="183"/>
      <c r="AWC87" s="183"/>
      <c r="AWD87" s="183"/>
      <c r="AWE87" s="183"/>
      <c r="AWF87" s="183"/>
      <c r="AWG87" s="183"/>
      <c r="AWH87" s="183"/>
      <c r="AWI87" s="183"/>
      <c r="AWJ87" s="183"/>
      <c r="AWK87" s="183"/>
      <c r="AWL87" s="183"/>
      <c r="AWM87" s="183"/>
      <c r="AWN87" s="183"/>
      <c r="AWO87" s="183"/>
      <c r="AWP87" s="183"/>
      <c r="AWQ87" s="183"/>
      <c r="AWR87" s="183"/>
      <c r="AWS87" s="183"/>
      <c r="AWT87" s="183"/>
      <c r="AWU87" s="183"/>
      <c r="AWV87" s="183"/>
      <c r="AWW87" s="183"/>
      <c r="AWX87" s="183"/>
      <c r="AWY87" s="183"/>
      <c r="AWZ87" s="183"/>
      <c r="AXA87" s="183"/>
      <c r="AXB87" s="183"/>
      <c r="AXC87" s="183"/>
      <c r="AXD87" s="183"/>
      <c r="AXE87" s="183"/>
      <c r="AXF87" s="183"/>
      <c r="AXG87" s="183"/>
      <c r="AXH87" s="183"/>
      <c r="AXI87" s="183"/>
      <c r="AXJ87" s="183"/>
      <c r="AXK87" s="183"/>
      <c r="AXL87" s="183"/>
      <c r="AXM87" s="183"/>
      <c r="AXN87" s="183"/>
      <c r="AXO87" s="183"/>
      <c r="AXP87" s="183"/>
      <c r="AXQ87" s="183"/>
      <c r="AXR87" s="183"/>
      <c r="AXS87" s="183"/>
      <c r="AXT87" s="183"/>
      <c r="AXU87" s="183"/>
      <c r="AXV87" s="183"/>
      <c r="AXW87" s="183"/>
      <c r="AXX87" s="183"/>
      <c r="AXY87" s="183"/>
      <c r="AXZ87" s="183"/>
      <c r="AYA87" s="183"/>
      <c r="AYB87" s="183"/>
      <c r="AYC87" s="183"/>
      <c r="AYD87" s="183"/>
      <c r="AYE87" s="183"/>
      <c r="AYF87" s="183"/>
      <c r="AYG87" s="183"/>
      <c r="AYH87" s="183"/>
      <c r="AYI87" s="183"/>
      <c r="AYJ87" s="183"/>
      <c r="AYK87" s="183"/>
      <c r="AYL87" s="183"/>
      <c r="AYM87" s="183"/>
      <c r="AYN87" s="183"/>
      <c r="AYO87" s="183"/>
      <c r="AYP87" s="183"/>
      <c r="AYQ87" s="183"/>
      <c r="AYR87" s="183"/>
      <c r="AYS87" s="183"/>
      <c r="AYT87" s="183"/>
      <c r="AYU87" s="183"/>
      <c r="AYV87" s="183"/>
      <c r="AYW87" s="183"/>
      <c r="AYX87" s="183"/>
      <c r="AYY87" s="183"/>
      <c r="AYZ87" s="183"/>
      <c r="AZA87" s="183"/>
      <c r="AZB87" s="183"/>
      <c r="AZC87" s="183"/>
      <c r="AZD87" s="183"/>
      <c r="AZE87" s="183"/>
      <c r="AZF87" s="183"/>
      <c r="AZG87" s="183"/>
      <c r="AZH87" s="183"/>
      <c r="AZI87" s="183"/>
      <c r="AZJ87" s="183"/>
      <c r="AZK87" s="183"/>
      <c r="AZL87" s="183"/>
      <c r="AZM87" s="183"/>
      <c r="AZN87" s="183"/>
      <c r="AZO87" s="183"/>
      <c r="AZP87" s="183"/>
      <c r="AZQ87" s="183"/>
      <c r="AZR87" s="183"/>
      <c r="AZS87" s="183"/>
      <c r="AZT87" s="183"/>
      <c r="AZU87" s="183"/>
      <c r="AZV87" s="183"/>
      <c r="AZW87" s="183"/>
      <c r="AZX87" s="183"/>
      <c r="AZY87" s="183"/>
      <c r="AZZ87" s="183"/>
      <c r="BAA87" s="183"/>
      <c r="BAB87" s="183"/>
      <c r="BAC87" s="183"/>
      <c r="BAD87" s="183"/>
      <c r="BAE87" s="183"/>
      <c r="BAF87" s="183"/>
      <c r="BAG87" s="183"/>
      <c r="BAH87" s="183"/>
      <c r="BAI87" s="183"/>
      <c r="BAJ87" s="183"/>
      <c r="BAK87" s="183"/>
      <c r="BAL87" s="183"/>
      <c r="BAM87" s="183"/>
      <c r="BAN87" s="183"/>
      <c r="BAO87" s="183"/>
      <c r="BAP87" s="183"/>
      <c r="BAQ87" s="183"/>
      <c r="BAR87" s="183"/>
      <c r="BAS87" s="183"/>
      <c r="BAT87" s="183"/>
      <c r="BAU87" s="183"/>
      <c r="BAV87" s="183"/>
      <c r="BAW87" s="183"/>
      <c r="BAX87" s="183"/>
      <c r="BAY87" s="183"/>
      <c r="BAZ87" s="183"/>
      <c r="BBA87" s="183"/>
      <c r="BBB87" s="183"/>
      <c r="BBC87" s="183"/>
      <c r="BBD87" s="183"/>
      <c r="BBE87" s="183"/>
      <c r="BBF87" s="183"/>
      <c r="BBG87" s="183"/>
      <c r="BBH87" s="183"/>
      <c r="BBI87" s="183"/>
      <c r="BBJ87" s="183"/>
      <c r="BBK87" s="183"/>
      <c r="BBL87" s="183"/>
      <c r="BBM87" s="183"/>
      <c r="BBN87" s="183"/>
      <c r="BBO87" s="183"/>
      <c r="BBP87" s="183"/>
      <c r="BBQ87" s="183"/>
      <c r="BBR87" s="183"/>
      <c r="BBS87" s="183"/>
      <c r="BBT87" s="183"/>
      <c r="BBU87" s="183"/>
      <c r="BBV87" s="183"/>
      <c r="BBW87" s="183"/>
      <c r="BBX87" s="183"/>
      <c r="BBY87" s="183"/>
      <c r="BBZ87" s="183"/>
      <c r="BCA87" s="183"/>
      <c r="BCB87" s="183"/>
      <c r="BCC87" s="183"/>
      <c r="BCD87" s="183"/>
      <c r="BCE87" s="183"/>
      <c r="BCF87" s="183"/>
      <c r="BCG87" s="183"/>
      <c r="BCH87" s="183"/>
      <c r="BCI87" s="183"/>
      <c r="BCJ87" s="183"/>
      <c r="BCK87" s="183"/>
      <c r="BCL87" s="183"/>
      <c r="BCM87" s="183"/>
      <c r="BCN87" s="183"/>
      <c r="BCO87" s="183"/>
      <c r="BCP87" s="183"/>
      <c r="BCQ87" s="183"/>
      <c r="BCR87" s="183"/>
      <c r="BCS87" s="183"/>
      <c r="BCT87" s="183"/>
      <c r="BCU87" s="183"/>
      <c r="BCV87" s="183"/>
      <c r="BCW87" s="183"/>
      <c r="BCX87" s="183"/>
      <c r="BCY87" s="183"/>
      <c r="BCZ87" s="183"/>
      <c r="BDA87" s="183"/>
      <c r="BDB87" s="183"/>
      <c r="BDC87" s="183"/>
      <c r="BDD87" s="183"/>
      <c r="BDE87" s="183"/>
      <c r="BDF87" s="183"/>
      <c r="BDG87" s="183"/>
      <c r="BDH87" s="183"/>
      <c r="BDI87" s="183"/>
      <c r="BDJ87" s="183"/>
      <c r="BDK87" s="183"/>
      <c r="BDL87" s="183"/>
      <c r="BDM87" s="183"/>
      <c r="BDN87" s="183"/>
      <c r="BDO87" s="183"/>
      <c r="BDP87" s="183"/>
      <c r="BDQ87" s="183"/>
      <c r="BDR87" s="183"/>
      <c r="BDS87" s="183"/>
      <c r="BDT87" s="183"/>
      <c r="BDU87" s="183"/>
      <c r="BDV87" s="183"/>
      <c r="BDW87" s="183"/>
      <c r="BDX87" s="183"/>
      <c r="BDY87" s="183"/>
      <c r="BDZ87" s="183"/>
      <c r="BEA87" s="183"/>
      <c r="BEB87" s="183"/>
      <c r="BEC87" s="183"/>
      <c r="BED87" s="183"/>
      <c r="BEE87" s="183"/>
      <c r="BEF87" s="183"/>
      <c r="BEG87" s="183"/>
      <c r="BEH87" s="183"/>
      <c r="BEI87" s="183"/>
      <c r="BEJ87" s="183"/>
      <c r="BEK87" s="183"/>
      <c r="BEL87" s="183"/>
      <c r="BEM87" s="183"/>
      <c r="BEN87" s="183"/>
      <c r="BEO87" s="183"/>
      <c r="BEP87" s="183"/>
      <c r="BEQ87" s="183"/>
      <c r="BER87" s="183"/>
      <c r="BES87" s="183"/>
      <c r="BET87" s="183"/>
      <c r="BEU87" s="183"/>
      <c r="BEV87" s="183"/>
      <c r="BEW87" s="183"/>
      <c r="BEX87" s="183"/>
      <c r="BEY87" s="183"/>
      <c r="BEZ87" s="183"/>
      <c r="BFA87" s="183"/>
      <c r="BFB87" s="183"/>
      <c r="BFC87" s="183"/>
      <c r="BFD87" s="183"/>
      <c r="BFE87" s="183"/>
      <c r="BFF87" s="183"/>
      <c r="BFG87" s="183"/>
      <c r="BFH87" s="183"/>
      <c r="BFI87" s="183"/>
      <c r="BFJ87" s="183"/>
      <c r="BFK87" s="183"/>
      <c r="BFL87" s="183"/>
      <c r="BFM87" s="183"/>
      <c r="BFN87" s="183"/>
      <c r="BFO87" s="183"/>
      <c r="BFP87" s="183"/>
      <c r="BFQ87" s="183"/>
      <c r="BFR87" s="183"/>
      <c r="BFS87" s="183"/>
      <c r="BFT87" s="183"/>
      <c r="BFU87" s="183"/>
      <c r="BFV87" s="183"/>
      <c r="BFW87" s="183"/>
      <c r="BFX87" s="183"/>
      <c r="BFY87" s="183"/>
      <c r="BFZ87" s="183"/>
      <c r="BGA87" s="183"/>
      <c r="BGB87" s="183"/>
      <c r="BGC87" s="183"/>
      <c r="BGD87" s="183"/>
      <c r="BGE87" s="183"/>
      <c r="BGF87" s="183"/>
      <c r="BGG87" s="183"/>
      <c r="BGH87" s="183"/>
      <c r="BGI87" s="183"/>
      <c r="BGJ87" s="183"/>
      <c r="BGK87" s="183"/>
      <c r="BGL87" s="183"/>
      <c r="BGM87" s="183"/>
      <c r="BGN87" s="183"/>
      <c r="BGO87" s="183"/>
      <c r="BGP87" s="183"/>
      <c r="BGQ87" s="183"/>
      <c r="BGR87" s="183"/>
      <c r="BGS87" s="183"/>
      <c r="BGT87" s="183"/>
      <c r="BGU87" s="183"/>
      <c r="BGV87" s="183"/>
      <c r="BGW87" s="183"/>
      <c r="BGX87" s="183"/>
      <c r="BGY87" s="183"/>
      <c r="BGZ87" s="183"/>
      <c r="BHA87" s="183"/>
      <c r="BHB87" s="183"/>
      <c r="BHC87" s="183"/>
      <c r="BHD87" s="183"/>
      <c r="BHE87" s="183"/>
      <c r="BHF87" s="183"/>
      <c r="BHG87" s="183"/>
      <c r="BHH87" s="183"/>
      <c r="BHI87" s="183"/>
      <c r="BHJ87" s="183"/>
      <c r="BHK87" s="183"/>
      <c r="BHL87" s="183"/>
      <c r="BHM87" s="183"/>
      <c r="BHN87" s="183"/>
      <c r="BHO87" s="183"/>
      <c r="BHP87" s="183"/>
      <c r="BHQ87" s="183"/>
      <c r="BHR87" s="183"/>
      <c r="BHS87" s="183"/>
      <c r="BHT87" s="183"/>
      <c r="BHU87" s="183"/>
      <c r="BHV87" s="183"/>
      <c r="BHW87" s="183"/>
      <c r="BHX87" s="183"/>
      <c r="BHY87" s="183"/>
      <c r="BHZ87" s="183"/>
      <c r="BIA87" s="183"/>
      <c r="BIB87" s="183"/>
      <c r="BIC87" s="183"/>
      <c r="BID87" s="183"/>
      <c r="BIE87" s="183"/>
      <c r="BIF87" s="183"/>
      <c r="BIG87" s="183"/>
      <c r="BIH87" s="183"/>
      <c r="BII87" s="183"/>
      <c r="BIJ87" s="183"/>
      <c r="BIK87" s="183"/>
      <c r="BIL87" s="183"/>
      <c r="BIM87" s="183"/>
      <c r="BIN87" s="183"/>
      <c r="BIO87" s="183"/>
      <c r="BIP87" s="183"/>
      <c r="BIQ87" s="183"/>
      <c r="BIR87" s="183"/>
      <c r="BIS87" s="183"/>
      <c r="BIT87" s="183"/>
      <c r="BIU87" s="183"/>
      <c r="BIV87" s="183"/>
      <c r="BIW87" s="183"/>
      <c r="BIX87" s="183"/>
      <c r="BIY87" s="183"/>
      <c r="BIZ87" s="183"/>
      <c r="BJA87" s="183"/>
      <c r="BJB87" s="183"/>
      <c r="BJC87" s="183"/>
      <c r="BJD87" s="183"/>
      <c r="BJE87" s="183"/>
      <c r="BJF87" s="183"/>
      <c r="BJG87" s="183"/>
      <c r="BJH87" s="183"/>
      <c r="BJI87" s="183"/>
      <c r="BJJ87" s="183"/>
      <c r="BJK87" s="183"/>
      <c r="BJL87" s="183"/>
      <c r="BJM87" s="183"/>
      <c r="BJN87" s="183"/>
      <c r="BJO87" s="183"/>
      <c r="BJP87" s="183"/>
      <c r="BJQ87" s="183"/>
      <c r="BJR87" s="183"/>
      <c r="BJS87" s="183"/>
      <c r="BJT87" s="183"/>
      <c r="BJU87" s="183"/>
      <c r="BJV87" s="183"/>
      <c r="BJW87" s="183"/>
      <c r="BJX87" s="183"/>
      <c r="BJY87" s="183"/>
      <c r="BJZ87" s="183"/>
      <c r="BKA87" s="183"/>
      <c r="BKB87" s="183"/>
      <c r="BKC87" s="183"/>
      <c r="BKD87" s="183"/>
      <c r="BKE87" s="183"/>
      <c r="BKF87" s="183"/>
      <c r="BKG87" s="183"/>
      <c r="BKH87" s="183"/>
      <c r="BKI87" s="183"/>
      <c r="BKJ87" s="183"/>
      <c r="BKK87" s="183"/>
      <c r="BKL87" s="183"/>
      <c r="BKM87" s="183"/>
      <c r="BKN87" s="183"/>
      <c r="BKO87" s="183"/>
      <c r="BKP87" s="183"/>
      <c r="BKQ87" s="183"/>
      <c r="BKR87" s="183"/>
      <c r="BKS87" s="183"/>
      <c r="BKT87" s="183"/>
      <c r="BKU87" s="183"/>
      <c r="BKV87" s="183"/>
      <c r="BKW87" s="183"/>
      <c r="BKX87" s="183"/>
      <c r="BKY87" s="183"/>
      <c r="BKZ87" s="183"/>
      <c r="BLA87" s="183"/>
      <c r="BLB87" s="183"/>
      <c r="BLC87" s="183"/>
      <c r="BLD87" s="183"/>
      <c r="BLE87" s="183"/>
      <c r="BLF87" s="183"/>
      <c r="BLG87" s="183"/>
      <c r="BLH87" s="183"/>
      <c r="BLI87" s="183"/>
      <c r="BLJ87" s="183"/>
      <c r="BLK87" s="183"/>
      <c r="BLL87" s="183"/>
      <c r="BLM87" s="183"/>
      <c r="BLN87" s="183"/>
      <c r="BLO87" s="183"/>
      <c r="BLP87" s="183"/>
      <c r="BLQ87" s="183"/>
      <c r="BLR87" s="183"/>
      <c r="BLS87" s="183"/>
      <c r="BLT87" s="183"/>
      <c r="BLU87" s="183"/>
      <c r="BLV87" s="183"/>
      <c r="BLW87" s="183"/>
      <c r="BLX87" s="183"/>
      <c r="BLY87" s="183"/>
      <c r="BLZ87" s="183"/>
      <c r="BMA87" s="183"/>
      <c r="BMB87" s="183"/>
      <c r="BMC87" s="183"/>
      <c r="BMD87" s="183"/>
      <c r="BME87" s="183"/>
      <c r="BMF87" s="183"/>
      <c r="BMG87" s="183"/>
      <c r="BMH87" s="183"/>
      <c r="BMI87" s="183"/>
      <c r="BMJ87" s="183"/>
      <c r="BMK87" s="183"/>
      <c r="BML87" s="183"/>
      <c r="BMM87" s="183"/>
      <c r="BMN87" s="183"/>
      <c r="BMO87" s="183"/>
      <c r="BMP87" s="183"/>
      <c r="BMQ87" s="183"/>
      <c r="BMR87" s="183"/>
      <c r="BMS87" s="183"/>
      <c r="BMT87" s="183"/>
      <c r="BMU87" s="183"/>
      <c r="BMV87" s="183"/>
      <c r="BMW87" s="183"/>
      <c r="BMX87" s="183"/>
      <c r="BMY87" s="183"/>
      <c r="BMZ87" s="183"/>
      <c r="BNA87" s="183"/>
      <c r="BNB87" s="183"/>
      <c r="BNC87" s="183"/>
      <c r="BND87" s="183"/>
      <c r="BNE87" s="183"/>
      <c r="BNF87" s="183"/>
      <c r="BNG87" s="183"/>
      <c r="BNH87" s="183"/>
      <c r="BNI87" s="183"/>
      <c r="BNJ87" s="183"/>
      <c r="BNK87" s="183"/>
      <c r="BNL87" s="183"/>
      <c r="BNM87" s="183"/>
      <c r="BNN87" s="183"/>
      <c r="BNO87" s="183"/>
      <c r="BNP87" s="183"/>
      <c r="BNQ87" s="183"/>
      <c r="BNR87" s="183"/>
      <c r="BNS87" s="183"/>
      <c r="BNT87" s="183"/>
      <c r="BNU87" s="183"/>
      <c r="BNV87" s="183"/>
      <c r="BNW87" s="183"/>
      <c r="BNX87" s="183"/>
      <c r="BNY87" s="183"/>
      <c r="BNZ87" s="183"/>
      <c r="BOA87" s="183"/>
      <c r="BOB87" s="183"/>
      <c r="BOC87" s="183"/>
      <c r="BOD87" s="183"/>
      <c r="BOE87" s="183"/>
      <c r="BOF87" s="183"/>
      <c r="BOG87" s="183"/>
      <c r="BOH87" s="183"/>
      <c r="BOI87" s="183"/>
      <c r="BOJ87" s="183"/>
      <c r="BOK87" s="183"/>
      <c r="BOL87" s="183"/>
      <c r="BOM87" s="183"/>
      <c r="BON87" s="183"/>
      <c r="BOO87" s="183"/>
      <c r="BOP87" s="183"/>
      <c r="BOQ87" s="183"/>
      <c r="BOR87" s="183"/>
      <c r="BOS87" s="183"/>
      <c r="BOT87" s="183"/>
      <c r="BOU87" s="183"/>
      <c r="BOV87" s="183"/>
      <c r="BOW87" s="183"/>
      <c r="BOX87" s="183"/>
      <c r="BOY87" s="183"/>
      <c r="BOZ87" s="183"/>
      <c r="BPA87" s="183"/>
      <c r="BPB87" s="183"/>
      <c r="BPC87" s="183"/>
      <c r="BPD87" s="183"/>
      <c r="BPE87" s="183"/>
      <c r="BPF87" s="183"/>
      <c r="BPG87" s="183"/>
      <c r="BPH87" s="183"/>
      <c r="BPI87" s="183"/>
      <c r="BPJ87" s="183"/>
      <c r="BPK87" s="183"/>
      <c r="BPL87" s="183"/>
      <c r="BPM87" s="183"/>
      <c r="BPN87" s="183"/>
      <c r="BPO87" s="183"/>
      <c r="BPP87" s="183"/>
      <c r="BPQ87" s="183"/>
      <c r="BPR87" s="183"/>
      <c r="BPS87" s="183"/>
      <c r="BPT87" s="183"/>
      <c r="BPU87" s="183"/>
      <c r="BPV87" s="183"/>
      <c r="BPW87" s="183"/>
      <c r="BPX87" s="183"/>
      <c r="BPY87" s="183"/>
      <c r="BPZ87" s="183"/>
      <c r="BQA87" s="183"/>
      <c r="BQB87" s="183"/>
      <c r="BQC87" s="183"/>
      <c r="BQD87" s="183"/>
      <c r="BQE87" s="183"/>
      <c r="BQF87" s="183"/>
      <c r="BQG87" s="183"/>
      <c r="BQH87" s="183"/>
      <c r="BQI87" s="183"/>
      <c r="BQJ87" s="183"/>
      <c r="BQK87" s="183"/>
      <c r="BQL87" s="183"/>
      <c r="BQM87" s="183"/>
      <c r="BQN87" s="183"/>
      <c r="BQO87" s="183"/>
      <c r="BQP87" s="183"/>
      <c r="BQQ87" s="183"/>
      <c r="BQR87" s="183"/>
      <c r="BQS87" s="183"/>
      <c r="BQT87" s="183"/>
      <c r="BQU87" s="183"/>
      <c r="BQV87" s="183"/>
      <c r="BQW87" s="183"/>
      <c r="BQX87" s="183"/>
      <c r="BQY87" s="183"/>
      <c r="BQZ87" s="183"/>
      <c r="BRA87" s="183"/>
      <c r="BRB87" s="183"/>
      <c r="BRC87" s="183"/>
      <c r="BRD87" s="183"/>
      <c r="BRE87" s="183"/>
      <c r="BRF87" s="183"/>
      <c r="BRG87" s="183"/>
      <c r="BRH87" s="183"/>
      <c r="BRI87" s="183"/>
      <c r="BRJ87" s="183"/>
      <c r="BRK87" s="183"/>
      <c r="BRL87" s="183"/>
      <c r="BRM87" s="183"/>
      <c r="BRN87" s="183"/>
      <c r="BRO87" s="183"/>
      <c r="BRP87" s="183"/>
      <c r="BRQ87" s="183"/>
      <c r="BRR87" s="183"/>
      <c r="BRS87" s="183"/>
      <c r="BRT87" s="183"/>
      <c r="BRU87" s="183"/>
      <c r="BRV87" s="183"/>
      <c r="BRW87" s="183"/>
      <c r="BRX87" s="183"/>
      <c r="BRY87" s="183"/>
      <c r="BRZ87" s="183"/>
      <c r="BSA87" s="183"/>
      <c r="BSB87" s="183"/>
      <c r="BSC87" s="183"/>
      <c r="BSD87" s="183"/>
      <c r="BSE87" s="183"/>
      <c r="BSF87" s="183"/>
      <c r="BSG87" s="183"/>
      <c r="BSH87" s="183"/>
      <c r="BSI87" s="183"/>
      <c r="BSJ87" s="183"/>
      <c r="BSK87" s="183"/>
      <c r="BSL87" s="183"/>
      <c r="BSM87" s="183"/>
      <c r="BSN87" s="183"/>
      <c r="BSO87" s="183"/>
      <c r="BSP87" s="183"/>
      <c r="BSQ87" s="183"/>
      <c r="BSR87" s="183"/>
      <c r="BSS87" s="183"/>
      <c r="BST87" s="183"/>
      <c r="BSU87" s="183"/>
      <c r="BSV87" s="183"/>
      <c r="BSW87" s="183"/>
      <c r="BSX87" s="183"/>
      <c r="BSY87" s="183"/>
      <c r="BSZ87" s="183"/>
      <c r="BTA87" s="183"/>
      <c r="BTB87" s="183"/>
      <c r="BTC87" s="183"/>
      <c r="BTD87" s="183"/>
      <c r="BTE87" s="183"/>
      <c r="BTF87" s="183"/>
      <c r="BTG87" s="183"/>
      <c r="BTH87" s="183"/>
      <c r="BTI87" s="183"/>
      <c r="BTJ87" s="183"/>
      <c r="BTK87" s="183"/>
      <c r="BTL87" s="183"/>
      <c r="BTM87" s="183"/>
      <c r="BTN87" s="183"/>
      <c r="BTO87" s="183"/>
      <c r="BTP87" s="183"/>
      <c r="BTQ87" s="183"/>
      <c r="BTR87" s="183"/>
      <c r="BTS87" s="183"/>
      <c r="BTT87" s="183"/>
      <c r="BTU87" s="183"/>
      <c r="BTV87" s="183"/>
      <c r="BTW87" s="183"/>
      <c r="BTX87" s="183"/>
      <c r="BTY87" s="183"/>
      <c r="BTZ87" s="183"/>
      <c r="BUA87" s="183"/>
      <c r="BUB87" s="183"/>
      <c r="BUC87" s="183"/>
      <c r="BUD87" s="183"/>
      <c r="BUE87" s="183"/>
      <c r="BUF87" s="183"/>
      <c r="BUG87" s="183"/>
      <c r="BUH87" s="183"/>
      <c r="BUI87" s="183"/>
      <c r="BUJ87" s="183"/>
      <c r="BUK87" s="183"/>
      <c r="BUL87" s="183"/>
      <c r="BUM87" s="183"/>
      <c r="BUN87" s="183"/>
      <c r="BUO87" s="183"/>
      <c r="BUP87" s="183"/>
      <c r="BUQ87" s="183"/>
      <c r="BUR87" s="183"/>
      <c r="BUS87" s="183"/>
      <c r="BUT87" s="183"/>
      <c r="BUU87" s="183"/>
      <c r="BUV87" s="183"/>
      <c r="BUW87" s="183"/>
      <c r="BUX87" s="183"/>
      <c r="BUY87" s="183"/>
      <c r="BUZ87" s="183"/>
      <c r="BVA87" s="183"/>
      <c r="BVB87" s="183"/>
      <c r="BVC87" s="183"/>
      <c r="BVD87" s="183"/>
      <c r="BVE87" s="183"/>
      <c r="BVF87" s="183"/>
      <c r="BVG87" s="183"/>
      <c r="BVH87" s="183"/>
      <c r="BVI87" s="183"/>
      <c r="BVJ87" s="183"/>
      <c r="BVK87" s="183"/>
      <c r="BVL87" s="183"/>
      <c r="BVM87" s="183"/>
      <c r="BVN87" s="183"/>
      <c r="BVO87" s="183"/>
      <c r="BVP87" s="183"/>
      <c r="BVQ87" s="183"/>
      <c r="BVR87" s="183"/>
      <c r="BVS87" s="183"/>
      <c r="BVT87" s="183"/>
      <c r="BVU87" s="183"/>
      <c r="BVV87" s="183"/>
      <c r="BVW87" s="183"/>
      <c r="BVX87" s="183"/>
      <c r="BVY87" s="183"/>
      <c r="BVZ87" s="183"/>
      <c r="BWA87" s="183"/>
      <c r="BWB87" s="183"/>
      <c r="BWC87" s="183"/>
      <c r="BWD87" s="183"/>
      <c r="BWE87" s="183"/>
      <c r="BWF87" s="183"/>
      <c r="BWG87" s="183"/>
      <c r="BWH87" s="183"/>
      <c r="BWI87" s="183"/>
      <c r="BWJ87" s="183"/>
      <c r="BWK87" s="183"/>
      <c r="BWL87" s="183"/>
      <c r="BWM87" s="183"/>
      <c r="BWN87" s="183"/>
      <c r="BWO87" s="183"/>
      <c r="BWP87" s="183"/>
      <c r="BWQ87" s="183"/>
      <c r="BWR87" s="183"/>
      <c r="BWS87" s="183"/>
      <c r="BWT87" s="183"/>
      <c r="BWU87" s="183"/>
      <c r="BWV87" s="183"/>
      <c r="BWW87" s="183"/>
      <c r="BWX87" s="183"/>
      <c r="BWY87" s="183"/>
      <c r="BWZ87" s="183"/>
      <c r="BXA87" s="183"/>
      <c r="BXB87" s="183"/>
      <c r="BXC87" s="183"/>
      <c r="BXD87" s="183"/>
      <c r="BXE87" s="183"/>
      <c r="BXF87" s="183"/>
      <c r="BXG87" s="183"/>
      <c r="BXH87" s="183"/>
      <c r="BXI87" s="183"/>
      <c r="BXJ87" s="183"/>
      <c r="BXK87" s="183"/>
      <c r="BXL87" s="183"/>
      <c r="BXM87" s="183"/>
      <c r="BXN87" s="183"/>
      <c r="BXO87" s="183"/>
      <c r="BXP87" s="183"/>
      <c r="BXQ87" s="183"/>
      <c r="BXR87" s="183"/>
      <c r="BXS87" s="183"/>
      <c r="BXT87" s="183"/>
      <c r="BXU87" s="183"/>
      <c r="BXV87" s="183"/>
      <c r="BXW87" s="183"/>
      <c r="BXX87" s="183"/>
      <c r="BXY87" s="183"/>
      <c r="BXZ87" s="183"/>
      <c r="BYA87" s="183"/>
      <c r="BYB87" s="183"/>
      <c r="BYC87" s="183"/>
      <c r="BYD87" s="183"/>
      <c r="BYE87" s="183"/>
      <c r="BYF87" s="183"/>
      <c r="BYG87" s="183"/>
      <c r="BYH87" s="183"/>
      <c r="BYI87" s="183"/>
      <c r="BYJ87" s="183"/>
      <c r="BYK87" s="183"/>
      <c r="BYL87" s="183"/>
      <c r="BYM87" s="183"/>
      <c r="BYN87" s="183"/>
      <c r="BYO87" s="183"/>
      <c r="BYP87" s="183"/>
      <c r="BYQ87" s="183"/>
      <c r="BYR87" s="183"/>
      <c r="BYS87" s="183"/>
      <c r="BYT87" s="183"/>
      <c r="BYU87" s="183"/>
      <c r="BYV87" s="183"/>
      <c r="BYW87" s="183"/>
      <c r="BYX87" s="183"/>
      <c r="BYY87" s="183"/>
      <c r="BYZ87" s="183"/>
      <c r="BZA87" s="183"/>
      <c r="BZB87" s="183"/>
      <c r="BZC87" s="183"/>
      <c r="BZD87" s="183"/>
      <c r="BZE87" s="183"/>
      <c r="BZF87" s="183"/>
      <c r="BZG87" s="183"/>
      <c r="BZH87" s="183"/>
      <c r="BZI87" s="183"/>
      <c r="BZJ87" s="183"/>
      <c r="BZK87" s="183"/>
      <c r="BZL87" s="183"/>
      <c r="BZM87" s="183"/>
      <c r="BZN87" s="183"/>
      <c r="BZO87" s="183"/>
      <c r="BZP87" s="183"/>
      <c r="BZQ87" s="183"/>
      <c r="BZR87" s="183"/>
      <c r="BZS87" s="183"/>
      <c r="BZT87" s="183"/>
      <c r="BZU87" s="183"/>
      <c r="BZV87" s="183"/>
      <c r="BZW87" s="183"/>
      <c r="BZX87" s="183"/>
      <c r="BZY87" s="183"/>
      <c r="BZZ87" s="183"/>
      <c r="CAA87" s="183"/>
      <c r="CAB87" s="183"/>
      <c r="CAC87" s="183"/>
      <c r="CAD87" s="183"/>
      <c r="CAE87" s="183"/>
      <c r="CAF87" s="183"/>
      <c r="CAG87" s="183"/>
      <c r="CAH87" s="183"/>
      <c r="CAI87" s="183"/>
      <c r="CAJ87" s="183"/>
      <c r="CAK87" s="183"/>
      <c r="CAL87" s="183"/>
      <c r="CAM87" s="183"/>
      <c r="CAN87" s="183"/>
      <c r="CAO87" s="183"/>
      <c r="CAP87" s="183"/>
      <c r="CAQ87" s="183"/>
      <c r="CAR87" s="183"/>
      <c r="CAS87" s="183"/>
      <c r="CAT87" s="183"/>
      <c r="CAU87" s="183"/>
      <c r="CAV87" s="183"/>
      <c r="CAW87" s="183"/>
      <c r="CAX87" s="183"/>
      <c r="CAY87" s="183"/>
      <c r="CAZ87" s="183"/>
      <c r="CBA87" s="183"/>
      <c r="CBB87" s="183"/>
      <c r="CBC87" s="183"/>
      <c r="CBD87" s="183"/>
      <c r="CBE87" s="183"/>
      <c r="CBF87" s="183"/>
      <c r="CBG87" s="183"/>
      <c r="CBH87" s="183"/>
      <c r="CBI87" s="183"/>
      <c r="CBJ87" s="183"/>
      <c r="CBK87" s="183"/>
      <c r="CBL87" s="183"/>
      <c r="CBM87" s="183"/>
      <c r="CBN87" s="183"/>
      <c r="CBO87" s="183"/>
      <c r="CBP87" s="183"/>
      <c r="CBQ87" s="183"/>
      <c r="CBR87" s="183"/>
      <c r="CBS87" s="183"/>
      <c r="CBT87" s="183"/>
      <c r="CBU87" s="183"/>
      <c r="CBV87" s="183"/>
      <c r="CBW87" s="183"/>
      <c r="CBX87" s="183"/>
      <c r="CBY87" s="183"/>
      <c r="CBZ87" s="183"/>
      <c r="CCA87" s="183"/>
      <c r="CCB87" s="183"/>
      <c r="CCC87" s="183"/>
      <c r="CCD87" s="183"/>
      <c r="CCE87" s="183"/>
      <c r="CCF87" s="183"/>
      <c r="CCG87" s="183"/>
      <c r="CCH87" s="183"/>
      <c r="CCI87" s="183"/>
      <c r="CCJ87" s="183"/>
      <c r="CCK87" s="183"/>
      <c r="CCL87" s="183"/>
      <c r="CCM87" s="183"/>
      <c r="CCN87" s="183"/>
      <c r="CCO87" s="183"/>
      <c r="CCP87" s="183"/>
      <c r="CCQ87" s="183"/>
      <c r="CCR87" s="183"/>
      <c r="CCS87" s="183"/>
      <c r="CCT87" s="183"/>
      <c r="CCU87" s="183"/>
      <c r="CCV87" s="183"/>
      <c r="CCW87" s="183"/>
      <c r="CCX87" s="183"/>
      <c r="CCY87" s="183"/>
      <c r="CCZ87" s="183"/>
      <c r="CDA87" s="183"/>
      <c r="CDB87" s="183"/>
      <c r="CDC87" s="183"/>
      <c r="CDD87" s="183"/>
      <c r="CDE87" s="183"/>
      <c r="CDF87" s="183"/>
      <c r="CDG87" s="183"/>
      <c r="CDH87" s="183"/>
      <c r="CDI87" s="183"/>
      <c r="CDJ87" s="183"/>
      <c r="CDK87" s="183"/>
      <c r="CDL87" s="183"/>
      <c r="CDM87" s="183"/>
      <c r="CDN87" s="183"/>
      <c r="CDO87" s="183"/>
      <c r="CDP87" s="183"/>
      <c r="CDQ87" s="183"/>
      <c r="CDR87" s="183"/>
      <c r="CDS87" s="183"/>
      <c r="CDT87" s="183"/>
      <c r="CDU87" s="183"/>
      <c r="CDV87" s="183"/>
      <c r="CDW87" s="183"/>
      <c r="CDX87" s="183"/>
      <c r="CDY87" s="183"/>
      <c r="CDZ87" s="183"/>
      <c r="CEA87" s="183"/>
      <c r="CEB87" s="183"/>
      <c r="CEC87" s="183"/>
      <c r="CED87" s="183"/>
      <c r="CEE87" s="183"/>
      <c r="CEF87" s="183"/>
      <c r="CEG87" s="183"/>
      <c r="CEH87" s="183"/>
      <c r="CEI87" s="183"/>
      <c r="CEJ87" s="183"/>
      <c r="CEK87" s="183"/>
      <c r="CEL87" s="183"/>
      <c r="CEM87" s="183"/>
      <c r="CEN87" s="183"/>
      <c r="CEO87" s="183"/>
      <c r="CEP87" s="183"/>
      <c r="CEQ87" s="183"/>
      <c r="CER87" s="183"/>
      <c r="CES87" s="183"/>
      <c r="CET87" s="183"/>
      <c r="CEU87" s="183"/>
      <c r="CEV87" s="183"/>
      <c r="CEW87" s="183"/>
      <c r="CEX87" s="183"/>
      <c r="CEY87" s="183"/>
      <c r="CEZ87" s="183"/>
      <c r="CFA87" s="183"/>
      <c r="CFB87" s="183"/>
      <c r="CFC87" s="183"/>
      <c r="CFD87" s="183"/>
      <c r="CFE87" s="183"/>
      <c r="CFF87" s="183"/>
      <c r="CFG87" s="183"/>
      <c r="CFH87" s="183"/>
      <c r="CFI87" s="183"/>
      <c r="CFJ87" s="183"/>
      <c r="CFK87" s="183"/>
      <c r="CFL87" s="183"/>
      <c r="CFM87" s="183"/>
      <c r="CFN87" s="183"/>
      <c r="CFO87" s="183"/>
      <c r="CFP87" s="183"/>
      <c r="CFQ87" s="183"/>
      <c r="CFR87" s="183"/>
      <c r="CFS87" s="183"/>
      <c r="CFT87" s="183"/>
      <c r="CFU87" s="183"/>
      <c r="CFV87" s="183"/>
      <c r="CFW87" s="183"/>
      <c r="CFX87" s="183"/>
      <c r="CFY87" s="183"/>
      <c r="CFZ87" s="183"/>
      <c r="CGA87" s="183"/>
      <c r="CGB87" s="183"/>
      <c r="CGC87" s="183"/>
      <c r="CGD87" s="183"/>
      <c r="CGE87" s="183"/>
      <c r="CGF87" s="183"/>
      <c r="CGG87" s="183"/>
      <c r="CGH87" s="183"/>
      <c r="CGI87" s="183"/>
      <c r="CGJ87" s="183"/>
      <c r="CGK87" s="183"/>
      <c r="CGL87" s="183"/>
      <c r="CGM87" s="183"/>
      <c r="CGN87" s="183"/>
      <c r="CGO87" s="183"/>
      <c r="CGP87" s="183"/>
      <c r="CGQ87" s="183"/>
      <c r="CGR87" s="183"/>
      <c r="CGS87" s="183"/>
      <c r="CGT87" s="183"/>
      <c r="CGU87" s="183"/>
      <c r="CGV87" s="183"/>
      <c r="CGW87" s="183"/>
      <c r="CGX87" s="183"/>
      <c r="CGY87" s="183"/>
      <c r="CGZ87" s="183"/>
      <c r="CHA87" s="183"/>
      <c r="CHB87" s="183"/>
      <c r="CHC87" s="183"/>
      <c r="CHD87" s="183"/>
      <c r="CHE87" s="183"/>
      <c r="CHF87" s="183"/>
      <c r="CHG87" s="183"/>
      <c r="CHH87" s="183"/>
      <c r="CHI87" s="183"/>
      <c r="CHJ87" s="183"/>
      <c r="CHK87" s="183"/>
      <c r="CHL87" s="183"/>
      <c r="CHM87" s="183"/>
      <c r="CHN87" s="183"/>
      <c r="CHO87" s="183"/>
      <c r="CHP87" s="183"/>
      <c r="CHQ87" s="183"/>
      <c r="CHR87" s="183"/>
      <c r="CHS87" s="183"/>
      <c r="CHT87" s="183"/>
      <c r="CHU87" s="183"/>
      <c r="CHV87" s="183"/>
      <c r="CHW87" s="183"/>
      <c r="CHX87" s="183"/>
      <c r="CHY87" s="183"/>
      <c r="CHZ87" s="183"/>
      <c r="CIA87" s="183"/>
      <c r="CIB87" s="183"/>
      <c r="CIC87" s="183"/>
      <c r="CID87" s="183"/>
      <c r="CIE87" s="183"/>
      <c r="CIF87" s="183"/>
      <c r="CIG87" s="183"/>
      <c r="CIH87" s="183"/>
      <c r="CII87" s="183"/>
      <c r="CIJ87" s="183"/>
      <c r="CIK87" s="183"/>
      <c r="CIL87" s="183"/>
      <c r="CIM87" s="183"/>
      <c r="CIN87" s="183"/>
      <c r="CIO87" s="183"/>
      <c r="CIP87" s="183"/>
      <c r="CIQ87" s="183"/>
      <c r="CIR87" s="183"/>
      <c r="CIS87" s="183"/>
      <c r="CIT87" s="183"/>
      <c r="CIU87" s="183"/>
      <c r="CIV87" s="183"/>
      <c r="CIW87" s="183"/>
      <c r="CIX87" s="183"/>
      <c r="CIY87" s="183"/>
      <c r="CIZ87" s="183"/>
      <c r="CJA87" s="183"/>
      <c r="CJB87" s="183"/>
      <c r="CJC87" s="183"/>
      <c r="CJD87" s="183"/>
      <c r="CJE87" s="183"/>
      <c r="CJF87" s="183"/>
      <c r="CJG87" s="183"/>
      <c r="CJH87" s="183"/>
      <c r="CJI87" s="183"/>
      <c r="CJJ87" s="183"/>
      <c r="CJK87" s="183"/>
      <c r="CJL87" s="183"/>
      <c r="CJM87" s="183"/>
      <c r="CJN87" s="183"/>
      <c r="CJO87" s="183"/>
      <c r="CJP87" s="183"/>
      <c r="CJQ87" s="183"/>
      <c r="CJR87" s="183"/>
      <c r="CJS87" s="183"/>
      <c r="CJT87" s="183"/>
      <c r="CJU87" s="183"/>
      <c r="CJV87" s="183"/>
      <c r="CJW87" s="183"/>
      <c r="CJX87" s="183"/>
      <c r="CJY87" s="183"/>
      <c r="CJZ87" s="183"/>
      <c r="CKA87" s="183"/>
      <c r="CKB87" s="183"/>
      <c r="CKC87" s="183"/>
      <c r="CKD87" s="183"/>
      <c r="CKE87" s="183"/>
      <c r="CKF87" s="183"/>
      <c r="CKG87" s="183"/>
      <c r="CKH87" s="183"/>
      <c r="CKI87" s="183"/>
      <c r="CKJ87" s="183"/>
      <c r="CKK87" s="183"/>
      <c r="CKL87" s="183"/>
      <c r="CKM87" s="183"/>
      <c r="CKN87" s="183"/>
      <c r="CKO87" s="183"/>
      <c r="CKP87" s="183"/>
      <c r="CKQ87" s="183"/>
      <c r="CKR87" s="183"/>
      <c r="CKS87" s="183"/>
      <c r="CKT87" s="183"/>
      <c r="CKU87" s="183"/>
      <c r="CKV87" s="183"/>
      <c r="CKW87" s="183"/>
      <c r="CKX87" s="183"/>
      <c r="CKY87" s="183"/>
      <c r="CKZ87" s="183"/>
      <c r="CLA87" s="183"/>
      <c r="CLB87" s="183"/>
      <c r="CLC87" s="183"/>
      <c r="CLD87" s="183"/>
      <c r="CLE87" s="183"/>
      <c r="CLF87" s="183"/>
      <c r="CLG87" s="183"/>
      <c r="CLH87" s="183"/>
      <c r="CLI87" s="183"/>
      <c r="CLJ87" s="183"/>
      <c r="CLK87" s="183"/>
      <c r="CLL87" s="183"/>
      <c r="CLM87" s="183"/>
      <c r="CLN87" s="183"/>
      <c r="CLO87" s="183"/>
      <c r="CLP87" s="183"/>
      <c r="CLQ87" s="183"/>
      <c r="CLR87" s="183"/>
      <c r="CLS87" s="183"/>
      <c r="CLT87" s="183"/>
      <c r="CLU87" s="183"/>
      <c r="CLV87" s="183"/>
      <c r="CLW87" s="183"/>
      <c r="CLX87" s="183"/>
      <c r="CLY87" s="183"/>
      <c r="CLZ87" s="183"/>
      <c r="CMA87" s="183"/>
      <c r="CMB87" s="183"/>
      <c r="CMC87" s="183"/>
      <c r="CMD87" s="183"/>
      <c r="CME87" s="183"/>
      <c r="CMF87" s="183"/>
      <c r="CMG87" s="183"/>
      <c r="CMH87" s="183"/>
      <c r="CMI87" s="183"/>
      <c r="CMJ87" s="183"/>
      <c r="CMK87" s="183"/>
      <c r="CML87" s="183"/>
      <c r="CMM87" s="183"/>
      <c r="CMN87" s="183"/>
      <c r="CMO87" s="183"/>
      <c r="CMP87" s="183"/>
      <c r="CMQ87" s="183"/>
      <c r="CMR87" s="183"/>
      <c r="CMS87" s="183"/>
      <c r="CMT87" s="183"/>
      <c r="CMU87" s="183"/>
      <c r="CMV87" s="183"/>
      <c r="CMW87" s="183"/>
      <c r="CMX87" s="183"/>
      <c r="CMY87" s="183"/>
      <c r="CMZ87" s="183"/>
      <c r="CNA87" s="183"/>
      <c r="CNB87" s="183"/>
      <c r="CNC87" s="183"/>
      <c r="CND87" s="183"/>
      <c r="CNE87" s="183"/>
      <c r="CNF87" s="183"/>
      <c r="CNG87" s="183"/>
      <c r="CNH87" s="183"/>
      <c r="CNI87" s="183"/>
      <c r="CNJ87" s="183"/>
      <c r="CNK87" s="183"/>
      <c r="CNL87" s="183"/>
      <c r="CNM87" s="183"/>
      <c r="CNN87" s="183"/>
      <c r="CNO87" s="183"/>
      <c r="CNP87" s="183"/>
      <c r="CNQ87" s="183"/>
      <c r="CNR87" s="183"/>
      <c r="CNS87" s="183"/>
      <c r="CNT87" s="183"/>
      <c r="CNU87" s="183"/>
      <c r="CNV87" s="183"/>
      <c r="CNW87" s="183"/>
      <c r="CNX87" s="183"/>
      <c r="CNY87" s="183"/>
      <c r="CNZ87" s="183"/>
      <c r="COA87" s="183"/>
      <c r="COB87" s="183"/>
      <c r="COC87" s="183"/>
      <c r="COD87" s="183"/>
      <c r="COE87" s="183"/>
      <c r="COF87" s="183"/>
      <c r="COG87" s="183"/>
      <c r="COH87" s="183"/>
      <c r="COI87" s="183"/>
      <c r="COJ87" s="183"/>
      <c r="COK87" s="183"/>
      <c r="COL87" s="183"/>
      <c r="COM87" s="183"/>
      <c r="CON87" s="183"/>
      <c r="COO87" s="183"/>
      <c r="COP87" s="183"/>
      <c r="COQ87" s="183"/>
      <c r="COR87" s="183"/>
      <c r="COS87" s="183"/>
      <c r="COT87" s="183"/>
      <c r="COU87" s="183"/>
      <c r="COV87" s="183"/>
      <c r="COW87" s="183"/>
      <c r="COX87" s="183"/>
    </row>
    <row r="88" spans="1:2442" s="293" customFormat="1" ht="18.95" customHeight="1">
      <c r="A88" s="281"/>
      <c r="B88" s="310"/>
      <c r="C88" s="283"/>
      <c r="D88" s="281"/>
      <c r="E88" s="284"/>
      <c r="F88" s="285"/>
      <c r="G88" s="285"/>
      <c r="H88" s="309"/>
      <c r="I88" s="288"/>
      <c r="K88" s="298"/>
      <c r="L88" s="298"/>
      <c r="M88" s="298"/>
      <c r="N88" s="272"/>
      <c r="O88" s="264"/>
      <c r="P88" s="265"/>
      <c r="Q88" s="266"/>
      <c r="R88" s="266"/>
      <c r="S88" s="264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183"/>
      <c r="DJ88" s="183"/>
      <c r="DK88" s="183"/>
      <c r="DL88" s="183"/>
      <c r="DM88" s="183"/>
      <c r="DN88" s="183"/>
      <c r="DO88" s="183"/>
      <c r="DP88" s="183"/>
      <c r="DQ88" s="183"/>
      <c r="DR88" s="183"/>
      <c r="DS88" s="183"/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3"/>
      <c r="FF88" s="183"/>
      <c r="FG88" s="183"/>
      <c r="FH88" s="183"/>
      <c r="FI88" s="183"/>
      <c r="FJ88" s="183"/>
      <c r="FK88" s="183"/>
      <c r="FL88" s="183"/>
      <c r="FM88" s="183"/>
      <c r="FN88" s="183"/>
      <c r="FO88" s="183"/>
      <c r="FP88" s="183"/>
      <c r="FQ88" s="183"/>
      <c r="FR88" s="183"/>
      <c r="FS88" s="183"/>
      <c r="FT88" s="183"/>
      <c r="FU88" s="183"/>
      <c r="FV88" s="183"/>
      <c r="FW88" s="183"/>
      <c r="FX88" s="183"/>
      <c r="FY88" s="183"/>
      <c r="FZ88" s="183"/>
      <c r="GA88" s="183"/>
      <c r="GB88" s="183"/>
      <c r="GC88" s="183"/>
      <c r="GD88" s="183"/>
      <c r="GE88" s="183"/>
      <c r="GF88" s="183"/>
      <c r="GG88" s="183"/>
      <c r="GH88" s="183"/>
      <c r="GI88" s="183"/>
      <c r="GJ88" s="183"/>
      <c r="GK88" s="183"/>
      <c r="GL88" s="183"/>
      <c r="GM88" s="183"/>
      <c r="GN88" s="183"/>
      <c r="GO88" s="183"/>
      <c r="GP88" s="183"/>
      <c r="GQ88" s="183"/>
      <c r="GR88" s="183"/>
      <c r="GS88" s="183"/>
      <c r="GT88" s="183"/>
      <c r="GU88" s="183"/>
      <c r="GV88" s="183"/>
      <c r="GW88" s="183"/>
      <c r="GX88" s="183"/>
      <c r="GY88" s="183"/>
      <c r="GZ88" s="183"/>
      <c r="HA88" s="183"/>
      <c r="HB88" s="183"/>
      <c r="HC88" s="183"/>
      <c r="HD88" s="183"/>
      <c r="HE88" s="183"/>
      <c r="HF88" s="183"/>
      <c r="HG88" s="183"/>
      <c r="HH88" s="183"/>
      <c r="HI88" s="183"/>
      <c r="HJ88" s="183"/>
      <c r="HK88" s="183"/>
      <c r="HL88" s="183"/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83"/>
      <c r="HZ88" s="183"/>
      <c r="IA88" s="183"/>
      <c r="IB88" s="183"/>
      <c r="IC88" s="183"/>
      <c r="ID88" s="183"/>
      <c r="IE88" s="183"/>
      <c r="IF88" s="183"/>
      <c r="IG88" s="183"/>
      <c r="IH88" s="183"/>
      <c r="II88" s="183"/>
      <c r="IJ88" s="183"/>
      <c r="IK88" s="183"/>
      <c r="IL88" s="183"/>
      <c r="IM88" s="183"/>
      <c r="IN88" s="183"/>
      <c r="IO88" s="183"/>
      <c r="IP88" s="183"/>
      <c r="IQ88" s="183"/>
      <c r="IR88" s="183"/>
      <c r="IS88" s="183"/>
      <c r="IT88" s="183"/>
      <c r="IU88" s="183"/>
      <c r="IV88" s="183"/>
      <c r="IW88" s="183"/>
      <c r="IX88" s="183"/>
      <c r="IY88" s="183"/>
      <c r="IZ88" s="183"/>
      <c r="JA88" s="183"/>
      <c r="JB88" s="183"/>
      <c r="JC88" s="183"/>
      <c r="JD88" s="183"/>
      <c r="JE88" s="183"/>
      <c r="JF88" s="183"/>
      <c r="JG88" s="183"/>
      <c r="JH88" s="183"/>
      <c r="JI88" s="183"/>
      <c r="JJ88" s="183"/>
      <c r="JK88" s="183"/>
      <c r="JL88" s="183"/>
      <c r="JM88" s="183"/>
      <c r="JN88" s="183"/>
      <c r="JO88" s="183"/>
      <c r="JP88" s="183"/>
      <c r="JQ88" s="183"/>
      <c r="JR88" s="183"/>
      <c r="JS88" s="183"/>
      <c r="JT88" s="183"/>
      <c r="JU88" s="183"/>
      <c r="JV88" s="183"/>
      <c r="JW88" s="183"/>
      <c r="JX88" s="183"/>
      <c r="JY88" s="183"/>
      <c r="JZ88" s="183"/>
      <c r="KA88" s="183"/>
      <c r="KB88" s="183"/>
      <c r="KC88" s="183"/>
      <c r="KD88" s="183"/>
      <c r="KE88" s="183"/>
      <c r="KF88" s="183"/>
      <c r="KG88" s="183"/>
      <c r="KH88" s="183"/>
      <c r="KI88" s="183"/>
      <c r="KJ88" s="183"/>
      <c r="KK88" s="183"/>
      <c r="KL88" s="183"/>
      <c r="KM88" s="183"/>
      <c r="KN88" s="183"/>
      <c r="KO88" s="183"/>
      <c r="KP88" s="183"/>
      <c r="KQ88" s="183"/>
      <c r="KR88" s="183"/>
      <c r="KS88" s="183"/>
      <c r="KT88" s="183"/>
      <c r="KU88" s="183"/>
      <c r="KV88" s="183"/>
      <c r="KW88" s="183"/>
      <c r="KX88" s="183"/>
      <c r="KY88" s="183"/>
      <c r="KZ88" s="183"/>
      <c r="LA88" s="183"/>
      <c r="LB88" s="183"/>
      <c r="LC88" s="183"/>
      <c r="LD88" s="183"/>
      <c r="LE88" s="183"/>
      <c r="LF88" s="183"/>
      <c r="LG88" s="183"/>
      <c r="LH88" s="183"/>
      <c r="LI88" s="183"/>
      <c r="LJ88" s="183"/>
      <c r="LK88" s="183"/>
      <c r="LL88" s="183"/>
      <c r="LM88" s="183"/>
      <c r="LN88" s="183"/>
      <c r="LO88" s="183"/>
      <c r="LP88" s="183"/>
      <c r="LQ88" s="183"/>
      <c r="LR88" s="183"/>
      <c r="LS88" s="183"/>
      <c r="LT88" s="183"/>
      <c r="LU88" s="183"/>
      <c r="LV88" s="183"/>
      <c r="LW88" s="183"/>
      <c r="LX88" s="183"/>
      <c r="LY88" s="183"/>
      <c r="LZ88" s="183"/>
      <c r="MA88" s="183"/>
      <c r="MB88" s="183"/>
      <c r="MC88" s="183"/>
      <c r="MD88" s="183"/>
      <c r="ME88" s="183"/>
      <c r="MF88" s="183"/>
      <c r="MG88" s="183"/>
      <c r="MH88" s="183"/>
      <c r="MI88" s="183"/>
      <c r="MJ88" s="183"/>
      <c r="MK88" s="183"/>
      <c r="ML88" s="183"/>
      <c r="MM88" s="183"/>
      <c r="MN88" s="183"/>
      <c r="MO88" s="183"/>
      <c r="MP88" s="183"/>
      <c r="MQ88" s="183"/>
      <c r="MR88" s="183"/>
      <c r="MS88" s="183"/>
      <c r="MT88" s="183"/>
      <c r="MU88" s="183"/>
      <c r="MV88" s="183"/>
      <c r="MW88" s="183"/>
      <c r="MX88" s="183"/>
      <c r="MY88" s="183"/>
      <c r="MZ88" s="183"/>
      <c r="NA88" s="183"/>
      <c r="NB88" s="183"/>
      <c r="NC88" s="183"/>
      <c r="ND88" s="183"/>
      <c r="NE88" s="183"/>
      <c r="NF88" s="183"/>
      <c r="NG88" s="183"/>
      <c r="NH88" s="183"/>
      <c r="NI88" s="183"/>
      <c r="NJ88" s="183"/>
      <c r="NK88" s="183"/>
      <c r="NL88" s="183"/>
      <c r="NM88" s="183"/>
      <c r="NN88" s="183"/>
      <c r="NO88" s="183"/>
      <c r="NP88" s="183"/>
      <c r="NQ88" s="183"/>
      <c r="NR88" s="183"/>
      <c r="NS88" s="183"/>
      <c r="NT88" s="183"/>
      <c r="NU88" s="183"/>
      <c r="NV88" s="183"/>
      <c r="NW88" s="183"/>
      <c r="NX88" s="183"/>
      <c r="NY88" s="183"/>
      <c r="NZ88" s="183"/>
      <c r="OA88" s="183"/>
      <c r="OB88" s="183"/>
      <c r="OC88" s="183"/>
      <c r="OD88" s="183"/>
      <c r="OE88" s="183"/>
      <c r="OF88" s="183"/>
      <c r="OG88" s="183"/>
      <c r="OH88" s="183"/>
      <c r="OI88" s="183"/>
      <c r="OJ88" s="183"/>
      <c r="OK88" s="183"/>
      <c r="OL88" s="183"/>
      <c r="OM88" s="183"/>
      <c r="ON88" s="183"/>
      <c r="OO88" s="183"/>
      <c r="OP88" s="183"/>
      <c r="OQ88" s="183"/>
      <c r="OR88" s="183"/>
      <c r="OS88" s="183"/>
      <c r="OT88" s="183"/>
      <c r="OU88" s="183"/>
      <c r="OV88" s="183"/>
      <c r="OW88" s="183"/>
      <c r="OX88" s="183"/>
      <c r="OY88" s="183"/>
      <c r="OZ88" s="183"/>
      <c r="PA88" s="183"/>
      <c r="PB88" s="183"/>
      <c r="PC88" s="183"/>
      <c r="PD88" s="183"/>
      <c r="PE88" s="183"/>
      <c r="PF88" s="183"/>
      <c r="PG88" s="183"/>
      <c r="PH88" s="183"/>
      <c r="PI88" s="183"/>
      <c r="PJ88" s="183"/>
      <c r="PK88" s="183"/>
      <c r="PL88" s="183"/>
      <c r="PM88" s="183"/>
      <c r="PN88" s="183"/>
      <c r="PO88" s="183"/>
      <c r="PP88" s="183"/>
      <c r="PQ88" s="183"/>
      <c r="PR88" s="183"/>
      <c r="PS88" s="183"/>
      <c r="PT88" s="183"/>
      <c r="PU88" s="183"/>
      <c r="PV88" s="183"/>
      <c r="PW88" s="183"/>
      <c r="PX88" s="183"/>
      <c r="PY88" s="183"/>
      <c r="PZ88" s="183"/>
      <c r="QA88" s="183"/>
      <c r="QB88" s="183"/>
      <c r="QC88" s="183"/>
      <c r="QD88" s="183"/>
      <c r="QE88" s="183"/>
      <c r="QF88" s="183"/>
      <c r="QG88" s="183"/>
      <c r="QH88" s="183"/>
      <c r="QI88" s="183"/>
      <c r="QJ88" s="183"/>
      <c r="QK88" s="183"/>
      <c r="QL88" s="183"/>
      <c r="QM88" s="183"/>
      <c r="QN88" s="183"/>
      <c r="QO88" s="183"/>
      <c r="QP88" s="183"/>
      <c r="QQ88" s="183"/>
      <c r="QR88" s="183"/>
      <c r="QS88" s="183"/>
      <c r="QT88" s="183"/>
      <c r="QU88" s="183"/>
      <c r="QV88" s="183"/>
      <c r="QW88" s="183"/>
      <c r="QX88" s="183"/>
      <c r="QY88" s="183"/>
      <c r="QZ88" s="183"/>
      <c r="RA88" s="183"/>
      <c r="RB88" s="183"/>
      <c r="RC88" s="183"/>
      <c r="RD88" s="183"/>
      <c r="RE88" s="183"/>
      <c r="RF88" s="183"/>
      <c r="RG88" s="183"/>
      <c r="RH88" s="183"/>
      <c r="RI88" s="183"/>
      <c r="RJ88" s="183"/>
      <c r="RK88" s="183"/>
      <c r="RL88" s="183"/>
      <c r="RM88" s="183"/>
      <c r="RN88" s="183"/>
      <c r="RO88" s="183"/>
      <c r="RP88" s="183"/>
      <c r="RQ88" s="183"/>
      <c r="RR88" s="183"/>
      <c r="RS88" s="183"/>
      <c r="RT88" s="183"/>
      <c r="RU88" s="183"/>
      <c r="RV88" s="183"/>
      <c r="RW88" s="183"/>
      <c r="RX88" s="183"/>
      <c r="RY88" s="183"/>
      <c r="RZ88" s="183"/>
      <c r="SA88" s="183"/>
      <c r="SB88" s="183"/>
      <c r="SC88" s="183"/>
      <c r="SD88" s="183"/>
      <c r="SE88" s="183"/>
      <c r="SF88" s="183"/>
      <c r="SG88" s="183"/>
      <c r="SH88" s="183"/>
      <c r="SI88" s="183"/>
      <c r="SJ88" s="183"/>
      <c r="SK88" s="183"/>
      <c r="SL88" s="183"/>
      <c r="SM88" s="183"/>
      <c r="SN88" s="183"/>
      <c r="SO88" s="183"/>
      <c r="SP88" s="183"/>
      <c r="SQ88" s="183"/>
      <c r="SR88" s="183"/>
      <c r="SS88" s="183"/>
      <c r="ST88" s="183"/>
      <c r="SU88" s="183"/>
      <c r="SV88" s="183"/>
      <c r="SW88" s="183"/>
      <c r="SX88" s="183"/>
      <c r="SY88" s="183"/>
      <c r="SZ88" s="183"/>
      <c r="TA88" s="183"/>
      <c r="TB88" s="183"/>
      <c r="TC88" s="183"/>
      <c r="TD88" s="183"/>
      <c r="TE88" s="183"/>
      <c r="TF88" s="183"/>
      <c r="TG88" s="183"/>
      <c r="TH88" s="183"/>
      <c r="TI88" s="183"/>
      <c r="TJ88" s="183"/>
      <c r="TK88" s="183"/>
      <c r="TL88" s="183"/>
      <c r="TM88" s="183"/>
      <c r="TN88" s="183"/>
      <c r="TO88" s="183"/>
      <c r="TP88" s="183"/>
      <c r="TQ88" s="183"/>
      <c r="TR88" s="183"/>
      <c r="TS88" s="183"/>
      <c r="TT88" s="183"/>
      <c r="TU88" s="183"/>
      <c r="TV88" s="183"/>
      <c r="TW88" s="183"/>
      <c r="TX88" s="183"/>
      <c r="TY88" s="183"/>
      <c r="TZ88" s="183"/>
      <c r="UA88" s="183"/>
      <c r="UB88" s="183"/>
      <c r="UC88" s="183"/>
      <c r="UD88" s="183"/>
      <c r="UE88" s="183"/>
      <c r="UF88" s="183"/>
      <c r="UG88" s="183"/>
      <c r="UH88" s="183"/>
      <c r="UI88" s="183"/>
      <c r="UJ88" s="183"/>
      <c r="UK88" s="183"/>
      <c r="UL88" s="183"/>
      <c r="UM88" s="183"/>
      <c r="UN88" s="183"/>
      <c r="UO88" s="183"/>
      <c r="UP88" s="183"/>
      <c r="UQ88" s="183"/>
      <c r="UR88" s="183"/>
      <c r="US88" s="183"/>
      <c r="UT88" s="183"/>
      <c r="UU88" s="183"/>
      <c r="UV88" s="183"/>
      <c r="UW88" s="183"/>
      <c r="UX88" s="183"/>
      <c r="UY88" s="183"/>
      <c r="UZ88" s="183"/>
      <c r="VA88" s="183"/>
      <c r="VB88" s="183"/>
      <c r="VC88" s="183"/>
      <c r="VD88" s="183"/>
      <c r="VE88" s="183"/>
      <c r="VF88" s="183"/>
      <c r="VG88" s="183"/>
      <c r="VH88" s="183"/>
      <c r="VI88" s="183"/>
      <c r="VJ88" s="183"/>
      <c r="VK88" s="183"/>
      <c r="VL88" s="183"/>
      <c r="VM88" s="183"/>
      <c r="VN88" s="183"/>
      <c r="VO88" s="183"/>
      <c r="VP88" s="183"/>
      <c r="VQ88" s="183"/>
      <c r="VR88" s="183"/>
      <c r="VS88" s="183"/>
      <c r="VT88" s="183"/>
      <c r="VU88" s="183"/>
      <c r="VV88" s="183"/>
      <c r="VW88" s="183"/>
      <c r="VX88" s="183"/>
      <c r="VY88" s="183"/>
      <c r="VZ88" s="183"/>
      <c r="WA88" s="183"/>
      <c r="WB88" s="183"/>
      <c r="WC88" s="183"/>
      <c r="WD88" s="183"/>
      <c r="WE88" s="183"/>
      <c r="WF88" s="183"/>
      <c r="WG88" s="183"/>
      <c r="WH88" s="183"/>
      <c r="WI88" s="183"/>
      <c r="WJ88" s="183"/>
      <c r="WK88" s="183"/>
      <c r="WL88" s="183"/>
      <c r="WM88" s="183"/>
      <c r="WN88" s="183"/>
      <c r="WO88" s="183"/>
      <c r="WP88" s="183"/>
      <c r="WQ88" s="183"/>
      <c r="WR88" s="183"/>
      <c r="WS88" s="183"/>
      <c r="WT88" s="183"/>
      <c r="WU88" s="183"/>
      <c r="WV88" s="183"/>
      <c r="WW88" s="183"/>
      <c r="WX88" s="183"/>
      <c r="WY88" s="183"/>
      <c r="WZ88" s="183"/>
      <c r="XA88" s="183"/>
      <c r="XB88" s="183"/>
      <c r="XC88" s="183"/>
      <c r="XD88" s="183"/>
      <c r="XE88" s="183"/>
      <c r="XF88" s="183"/>
      <c r="XG88" s="183"/>
      <c r="XH88" s="183"/>
      <c r="XI88" s="183"/>
      <c r="XJ88" s="183"/>
      <c r="XK88" s="183"/>
      <c r="XL88" s="183"/>
      <c r="XM88" s="183"/>
      <c r="XN88" s="183"/>
      <c r="XO88" s="183"/>
      <c r="XP88" s="183"/>
      <c r="XQ88" s="183"/>
      <c r="XR88" s="183"/>
      <c r="XS88" s="183"/>
      <c r="XT88" s="183"/>
      <c r="XU88" s="183"/>
      <c r="XV88" s="183"/>
      <c r="XW88" s="183"/>
      <c r="XX88" s="183"/>
      <c r="XY88" s="183"/>
      <c r="XZ88" s="183"/>
      <c r="YA88" s="183"/>
      <c r="YB88" s="183"/>
      <c r="YC88" s="183"/>
      <c r="YD88" s="183"/>
      <c r="YE88" s="183"/>
      <c r="YF88" s="183"/>
      <c r="YG88" s="183"/>
      <c r="YH88" s="183"/>
      <c r="YI88" s="183"/>
      <c r="YJ88" s="183"/>
      <c r="YK88" s="183"/>
      <c r="YL88" s="183"/>
      <c r="YM88" s="183"/>
      <c r="YN88" s="183"/>
      <c r="YO88" s="183"/>
      <c r="YP88" s="183"/>
      <c r="YQ88" s="183"/>
      <c r="YR88" s="183"/>
      <c r="YS88" s="183"/>
      <c r="YT88" s="183"/>
      <c r="YU88" s="183"/>
      <c r="YV88" s="183"/>
      <c r="YW88" s="183"/>
      <c r="YX88" s="183"/>
      <c r="YY88" s="183"/>
      <c r="YZ88" s="183"/>
      <c r="ZA88" s="183"/>
      <c r="ZB88" s="183"/>
      <c r="ZC88" s="183"/>
      <c r="ZD88" s="183"/>
      <c r="ZE88" s="183"/>
      <c r="ZF88" s="183"/>
      <c r="ZG88" s="183"/>
      <c r="ZH88" s="183"/>
      <c r="ZI88" s="183"/>
      <c r="ZJ88" s="183"/>
      <c r="ZK88" s="183"/>
      <c r="ZL88" s="183"/>
      <c r="ZM88" s="183"/>
      <c r="ZN88" s="183"/>
      <c r="ZO88" s="183"/>
      <c r="ZP88" s="183"/>
      <c r="ZQ88" s="183"/>
      <c r="ZR88" s="183"/>
      <c r="ZS88" s="183"/>
      <c r="ZT88" s="183"/>
      <c r="ZU88" s="183"/>
      <c r="ZV88" s="183"/>
      <c r="ZW88" s="183"/>
      <c r="ZX88" s="183"/>
      <c r="ZY88" s="183"/>
      <c r="ZZ88" s="183"/>
      <c r="AAA88" s="183"/>
      <c r="AAB88" s="183"/>
      <c r="AAC88" s="183"/>
      <c r="AAD88" s="183"/>
      <c r="AAE88" s="183"/>
      <c r="AAF88" s="183"/>
      <c r="AAG88" s="183"/>
      <c r="AAH88" s="183"/>
      <c r="AAI88" s="183"/>
      <c r="AAJ88" s="183"/>
      <c r="AAK88" s="183"/>
      <c r="AAL88" s="183"/>
      <c r="AAM88" s="183"/>
      <c r="AAN88" s="183"/>
      <c r="AAO88" s="183"/>
      <c r="AAP88" s="183"/>
      <c r="AAQ88" s="183"/>
      <c r="AAR88" s="183"/>
      <c r="AAS88" s="183"/>
      <c r="AAT88" s="183"/>
      <c r="AAU88" s="183"/>
      <c r="AAV88" s="183"/>
      <c r="AAW88" s="183"/>
      <c r="AAX88" s="183"/>
      <c r="AAY88" s="183"/>
      <c r="AAZ88" s="183"/>
      <c r="ABA88" s="183"/>
      <c r="ABB88" s="183"/>
      <c r="ABC88" s="183"/>
      <c r="ABD88" s="183"/>
      <c r="ABE88" s="183"/>
      <c r="ABF88" s="183"/>
      <c r="ABG88" s="183"/>
      <c r="ABH88" s="183"/>
      <c r="ABI88" s="183"/>
      <c r="ABJ88" s="183"/>
      <c r="ABK88" s="183"/>
      <c r="ABL88" s="183"/>
      <c r="ABM88" s="183"/>
      <c r="ABN88" s="183"/>
      <c r="ABO88" s="183"/>
      <c r="ABP88" s="183"/>
      <c r="ABQ88" s="183"/>
      <c r="ABR88" s="183"/>
      <c r="ABS88" s="183"/>
      <c r="ABT88" s="183"/>
      <c r="ABU88" s="183"/>
      <c r="ABV88" s="183"/>
      <c r="ABW88" s="183"/>
      <c r="ABX88" s="183"/>
      <c r="ABY88" s="183"/>
      <c r="ABZ88" s="183"/>
      <c r="ACA88" s="183"/>
      <c r="ACB88" s="183"/>
      <c r="ACC88" s="183"/>
      <c r="ACD88" s="183"/>
      <c r="ACE88" s="183"/>
      <c r="ACF88" s="183"/>
      <c r="ACG88" s="183"/>
      <c r="ACH88" s="183"/>
      <c r="ACI88" s="183"/>
      <c r="ACJ88" s="183"/>
      <c r="ACK88" s="183"/>
      <c r="ACL88" s="183"/>
      <c r="ACM88" s="183"/>
      <c r="ACN88" s="183"/>
      <c r="ACO88" s="183"/>
      <c r="ACP88" s="183"/>
      <c r="ACQ88" s="183"/>
      <c r="ACR88" s="183"/>
      <c r="ACS88" s="183"/>
      <c r="ACT88" s="183"/>
      <c r="ACU88" s="183"/>
      <c r="ACV88" s="183"/>
      <c r="ACW88" s="183"/>
      <c r="ACX88" s="183"/>
      <c r="ACY88" s="183"/>
      <c r="ACZ88" s="183"/>
      <c r="ADA88" s="183"/>
      <c r="ADB88" s="183"/>
      <c r="ADC88" s="183"/>
      <c r="ADD88" s="183"/>
      <c r="ADE88" s="183"/>
      <c r="ADF88" s="183"/>
      <c r="ADG88" s="183"/>
      <c r="ADH88" s="183"/>
      <c r="ADI88" s="183"/>
      <c r="ADJ88" s="183"/>
      <c r="ADK88" s="183"/>
      <c r="ADL88" s="183"/>
      <c r="ADM88" s="183"/>
      <c r="ADN88" s="183"/>
      <c r="ADO88" s="183"/>
      <c r="ADP88" s="183"/>
      <c r="ADQ88" s="183"/>
      <c r="ADR88" s="183"/>
      <c r="ADS88" s="183"/>
      <c r="ADT88" s="183"/>
      <c r="ADU88" s="183"/>
      <c r="ADV88" s="183"/>
      <c r="ADW88" s="183"/>
      <c r="ADX88" s="183"/>
      <c r="ADY88" s="183"/>
      <c r="ADZ88" s="183"/>
      <c r="AEA88" s="183"/>
      <c r="AEB88" s="183"/>
      <c r="AEC88" s="183"/>
      <c r="AED88" s="183"/>
      <c r="AEE88" s="183"/>
      <c r="AEF88" s="183"/>
      <c r="AEG88" s="183"/>
      <c r="AEH88" s="183"/>
      <c r="AEI88" s="183"/>
      <c r="AEJ88" s="183"/>
      <c r="AEK88" s="183"/>
      <c r="AEL88" s="183"/>
      <c r="AEM88" s="183"/>
      <c r="AEN88" s="183"/>
      <c r="AEO88" s="183"/>
      <c r="AEP88" s="183"/>
      <c r="AEQ88" s="183"/>
      <c r="AER88" s="183"/>
      <c r="AES88" s="183"/>
      <c r="AET88" s="183"/>
      <c r="AEU88" s="183"/>
      <c r="AEV88" s="183"/>
      <c r="AEW88" s="183"/>
      <c r="AEX88" s="183"/>
      <c r="AEY88" s="183"/>
      <c r="AEZ88" s="183"/>
      <c r="AFA88" s="183"/>
      <c r="AFB88" s="183"/>
      <c r="AFC88" s="183"/>
      <c r="AFD88" s="183"/>
      <c r="AFE88" s="183"/>
      <c r="AFF88" s="183"/>
      <c r="AFG88" s="183"/>
      <c r="AFH88" s="183"/>
      <c r="AFI88" s="183"/>
      <c r="AFJ88" s="183"/>
      <c r="AFK88" s="183"/>
      <c r="AFL88" s="183"/>
      <c r="AFM88" s="183"/>
      <c r="AFN88" s="183"/>
      <c r="AFO88" s="183"/>
      <c r="AFP88" s="183"/>
      <c r="AFQ88" s="183"/>
      <c r="AFR88" s="183"/>
      <c r="AFS88" s="183"/>
      <c r="AFT88" s="183"/>
      <c r="AFU88" s="183"/>
      <c r="AFV88" s="183"/>
      <c r="AFW88" s="183"/>
      <c r="AFX88" s="183"/>
      <c r="AFY88" s="183"/>
      <c r="AFZ88" s="183"/>
      <c r="AGA88" s="183"/>
      <c r="AGB88" s="183"/>
      <c r="AGC88" s="183"/>
      <c r="AGD88" s="183"/>
      <c r="AGE88" s="183"/>
      <c r="AGF88" s="183"/>
      <c r="AGG88" s="183"/>
      <c r="AGH88" s="183"/>
      <c r="AGI88" s="183"/>
      <c r="AGJ88" s="183"/>
      <c r="AGK88" s="183"/>
      <c r="AGL88" s="183"/>
      <c r="AGM88" s="183"/>
      <c r="AGN88" s="183"/>
      <c r="AGO88" s="183"/>
      <c r="AGP88" s="183"/>
      <c r="AGQ88" s="183"/>
      <c r="AGR88" s="183"/>
      <c r="AGS88" s="183"/>
      <c r="AGT88" s="183"/>
      <c r="AGU88" s="183"/>
      <c r="AGV88" s="183"/>
      <c r="AGW88" s="183"/>
      <c r="AGX88" s="183"/>
      <c r="AGY88" s="183"/>
      <c r="AGZ88" s="183"/>
      <c r="AHA88" s="183"/>
      <c r="AHB88" s="183"/>
      <c r="AHC88" s="183"/>
      <c r="AHD88" s="183"/>
      <c r="AHE88" s="183"/>
      <c r="AHF88" s="183"/>
      <c r="AHG88" s="183"/>
      <c r="AHH88" s="183"/>
      <c r="AHI88" s="183"/>
      <c r="AHJ88" s="183"/>
      <c r="AHK88" s="183"/>
      <c r="AHL88" s="183"/>
      <c r="AHM88" s="183"/>
      <c r="AHN88" s="183"/>
      <c r="AHO88" s="183"/>
      <c r="AHP88" s="183"/>
      <c r="AHQ88" s="183"/>
      <c r="AHR88" s="183"/>
      <c r="AHS88" s="183"/>
      <c r="AHT88" s="183"/>
      <c r="AHU88" s="183"/>
      <c r="AHV88" s="183"/>
      <c r="AHW88" s="183"/>
      <c r="AHX88" s="183"/>
      <c r="AHY88" s="183"/>
      <c r="AHZ88" s="183"/>
      <c r="AIA88" s="183"/>
      <c r="AIB88" s="183"/>
      <c r="AIC88" s="183"/>
      <c r="AID88" s="183"/>
      <c r="AIE88" s="183"/>
      <c r="AIF88" s="183"/>
      <c r="AIG88" s="183"/>
      <c r="AIH88" s="183"/>
      <c r="AII88" s="183"/>
      <c r="AIJ88" s="183"/>
      <c r="AIK88" s="183"/>
      <c r="AIL88" s="183"/>
      <c r="AIM88" s="183"/>
      <c r="AIN88" s="183"/>
      <c r="AIO88" s="183"/>
      <c r="AIP88" s="183"/>
      <c r="AIQ88" s="183"/>
      <c r="AIR88" s="183"/>
      <c r="AIS88" s="183"/>
      <c r="AIT88" s="183"/>
      <c r="AIU88" s="183"/>
      <c r="AIV88" s="183"/>
      <c r="AIW88" s="183"/>
      <c r="AIX88" s="183"/>
      <c r="AIY88" s="183"/>
      <c r="AIZ88" s="183"/>
      <c r="AJA88" s="183"/>
      <c r="AJB88" s="183"/>
      <c r="AJC88" s="183"/>
      <c r="AJD88" s="183"/>
      <c r="AJE88" s="183"/>
      <c r="AJF88" s="183"/>
      <c r="AJG88" s="183"/>
      <c r="AJH88" s="183"/>
      <c r="AJI88" s="183"/>
      <c r="AJJ88" s="183"/>
      <c r="AJK88" s="183"/>
      <c r="AJL88" s="183"/>
      <c r="AJM88" s="183"/>
      <c r="AJN88" s="183"/>
      <c r="AJO88" s="183"/>
      <c r="AJP88" s="183"/>
      <c r="AJQ88" s="183"/>
      <c r="AJR88" s="183"/>
      <c r="AJS88" s="183"/>
      <c r="AJT88" s="183"/>
      <c r="AJU88" s="183"/>
      <c r="AJV88" s="183"/>
      <c r="AJW88" s="183"/>
      <c r="AJX88" s="183"/>
      <c r="AJY88" s="183"/>
      <c r="AJZ88" s="183"/>
      <c r="AKA88" s="183"/>
      <c r="AKB88" s="183"/>
      <c r="AKC88" s="183"/>
      <c r="AKD88" s="183"/>
      <c r="AKE88" s="183"/>
      <c r="AKF88" s="183"/>
      <c r="AKG88" s="183"/>
      <c r="AKH88" s="183"/>
      <c r="AKI88" s="183"/>
      <c r="AKJ88" s="183"/>
      <c r="AKK88" s="183"/>
      <c r="AKL88" s="183"/>
      <c r="AKM88" s="183"/>
      <c r="AKN88" s="183"/>
      <c r="AKO88" s="183"/>
      <c r="AKP88" s="183"/>
      <c r="AKQ88" s="183"/>
      <c r="AKR88" s="183"/>
      <c r="AKS88" s="183"/>
      <c r="AKT88" s="183"/>
      <c r="AKU88" s="183"/>
      <c r="AKV88" s="183"/>
      <c r="AKW88" s="183"/>
      <c r="AKX88" s="183"/>
      <c r="AKY88" s="183"/>
      <c r="AKZ88" s="183"/>
      <c r="ALA88" s="183"/>
      <c r="ALB88" s="183"/>
      <c r="ALC88" s="183"/>
      <c r="ALD88" s="183"/>
      <c r="ALE88" s="183"/>
      <c r="ALF88" s="183"/>
      <c r="ALG88" s="183"/>
      <c r="ALH88" s="183"/>
      <c r="ALI88" s="183"/>
      <c r="ALJ88" s="183"/>
      <c r="ALK88" s="183"/>
      <c r="ALL88" s="183"/>
      <c r="ALM88" s="183"/>
      <c r="ALN88" s="183"/>
      <c r="ALO88" s="183"/>
      <c r="ALP88" s="183"/>
      <c r="ALQ88" s="183"/>
      <c r="ALR88" s="183"/>
      <c r="ALS88" s="183"/>
      <c r="ALT88" s="183"/>
      <c r="ALU88" s="183"/>
      <c r="ALV88" s="183"/>
      <c r="ALW88" s="183"/>
      <c r="ALX88" s="183"/>
      <c r="ALY88" s="183"/>
      <c r="ALZ88" s="183"/>
      <c r="AMA88" s="183"/>
      <c r="AMB88" s="183"/>
      <c r="AMC88" s="183"/>
      <c r="AMD88" s="183"/>
      <c r="AME88" s="183"/>
      <c r="AMF88" s="183"/>
      <c r="AMG88" s="183"/>
      <c r="AMH88" s="183"/>
      <c r="AMI88" s="183"/>
      <c r="AMJ88" s="183"/>
      <c r="AMK88" s="183"/>
      <c r="AML88" s="183"/>
      <c r="AMM88" s="183"/>
      <c r="AMN88" s="183"/>
      <c r="AMO88" s="183"/>
      <c r="AMP88" s="183"/>
      <c r="AMQ88" s="183"/>
      <c r="AMR88" s="183"/>
      <c r="AMS88" s="183"/>
      <c r="AMT88" s="183"/>
      <c r="AMU88" s="183"/>
      <c r="AMV88" s="183"/>
      <c r="AMW88" s="183"/>
      <c r="AMX88" s="183"/>
      <c r="AMY88" s="183"/>
      <c r="AMZ88" s="183"/>
      <c r="ANA88" s="183"/>
      <c r="ANB88" s="183"/>
      <c r="ANC88" s="183"/>
      <c r="AND88" s="183"/>
      <c r="ANE88" s="183"/>
      <c r="ANF88" s="183"/>
      <c r="ANG88" s="183"/>
      <c r="ANH88" s="183"/>
      <c r="ANI88" s="183"/>
      <c r="ANJ88" s="183"/>
      <c r="ANK88" s="183"/>
      <c r="ANL88" s="183"/>
      <c r="ANM88" s="183"/>
      <c r="ANN88" s="183"/>
      <c r="ANO88" s="183"/>
      <c r="ANP88" s="183"/>
      <c r="ANQ88" s="183"/>
      <c r="ANR88" s="183"/>
      <c r="ANS88" s="183"/>
      <c r="ANT88" s="183"/>
      <c r="ANU88" s="183"/>
      <c r="ANV88" s="183"/>
      <c r="ANW88" s="183"/>
      <c r="ANX88" s="183"/>
      <c r="ANY88" s="183"/>
      <c r="ANZ88" s="183"/>
      <c r="AOA88" s="183"/>
      <c r="AOB88" s="183"/>
      <c r="AOC88" s="183"/>
      <c r="AOD88" s="183"/>
      <c r="AOE88" s="183"/>
      <c r="AOF88" s="183"/>
      <c r="AOG88" s="183"/>
      <c r="AOH88" s="183"/>
      <c r="AOI88" s="183"/>
      <c r="AOJ88" s="183"/>
      <c r="AOK88" s="183"/>
      <c r="AOL88" s="183"/>
      <c r="AOM88" s="183"/>
      <c r="AON88" s="183"/>
      <c r="AOO88" s="183"/>
      <c r="AOP88" s="183"/>
      <c r="AOQ88" s="183"/>
      <c r="AOR88" s="183"/>
      <c r="AOS88" s="183"/>
      <c r="AOT88" s="183"/>
      <c r="AOU88" s="183"/>
      <c r="AOV88" s="183"/>
      <c r="AOW88" s="183"/>
      <c r="AOX88" s="183"/>
      <c r="AOY88" s="183"/>
      <c r="AOZ88" s="183"/>
      <c r="APA88" s="183"/>
      <c r="APB88" s="183"/>
      <c r="APC88" s="183"/>
      <c r="APD88" s="183"/>
      <c r="APE88" s="183"/>
      <c r="APF88" s="183"/>
      <c r="APG88" s="183"/>
      <c r="APH88" s="183"/>
      <c r="API88" s="183"/>
      <c r="APJ88" s="183"/>
      <c r="APK88" s="183"/>
      <c r="APL88" s="183"/>
      <c r="APM88" s="183"/>
      <c r="APN88" s="183"/>
      <c r="APO88" s="183"/>
      <c r="APP88" s="183"/>
      <c r="APQ88" s="183"/>
      <c r="APR88" s="183"/>
      <c r="APS88" s="183"/>
      <c r="APT88" s="183"/>
      <c r="APU88" s="183"/>
      <c r="APV88" s="183"/>
      <c r="APW88" s="183"/>
      <c r="APX88" s="183"/>
      <c r="APY88" s="183"/>
      <c r="APZ88" s="183"/>
      <c r="AQA88" s="183"/>
      <c r="AQB88" s="183"/>
      <c r="AQC88" s="183"/>
      <c r="AQD88" s="183"/>
      <c r="AQE88" s="183"/>
      <c r="AQF88" s="183"/>
      <c r="AQG88" s="183"/>
      <c r="AQH88" s="183"/>
      <c r="AQI88" s="183"/>
      <c r="AQJ88" s="183"/>
      <c r="AQK88" s="183"/>
      <c r="AQL88" s="183"/>
      <c r="AQM88" s="183"/>
      <c r="AQN88" s="183"/>
      <c r="AQO88" s="183"/>
      <c r="AQP88" s="183"/>
      <c r="AQQ88" s="183"/>
      <c r="AQR88" s="183"/>
      <c r="AQS88" s="183"/>
      <c r="AQT88" s="183"/>
      <c r="AQU88" s="183"/>
      <c r="AQV88" s="183"/>
      <c r="AQW88" s="183"/>
      <c r="AQX88" s="183"/>
      <c r="AQY88" s="183"/>
      <c r="AQZ88" s="183"/>
      <c r="ARA88" s="183"/>
      <c r="ARB88" s="183"/>
      <c r="ARC88" s="183"/>
      <c r="ARD88" s="183"/>
      <c r="ARE88" s="183"/>
      <c r="ARF88" s="183"/>
      <c r="ARG88" s="183"/>
      <c r="ARH88" s="183"/>
      <c r="ARI88" s="183"/>
      <c r="ARJ88" s="183"/>
      <c r="ARK88" s="183"/>
      <c r="ARL88" s="183"/>
      <c r="ARM88" s="183"/>
      <c r="ARN88" s="183"/>
      <c r="ARO88" s="183"/>
      <c r="ARP88" s="183"/>
      <c r="ARQ88" s="183"/>
      <c r="ARR88" s="183"/>
      <c r="ARS88" s="183"/>
      <c r="ART88" s="183"/>
      <c r="ARU88" s="183"/>
      <c r="ARV88" s="183"/>
      <c r="ARW88" s="183"/>
      <c r="ARX88" s="183"/>
      <c r="ARY88" s="183"/>
      <c r="ARZ88" s="183"/>
      <c r="ASA88" s="183"/>
      <c r="ASB88" s="183"/>
      <c r="ASC88" s="183"/>
      <c r="ASD88" s="183"/>
      <c r="ASE88" s="183"/>
      <c r="ASF88" s="183"/>
      <c r="ASG88" s="183"/>
      <c r="ASH88" s="183"/>
      <c r="ASI88" s="183"/>
      <c r="ASJ88" s="183"/>
      <c r="ASK88" s="183"/>
      <c r="ASL88" s="183"/>
      <c r="ASM88" s="183"/>
      <c r="ASN88" s="183"/>
      <c r="ASO88" s="183"/>
      <c r="ASP88" s="183"/>
      <c r="ASQ88" s="183"/>
      <c r="ASR88" s="183"/>
      <c r="ASS88" s="183"/>
      <c r="AST88" s="183"/>
      <c r="ASU88" s="183"/>
      <c r="ASV88" s="183"/>
      <c r="ASW88" s="183"/>
      <c r="ASX88" s="183"/>
      <c r="ASY88" s="183"/>
      <c r="ASZ88" s="183"/>
      <c r="ATA88" s="183"/>
      <c r="ATB88" s="183"/>
      <c r="ATC88" s="183"/>
      <c r="ATD88" s="183"/>
      <c r="ATE88" s="183"/>
      <c r="ATF88" s="183"/>
      <c r="ATG88" s="183"/>
      <c r="ATH88" s="183"/>
      <c r="ATI88" s="183"/>
      <c r="ATJ88" s="183"/>
      <c r="ATK88" s="183"/>
      <c r="ATL88" s="183"/>
      <c r="ATM88" s="183"/>
      <c r="ATN88" s="183"/>
      <c r="ATO88" s="183"/>
      <c r="ATP88" s="183"/>
      <c r="ATQ88" s="183"/>
      <c r="ATR88" s="183"/>
      <c r="ATS88" s="183"/>
      <c r="ATT88" s="183"/>
      <c r="ATU88" s="183"/>
      <c r="ATV88" s="183"/>
      <c r="ATW88" s="183"/>
      <c r="ATX88" s="183"/>
      <c r="ATY88" s="183"/>
      <c r="ATZ88" s="183"/>
      <c r="AUA88" s="183"/>
      <c r="AUB88" s="183"/>
      <c r="AUC88" s="183"/>
      <c r="AUD88" s="183"/>
      <c r="AUE88" s="183"/>
      <c r="AUF88" s="183"/>
      <c r="AUG88" s="183"/>
      <c r="AUH88" s="183"/>
      <c r="AUI88" s="183"/>
      <c r="AUJ88" s="183"/>
      <c r="AUK88" s="183"/>
      <c r="AUL88" s="183"/>
      <c r="AUM88" s="183"/>
      <c r="AUN88" s="183"/>
      <c r="AUO88" s="183"/>
      <c r="AUP88" s="183"/>
      <c r="AUQ88" s="183"/>
      <c r="AUR88" s="183"/>
      <c r="AUS88" s="183"/>
      <c r="AUT88" s="183"/>
      <c r="AUU88" s="183"/>
      <c r="AUV88" s="183"/>
      <c r="AUW88" s="183"/>
      <c r="AUX88" s="183"/>
      <c r="AUY88" s="183"/>
      <c r="AUZ88" s="183"/>
      <c r="AVA88" s="183"/>
      <c r="AVB88" s="183"/>
      <c r="AVC88" s="183"/>
      <c r="AVD88" s="183"/>
      <c r="AVE88" s="183"/>
      <c r="AVF88" s="183"/>
      <c r="AVG88" s="183"/>
      <c r="AVH88" s="183"/>
      <c r="AVI88" s="183"/>
      <c r="AVJ88" s="183"/>
      <c r="AVK88" s="183"/>
      <c r="AVL88" s="183"/>
      <c r="AVM88" s="183"/>
      <c r="AVN88" s="183"/>
      <c r="AVO88" s="183"/>
      <c r="AVP88" s="183"/>
      <c r="AVQ88" s="183"/>
      <c r="AVR88" s="183"/>
      <c r="AVS88" s="183"/>
      <c r="AVT88" s="183"/>
      <c r="AVU88" s="183"/>
      <c r="AVV88" s="183"/>
      <c r="AVW88" s="183"/>
      <c r="AVX88" s="183"/>
      <c r="AVY88" s="183"/>
      <c r="AVZ88" s="183"/>
      <c r="AWA88" s="183"/>
      <c r="AWB88" s="183"/>
      <c r="AWC88" s="183"/>
      <c r="AWD88" s="183"/>
      <c r="AWE88" s="183"/>
      <c r="AWF88" s="183"/>
      <c r="AWG88" s="183"/>
      <c r="AWH88" s="183"/>
      <c r="AWI88" s="183"/>
      <c r="AWJ88" s="183"/>
      <c r="AWK88" s="183"/>
      <c r="AWL88" s="183"/>
      <c r="AWM88" s="183"/>
      <c r="AWN88" s="183"/>
      <c r="AWO88" s="183"/>
      <c r="AWP88" s="183"/>
      <c r="AWQ88" s="183"/>
      <c r="AWR88" s="183"/>
      <c r="AWS88" s="183"/>
      <c r="AWT88" s="183"/>
      <c r="AWU88" s="183"/>
      <c r="AWV88" s="183"/>
      <c r="AWW88" s="183"/>
      <c r="AWX88" s="183"/>
      <c r="AWY88" s="183"/>
      <c r="AWZ88" s="183"/>
      <c r="AXA88" s="183"/>
      <c r="AXB88" s="183"/>
      <c r="AXC88" s="183"/>
      <c r="AXD88" s="183"/>
      <c r="AXE88" s="183"/>
      <c r="AXF88" s="183"/>
      <c r="AXG88" s="183"/>
      <c r="AXH88" s="183"/>
      <c r="AXI88" s="183"/>
      <c r="AXJ88" s="183"/>
      <c r="AXK88" s="183"/>
      <c r="AXL88" s="183"/>
      <c r="AXM88" s="183"/>
      <c r="AXN88" s="183"/>
      <c r="AXO88" s="183"/>
      <c r="AXP88" s="183"/>
      <c r="AXQ88" s="183"/>
      <c r="AXR88" s="183"/>
      <c r="AXS88" s="183"/>
      <c r="AXT88" s="183"/>
      <c r="AXU88" s="183"/>
      <c r="AXV88" s="183"/>
      <c r="AXW88" s="183"/>
      <c r="AXX88" s="183"/>
      <c r="AXY88" s="183"/>
      <c r="AXZ88" s="183"/>
      <c r="AYA88" s="183"/>
      <c r="AYB88" s="183"/>
      <c r="AYC88" s="183"/>
      <c r="AYD88" s="183"/>
      <c r="AYE88" s="183"/>
      <c r="AYF88" s="183"/>
      <c r="AYG88" s="183"/>
      <c r="AYH88" s="183"/>
      <c r="AYI88" s="183"/>
      <c r="AYJ88" s="183"/>
      <c r="AYK88" s="183"/>
      <c r="AYL88" s="183"/>
      <c r="AYM88" s="183"/>
      <c r="AYN88" s="183"/>
      <c r="AYO88" s="183"/>
      <c r="AYP88" s="183"/>
      <c r="AYQ88" s="183"/>
      <c r="AYR88" s="183"/>
      <c r="AYS88" s="183"/>
      <c r="AYT88" s="183"/>
      <c r="AYU88" s="183"/>
      <c r="AYV88" s="183"/>
      <c r="AYW88" s="183"/>
      <c r="AYX88" s="183"/>
      <c r="AYY88" s="183"/>
      <c r="AYZ88" s="183"/>
      <c r="AZA88" s="183"/>
      <c r="AZB88" s="183"/>
      <c r="AZC88" s="183"/>
      <c r="AZD88" s="183"/>
      <c r="AZE88" s="183"/>
      <c r="AZF88" s="183"/>
      <c r="AZG88" s="183"/>
      <c r="AZH88" s="183"/>
      <c r="AZI88" s="183"/>
      <c r="AZJ88" s="183"/>
      <c r="AZK88" s="183"/>
      <c r="AZL88" s="183"/>
      <c r="AZM88" s="183"/>
      <c r="AZN88" s="183"/>
      <c r="AZO88" s="183"/>
      <c r="AZP88" s="183"/>
      <c r="AZQ88" s="183"/>
      <c r="AZR88" s="183"/>
      <c r="AZS88" s="183"/>
      <c r="AZT88" s="183"/>
      <c r="AZU88" s="183"/>
      <c r="AZV88" s="183"/>
      <c r="AZW88" s="183"/>
      <c r="AZX88" s="183"/>
      <c r="AZY88" s="183"/>
      <c r="AZZ88" s="183"/>
      <c r="BAA88" s="183"/>
      <c r="BAB88" s="183"/>
      <c r="BAC88" s="183"/>
      <c r="BAD88" s="183"/>
      <c r="BAE88" s="183"/>
      <c r="BAF88" s="183"/>
      <c r="BAG88" s="183"/>
      <c r="BAH88" s="183"/>
      <c r="BAI88" s="183"/>
      <c r="BAJ88" s="183"/>
      <c r="BAK88" s="183"/>
      <c r="BAL88" s="183"/>
      <c r="BAM88" s="183"/>
      <c r="BAN88" s="183"/>
      <c r="BAO88" s="183"/>
      <c r="BAP88" s="183"/>
      <c r="BAQ88" s="183"/>
      <c r="BAR88" s="183"/>
      <c r="BAS88" s="183"/>
      <c r="BAT88" s="183"/>
      <c r="BAU88" s="183"/>
      <c r="BAV88" s="183"/>
      <c r="BAW88" s="183"/>
      <c r="BAX88" s="183"/>
      <c r="BAY88" s="183"/>
      <c r="BAZ88" s="183"/>
      <c r="BBA88" s="183"/>
      <c r="BBB88" s="183"/>
      <c r="BBC88" s="183"/>
      <c r="BBD88" s="183"/>
      <c r="BBE88" s="183"/>
      <c r="BBF88" s="183"/>
      <c r="BBG88" s="183"/>
      <c r="BBH88" s="183"/>
      <c r="BBI88" s="183"/>
      <c r="BBJ88" s="183"/>
      <c r="BBK88" s="183"/>
      <c r="BBL88" s="183"/>
      <c r="BBM88" s="183"/>
      <c r="BBN88" s="183"/>
      <c r="BBO88" s="183"/>
      <c r="BBP88" s="183"/>
      <c r="BBQ88" s="183"/>
      <c r="BBR88" s="183"/>
      <c r="BBS88" s="183"/>
      <c r="BBT88" s="183"/>
      <c r="BBU88" s="183"/>
      <c r="BBV88" s="183"/>
      <c r="BBW88" s="183"/>
      <c r="BBX88" s="183"/>
      <c r="BBY88" s="183"/>
      <c r="BBZ88" s="183"/>
      <c r="BCA88" s="183"/>
      <c r="BCB88" s="183"/>
      <c r="BCC88" s="183"/>
      <c r="BCD88" s="183"/>
      <c r="BCE88" s="183"/>
      <c r="BCF88" s="183"/>
      <c r="BCG88" s="183"/>
      <c r="BCH88" s="183"/>
      <c r="BCI88" s="183"/>
      <c r="BCJ88" s="183"/>
      <c r="BCK88" s="183"/>
      <c r="BCL88" s="183"/>
      <c r="BCM88" s="183"/>
      <c r="BCN88" s="183"/>
      <c r="BCO88" s="183"/>
      <c r="BCP88" s="183"/>
      <c r="BCQ88" s="183"/>
      <c r="BCR88" s="183"/>
      <c r="BCS88" s="183"/>
      <c r="BCT88" s="183"/>
      <c r="BCU88" s="183"/>
      <c r="BCV88" s="183"/>
      <c r="BCW88" s="183"/>
      <c r="BCX88" s="183"/>
      <c r="BCY88" s="183"/>
      <c r="BCZ88" s="183"/>
      <c r="BDA88" s="183"/>
      <c r="BDB88" s="183"/>
      <c r="BDC88" s="183"/>
      <c r="BDD88" s="183"/>
      <c r="BDE88" s="183"/>
      <c r="BDF88" s="183"/>
      <c r="BDG88" s="183"/>
      <c r="BDH88" s="183"/>
      <c r="BDI88" s="183"/>
      <c r="BDJ88" s="183"/>
      <c r="BDK88" s="183"/>
      <c r="BDL88" s="183"/>
      <c r="BDM88" s="183"/>
      <c r="BDN88" s="183"/>
      <c r="BDO88" s="183"/>
      <c r="BDP88" s="183"/>
      <c r="BDQ88" s="183"/>
      <c r="BDR88" s="183"/>
      <c r="BDS88" s="183"/>
      <c r="BDT88" s="183"/>
      <c r="BDU88" s="183"/>
      <c r="BDV88" s="183"/>
      <c r="BDW88" s="183"/>
      <c r="BDX88" s="183"/>
      <c r="BDY88" s="183"/>
      <c r="BDZ88" s="183"/>
      <c r="BEA88" s="183"/>
      <c r="BEB88" s="183"/>
      <c r="BEC88" s="183"/>
      <c r="BED88" s="183"/>
      <c r="BEE88" s="183"/>
      <c r="BEF88" s="183"/>
      <c r="BEG88" s="183"/>
      <c r="BEH88" s="183"/>
      <c r="BEI88" s="183"/>
      <c r="BEJ88" s="183"/>
      <c r="BEK88" s="183"/>
      <c r="BEL88" s="183"/>
      <c r="BEM88" s="183"/>
      <c r="BEN88" s="183"/>
      <c r="BEO88" s="183"/>
      <c r="BEP88" s="183"/>
      <c r="BEQ88" s="183"/>
      <c r="BER88" s="183"/>
      <c r="BES88" s="183"/>
      <c r="BET88" s="183"/>
      <c r="BEU88" s="183"/>
      <c r="BEV88" s="183"/>
      <c r="BEW88" s="183"/>
      <c r="BEX88" s="183"/>
      <c r="BEY88" s="183"/>
      <c r="BEZ88" s="183"/>
      <c r="BFA88" s="183"/>
      <c r="BFB88" s="183"/>
      <c r="BFC88" s="183"/>
      <c r="BFD88" s="183"/>
      <c r="BFE88" s="183"/>
      <c r="BFF88" s="183"/>
      <c r="BFG88" s="183"/>
      <c r="BFH88" s="183"/>
      <c r="BFI88" s="183"/>
      <c r="BFJ88" s="183"/>
      <c r="BFK88" s="183"/>
      <c r="BFL88" s="183"/>
      <c r="BFM88" s="183"/>
      <c r="BFN88" s="183"/>
      <c r="BFO88" s="183"/>
      <c r="BFP88" s="183"/>
      <c r="BFQ88" s="183"/>
      <c r="BFR88" s="183"/>
      <c r="BFS88" s="183"/>
      <c r="BFT88" s="183"/>
      <c r="BFU88" s="183"/>
      <c r="BFV88" s="183"/>
      <c r="BFW88" s="183"/>
      <c r="BFX88" s="183"/>
      <c r="BFY88" s="183"/>
      <c r="BFZ88" s="183"/>
      <c r="BGA88" s="183"/>
      <c r="BGB88" s="183"/>
      <c r="BGC88" s="183"/>
      <c r="BGD88" s="183"/>
      <c r="BGE88" s="183"/>
      <c r="BGF88" s="183"/>
      <c r="BGG88" s="183"/>
      <c r="BGH88" s="183"/>
      <c r="BGI88" s="183"/>
      <c r="BGJ88" s="183"/>
      <c r="BGK88" s="183"/>
      <c r="BGL88" s="183"/>
      <c r="BGM88" s="183"/>
      <c r="BGN88" s="183"/>
      <c r="BGO88" s="183"/>
      <c r="BGP88" s="183"/>
      <c r="BGQ88" s="183"/>
      <c r="BGR88" s="183"/>
      <c r="BGS88" s="183"/>
      <c r="BGT88" s="183"/>
      <c r="BGU88" s="183"/>
      <c r="BGV88" s="183"/>
      <c r="BGW88" s="183"/>
      <c r="BGX88" s="183"/>
      <c r="BGY88" s="183"/>
      <c r="BGZ88" s="183"/>
      <c r="BHA88" s="183"/>
      <c r="BHB88" s="183"/>
      <c r="BHC88" s="183"/>
      <c r="BHD88" s="183"/>
      <c r="BHE88" s="183"/>
      <c r="BHF88" s="183"/>
      <c r="BHG88" s="183"/>
      <c r="BHH88" s="183"/>
      <c r="BHI88" s="183"/>
      <c r="BHJ88" s="183"/>
      <c r="BHK88" s="183"/>
      <c r="BHL88" s="183"/>
      <c r="BHM88" s="183"/>
      <c r="BHN88" s="183"/>
      <c r="BHO88" s="183"/>
      <c r="BHP88" s="183"/>
      <c r="BHQ88" s="183"/>
      <c r="BHR88" s="183"/>
      <c r="BHS88" s="183"/>
      <c r="BHT88" s="183"/>
      <c r="BHU88" s="183"/>
      <c r="BHV88" s="183"/>
      <c r="BHW88" s="183"/>
      <c r="BHX88" s="183"/>
      <c r="BHY88" s="183"/>
      <c r="BHZ88" s="183"/>
      <c r="BIA88" s="183"/>
      <c r="BIB88" s="183"/>
      <c r="BIC88" s="183"/>
      <c r="BID88" s="183"/>
      <c r="BIE88" s="183"/>
      <c r="BIF88" s="183"/>
      <c r="BIG88" s="183"/>
      <c r="BIH88" s="183"/>
      <c r="BII88" s="183"/>
      <c r="BIJ88" s="183"/>
      <c r="BIK88" s="183"/>
      <c r="BIL88" s="183"/>
      <c r="BIM88" s="183"/>
      <c r="BIN88" s="183"/>
      <c r="BIO88" s="183"/>
      <c r="BIP88" s="183"/>
      <c r="BIQ88" s="183"/>
      <c r="BIR88" s="183"/>
      <c r="BIS88" s="183"/>
      <c r="BIT88" s="183"/>
      <c r="BIU88" s="183"/>
      <c r="BIV88" s="183"/>
      <c r="BIW88" s="183"/>
      <c r="BIX88" s="183"/>
      <c r="BIY88" s="183"/>
      <c r="BIZ88" s="183"/>
      <c r="BJA88" s="183"/>
      <c r="BJB88" s="183"/>
      <c r="BJC88" s="183"/>
      <c r="BJD88" s="183"/>
      <c r="BJE88" s="183"/>
      <c r="BJF88" s="183"/>
      <c r="BJG88" s="183"/>
      <c r="BJH88" s="183"/>
      <c r="BJI88" s="183"/>
      <c r="BJJ88" s="183"/>
      <c r="BJK88" s="183"/>
      <c r="BJL88" s="183"/>
      <c r="BJM88" s="183"/>
      <c r="BJN88" s="183"/>
      <c r="BJO88" s="183"/>
      <c r="BJP88" s="183"/>
      <c r="BJQ88" s="183"/>
      <c r="BJR88" s="183"/>
      <c r="BJS88" s="183"/>
      <c r="BJT88" s="183"/>
      <c r="BJU88" s="183"/>
      <c r="BJV88" s="183"/>
      <c r="BJW88" s="183"/>
      <c r="BJX88" s="183"/>
      <c r="BJY88" s="183"/>
      <c r="BJZ88" s="183"/>
      <c r="BKA88" s="183"/>
      <c r="BKB88" s="183"/>
      <c r="BKC88" s="183"/>
      <c r="BKD88" s="183"/>
      <c r="BKE88" s="183"/>
      <c r="BKF88" s="183"/>
      <c r="BKG88" s="183"/>
      <c r="BKH88" s="183"/>
      <c r="BKI88" s="183"/>
      <c r="BKJ88" s="183"/>
      <c r="BKK88" s="183"/>
      <c r="BKL88" s="183"/>
      <c r="BKM88" s="183"/>
      <c r="BKN88" s="183"/>
      <c r="BKO88" s="183"/>
      <c r="BKP88" s="183"/>
      <c r="BKQ88" s="183"/>
      <c r="BKR88" s="183"/>
      <c r="BKS88" s="183"/>
      <c r="BKT88" s="183"/>
      <c r="BKU88" s="183"/>
      <c r="BKV88" s="183"/>
      <c r="BKW88" s="183"/>
      <c r="BKX88" s="183"/>
      <c r="BKY88" s="183"/>
      <c r="BKZ88" s="183"/>
      <c r="BLA88" s="183"/>
      <c r="BLB88" s="183"/>
      <c r="BLC88" s="183"/>
      <c r="BLD88" s="183"/>
      <c r="BLE88" s="183"/>
      <c r="BLF88" s="183"/>
      <c r="BLG88" s="183"/>
      <c r="BLH88" s="183"/>
      <c r="BLI88" s="183"/>
      <c r="BLJ88" s="183"/>
      <c r="BLK88" s="183"/>
      <c r="BLL88" s="183"/>
      <c r="BLM88" s="183"/>
      <c r="BLN88" s="183"/>
      <c r="BLO88" s="183"/>
      <c r="BLP88" s="183"/>
      <c r="BLQ88" s="183"/>
      <c r="BLR88" s="183"/>
      <c r="BLS88" s="183"/>
      <c r="BLT88" s="183"/>
      <c r="BLU88" s="183"/>
      <c r="BLV88" s="183"/>
      <c r="BLW88" s="183"/>
      <c r="BLX88" s="183"/>
      <c r="BLY88" s="183"/>
      <c r="BLZ88" s="183"/>
      <c r="BMA88" s="183"/>
      <c r="BMB88" s="183"/>
      <c r="BMC88" s="183"/>
      <c r="BMD88" s="183"/>
      <c r="BME88" s="183"/>
      <c r="BMF88" s="183"/>
      <c r="BMG88" s="183"/>
      <c r="BMH88" s="183"/>
      <c r="BMI88" s="183"/>
      <c r="BMJ88" s="183"/>
      <c r="BMK88" s="183"/>
      <c r="BML88" s="183"/>
      <c r="BMM88" s="183"/>
      <c r="BMN88" s="183"/>
      <c r="BMO88" s="183"/>
      <c r="BMP88" s="183"/>
      <c r="BMQ88" s="183"/>
      <c r="BMR88" s="183"/>
      <c r="BMS88" s="183"/>
      <c r="BMT88" s="183"/>
      <c r="BMU88" s="183"/>
      <c r="BMV88" s="183"/>
      <c r="BMW88" s="183"/>
      <c r="BMX88" s="183"/>
      <c r="BMY88" s="183"/>
      <c r="BMZ88" s="183"/>
      <c r="BNA88" s="183"/>
      <c r="BNB88" s="183"/>
      <c r="BNC88" s="183"/>
      <c r="BND88" s="183"/>
      <c r="BNE88" s="183"/>
      <c r="BNF88" s="183"/>
      <c r="BNG88" s="183"/>
      <c r="BNH88" s="183"/>
      <c r="BNI88" s="183"/>
      <c r="BNJ88" s="183"/>
      <c r="BNK88" s="183"/>
      <c r="BNL88" s="183"/>
      <c r="BNM88" s="183"/>
      <c r="BNN88" s="183"/>
      <c r="BNO88" s="183"/>
      <c r="BNP88" s="183"/>
      <c r="BNQ88" s="183"/>
      <c r="BNR88" s="183"/>
      <c r="BNS88" s="183"/>
      <c r="BNT88" s="183"/>
      <c r="BNU88" s="183"/>
      <c r="BNV88" s="183"/>
      <c r="BNW88" s="183"/>
      <c r="BNX88" s="183"/>
      <c r="BNY88" s="183"/>
      <c r="BNZ88" s="183"/>
      <c r="BOA88" s="183"/>
      <c r="BOB88" s="183"/>
      <c r="BOC88" s="183"/>
      <c r="BOD88" s="183"/>
      <c r="BOE88" s="183"/>
      <c r="BOF88" s="183"/>
      <c r="BOG88" s="183"/>
      <c r="BOH88" s="183"/>
      <c r="BOI88" s="183"/>
      <c r="BOJ88" s="183"/>
      <c r="BOK88" s="183"/>
      <c r="BOL88" s="183"/>
      <c r="BOM88" s="183"/>
      <c r="BON88" s="183"/>
      <c r="BOO88" s="183"/>
      <c r="BOP88" s="183"/>
      <c r="BOQ88" s="183"/>
      <c r="BOR88" s="183"/>
      <c r="BOS88" s="183"/>
      <c r="BOT88" s="183"/>
      <c r="BOU88" s="183"/>
      <c r="BOV88" s="183"/>
      <c r="BOW88" s="183"/>
      <c r="BOX88" s="183"/>
      <c r="BOY88" s="183"/>
      <c r="BOZ88" s="183"/>
      <c r="BPA88" s="183"/>
      <c r="BPB88" s="183"/>
      <c r="BPC88" s="183"/>
      <c r="BPD88" s="183"/>
      <c r="BPE88" s="183"/>
      <c r="BPF88" s="183"/>
      <c r="BPG88" s="183"/>
      <c r="BPH88" s="183"/>
      <c r="BPI88" s="183"/>
      <c r="BPJ88" s="183"/>
      <c r="BPK88" s="183"/>
      <c r="BPL88" s="183"/>
      <c r="BPM88" s="183"/>
      <c r="BPN88" s="183"/>
      <c r="BPO88" s="183"/>
      <c r="BPP88" s="183"/>
      <c r="BPQ88" s="183"/>
      <c r="BPR88" s="183"/>
      <c r="BPS88" s="183"/>
      <c r="BPT88" s="183"/>
      <c r="BPU88" s="183"/>
      <c r="BPV88" s="183"/>
      <c r="BPW88" s="183"/>
      <c r="BPX88" s="183"/>
      <c r="BPY88" s="183"/>
      <c r="BPZ88" s="183"/>
      <c r="BQA88" s="183"/>
      <c r="BQB88" s="183"/>
      <c r="BQC88" s="183"/>
      <c r="BQD88" s="183"/>
      <c r="BQE88" s="183"/>
      <c r="BQF88" s="183"/>
      <c r="BQG88" s="183"/>
      <c r="BQH88" s="183"/>
      <c r="BQI88" s="183"/>
      <c r="BQJ88" s="183"/>
      <c r="BQK88" s="183"/>
      <c r="BQL88" s="183"/>
      <c r="BQM88" s="183"/>
      <c r="BQN88" s="183"/>
      <c r="BQO88" s="183"/>
      <c r="BQP88" s="183"/>
      <c r="BQQ88" s="183"/>
      <c r="BQR88" s="183"/>
      <c r="BQS88" s="183"/>
      <c r="BQT88" s="183"/>
      <c r="BQU88" s="183"/>
      <c r="BQV88" s="183"/>
      <c r="BQW88" s="183"/>
      <c r="BQX88" s="183"/>
      <c r="BQY88" s="183"/>
      <c r="BQZ88" s="183"/>
      <c r="BRA88" s="183"/>
      <c r="BRB88" s="183"/>
      <c r="BRC88" s="183"/>
      <c r="BRD88" s="183"/>
      <c r="BRE88" s="183"/>
      <c r="BRF88" s="183"/>
      <c r="BRG88" s="183"/>
      <c r="BRH88" s="183"/>
      <c r="BRI88" s="183"/>
      <c r="BRJ88" s="183"/>
      <c r="BRK88" s="183"/>
      <c r="BRL88" s="183"/>
      <c r="BRM88" s="183"/>
      <c r="BRN88" s="183"/>
      <c r="BRO88" s="183"/>
      <c r="BRP88" s="183"/>
      <c r="BRQ88" s="183"/>
      <c r="BRR88" s="183"/>
      <c r="BRS88" s="183"/>
      <c r="BRT88" s="183"/>
      <c r="BRU88" s="183"/>
      <c r="BRV88" s="183"/>
      <c r="BRW88" s="183"/>
      <c r="BRX88" s="183"/>
      <c r="BRY88" s="183"/>
      <c r="BRZ88" s="183"/>
      <c r="BSA88" s="183"/>
      <c r="BSB88" s="183"/>
      <c r="BSC88" s="183"/>
      <c r="BSD88" s="183"/>
      <c r="BSE88" s="183"/>
      <c r="BSF88" s="183"/>
      <c r="BSG88" s="183"/>
      <c r="BSH88" s="183"/>
      <c r="BSI88" s="183"/>
      <c r="BSJ88" s="183"/>
      <c r="BSK88" s="183"/>
      <c r="BSL88" s="183"/>
      <c r="BSM88" s="183"/>
      <c r="BSN88" s="183"/>
      <c r="BSO88" s="183"/>
      <c r="BSP88" s="183"/>
      <c r="BSQ88" s="183"/>
      <c r="BSR88" s="183"/>
      <c r="BSS88" s="183"/>
      <c r="BST88" s="183"/>
      <c r="BSU88" s="183"/>
      <c r="BSV88" s="183"/>
      <c r="BSW88" s="183"/>
      <c r="BSX88" s="183"/>
      <c r="BSY88" s="183"/>
      <c r="BSZ88" s="183"/>
      <c r="BTA88" s="183"/>
      <c r="BTB88" s="183"/>
      <c r="BTC88" s="183"/>
      <c r="BTD88" s="183"/>
      <c r="BTE88" s="183"/>
      <c r="BTF88" s="183"/>
      <c r="BTG88" s="183"/>
      <c r="BTH88" s="183"/>
      <c r="BTI88" s="183"/>
      <c r="BTJ88" s="183"/>
      <c r="BTK88" s="183"/>
      <c r="BTL88" s="183"/>
      <c r="BTM88" s="183"/>
      <c r="BTN88" s="183"/>
      <c r="BTO88" s="183"/>
      <c r="BTP88" s="183"/>
      <c r="BTQ88" s="183"/>
      <c r="BTR88" s="183"/>
      <c r="BTS88" s="183"/>
      <c r="BTT88" s="183"/>
      <c r="BTU88" s="183"/>
      <c r="BTV88" s="183"/>
      <c r="BTW88" s="183"/>
      <c r="BTX88" s="183"/>
      <c r="BTY88" s="183"/>
      <c r="BTZ88" s="183"/>
      <c r="BUA88" s="183"/>
      <c r="BUB88" s="183"/>
      <c r="BUC88" s="183"/>
      <c r="BUD88" s="183"/>
      <c r="BUE88" s="183"/>
      <c r="BUF88" s="183"/>
      <c r="BUG88" s="183"/>
      <c r="BUH88" s="183"/>
      <c r="BUI88" s="183"/>
      <c r="BUJ88" s="183"/>
      <c r="BUK88" s="183"/>
      <c r="BUL88" s="183"/>
      <c r="BUM88" s="183"/>
      <c r="BUN88" s="183"/>
      <c r="BUO88" s="183"/>
      <c r="BUP88" s="183"/>
      <c r="BUQ88" s="183"/>
      <c r="BUR88" s="183"/>
      <c r="BUS88" s="183"/>
      <c r="BUT88" s="183"/>
      <c r="BUU88" s="183"/>
      <c r="BUV88" s="183"/>
      <c r="BUW88" s="183"/>
      <c r="BUX88" s="183"/>
      <c r="BUY88" s="183"/>
      <c r="BUZ88" s="183"/>
      <c r="BVA88" s="183"/>
      <c r="BVB88" s="183"/>
      <c r="BVC88" s="183"/>
      <c r="BVD88" s="183"/>
      <c r="BVE88" s="183"/>
      <c r="BVF88" s="183"/>
      <c r="BVG88" s="183"/>
      <c r="BVH88" s="183"/>
      <c r="BVI88" s="183"/>
      <c r="BVJ88" s="183"/>
      <c r="BVK88" s="183"/>
      <c r="BVL88" s="183"/>
      <c r="BVM88" s="183"/>
      <c r="BVN88" s="183"/>
      <c r="BVO88" s="183"/>
      <c r="BVP88" s="183"/>
      <c r="BVQ88" s="183"/>
      <c r="BVR88" s="183"/>
      <c r="BVS88" s="183"/>
      <c r="BVT88" s="183"/>
      <c r="BVU88" s="183"/>
      <c r="BVV88" s="183"/>
      <c r="BVW88" s="183"/>
      <c r="BVX88" s="183"/>
      <c r="BVY88" s="183"/>
      <c r="BVZ88" s="183"/>
      <c r="BWA88" s="183"/>
      <c r="BWB88" s="183"/>
      <c r="BWC88" s="183"/>
      <c r="BWD88" s="183"/>
      <c r="BWE88" s="183"/>
      <c r="BWF88" s="183"/>
      <c r="BWG88" s="183"/>
      <c r="BWH88" s="183"/>
      <c r="BWI88" s="183"/>
      <c r="BWJ88" s="183"/>
      <c r="BWK88" s="183"/>
      <c r="BWL88" s="183"/>
      <c r="BWM88" s="183"/>
      <c r="BWN88" s="183"/>
      <c r="BWO88" s="183"/>
      <c r="BWP88" s="183"/>
      <c r="BWQ88" s="183"/>
      <c r="BWR88" s="183"/>
      <c r="BWS88" s="183"/>
      <c r="BWT88" s="183"/>
      <c r="BWU88" s="183"/>
      <c r="BWV88" s="183"/>
      <c r="BWW88" s="183"/>
      <c r="BWX88" s="183"/>
      <c r="BWY88" s="183"/>
      <c r="BWZ88" s="183"/>
      <c r="BXA88" s="183"/>
      <c r="BXB88" s="183"/>
      <c r="BXC88" s="183"/>
      <c r="BXD88" s="183"/>
      <c r="BXE88" s="183"/>
      <c r="BXF88" s="183"/>
      <c r="BXG88" s="183"/>
      <c r="BXH88" s="183"/>
      <c r="BXI88" s="183"/>
      <c r="BXJ88" s="183"/>
      <c r="BXK88" s="183"/>
      <c r="BXL88" s="183"/>
      <c r="BXM88" s="183"/>
      <c r="BXN88" s="183"/>
      <c r="BXO88" s="183"/>
      <c r="BXP88" s="183"/>
      <c r="BXQ88" s="183"/>
      <c r="BXR88" s="183"/>
      <c r="BXS88" s="183"/>
      <c r="BXT88" s="183"/>
      <c r="BXU88" s="183"/>
      <c r="BXV88" s="183"/>
      <c r="BXW88" s="183"/>
      <c r="BXX88" s="183"/>
      <c r="BXY88" s="183"/>
      <c r="BXZ88" s="183"/>
      <c r="BYA88" s="183"/>
      <c r="BYB88" s="183"/>
      <c r="BYC88" s="183"/>
      <c r="BYD88" s="183"/>
      <c r="BYE88" s="183"/>
      <c r="BYF88" s="183"/>
      <c r="BYG88" s="183"/>
      <c r="BYH88" s="183"/>
      <c r="BYI88" s="183"/>
      <c r="BYJ88" s="183"/>
      <c r="BYK88" s="183"/>
      <c r="BYL88" s="183"/>
      <c r="BYM88" s="183"/>
      <c r="BYN88" s="183"/>
      <c r="BYO88" s="183"/>
      <c r="BYP88" s="183"/>
      <c r="BYQ88" s="183"/>
      <c r="BYR88" s="183"/>
      <c r="BYS88" s="183"/>
      <c r="BYT88" s="183"/>
      <c r="BYU88" s="183"/>
      <c r="BYV88" s="183"/>
      <c r="BYW88" s="183"/>
      <c r="BYX88" s="183"/>
      <c r="BYY88" s="183"/>
      <c r="BYZ88" s="183"/>
      <c r="BZA88" s="183"/>
      <c r="BZB88" s="183"/>
      <c r="BZC88" s="183"/>
      <c r="BZD88" s="183"/>
      <c r="BZE88" s="183"/>
      <c r="BZF88" s="183"/>
      <c r="BZG88" s="183"/>
      <c r="BZH88" s="183"/>
      <c r="BZI88" s="183"/>
      <c r="BZJ88" s="183"/>
      <c r="BZK88" s="183"/>
      <c r="BZL88" s="183"/>
      <c r="BZM88" s="183"/>
      <c r="BZN88" s="183"/>
      <c r="BZO88" s="183"/>
      <c r="BZP88" s="183"/>
      <c r="BZQ88" s="183"/>
      <c r="BZR88" s="183"/>
      <c r="BZS88" s="183"/>
      <c r="BZT88" s="183"/>
      <c r="BZU88" s="183"/>
      <c r="BZV88" s="183"/>
      <c r="BZW88" s="183"/>
      <c r="BZX88" s="183"/>
      <c r="BZY88" s="183"/>
      <c r="BZZ88" s="183"/>
      <c r="CAA88" s="183"/>
      <c r="CAB88" s="183"/>
      <c r="CAC88" s="183"/>
      <c r="CAD88" s="183"/>
      <c r="CAE88" s="183"/>
      <c r="CAF88" s="183"/>
      <c r="CAG88" s="183"/>
      <c r="CAH88" s="183"/>
      <c r="CAI88" s="183"/>
      <c r="CAJ88" s="183"/>
      <c r="CAK88" s="183"/>
      <c r="CAL88" s="183"/>
      <c r="CAM88" s="183"/>
      <c r="CAN88" s="183"/>
      <c r="CAO88" s="183"/>
      <c r="CAP88" s="183"/>
      <c r="CAQ88" s="183"/>
      <c r="CAR88" s="183"/>
      <c r="CAS88" s="183"/>
      <c r="CAT88" s="183"/>
      <c r="CAU88" s="183"/>
      <c r="CAV88" s="183"/>
      <c r="CAW88" s="183"/>
      <c r="CAX88" s="183"/>
      <c r="CAY88" s="183"/>
      <c r="CAZ88" s="183"/>
      <c r="CBA88" s="183"/>
      <c r="CBB88" s="183"/>
      <c r="CBC88" s="183"/>
      <c r="CBD88" s="183"/>
      <c r="CBE88" s="183"/>
      <c r="CBF88" s="183"/>
      <c r="CBG88" s="183"/>
      <c r="CBH88" s="183"/>
      <c r="CBI88" s="183"/>
      <c r="CBJ88" s="183"/>
      <c r="CBK88" s="183"/>
      <c r="CBL88" s="183"/>
      <c r="CBM88" s="183"/>
      <c r="CBN88" s="183"/>
      <c r="CBO88" s="183"/>
      <c r="CBP88" s="183"/>
      <c r="CBQ88" s="183"/>
      <c r="CBR88" s="183"/>
      <c r="CBS88" s="183"/>
      <c r="CBT88" s="183"/>
      <c r="CBU88" s="183"/>
      <c r="CBV88" s="183"/>
      <c r="CBW88" s="183"/>
      <c r="CBX88" s="183"/>
      <c r="CBY88" s="183"/>
      <c r="CBZ88" s="183"/>
      <c r="CCA88" s="183"/>
      <c r="CCB88" s="183"/>
      <c r="CCC88" s="183"/>
      <c r="CCD88" s="183"/>
      <c r="CCE88" s="183"/>
      <c r="CCF88" s="183"/>
      <c r="CCG88" s="183"/>
      <c r="CCH88" s="183"/>
      <c r="CCI88" s="183"/>
      <c r="CCJ88" s="183"/>
      <c r="CCK88" s="183"/>
      <c r="CCL88" s="183"/>
      <c r="CCM88" s="183"/>
      <c r="CCN88" s="183"/>
      <c r="CCO88" s="183"/>
      <c r="CCP88" s="183"/>
      <c r="CCQ88" s="183"/>
      <c r="CCR88" s="183"/>
      <c r="CCS88" s="183"/>
      <c r="CCT88" s="183"/>
      <c r="CCU88" s="183"/>
      <c r="CCV88" s="183"/>
      <c r="CCW88" s="183"/>
      <c r="CCX88" s="183"/>
      <c r="CCY88" s="183"/>
      <c r="CCZ88" s="183"/>
      <c r="CDA88" s="183"/>
      <c r="CDB88" s="183"/>
      <c r="CDC88" s="183"/>
      <c r="CDD88" s="183"/>
      <c r="CDE88" s="183"/>
      <c r="CDF88" s="183"/>
      <c r="CDG88" s="183"/>
      <c r="CDH88" s="183"/>
      <c r="CDI88" s="183"/>
      <c r="CDJ88" s="183"/>
      <c r="CDK88" s="183"/>
      <c r="CDL88" s="183"/>
      <c r="CDM88" s="183"/>
      <c r="CDN88" s="183"/>
      <c r="CDO88" s="183"/>
      <c r="CDP88" s="183"/>
      <c r="CDQ88" s="183"/>
      <c r="CDR88" s="183"/>
      <c r="CDS88" s="183"/>
      <c r="CDT88" s="183"/>
      <c r="CDU88" s="183"/>
      <c r="CDV88" s="183"/>
      <c r="CDW88" s="183"/>
      <c r="CDX88" s="183"/>
      <c r="CDY88" s="183"/>
      <c r="CDZ88" s="183"/>
      <c r="CEA88" s="183"/>
      <c r="CEB88" s="183"/>
      <c r="CEC88" s="183"/>
      <c r="CED88" s="183"/>
      <c r="CEE88" s="183"/>
      <c r="CEF88" s="183"/>
      <c r="CEG88" s="183"/>
      <c r="CEH88" s="183"/>
      <c r="CEI88" s="183"/>
      <c r="CEJ88" s="183"/>
      <c r="CEK88" s="183"/>
      <c r="CEL88" s="183"/>
      <c r="CEM88" s="183"/>
      <c r="CEN88" s="183"/>
      <c r="CEO88" s="183"/>
      <c r="CEP88" s="183"/>
      <c r="CEQ88" s="183"/>
      <c r="CER88" s="183"/>
      <c r="CES88" s="183"/>
      <c r="CET88" s="183"/>
      <c r="CEU88" s="183"/>
      <c r="CEV88" s="183"/>
      <c r="CEW88" s="183"/>
      <c r="CEX88" s="183"/>
      <c r="CEY88" s="183"/>
      <c r="CEZ88" s="183"/>
      <c r="CFA88" s="183"/>
      <c r="CFB88" s="183"/>
      <c r="CFC88" s="183"/>
      <c r="CFD88" s="183"/>
      <c r="CFE88" s="183"/>
      <c r="CFF88" s="183"/>
      <c r="CFG88" s="183"/>
      <c r="CFH88" s="183"/>
      <c r="CFI88" s="183"/>
      <c r="CFJ88" s="183"/>
      <c r="CFK88" s="183"/>
      <c r="CFL88" s="183"/>
      <c r="CFM88" s="183"/>
      <c r="CFN88" s="183"/>
      <c r="CFO88" s="183"/>
      <c r="CFP88" s="183"/>
      <c r="CFQ88" s="183"/>
      <c r="CFR88" s="183"/>
      <c r="CFS88" s="183"/>
      <c r="CFT88" s="183"/>
      <c r="CFU88" s="183"/>
      <c r="CFV88" s="183"/>
      <c r="CFW88" s="183"/>
      <c r="CFX88" s="183"/>
      <c r="CFY88" s="183"/>
      <c r="CFZ88" s="183"/>
      <c r="CGA88" s="183"/>
      <c r="CGB88" s="183"/>
      <c r="CGC88" s="183"/>
      <c r="CGD88" s="183"/>
      <c r="CGE88" s="183"/>
      <c r="CGF88" s="183"/>
      <c r="CGG88" s="183"/>
      <c r="CGH88" s="183"/>
      <c r="CGI88" s="183"/>
      <c r="CGJ88" s="183"/>
      <c r="CGK88" s="183"/>
      <c r="CGL88" s="183"/>
      <c r="CGM88" s="183"/>
      <c r="CGN88" s="183"/>
      <c r="CGO88" s="183"/>
      <c r="CGP88" s="183"/>
      <c r="CGQ88" s="183"/>
      <c r="CGR88" s="183"/>
      <c r="CGS88" s="183"/>
      <c r="CGT88" s="183"/>
      <c r="CGU88" s="183"/>
      <c r="CGV88" s="183"/>
      <c r="CGW88" s="183"/>
      <c r="CGX88" s="183"/>
      <c r="CGY88" s="183"/>
      <c r="CGZ88" s="183"/>
      <c r="CHA88" s="183"/>
      <c r="CHB88" s="183"/>
      <c r="CHC88" s="183"/>
      <c r="CHD88" s="183"/>
      <c r="CHE88" s="183"/>
      <c r="CHF88" s="183"/>
      <c r="CHG88" s="183"/>
      <c r="CHH88" s="183"/>
      <c r="CHI88" s="183"/>
      <c r="CHJ88" s="183"/>
      <c r="CHK88" s="183"/>
      <c r="CHL88" s="183"/>
      <c r="CHM88" s="183"/>
      <c r="CHN88" s="183"/>
      <c r="CHO88" s="183"/>
      <c r="CHP88" s="183"/>
      <c r="CHQ88" s="183"/>
      <c r="CHR88" s="183"/>
      <c r="CHS88" s="183"/>
      <c r="CHT88" s="183"/>
      <c r="CHU88" s="183"/>
      <c r="CHV88" s="183"/>
      <c r="CHW88" s="183"/>
      <c r="CHX88" s="183"/>
      <c r="CHY88" s="183"/>
      <c r="CHZ88" s="183"/>
      <c r="CIA88" s="183"/>
      <c r="CIB88" s="183"/>
      <c r="CIC88" s="183"/>
      <c r="CID88" s="183"/>
      <c r="CIE88" s="183"/>
      <c r="CIF88" s="183"/>
      <c r="CIG88" s="183"/>
      <c r="CIH88" s="183"/>
      <c r="CII88" s="183"/>
      <c r="CIJ88" s="183"/>
      <c r="CIK88" s="183"/>
      <c r="CIL88" s="183"/>
      <c r="CIM88" s="183"/>
      <c r="CIN88" s="183"/>
      <c r="CIO88" s="183"/>
      <c r="CIP88" s="183"/>
      <c r="CIQ88" s="183"/>
      <c r="CIR88" s="183"/>
      <c r="CIS88" s="183"/>
      <c r="CIT88" s="183"/>
      <c r="CIU88" s="183"/>
      <c r="CIV88" s="183"/>
      <c r="CIW88" s="183"/>
      <c r="CIX88" s="183"/>
      <c r="CIY88" s="183"/>
      <c r="CIZ88" s="183"/>
      <c r="CJA88" s="183"/>
      <c r="CJB88" s="183"/>
      <c r="CJC88" s="183"/>
      <c r="CJD88" s="183"/>
      <c r="CJE88" s="183"/>
      <c r="CJF88" s="183"/>
      <c r="CJG88" s="183"/>
      <c r="CJH88" s="183"/>
      <c r="CJI88" s="183"/>
      <c r="CJJ88" s="183"/>
      <c r="CJK88" s="183"/>
      <c r="CJL88" s="183"/>
      <c r="CJM88" s="183"/>
      <c r="CJN88" s="183"/>
      <c r="CJO88" s="183"/>
      <c r="CJP88" s="183"/>
      <c r="CJQ88" s="183"/>
      <c r="CJR88" s="183"/>
      <c r="CJS88" s="183"/>
      <c r="CJT88" s="183"/>
      <c r="CJU88" s="183"/>
      <c r="CJV88" s="183"/>
      <c r="CJW88" s="183"/>
      <c r="CJX88" s="183"/>
      <c r="CJY88" s="183"/>
      <c r="CJZ88" s="183"/>
      <c r="CKA88" s="183"/>
      <c r="CKB88" s="183"/>
      <c r="CKC88" s="183"/>
      <c r="CKD88" s="183"/>
      <c r="CKE88" s="183"/>
      <c r="CKF88" s="183"/>
      <c r="CKG88" s="183"/>
      <c r="CKH88" s="183"/>
      <c r="CKI88" s="183"/>
      <c r="CKJ88" s="183"/>
      <c r="CKK88" s="183"/>
      <c r="CKL88" s="183"/>
      <c r="CKM88" s="183"/>
      <c r="CKN88" s="183"/>
      <c r="CKO88" s="183"/>
      <c r="CKP88" s="183"/>
      <c r="CKQ88" s="183"/>
      <c r="CKR88" s="183"/>
      <c r="CKS88" s="183"/>
      <c r="CKT88" s="183"/>
      <c r="CKU88" s="183"/>
      <c r="CKV88" s="183"/>
      <c r="CKW88" s="183"/>
      <c r="CKX88" s="183"/>
      <c r="CKY88" s="183"/>
      <c r="CKZ88" s="183"/>
      <c r="CLA88" s="183"/>
      <c r="CLB88" s="183"/>
      <c r="CLC88" s="183"/>
      <c r="CLD88" s="183"/>
      <c r="CLE88" s="183"/>
      <c r="CLF88" s="183"/>
      <c r="CLG88" s="183"/>
      <c r="CLH88" s="183"/>
      <c r="CLI88" s="183"/>
      <c r="CLJ88" s="183"/>
      <c r="CLK88" s="183"/>
      <c r="CLL88" s="183"/>
      <c r="CLM88" s="183"/>
      <c r="CLN88" s="183"/>
      <c r="CLO88" s="183"/>
      <c r="CLP88" s="183"/>
      <c r="CLQ88" s="183"/>
      <c r="CLR88" s="183"/>
      <c r="CLS88" s="183"/>
      <c r="CLT88" s="183"/>
      <c r="CLU88" s="183"/>
      <c r="CLV88" s="183"/>
      <c r="CLW88" s="183"/>
      <c r="CLX88" s="183"/>
      <c r="CLY88" s="183"/>
      <c r="CLZ88" s="183"/>
      <c r="CMA88" s="183"/>
      <c r="CMB88" s="183"/>
      <c r="CMC88" s="183"/>
      <c r="CMD88" s="183"/>
      <c r="CME88" s="183"/>
      <c r="CMF88" s="183"/>
      <c r="CMG88" s="183"/>
      <c r="CMH88" s="183"/>
      <c r="CMI88" s="183"/>
      <c r="CMJ88" s="183"/>
      <c r="CMK88" s="183"/>
      <c r="CML88" s="183"/>
      <c r="CMM88" s="183"/>
      <c r="CMN88" s="183"/>
      <c r="CMO88" s="183"/>
      <c r="CMP88" s="183"/>
      <c r="CMQ88" s="183"/>
      <c r="CMR88" s="183"/>
      <c r="CMS88" s="183"/>
      <c r="CMT88" s="183"/>
      <c r="CMU88" s="183"/>
      <c r="CMV88" s="183"/>
      <c r="CMW88" s="183"/>
      <c r="CMX88" s="183"/>
      <c r="CMY88" s="183"/>
      <c r="CMZ88" s="183"/>
      <c r="CNA88" s="183"/>
      <c r="CNB88" s="183"/>
      <c r="CNC88" s="183"/>
      <c r="CND88" s="183"/>
      <c r="CNE88" s="183"/>
      <c r="CNF88" s="183"/>
      <c r="CNG88" s="183"/>
      <c r="CNH88" s="183"/>
      <c r="CNI88" s="183"/>
      <c r="CNJ88" s="183"/>
      <c r="CNK88" s="183"/>
      <c r="CNL88" s="183"/>
      <c r="CNM88" s="183"/>
      <c r="CNN88" s="183"/>
      <c r="CNO88" s="183"/>
      <c r="CNP88" s="183"/>
      <c r="CNQ88" s="183"/>
      <c r="CNR88" s="183"/>
      <c r="CNS88" s="183"/>
      <c r="CNT88" s="183"/>
      <c r="CNU88" s="183"/>
      <c r="CNV88" s="183"/>
      <c r="CNW88" s="183"/>
      <c r="CNX88" s="183"/>
      <c r="CNY88" s="183"/>
      <c r="CNZ88" s="183"/>
      <c r="COA88" s="183"/>
      <c r="COB88" s="183"/>
      <c r="COC88" s="183"/>
      <c r="COD88" s="183"/>
      <c r="COE88" s="183"/>
      <c r="COF88" s="183"/>
      <c r="COG88" s="183"/>
      <c r="COH88" s="183"/>
      <c r="COI88" s="183"/>
      <c r="COJ88" s="183"/>
      <c r="COK88" s="183"/>
      <c r="COL88" s="183"/>
      <c r="COM88" s="183"/>
      <c r="CON88" s="183"/>
      <c r="COO88" s="183"/>
      <c r="COP88" s="183"/>
      <c r="COQ88" s="183"/>
      <c r="COR88" s="183"/>
      <c r="COS88" s="183"/>
      <c r="COT88" s="183"/>
      <c r="COU88" s="183"/>
      <c r="COV88" s="183"/>
      <c r="COW88" s="183"/>
      <c r="COX88" s="183"/>
    </row>
    <row r="89" spans="1:2442" s="293" customFormat="1" ht="18.95" customHeight="1">
      <c r="A89" s="281"/>
      <c r="B89" s="310"/>
      <c r="C89" s="283"/>
      <c r="D89" s="281"/>
      <c r="E89" s="284"/>
      <c r="F89" s="285"/>
      <c r="G89" s="285"/>
      <c r="H89" s="309"/>
      <c r="I89" s="288"/>
      <c r="K89" s="298"/>
      <c r="L89" s="298"/>
      <c r="M89" s="298"/>
      <c r="N89" s="272"/>
      <c r="O89" s="264"/>
      <c r="P89" s="265"/>
      <c r="Q89" s="266"/>
      <c r="R89" s="266"/>
      <c r="S89" s="264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3"/>
      <c r="FG89" s="183"/>
      <c r="FH89" s="183"/>
      <c r="FI89" s="183"/>
      <c r="FJ89" s="183"/>
      <c r="FK89" s="183"/>
      <c r="FL89" s="183"/>
      <c r="FM89" s="183"/>
      <c r="FN89" s="183"/>
      <c r="FO89" s="183"/>
      <c r="FP89" s="183"/>
      <c r="FQ89" s="183"/>
      <c r="FR89" s="183"/>
      <c r="FS89" s="183"/>
      <c r="FT89" s="183"/>
      <c r="FU89" s="183"/>
      <c r="FV89" s="183"/>
      <c r="FW89" s="183"/>
      <c r="FX89" s="183"/>
      <c r="FY89" s="183"/>
      <c r="FZ89" s="183"/>
      <c r="GA89" s="183"/>
      <c r="GB89" s="183"/>
      <c r="GC89" s="183"/>
      <c r="GD89" s="183"/>
      <c r="GE89" s="183"/>
      <c r="GF89" s="183"/>
      <c r="GG89" s="183"/>
      <c r="GH89" s="183"/>
      <c r="GI89" s="183"/>
      <c r="GJ89" s="183"/>
      <c r="GK89" s="183"/>
      <c r="GL89" s="183"/>
      <c r="GM89" s="183"/>
      <c r="GN89" s="183"/>
      <c r="GO89" s="183"/>
      <c r="GP89" s="183"/>
      <c r="GQ89" s="183"/>
      <c r="GR89" s="183"/>
      <c r="GS89" s="183"/>
      <c r="GT89" s="183"/>
      <c r="GU89" s="183"/>
      <c r="GV89" s="183"/>
      <c r="GW89" s="183"/>
      <c r="GX89" s="183"/>
      <c r="GY89" s="183"/>
      <c r="GZ89" s="183"/>
      <c r="HA89" s="183"/>
      <c r="HB89" s="183"/>
      <c r="HC89" s="183"/>
      <c r="HD89" s="183"/>
      <c r="HE89" s="183"/>
      <c r="HF89" s="183"/>
      <c r="HG89" s="183"/>
      <c r="HH89" s="183"/>
      <c r="HI89" s="183"/>
      <c r="HJ89" s="183"/>
      <c r="HK89" s="183"/>
      <c r="HL89" s="183"/>
      <c r="HM89" s="183"/>
      <c r="HN89" s="183"/>
      <c r="HO89" s="183"/>
      <c r="HP89" s="183"/>
      <c r="HQ89" s="183"/>
      <c r="HR89" s="183"/>
      <c r="HS89" s="183"/>
      <c r="HT89" s="183"/>
      <c r="HU89" s="183"/>
      <c r="HV89" s="183"/>
      <c r="HW89" s="183"/>
      <c r="HX89" s="183"/>
      <c r="HY89" s="183"/>
      <c r="HZ89" s="183"/>
      <c r="IA89" s="183"/>
      <c r="IB89" s="183"/>
      <c r="IC89" s="183"/>
      <c r="ID89" s="183"/>
      <c r="IE89" s="183"/>
      <c r="IF89" s="183"/>
      <c r="IG89" s="183"/>
      <c r="IH89" s="183"/>
      <c r="II89" s="183"/>
      <c r="IJ89" s="183"/>
      <c r="IK89" s="183"/>
      <c r="IL89" s="183"/>
      <c r="IM89" s="183"/>
      <c r="IN89" s="183"/>
      <c r="IO89" s="183"/>
      <c r="IP89" s="183"/>
      <c r="IQ89" s="183"/>
      <c r="IR89" s="183"/>
      <c r="IS89" s="183"/>
      <c r="IT89" s="183"/>
      <c r="IU89" s="183"/>
      <c r="IV89" s="183"/>
      <c r="IW89" s="183"/>
      <c r="IX89" s="183"/>
      <c r="IY89" s="183"/>
      <c r="IZ89" s="183"/>
      <c r="JA89" s="183"/>
      <c r="JB89" s="183"/>
      <c r="JC89" s="183"/>
      <c r="JD89" s="183"/>
      <c r="JE89" s="183"/>
      <c r="JF89" s="183"/>
      <c r="JG89" s="183"/>
      <c r="JH89" s="183"/>
      <c r="JI89" s="183"/>
      <c r="JJ89" s="183"/>
      <c r="JK89" s="183"/>
      <c r="JL89" s="183"/>
      <c r="JM89" s="183"/>
      <c r="JN89" s="183"/>
      <c r="JO89" s="183"/>
      <c r="JP89" s="183"/>
      <c r="JQ89" s="183"/>
      <c r="JR89" s="183"/>
      <c r="JS89" s="183"/>
      <c r="JT89" s="183"/>
      <c r="JU89" s="183"/>
      <c r="JV89" s="183"/>
      <c r="JW89" s="183"/>
      <c r="JX89" s="183"/>
      <c r="JY89" s="183"/>
      <c r="JZ89" s="183"/>
      <c r="KA89" s="183"/>
      <c r="KB89" s="183"/>
      <c r="KC89" s="183"/>
      <c r="KD89" s="183"/>
      <c r="KE89" s="183"/>
      <c r="KF89" s="183"/>
      <c r="KG89" s="183"/>
      <c r="KH89" s="183"/>
      <c r="KI89" s="183"/>
      <c r="KJ89" s="183"/>
      <c r="KK89" s="183"/>
      <c r="KL89" s="183"/>
      <c r="KM89" s="183"/>
      <c r="KN89" s="183"/>
      <c r="KO89" s="183"/>
      <c r="KP89" s="183"/>
      <c r="KQ89" s="183"/>
      <c r="KR89" s="183"/>
      <c r="KS89" s="183"/>
      <c r="KT89" s="183"/>
      <c r="KU89" s="183"/>
      <c r="KV89" s="183"/>
      <c r="KW89" s="183"/>
      <c r="KX89" s="183"/>
      <c r="KY89" s="183"/>
      <c r="KZ89" s="183"/>
      <c r="LA89" s="183"/>
      <c r="LB89" s="183"/>
      <c r="LC89" s="183"/>
      <c r="LD89" s="183"/>
      <c r="LE89" s="183"/>
      <c r="LF89" s="183"/>
      <c r="LG89" s="183"/>
      <c r="LH89" s="183"/>
      <c r="LI89" s="183"/>
      <c r="LJ89" s="183"/>
      <c r="LK89" s="183"/>
      <c r="LL89" s="183"/>
      <c r="LM89" s="183"/>
      <c r="LN89" s="183"/>
      <c r="LO89" s="183"/>
      <c r="LP89" s="183"/>
      <c r="LQ89" s="183"/>
      <c r="LR89" s="183"/>
      <c r="LS89" s="183"/>
      <c r="LT89" s="183"/>
      <c r="LU89" s="183"/>
      <c r="LV89" s="183"/>
      <c r="LW89" s="183"/>
      <c r="LX89" s="183"/>
      <c r="LY89" s="183"/>
      <c r="LZ89" s="183"/>
      <c r="MA89" s="183"/>
      <c r="MB89" s="183"/>
      <c r="MC89" s="183"/>
      <c r="MD89" s="183"/>
      <c r="ME89" s="183"/>
      <c r="MF89" s="183"/>
      <c r="MG89" s="183"/>
      <c r="MH89" s="183"/>
      <c r="MI89" s="183"/>
      <c r="MJ89" s="183"/>
      <c r="MK89" s="183"/>
      <c r="ML89" s="183"/>
      <c r="MM89" s="183"/>
      <c r="MN89" s="183"/>
      <c r="MO89" s="183"/>
      <c r="MP89" s="183"/>
      <c r="MQ89" s="183"/>
      <c r="MR89" s="183"/>
      <c r="MS89" s="183"/>
      <c r="MT89" s="183"/>
      <c r="MU89" s="183"/>
      <c r="MV89" s="183"/>
      <c r="MW89" s="183"/>
      <c r="MX89" s="183"/>
      <c r="MY89" s="183"/>
      <c r="MZ89" s="183"/>
      <c r="NA89" s="183"/>
      <c r="NB89" s="183"/>
      <c r="NC89" s="183"/>
      <c r="ND89" s="183"/>
      <c r="NE89" s="183"/>
      <c r="NF89" s="183"/>
      <c r="NG89" s="183"/>
      <c r="NH89" s="183"/>
      <c r="NI89" s="183"/>
      <c r="NJ89" s="183"/>
      <c r="NK89" s="183"/>
      <c r="NL89" s="183"/>
      <c r="NM89" s="183"/>
      <c r="NN89" s="183"/>
      <c r="NO89" s="183"/>
      <c r="NP89" s="183"/>
      <c r="NQ89" s="183"/>
      <c r="NR89" s="183"/>
      <c r="NS89" s="183"/>
      <c r="NT89" s="183"/>
      <c r="NU89" s="183"/>
      <c r="NV89" s="183"/>
      <c r="NW89" s="183"/>
      <c r="NX89" s="183"/>
      <c r="NY89" s="183"/>
      <c r="NZ89" s="183"/>
      <c r="OA89" s="183"/>
      <c r="OB89" s="183"/>
      <c r="OC89" s="183"/>
      <c r="OD89" s="183"/>
      <c r="OE89" s="183"/>
      <c r="OF89" s="183"/>
      <c r="OG89" s="183"/>
      <c r="OH89" s="183"/>
      <c r="OI89" s="183"/>
      <c r="OJ89" s="183"/>
      <c r="OK89" s="183"/>
      <c r="OL89" s="183"/>
      <c r="OM89" s="183"/>
      <c r="ON89" s="183"/>
      <c r="OO89" s="183"/>
      <c r="OP89" s="183"/>
      <c r="OQ89" s="183"/>
      <c r="OR89" s="183"/>
      <c r="OS89" s="183"/>
      <c r="OT89" s="183"/>
      <c r="OU89" s="183"/>
      <c r="OV89" s="183"/>
      <c r="OW89" s="183"/>
      <c r="OX89" s="183"/>
      <c r="OY89" s="183"/>
      <c r="OZ89" s="183"/>
      <c r="PA89" s="183"/>
      <c r="PB89" s="183"/>
      <c r="PC89" s="183"/>
      <c r="PD89" s="183"/>
      <c r="PE89" s="183"/>
      <c r="PF89" s="183"/>
      <c r="PG89" s="183"/>
      <c r="PH89" s="183"/>
      <c r="PI89" s="183"/>
      <c r="PJ89" s="183"/>
      <c r="PK89" s="183"/>
      <c r="PL89" s="183"/>
      <c r="PM89" s="183"/>
      <c r="PN89" s="183"/>
      <c r="PO89" s="183"/>
      <c r="PP89" s="183"/>
      <c r="PQ89" s="183"/>
      <c r="PR89" s="183"/>
      <c r="PS89" s="183"/>
      <c r="PT89" s="183"/>
      <c r="PU89" s="183"/>
      <c r="PV89" s="183"/>
      <c r="PW89" s="183"/>
      <c r="PX89" s="183"/>
      <c r="PY89" s="183"/>
      <c r="PZ89" s="183"/>
      <c r="QA89" s="183"/>
      <c r="QB89" s="183"/>
      <c r="QC89" s="183"/>
      <c r="QD89" s="183"/>
      <c r="QE89" s="183"/>
      <c r="QF89" s="183"/>
      <c r="QG89" s="183"/>
      <c r="QH89" s="183"/>
      <c r="QI89" s="183"/>
      <c r="QJ89" s="183"/>
      <c r="QK89" s="183"/>
      <c r="QL89" s="183"/>
      <c r="QM89" s="183"/>
      <c r="QN89" s="183"/>
      <c r="QO89" s="183"/>
      <c r="QP89" s="183"/>
      <c r="QQ89" s="183"/>
      <c r="QR89" s="183"/>
      <c r="QS89" s="183"/>
      <c r="QT89" s="183"/>
      <c r="QU89" s="183"/>
      <c r="QV89" s="183"/>
      <c r="QW89" s="183"/>
      <c r="QX89" s="183"/>
      <c r="QY89" s="183"/>
      <c r="QZ89" s="183"/>
      <c r="RA89" s="183"/>
      <c r="RB89" s="183"/>
      <c r="RC89" s="183"/>
      <c r="RD89" s="183"/>
      <c r="RE89" s="183"/>
      <c r="RF89" s="183"/>
      <c r="RG89" s="183"/>
      <c r="RH89" s="183"/>
      <c r="RI89" s="183"/>
      <c r="RJ89" s="183"/>
      <c r="RK89" s="183"/>
      <c r="RL89" s="183"/>
      <c r="RM89" s="183"/>
      <c r="RN89" s="183"/>
      <c r="RO89" s="183"/>
      <c r="RP89" s="183"/>
      <c r="RQ89" s="183"/>
      <c r="RR89" s="183"/>
      <c r="RS89" s="183"/>
      <c r="RT89" s="183"/>
      <c r="RU89" s="183"/>
      <c r="RV89" s="183"/>
      <c r="RW89" s="183"/>
      <c r="RX89" s="183"/>
      <c r="RY89" s="183"/>
      <c r="RZ89" s="183"/>
      <c r="SA89" s="183"/>
      <c r="SB89" s="183"/>
      <c r="SC89" s="183"/>
      <c r="SD89" s="183"/>
      <c r="SE89" s="183"/>
      <c r="SF89" s="183"/>
      <c r="SG89" s="183"/>
      <c r="SH89" s="183"/>
      <c r="SI89" s="183"/>
      <c r="SJ89" s="183"/>
      <c r="SK89" s="183"/>
      <c r="SL89" s="183"/>
      <c r="SM89" s="183"/>
      <c r="SN89" s="183"/>
      <c r="SO89" s="183"/>
      <c r="SP89" s="183"/>
      <c r="SQ89" s="183"/>
      <c r="SR89" s="183"/>
      <c r="SS89" s="183"/>
      <c r="ST89" s="183"/>
      <c r="SU89" s="183"/>
      <c r="SV89" s="183"/>
      <c r="SW89" s="183"/>
      <c r="SX89" s="183"/>
      <c r="SY89" s="183"/>
      <c r="SZ89" s="183"/>
      <c r="TA89" s="183"/>
      <c r="TB89" s="183"/>
      <c r="TC89" s="183"/>
      <c r="TD89" s="183"/>
      <c r="TE89" s="183"/>
      <c r="TF89" s="183"/>
      <c r="TG89" s="183"/>
      <c r="TH89" s="183"/>
      <c r="TI89" s="183"/>
      <c r="TJ89" s="183"/>
      <c r="TK89" s="183"/>
      <c r="TL89" s="183"/>
      <c r="TM89" s="183"/>
      <c r="TN89" s="183"/>
      <c r="TO89" s="183"/>
      <c r="TP89" s="183"/>
      <c r="TQ89" s="183"/>
      <c r="TR89" s="183"/>
      <c r="TS89" s="183"/>
      <c r="TT89" s="183"/>
      <c r="TU89" s="183"/>
      <c r="TV89" s="183"/>
      <c r="TW89" s="183"/>
      <c r="TX89" s="183"/>
      <c r="TY89" s="183"/>
      <c r="TZ89" s="183"/>
      <c r="UA89" s="183"/>
      <c r="UB89" s="183"/>
      <c r="UC89" s="183"/>
      <c r="UD89" s="183"/>
      <c r="UE89" s="183"/>
      <c r="UF89" s="183"/>
      <c r="UG89" s="183"/>
      <c r="UH89" s="183"/>
      <c r="UI89" s="183"/>
      <c r="UJ89" s="183"/>
      <c r="UK89" s="183"/>
      <c r="UL89" s="183"/>
      <c r="UM89" s="183"/>
      <c r="UN89" s="183"/>
      <c r="UO89" s="183"/>
      <c r="UP89" s="183"/>
      <c r="UQ89" s="183"/>
      <c r="UR89" s="183"/>
      <c r="US89" s="183"/>
      <c r="UT89" s="183"/>
      <c r="UU89" s="183"/>
      <c r="UV89" s="183"/>
      <c r="UW89" s="183"/>
      <c r="UX89" s="183"/>
      <c r="UY89" s="183"/>
      <c r="UZ89" s="183"/>
      <c r="VA89" s="183"/>
      <c r="VB89" s="183"/>
      <c r="VC89" s="183"/>
      <c r="VD89" s="183"/>
      <c r="VE89" s="183"/>
      <c r="VF89" s="183"/>
      <c r="VG89" s="183"/>
      <c r="VH89" s="183"/>
      <c r="VI89" s="183"/>
      <c r="VJ89" s="183"/>
      <c r="VK89" s="183"/>
      <c r="VL89" s="183"/>
      <c r="VM89" s="183"/>
      <c r="VN89" s="183"/>
      <c r="VO89" s="183"/>
      <c r="VP89" s="183"/>
      <c r="VQ89" s="183"/>
      <c r="VR89" s="183"/>
      <c r="VS89" s="183"/>
      <c r="VT89" s="183"/>
      <c r="VU89" s="183"/>
      <c r="VV89" s="183"/>
      <c r="VW89" s="183"/>
      <c r="VX89" s="183"/>
      <c r="VY89" s="183"/>
      <c r="VZ89" s="183"/>
      <c r="WA89" s="183"/>
      <c r="WB89" s="183"/>
      <c r="WC89" s="183"/>
      <c r="WD89" s="183"/>
      <c r="WE89" s="183"/>
      <c r="WF89" s="183"/>
      <c r="WG89" s="183"/>
      <c r="WH89" s="183"/>
      <c r="WI89" s="183"/>
      <c r="WJ89" s="183"/>
      <c r="WK89" s="183"/>
      <c r="WL89" s="183"/>
      <c r="WM89" s="183"/>
      <c r="WN89" s="183"/>
      <c r="WO89" s="183"/>
      <c r="WP89" s="183"/>
      <c r="WQ89" s="183"/>
      <c r="WR89" s="183"/>
      <c r="WS89" s="183"/>
      <c r="WT89" s="183"/>
      <c r="WU89" s="183"/>
      <c r="WV89" s="183"/>
      <c r="WW89" s="183"/>
      <c r="WX89" s="183"/>
      <c r="WY89" s="183"/>
      <c r="WZ89" s="183"/>
      <c r="XA89" s="183"/>
      <c r="XB89" s="183"/>
      <c r="XC89" s="183"/>
      <c r="XD89" s="183"/>
      <c r="XE89" s="183"/>
      <c r="XF89" s="183"/>
      <c r="XG89" s="183"/>
      <c r="XH89" s="183"/>
      <c r="XI89" s="183"/>
      <c r="XJ89" s="183"/>
      <c r="XK89" s="183"/>
      <c r="XL89" s="183"/>
      <c r="XM89" s="183"/>
      <c r="XN89" s="183"/>
      <c r="XO89" s="183"/>
      <c r="XP89" s="183"/>
      <c r="XQ89" s="183"/>
      <c r="XR89" s="183"/>
      <c r="XS89" s="183"/>
      <c r="XT89" s="183"/>
      <c r="XU89" s="183"/>
      <c r="XV89" s="183"/>
      <c r="XW89" s="183"/>
      <c r="XX89" s="183"/>
      <c r="XY89" s="183"/>
      <c r="XZ89" s="183"/>
      <c r="YA89" s="183"/>
      <c r="YB89" s="183"/>
      <c r="YC89" s="183"/>
      <c r="YD89" s="183"/>
      <c r="YE89" s="183"/>
      <c r="YF89" s="183"/>
      <c r="YG89" s="183"/>
      <c r="YH89" s="183"/>
      <c r="YI89" s="183"/>
      <c r="YJ89" s="183"/>
      <c r="YK89" s="183"/>
      <c r="YL89" s="183"/>
      <c r="YM89" s="183"/>
      <c r="YN89" s="183"/>
      <c r="YO89" s="183"/>
      <c r="YP89" s="183"/>
      <c r="YQ89" s="183"/>
      <c r="YR89" s="183"/>
      <c r="YS89" s="183"/>
      <c r="YT89" s="183"/>
      <c r="YU89" s="183"/>
      <c r="YV89" s="183"/>
      <c r="YW89" s="183"/>
      <c r="YX89" s="183"/>
      <c r="YY89" s="183"/>
      <c r="YZ89" s="183"/>
      <c r="ZA89" s="183"/>
      <c r="ZB89" s="183"/>
      <c r="ZC89" s="183"/>
      <c r="ZD89" s="183"/>
      <c r="ZE89" s="183"/>
      <c r="ZF89" s="183"/>
      <c r="ZG89" s="183"/>
      <c r="ZH89" s="183"/>
      <c r="ZI89" s="183"/>
      <c r="ZJ89" s="183"/>
      <c r="ZK89" s="183"/>
      <c r="ZL89" s="183"/>
      <c r="ZM89" s="183"/>
      <c r="ZN89" s="183"/>
      <c r="ZO89" s="183"/>
      <c r="ZP89" s="183"/>
      <c r="ZQ89" s="183"/>
      <c r="ZR89" s="183"/>
      <c r="ZS89" s="183"/>
      <c r="ZT89" s="183"/>
      <c r="ZU89" s="183"/>
      <c r="ZV89" s="183"/>
      <c r="ZW89" s="183"/>
      <c r="ZX89" s="183"/>
      <c r="ZY89" s="183"/>
      <c r="ZZ89" s="183"/>
      <c r="AAA89" s="183"/>
      <c r="AAB89" s="183"/>
      <c r="AAC89" s="183"/>
      <c r="AAD89" s="183"/>
      <c r="AAE89" s="183"/>
      <c r="AAF89" s="183"/>
      <c r="AAG89" s="183"/>
      <c r="AAH89" s="183"/>
      <c r="AAI89" s="183"/>
      <c r="AAJ89" s="183"/>
      <c r="AAK89" s="183"/>
      <c r="AAL89" s="183"/>
      <c r="AAM89" s="183"/>
      <c r="AAN89" s="183"/>
      <c r="AAO89" s="183"/>
      <c r="AAP89" s="183"/>
      <c r="AAQ89" s="183"/>
      <c r="AAR89" s="183"/>
      <c r="AAS89" s="183"/>
      <c r="AAT89" s="183"/>
      <c r="AAU89" s="183"/>
      <c r="AAV89" s="183"/>
      <c r="AAW89" s="183"/>
      <c r="AAX89" s="183"/>
      <c r="AAY89" s="183"/>
      <c r="AAZ89" s="183"/>
      <c r="ABA89" s="183"/>
      <c r="ABB89" s="183"/>
      <c r="ABC89" s="183"/>
      <c r="ABD89" s="183"/>
      <c r="ABE89" s="183"/>
      <c r="ABF89" s="183"/>
      <c r="ABG89" s="183"/>
      <c r="ABH89" s="183"/>
      <c r="ABI89" s="183"/>
      <c r="ABJ89" s="183"/>
      <c r="ABK89" s="183"/>
      <c r="ABL89" s="183"/>
      <c r="ABM89" s="183"/>
      <c r="ABN89" s="183"/>
      <c r="ABO89" s="183"/>
      <c r="ABP89" s="183"/>
      <c r="ABQ89" s="183"/>
      <c r="ABR89" s="183"/>
      <c r="ABS89" s="183"/>
      <c r="ABT89" s="183"/>
      <c r="ABU89" s="183"/>
      <c r="ABV89" s="183"/>
      <c r="ABW89" s="183"/>
      <c r="ABX89" s="183"/>
      <c r="ABY89" s="183"/>
      <c r="ABZ89" s="183"/>
      <c r="ACA89" s="183"/>
      <c r="ACB89" s="183"/>
      <c r="ACC89" s="183"/>
      <c r="ACD89" s="183"/>
      <c r="ACE89" s="183"/>
      <c r="ACF89" s="183"/>
      <c r="ACG89" s="183"/>
      <c r="ACH89" s="183"/>
      <c r="ACI89" s="183"/>
      <c r="ACJ89" s="183"/>
      <c r="ACK89" s="183"/>
      <c r="ACL89" s="183"/>
      <c r="ACM89" s="183"/>
      <c r="ACN89" s="183"/>
      <c r="ACO89" s="183"/>
      <c r="ACP89" s="183"/>
      <c r="ACQ89" s="183"/>
      <c r="ACR89" s="183"/>
      <c r="ACS89" s="183"/>
      <c r="ACT89" s="183"/>
      <c r="ACU89" s="183"/>
      <c r="ACV89" s="183"/>
      <c r="ACW89" s="183"/>
      <c r="ACX89" s="183"/>
      <c r="ACY89" s="183"/>
      <c r="ACZ89" s="183"/>
      <c r="ADA89" s="183"/>
      <c r="ADB89" s="183"/>
      <c r="ADC89" s="183"/>
      <c r="ADD89" s="183"/>
      <c r="ADE89" s="183"/>
      <c r="ADF89" s="183"/>
      <c r="ADG89" s="183"/>
      <c r="ADH89" s="183"/>
      <c r="ADI89" s="183"/>
      <c r="ADJ89" s="183"/>
      <c r="ADK89" s="183"/>
      <c r="ADL89" s="183"/>
      <c r="ADM89" s="183"/>
      <c r="ADN89" s="183"/>
      <c r="ADO89" s="183"/>
      <c r="ADP89" s="183"/>
      <c r="ADQ89" s="183"/>
      <c r="ADR89" s="183"/>
      <c r="ADS89" s="183"/>
      <c r="ADT89" s="183"/>
      <c r="ADU89" s="183"/>
      <c r="ADV89" s="183"/>
      <c r="ADW89" s="183"/>
      <c r="ADX89" s="183"/>
      <c r="ADY89" s="183"/>
      <c r="ADZ89" s="183"/>
      <c r="AEA89" s="183"/>
      <c r="AEB89" s="183"/>
      <c r="AEC89" s="183"/>
      <c r="AED89" s="183"/>
      <c r="AEE89" s="183"/>
      <c r="AEF89" s="183"/>
      <c r="AEG89" s="183"/>
      <c r="AEH89" s="183"/>
      <c r="AEI89" s="183"/>
      <c r="AEJ89" s="183"/>
      <c r="AEK89" s="183"/>
      <c r="AEL89" s="183"/>
      <c r="AEM89" s="183"/>
      <c r="AEN89" s="183"/>
      <c r="AEO89" s="183"/>
      <c r="AEP89" s="183"/>
      <c r="AEQ89" s="183"/>
      <c r="AER89" s="183"/>
      <c r="AES89" s="183"/>
      <c r="AET89" s="183"/>
      <c r="AEU89" s="183"/>
      <c r="AEV89" s="183"/>
      <c r="AEW89" s="183"/>
      <c r="AEX89" s="183"/>
      <c r="AEY89" s="183"/>
      <c r="AEZ89" s="183"/>
      <c r="AFA89" s="183"/>
      <c r="AFB89" s="183"/>
      <c r="AFC89" s="183"/>
      <c r="AFD89" s="183"/>
      <c r="AFE89" s="183"/>
      <c r="AFF89" s="183"/>
      <c r="AFG89" s="183"/>
      <c r="AFH89" s="183"/>
      <c r="AFI89" s="183"/>
      <c r="AFJ89" s="183"/>
      <c r="AFK89" s="183"/>
      <c r="AFL89" s="183"/>
      <c r="AFM89" s="183"/>
      <c r="AFN89" s="183"/>
      <c r="AFO89" s="183"/>
      <c r="AFP89" s="183"/>
      <c r="AFQ89" s="183"/>
      <c r="AFR89" s="183"/>
      <c r="AFS89" s="183"/>
      <c r="AFT89" s="183"/>
      <c r="AFU89" s="183"/>
      <c r="AFV89" s="183"/>
      <c r="AFW89" s="183"/>
      <c r="AFX89" s="183"/>
      <c r="AFY89" s="183"/>
      <c r="AFZ89" s="183"/>
      <c r="AGA89" s="183"/>
      <c r="AGB89" s="183"/>
      <c r="AGC89" s="183"/>
      <c r="AGD89" s="183"/>
      <c r="AGE89" s="183"/>
      <c r="AGF89" s="183"/>
      <c r="AGG89" s="183"/>
      <c r="AGH89" s="183"/>
      <c r="AGI89" s="183"/>
      <c r="AGJ89" s="183"/>
      <c r="AGK89" s="183"/>
      <c r="AGL89" s="183"/>
      <c r="AGM89" s="183"/>
      <c r="AGN89" s="183"/>
      <c r="AGO89" s="183"/>
      <c r="AGP89" s="183"/>
      <c r="AGQ89" s="183"/>
      <c r="AGR89" s="183"/>
      <c r="AGS89" s="183"/>
      <c r="AGT89" s="183"/>
      <c r="AGU89" s="183"/>
      <c r="AGV89" s="183"/>
      <c r="AGW89" s="183"/>
      <c r="AGX89" s="183"/>
      <c r="AGY89" s="183"/>
      <c r="AGZ89" s="183"/>
      <c r="AHA89" s="183"/>
      <c r="AHB89" s="183"/>
      <c r="AHC89" s="183"/>
      <c r="AHD89" s="183"/>
      <c r="AHE89" s="183"/>
      <c r="AHF89" s="183"/>
      <c r="AHG89" s="183"/>
      <c r="AHH89" s="183"/>
      <c r="AHI89" s="183"/>
      <c r="AHJ89" s="183"/>
      <c r="AHK89" s="183"/>
      <c r="AHL89" s="183"/>
      <c r="AHM89" s="183"/>
      <c r="AHN89" s="183"/>
      <c r="AHO89" s="183"/>
      <c r="AHP89" s="183"/>
      <c r="AHQ89" s="183"/>
      <c r="AHR89" s="183"/>
      <c r="AHS89" s="183"/>
      <c r="AHT89" s="183"/>
      <c r="AHU89" s="183"/>
      <c r="AHV89" s="183"/>
      <c r="AHW89" s="183"/>
      <c r="AHX89" s="183"/>
      <c r="AHY89" s="183"/>
      <c r="AHZ89" s="183"/>
      <c r="AIA89" s="183"/>
      <c r="AIB89" s="183"/>
      <c r="AIC89" s="183"/>
      <c r="AID89" s="183"/>
      <c r="AIE89" s="183"/>
      <c r="AIF89" s="183"/>
      <c r="AIG89" s="183"/>
      <c r="AIH89" s="183"/>
      <c r="AII89" s="183"/>
      <c r="AIJ89" s="183"/>
      <c r="AIK89" s="183"/>
      <c r="AIL89" s="183"/>
      <c r="AIM89" s="183"/>
      <c r="AIN89" s="183"/>
      <c r="AIO89" s="183"/>
      <c r="AIP89" s="183"/>
      <c r="AIQ89" s="183"/>
      <c r="AIR89" s="183"/>
      <c r="AIS89" s="183"/>
      <c r="AIT89" s="183"/>
      <c r="AIU89" s="183"/>
      <c r="AIV89" s="183"/>
      <c r="AIW89" s="183"/>
      <c r="AIX89" s="183"/>
      <c r="AIY89" s="183"/>
      <c r="AIZ89" s="183"/>
      <c r="AJA89" s="183"/>
      <c r="AJB89" s="183"/>
      <c r="AJC89" s="183"/>
      <c r="AJD89" s="183"/>
      <c r="AJE89" s="183"/>
      <c r="AJF89" s="183"/>
      <c r="AJG89" s="183"/>
      <c r="AJH89" s="183"/>
      <c r="AJI89" s="183"/>
      <c r="AJJ89" s="183"/>
      <c r="AJK89" s="183"/>
      <c r="AJL89" s="183"/>
      <c r="AJM89" s="183"/>
      <c r="AJN89" s="183"/>
      <c r="AJO89" s="183"/>
      <c r="AJP89" s="183"/>
      <c r="AJQ89" s="183"/>
      <c r="AJR89" s="183"/>
      <c r="AJS89" s="183"/>
      <c r="AJT89" s="183"/>
      <c r="AJU89" s="183"/>
      <c r="AJV89" s="183"/>
      <c r="AJW89" s="183"/>
      <c r="AJX89" s="183"/>
      <c r="AJY89" s="183"/>
      <c r="AJZ89" s="183"/>
      <c r="AKA89" s="183"/>
      <c r="AKB89" s="183"/>
      <c r="AKC89" s="183"/>
      <c r="AKD89" s="183"/>
      <c r="AKE89" s="183"/>
      <c r="AKF89" s="183"/>
      <c r="AKG89" s="183"/>
      <c r="AKH89" s="183"/>
      <c r="AKI89" s="183"/>
      <c r="AKJ89" s="183"/>
      <c r="AKK89" s="183"/>
      <c r="AKL89" s="183"/>
      <c r="AKM89" s="183"/>
      <c r="AKN89" s="183"/>
      <c r="AKO89" s="183"/>
      <c r="AKP89" s="183"/>
      <c r="AKQ89" s="183"/>
      <c r="AKR89" s="183"/>
      <c r="AKS89" s="183"/>
      <c r="AKT89" s="183"/>
      <c r="AKU89" s="183"/>
      <c r="AKV89" s="183"/>
      <c r="AKW89" s="183"/>
      <c r="AKX89" s="183"/>
      <c r="AKY89" s="183"/>
      <c r="AKZ89" s="183"/>
      <c r="ALA89" s="183"/>
      <c r="ALB89" s="183"/>
      <c r="ALC89" s="183"/>
      <c r="ALD89" s="183"/>
      <c r="ALE89" s="183"/>
      <c r="ALF89" s="183"/>
      <c r="ALG89" s="183"/>
      <c r="ALH89" s="183"/>
      <c r="ALI89" s="183"/>
      <c r="ALJ89" s="183"/>
      <c r="ALK89" s="183"/>
      <c r="ALL89" s="183"/>
      <c r="ALM89" s="183"/>
      <c r="ALN89" s="183"/>
      <c r="ALO89" s="183"/>
      <c r="ALP89" s="183"/>
      <c r="ALQ89" s="183"/>
      <c r="ALR89" s="183"/>
      <c r="ALS89" s="183"/>
      <c r="ALT89" s="183"/>
      <c r="ALU89" s="183"/>
      <c r="ALV89" s="183"/>
      <c r="ALW89" s="183"/>
      <c r="ALX89" s="183"/>
      <c r="ALY89" s="183"/>
      <c r="ALZ89" s="183"/>
      <c r="AMA89" s="183"/>
      <c r="AMB89" s="183"/>
      <c r="AMC89" s="183"/>
      <c r="AMD89" s="183"/>
      <c r="AME89" s="183"/>
      <c r="AMF89" s="183"/>
      <c r="AMG89" s="183"/>
      <c r="AMH89" s="183"/>
      <c r="AMI89" s="183"/>
      <c r="AMJ89" s="183"/>
      <c r="AMK89" s="183"/>
      <c r="AML89" s="183"/>
      <c r="AMM89" s="183"/>
      <c r="AMN89" s="183"/>
      <c r="AMO89" s="183"/>
      <c r="AMP89" s="183"/>
      <c r="AMQ89" s="183"/>
      <c r="AMR89" s="183"/>
      <c r="AMS89" s="183"/>
      <c r="AMT89" s="183"/>
      <c r="AMU89" s="183"/>
      <c r="AMV89" s="183"/>
      <c r="AMW89" s="183"/>
      <c r="AMX89" s="183"/>
      <c r="AMY89" s="183"/>
      <c r="AMZ89" s="183"/>
      <c r="ANA89" s="183"/>
      <c r="ANB89" s="183"/>
      <c r="ANC89" s="183"/>
      <c r="AND89" s="183"/>
      <c r="ANE89" s="183"/>
      <c r="ANF89" s="183"/>
      <c r="ANG89" s="183"/>
      <c r="ANH89" s="183"/>
      <c r="ANI89" s="183"/>
      <c r="ANJ89" s="183"/>
      <c r="ANK89" s="183"/>
      <c r="ANL89" s="183"/>
      <c r="ANM89" s="183"/>
      <c r="ANN89" s="183"/>
      <c r="ANO89" s="183"/>
      <c r="ANP89" s="183"/>
      <c r="ANQ89" s="183"/>
      <c r="ANR89" s="183"/>
      <c r="ANS89" s="183"/>
      <c r="ANT89" s="183"/>
      <c r="ANU89" s="183"/>
      <c r="ANV89" s="183"/>
      <c r="ANW89" s="183"/>
      <c r="ANX89" s="183"/>
      <c r="ANY89" s="183"/>
      <c r="ANZ89" s="183"/>
      <c r="AOA89" s="183"/>
      <c r="AOB89" s="183"/>
      <c r="AOC89" s="183"/>
      <c r="AOD89" s="183"/>
      <c r="AOE89" s="183"/>
      <c r="AOF89" s="183"/>
      <c r="AOG89" s="183"/>
      <c r="AOH89" s="183"/>
      <c r="AOI89" s="183"/>
      <c r="AOJ89" s="183"/>
      <c r="AOK89" s="183"/>
      <c r="AOL89" s="183"/>
      <c r="AOM89" s="183"/>
      <c r="AON89" s="183"/>
      <c r="AOO89" s="183"/>
      <c r="AOP89" s="183"/>
      <c r="AOQ89" s="183"/>
      <c r="AOR89" s="183"/>
      <c r="AOS89" s="183"/>
      <c r="AOT89" s="183"/>
      <c r="AOU89" s="183"/>
      <c r="AOV89" s="183"/>
      <c r="AOW89" s="183"/>
      <c r="AOX89" s="183"/>
      <c r="AOY89" s="183"/>
      <c r="AOZ89" s="183"/>
      <c r="APA89" s="183"/>
      <c r="APB89" s="183"/>
      <c r="APC89" s="183"/>
      <c r="APD89" s="183"/>
      <c r="APE89" s="183"/>
      <c r="APF89" s="183"/>
      <c r="APG89" s="183"/>
      <c r="APH89" s="183"/>
      <c r="API89" s="183"/>
      <c r="APJ89" s="183"/>
      <c r="APK89" s="183"/>
      <c r="APL89" s="183"/>
      <c r="APM89" s="183"/>
      <c r="APN89" s="183"/>
      <c r="APO89" s="183"/>
      <c r="APP89" s="183"/>
      <c r="APQ89" s="183"/>
      <c r="APR89" s="183"/>
      <c r="APS89" s="183"/>
      <c r="APT89" s="183"/>
      <c r="APU89" s="183"/>
      <c r="APV89" s="183"/>
      <c r="APW89" s="183"/>
      <c r="APX89" s="183"/>
      <c r="APY89" s="183"/>
      <c r="APZ89" s="183"/>
      <c r="AQA89" s="183"/>
      <c r="AQB89" s="183"/>
      <c r="AQC89" s="183"/>
      <c r="AQD89" s="183"/>
      <c r="AQE89" s="183"/>
      <c r="AQF89" s="183"/>
      <c r="AQG89" s="183"/>
      <c r="AQH89" s="183"/>
      <c r="AQI89" s="183"/>
      <c r="AQJ89" s="183"/>
      <c r="AQK89" s="183"/>
      <c r="AQL89" s="183"/>
      <c r="AQM89" s="183"/>
      <c r="AQN89" s="183"/>
      <c r="AQO89" s="183"/>
      <c r="AQP89" s="183"/>
      <c r="AQQ89" s="183"/>
      <c r="AQR89" s="183"/>
      <c r="AQS89" s="183"/>
      <c r="AQT89" s="183"/>
      <c r="AQU89" s="183"/>
      <c r="AQV89" s="183"/>
      <c r="AQW89" s="183"/>
      <c r="AQX89" s="183"/>
      <c r="AQY89" s="183"/>
      <c r="AQZ89" s="183"/>
      <c r="ARA89" s="183"/>
      <c r="ARB89" s="183"/>
      <c r="ARC89" s="183"/>
      <c r="ARD89" s="183"/>
      <c r="ARE89" s="183"/>
      <c r="ARF89" s="183"/>
      <c r="ARG89" s="183"/>
      <c r="ARH89" s="183"/>
      <c r="ARI89" s="183"/>
      <c r="ARJ89" s="183"/>
      <c r="ARK89" s="183"/>
      <c r="ARL89" s="183"/>
      <c r="ARM89" s="183"/>
      <c r="ARN89" s="183"/>
      <c r="ARO89" s="183"/>
      <c r="ARP89" s="183"/>
      <c r="ARQ89" s="183"/>
      <c r="ARR89" s="183"/>
      <c r="ARS89" s="183"/>
      <c r="ART89" s="183"/>
      <c r="ARU89" s="183"/>
      <c r="ARV89" s="183"/>
      <c r="ARW89" s="183"/>
      <c r="ARX89" s="183"/>
      <c r="ARY89" s="183"/>
      <c r="ARZ89" s="183"/>
      <c r="ASA89" s="183"/>
      <c r="ASB89" s="183"/>
      <c r="ASC89" s="183"/>
      <c r="ASD89" s="183"/>
      <c r="ASE89" s="183"/>
      <c r="ASF89" s="183"/>
      <c r="ASG89" s="183"/>
      <c r="ASH89" s="183"/>
      <c r="ASI89" s="183"/>
      <c r="ASJ89" s="183"/>
      <c r="ASK89" s="183"/>
      <c r="ASL89" s="183"/>
      <c r="ASM89" s="183"/>
      <c r="ASN89" s="183"/>
      <c r="ASO89" s="183"/>
      <c r="ASP89" s="183"/>
      <c r="ASQ89" s="183"/>
      <c r="ASR89" s="183"/>
      <c r="ASS89" s="183"/>
      <c r="AST89" s="183"/>
      <c r="ASU89" s="183"/>
      <c r="ASV89" s="183"/>
      <c r="ASW89" s="183"/>
      <c r="ASX89" s="183"/>
      <c r="ASY89" s="183"/>
      <c r="ASZ89" s="183"/>
      <c r="ATA89" s="183"/>
      <c r="ATB89" s="183"/>
      <c r="ATC89" s="183"/>
      <c r="ATD89" s="183"/>
      <c r="ATE89" s="183"/>
      <c r="ATF89" s="183"/>
      <c r="ATG89" s="183"/>
      <c r="ATH89" s="183"/>
      <c r="ATI89" s="183"/>
      <c r="ATJ89" s="183"/>
      <c r="ATK89" s="183"/>
      <c r="ATL89" s="183"/>
      <c r="ATM89" s="183"/>
      <c r="ATN89" s="183"/>
      <c r="ATO89" s="183"/>
      <c r="ATP89" s="183"/>
      <c r="ATQ89" s="183"/>
      <c r="ATR89" s="183"/>
      <c r="ATS89" s="183"/>
      <c r="ATT89" s="183"/>
      <c r="ATU89" s="183"/>
      <c r="ATV89" s="183"/>
      <c r="ATW89" s="183"/>
      <c r="ATX89" s="183"/>
      <c r="ATY89" s="183"/>
      <c r="ATZ89" s="183"/>
      <c r="AUA89" s="183"/>
      <c r="AUB89" s="183"/>
      <c r="AUC89" s="183"/>
      <c r="AUD89" s="183"/>
      <c r="AUE89" s="183"/>
      <c r="AUF89" s="183"/>
      <c r="AUG89" s="183"/>
      <c r="AUH89" s="183"/>
      <c r="AUI89" s="183"/>
      <c r="AUJ89" s="183"/>
      <c r="AUK89" s="183"/>
      <c r="AUL89" s="183"/>
      <c r="AUM89" s="183"/>
      <c r="AUN89" s="183"/>
      <c r="AUO89" s="183"/>
      <c r="AUP89" s="183"/>
      <c r="AUQ89" s="183"/>
      <c r="AUR89" s="183"/>
      <c r="AUS89" s="183"/>
      <c r="AUT89" s="183"/>
      <c r="AUU89" s="183"/>
      <c r="AUV89" s="183"/>
      <c r="AUW89" s="183"/>
      <c r="AUX89" s="183"/>
      <c r="AUY89" s="183"/>
      <c r="AUZ89" s="183"/>
      <c r="AVA89" s="183"/>
      <c r="AVB89" s="183"/>
      <c r="AVC89" s="183"/>
      <c r="AVD89" s="183"/>
      <c r="AVE89" s="183"/>
      <c r="AVF89" s="183"/>
      <c r="AVG89" s="183"/>
      <c r="AVH89" s="183"/>
      <c r="AVI89" s="183"/>
      <c r="AVJ89" s="183"/>
      <c r="AVK89" s="183"/>
      <c r="AVL89" s="183"/>
      <c r="AVM89" s="183"/>
      <c r="AVN89" s="183"/>
      <c r="AVO89" s="183"/>
      <c r="AVP89" s="183"/>
      <c r="AVQ89" s="183"/>
      <c r="AVR89" s="183"/>
      <c r="AVS89" s="183"/>
      <c r="AVT89" s="183"/>
      <c r="AVU89" s="183"/>
      <c r="AVV89" s="183"/>
      <c r="AVW89" s="183"/>
      <c r="AVX89" s="183"/>
      <c r="AVY89" s="183"/>
      <c r="AVZ89" s="183"/>
      <c r="AWA89" s="183"/>
      <c r="AWB89" s="183"/>
      <c r="AWC89" s="183"/>
      <c r="AWD89" s="183"/>
      <c r="AWE89" s="183"/>
      <c r="AWF89" s="183"/>
      <c r="AWG89" s="183"/>
      <c r="AWH89" s="183"/>
      <c r="AWI89" s="183"/>
      <c r="AWJ89" s="183"/>
      <c r="AWK89" s="183"/>
      <c r="AWL89" s="183"/>
      <c r="AWM89" s="183"/>
      <c r="AWN89" s="183"/>
      <c r="AWO89" s="183"/>
      <c r="AWP89" s="183"/>
      <c r="AWQ89" s="183"/>
      <c r="AWR89" s="183"/>
      <c r="AWS89" s="183"/>
      <c r="AWT89" s="183"/>
      <c r="AWU89" s="183"/>
      <c r="AWV89" s="183"/>
      <c r="AWW89" s="183"/>
      <c r="AWX89" s="183"/>
      <c r="AWY89" s="183"/>
      <c r="AWZ89" s="183"/>
      <c r="AXA89" s="183"/>
      <c r="AXB89" s="183"/>
      <c r="AXC89" s="183"/>
      <c r="AXD89" s="183"/>
      <c r="AXE89" s="183"/>
      <c r="AXF89" s="183"/>
      <c r="AXG89" s="183"/>
      <c r="AXH89" s="183"/>
      <c r="AXI89" s="183"/>
      <c r="AXJ89" s="183"/>
      <c r="AXK89" s="183"/>
      <c r="AXL89" s="183"/>
      <c r="AXM89" s="183"/>
      <c r="AXN89" s="183"/>
      <c r="AXO89" s="183"/>
      <c r="AXP89" s="183"/>
      <c r="AXQ89" s="183"/>
      <c r="AXR89" s="183"/>
      <c r="AXS89" s="183"/>
      <c r="AXT89" s="183"/>
      <c r="AXU89" s="183"/>
      <c r="AXV89" s="183"/>
      <c r="AXW89" s="183"/>
      <c r="AXX89" s="183"/>
      <c r="AXY89" s="183"/>
      <c r="AXZ89" s="183"/>
      <c r="AYA89" s="183"/>
      <c r="AYB89" s="183"/>
      <c r="AYC89" s="183"/>
      <c r="AYD89" s="183"/>
      <c r="AYE89" s="183"/>
      <c r="AYF89" s="183"/>
      <c r="AYG89" s="183"/>
      <c r="AYH89" s="183"/>
      <c r="AYI89" s="183"/>
      <c r="AYJ89" s="183"/>
      <c r="AYK89" s="183"/>
      <c r="AYL89" s="183"/>
      <c r="AYM89" s="183"/>
      <c r="AYN89" s="183"/>
      <c r="AYO89" s="183"/>
      <c r="AYP89" s="183"/>
      <c r="AYQ89" s="183"/>
      <c r="AYR89" s="183"/>
      <c r="AYS89" s="183"/>
      <c r="AYT89" s="183"/>
      <c r="AYU89" s="183"/>
      <c r="AYV89" s="183"/>
      <c r="AYW89" s="183"/>
      <c r="AYX89" s="183"/>
      <c r="AYY89" s="183"/>
      <c r="AYZ89" s="183"/>
      <c r="AZA89" s="183"/>
      <c r="AZB89" s="183"/>
      <c r="AZC89" s="183"/>
      <c r="AZD89" s="183"/>
      <c r="AZE89" s="183"/>
      <c r="AZF89" s="183"/>
      <c r="AZG89" s="183"/>
      <c r="AZH89" s="183"/>
      <c r="AZI89" s="183"/>
      <c r="AZJ89" s="183"/>
      <c r="AZK89" s="183"/>
      <c r="AZL89" s="183"/>
      <c r="AZM89" s="183"/>
      <c r="AZN89" s="183"/>
      <c r="AZO89" s="183"/>
      <c r="AZP89" s="183"/>
      <c r="AZQ89" s="183"/>
      <c r="AZR89" s="183"/>
      <c r="AZS89" s="183"/>
      <c r="AZT89" s="183"/>
      <c r="AZU89" s="183"/>
      <c r="AZV89" s="183"/>
      <c r="AZW89" s="183"/>
      <c r="AZX89" s="183"/>
      <c r="AZY89" s="183"/>
      <c r="AZZ89" s="183"/>
      <c r="BAA89" s="183"/>
      <c r="BAB89" s="183"/>
      <c r="BAC89" s="183"/>
      <c r="BAD89" s="183"/>
      <c r="BAE89" s="183"/>
      <c r="BAF89" s="183"/>
      <c r="BAG89" s="183"/>
      <c r="BAH89" s="183"/>
      <c r="BAI89" s="183"/>
      <c r="BAJ89" s="183"/>
      <c r="BAK89" s="183"/>
      <c r="BAL89" s="183"/>
      <c r="BAM89" s="183"/>
      <c r="BAN89" s="183"/>
      <c r="BAO89" s="183"/>
      <c r="BAP89" s="183"/>
      <c r="BAQ89" s="183"/>
      <c r="BAR89" s="183"/>
      <c r="BAS89" s="183"/>
      <c r="BAT89" s="183"/>
      <c r="BAU89" s="183"/>
      <c r="BAV89" s="183"/>
      <c r="BAW89" s="183"/>
      <c r="BAX89" s="183"/>
      <c r="BAY89" s="183"/>
      <c r="BAZ89" s="183"/>
      <c r="BBA89" s="183"/>
      <c r="BBB89" s="183"/>
      <c r="BBC89" s="183"/>
      <c r="BBD89" s="183"/>
      <c r="BBE89" s="183"/>
      <c r="BBF89" s="183"/>
      <c r="BBG89" s="183"/>
      <c r="BBH89" s="183"/>
      <c r="BBI89" s="183"/>
      <c r="BBJ89" s="183"/>
      <c r="BBK89" s="183"/>
      <c r="BBL89" s="183"/>
      <c r="BBM89" s="183"/>
      <c r="BBN89" s="183"/>
      <c r="BBO89" s="183"/>
      <c r="BBP89" s="183"/>
      <c r="BBQ89" s="183"/>
      <c r="BBR89" s="183"/>
      <c r="BBS89" s="183"/>
      <c r="BBT89" s="183"/>
      <c r="BBU89" s="183"/>
      <c r="BBV89" s="183"/>
      <c r="BBW89" s="183"/>
      <c r="BBX89" s="183"/>
      <c r="BBY89" s="183"/>
      <c r="BBZ89" s="183"/>
      <c r="BCA89" s="183"/>
      <c r="BCB89" s="183"/>
      <c r="BCC89" s="183"/>
      <c r="BCD89" s="183"/>
      <c r="BCE89" s="183"/>
      <c r="BCF89" s="183"/>
      <c r="BCG89" s="183"/>
      <c r="BCH89" s="183"/>
      <c r="BCI89" s="183"/>
      <c r="BCJ89" s="183"/>
      <c r="BCK89" s="183"/>
      <c r="BCL89" s="183"/>
      <c r="BCM89" s="183"/>
      <c r="BCN89" s="183"/>
      <c r="BCO89" s="183"/>
      <c r="BCP89" s="183"/>
      <c r="BCQ89" s="183"/>
      <c r="BCR89" s="183"/>
      <c r="BCS89" s="183"/>
      <c r="BCT89" s="183"/>
      <c r="BCU89" s="183"/>
      <c r="BCV89" s="183"/>
      <c r="BCW89" s="183"/>
      <c r="BCX89" s="183"/>
      <c r="BCY89" s="183"/>
      <c r="BCZ89" s="183"/>
      <c r="BDA89" s="183"/>
      <c r="BDB89" s="183"/>
      <c r="BDC89" s="183"/>
      <c r="BDD89" s="183"/>
      <c r="BDE89" s="183"/>
      <c r="BDF89" s="183"/>
      <c r="BDG89" s="183"/>
      <c r="BDH89" s="183"/>
      <c r="BDI89" s="183"/>
      <c r="BDJ89" s="183"/>
      <c r="BDK89" s="183"/>
      <c r="BDL89" s="183"/>
      <c r="BDM89" s="183"/>
      <c r="BDN89" s="183"/>
      <c r="BDO89" s="183"/>
      <c r="BDP89" s="183"/>
      <c r="BDQ89" s="183"/>
      <c r="BDR89" s="183"/>
      <c r="BDS89" s="183"/>
      <c r="BDT89" s="183"/>
      <c r="BDU89" s="183"/>
      <c r="BDV89" s="183"/>
      <c r="BDW89" s="183"/>
      <c r="BDX89" s="183"/>
      <c r="BDY89" s="183"/>
      <c r="BDZ89" s="183"/>
      <c r="BEA89" s="183"/>
      <c r="BEB89" s="183"/>
      <c r="BEC89" s="183"/>
      <c r="BED89" s="183"/>
      <c r="BEE89" s="183"/>
      <c r="BEF89" s="183"/>
      <c r="BEG89" s="183"/>
      <c r="BEH89" s="183"/>
      <c r="BEI89" s="183"/>
      <c r="BEJ89" s="183"/>
      <c r="BEK89" s="183"/>
      <c r="BEL89" s="183"/>
      <c r="BEM89" s="183"/>
      <c r="BEN89" s="183"/>
      <c r="BEO89" s="183"/>
      <c r="BEP89" s="183"/>
      <c r="BEQ89" s="183"/>
      <c r="BER89" s="183"/>
      <c r="BES89" s="183"/>
      <c r="BET89" s="183"/>
      <c r="BEU89" s="183"/>
      <c r="BEV89" s="183"/>
      <c r="BEW89" s="183"/>
      <c r="BEX89" s="183"/>
      <c r="BEY89" s="183"/>
      <c r="BEZ89" s="183"/>
      <c r="BFA89" s="183"/>
      <c r="BFB89" s="183"/>
      <c r="BFC89" s="183"/>
      <c r="BFD89" s="183"/>
      <c r="BFE89" s="183"/>
      <c r="BFF89" s="183"/>
      <c r="BFG89" s="183"/>
      <c r="BFH89" s="183"/>
      <c r="BFI89" s="183"/>
      <c r="BFJ89" s="183"/>
      <c r="BFK89" s="183"/>
      <c r="BFL89" s="183"/>
      <c r="BFM89" s="183"/>
      <c r="BFN89" s="183"/>
      <c r="BFO89" s="183"/>
      <c r="BFP89" s="183"/>
      <c r="BFQ89" s="183"/>
      <c r="BFR89" s="183"/>
      <c r="BFS89" s="183"/>
      <c r="BFT89" s="183"/>
      <c r="BFU89" s="183"/>
      <c r="BFV89" s="183"/>
      <c r="BFW89" s="183"/>
      <c r="BFX89" s="183"/>
      <c r="BFY89" s="183"/>
      <c r="BFZ89" s="183"/>
      <c r="BGA89" s="183"/>
      <c r="BGB89" s="183"/>
      <c r="BGC89" s="183"/>
      <c r="BGD89" s="183"/>
      <c r="BGE89" s="183"/>
      <c r="BGF89" s="183"/>
      <c r="BGG89" s="183"/>
      <c r="BGH89" s="183"/>
      <c r="BGI89" s="183"/>
      <c r="BGJ89" s="183"/>
      <c r="BGK89" s="183"/>
      <c r="BGL89" s="183"/>
      <c r="BGM89" s="183"/>
      <c r="BGN89" s="183"/>
      <c r="BGO89" s="183"/>
      <c r="BGP89" s="183"/>
      <c r="BGQ89" s="183"/>
      <c r="BGR89" s="183"/>
      <c r="BGS89" s="183"/>
      <c r="BGT89" s="183"/>
      <c r="BGU89" s="183"/>
      <c r="BGV89" s="183"/>
      <c r="BGW89" s="183"/>
      <c r="BGX89" s="183"/>
      <c r="BGY89" s="183"/>
      <c r="BGZ89" s="183"/>
      <c r="BHA89" s="183"/>
      <c r="BHB89" s="183"/>
      <c r="BHC89" s="183"/>
      <c r="BHD89" s="183"/>
      <c r="BHE89" s="183"/>
      <c r="BHF89" s="183"/>
      <c r="BHG89" s="183"/>
      <c r="BHH89" s="183"/>
      <c r="BHI89" s="183"/>
      <c r="BHJ89" s="183"/>
      <c r="BHK89" s="183"/>
      <c r="BHL89" s="183"/>
      <c r="BHM89" s="183"/>
      <c r="BHN89" s="183"/>
      <c r="BHO89" s="183"/>
      <c r="BHP89" s="183"/>
      <c r="BHQ89" s="183"/>
      <c r="BHR89" s="183"/>
      <c r="BHS89" s="183"/>
      <c r="BHT89" s="183"/>
      <c r="BHU89" s="183"/>
      <c r="BHV89" s="183"/>
      <c r="BHW89" s="183"/>
      <c r="BHX89" s="183"/>
      <c r="BHY89" s="183"/>
      <c r="BHZ89" s="183"/>
      <c r="BIA89" s="183"/>
      <c r="BIB89" s="183"/>
      <c r="BIC89" s="183"/>
      <c r="BID89" s="183"/>
      <c r="BIE89" s="183"/>
      <c r="BIF89" s="183"/>
      <c r="BIG89" s="183"/>
      <c r="BIH89" s="183"/>
      <c r="BII89" s="183"/>
      <c r="BIJ89" s="183"/>
      <c r="BIK89" s="183"/>
      <c r="BIL89" s="183"/>
      <c r="BIM89" s="183"/>
      <c r="BIN89" s="183"/>
      <c r="BIO89" s="183"/>
      <c r="BIP89" s="183"/>
      <c r="BIQ89" s="183"/>
      <c r="BIR89" s="183"/>
      <c r="BIS89" s="183"/>
      <c r="BIT89" s="183"/>
      <c r="BIU89" s="183"/>
      <c r="BIV89" s="183"/>
      <c r="BIW89" s="183"/>
      <c r="BIX89" s="183"/>
      <c r="BIY89" s="183"/>
      <c r="BIZ89" s="183"/>
      <c r="BJA89" s="183"/>
      <c r="BJB89" s="183"/>
      <c r="BJC89" s="183"/>
      <c r="BJD89" s="183"/>
      <c r="BJE89" s="183"/>
      <c r="BJF89" s="183"/>
      <c r="BJG89" s="183"/>
      <c r="BJH89" s="183"/>
      <c r="BJI89" s="183"/>
      <c r="BJJ89" s="183"/>
      <c r="BJK89" s="183"/>
      <c r="BJL89" s="183"/>
      <c r="BJM89" s="183"/>
      <c r="BJN89" s="183"/>
      <c r="BJO89" s="183"/>
      <c r="BJP89" s="183"/>
      <c r="BJQ89" s="183"/>
      <c r="BJR89" s="183"/>
      <c r="BJS89" s="183"/>
      <c r="BJT89" s="183"/>
      <c r="BJU89" s="183"/>
      <c r="BJV89" s="183"/>
      <c r="BJW89" s="183"/>
      <c r="BJX89" s="183"/>
      <c r="BJY89" s="183"/>
      <c r="BJZ89" s="183"/>
      <c r="BKA89" s="183"/>
      <c r="BKB89" s="183"/>
      <c r="BKC89" s="183"/>
      <c r="BKD89" s="183"/>
      <c r="BKE89" s="183"/>
      <c r="BKF89" s="183"/>
      <c r="BKG89" s="183"/>
      <c r="BKH89" s="183"/>
      <c r="BKI89" s="183"/>
      <c r="BKJ89" s="183"/>
      <c r="BKK89" s="183"/>
      <c r="BKL89" s="183"/>
      <c r="BKM89" s="183"/>
      <c r="BKN89" s="183"/>
      <c r="BKO89" s="183"/>
      <c r="BKP89" s="183"/>
      <c r="BKQ89" s="183"/>
      <c r="BKR89" s="183"/>
      <c r="BKS89" s="183"/>
      <c r="BKT89" s="183"/>
      <c r="BKU89" s="183"/>
      <c r="BKV89" s="183"/>
      <c r="BKW89" s="183"/>
      <c r="BKX89" s="183"/>
      <c r="BKY89" s="183"/>
      <c r="BKZ89" s="183"/>
      <c r="BLA89" s="183"/>
      <c r="BLB89" s="183"/>
      <c r="BLC89" s="183"/>
      <c r="BLD89" s="183"/>
      <c r="BLE89" s="183"/>
      <c r="BLF89" s="183"/>
      <c r="BLG89" s="183"/>
      <c r="BLH89" s="183"/>
      <c r="BLI89" s="183"/>
      <c r="BLJ89" s="183"/>
      <c r="BLK89" s="183"/>
      <c r="BLL89" s="183"/>
      <c r="BLM89" s="183"/>
      <c r="BLN89" s="183"/>
      <c r="BLO89" s="183"/>
      <c r="BLP89" s="183"/>
      <c r="BLQ89" s="183"/>
      <c r="BLR89" s="183"/>
      <c r="BLS89" s="183"/>
      <c r="BLT89" s="183"/>
      <c r="BLU89" s="183"/>
      <c r="BLV89" s="183"/>
      <c r="BLW89" s="183"/>
      <c r="BLX89" s="183"/>
      <c r="BLY89" s="183"/>
      <c r="BLZ89" s="183"/>
      <c r="BMA89" s="183"/>
      <c r="BMB89" s="183"/>
      <c r="BMC89" s="183"/>
      <c r="BMD89" s="183"/>
      <c r="BME89" s="183"/>
      <c r="BMF89" s="183"/>
      <c r="BMG89" s="183"/>
      <c r="BMH89" s="183"/>
      <c r="BMI89" s="183"/>
      <c r="BMJ89" s="183"/>
      <c r="BMK89" s="183"/>
      <c r="BML89" s="183"/>
      <c r="BMM89" s="183"/>
      <c r="BMN89" s="183"/>
      <c r="BMO89" s="183"/>
      <c r="BMP89" s="183"/>
      <c r="BMQ89" s="183"/>
      <c r="BMR89" s="183"/>
      <c r="BMS89" s="183"/>
      <c r="BMT89" s="183"/>
      <c r="BMU89" s="183"/>
      <c r="BMV89" s="183"/>
      <c r="BMW89" s="183"/>
      <c r="BMX89" s="183"/>
      <c r="BMY89" s="183"/>
      <c r="BMZ89" s="183"/>
      <c r="BNA89" s="183"/>
      <c r="BNB89" s="183"/>
      <c r="BNC89" s="183"/>
      <c r="BND89" s="183"/>
      <c r="BNE89" s="183"/>
      <c r="BNF89" s="183"/>
      <c r="BNG89" s="183"/>
      <c r="BNH89" s="183"/>
      <c r="BNI89" s="183"/>
      <c r="BNJ89" s="183"/>
      <c r="BNK89" s="183"/>
      <c r="BNL89" s="183"/>
      <c r="BNM89" s="183"/>
      <c r="BNN89" s="183"/>
      <c r="BNO89" s="183"/>
      <c r="BNP89" s="183"/>
      <c r="BNQ89" s="183"/>
      <c r="BNR89" s="183"/>
      <c r="BNS89" s="183"/>
      <c r="BNT89" s="183"/>
      <c r="BNU89" s="183"/>
      <c r="BNV89" s="183"/>
      <c r="BNW89" s="183"/>
      <c r="BNX89" s="183"/>
      <c r="BNY89" s="183"/>
      <c r="BNZ89" s="183"/>
      <c r="BOA89" s="183"/>
      <c r="BOB89" s="183"/>
      <c r="BOC89" s="183"/>
      <c r="BOD89" s="183"/>
      <c r="BOE89" s="183"/>
      <c r="BOF89" s="183"/>
      <c r="BOG89" s="183"/>
      <c r="BOH89" s="183"/>
      <c r="BOI89" s="183"/>
      <c r="BOJ89" s="183"/>
      <c r="BOK89" s="183"/>
      <c r="BOL89" s="183"/>
      <c r="BOM89" s="183"/>
      <c r="BON89" s="183"/>
      <c r="BOO89" s="183"/>
      <c r="BOP89" s="183"/>
      <c r="BOQ89" s="183"/>
      <c r="BOR89" s="183"/>
      <c r="BOS89" s="183"/>
      <c r="BOT89" s="183"/>
      <c r="BOU89" s="183"/>
      <c r="BOV89" s="183"/>
      <c r="BOW89" s="183"/>
      <c r="BOX89" s="183"/>
      <c r="BOY89" s="183"/>
      <c r="BOZ89" s="183"/>
      <c r="BPA89" s="183"/>
      <c r="BPB89" s="183"/>
      <c r="BPC89" s="183"/>
      <c r="BPD89" s="183"/>
      <c r="BPE89" s="183"/>
      <c r="BPF89" s="183"/>
      <c r="BPG89" s="183"/>
      <c r="BPH89" s="183"/>
      <c r="BPI89" s="183"/>
      <c r="BPJ89" s="183"/>
      <c r="BPK89" s="183"/>
      <c r="BPL89" s="183"/>
      <c r="BPM89" s="183"/>
      <c r="BPN89" s="183"/>
      <c r="BPO89" s="183"/>
      <c r="BPP89" s="183"/>
      <c r="BPQ89" s="183"/>
      <c r="BPR89" s="183"/>
      <c r="BPS89" s="183"/>
      <c r="BPT89" s="183"/>
      <c r="BPU89" s="183"/>
      <c r="BPV89" s="183"/>
      <c r="BPW89" s="183"/>
      <c r="BPX89" s="183"/>
      <c r="BPY89" s="183"/>
      <c r="BPZ89" s="183"/>
      <c r="BQA89" s="183"/>
      <c r="BQB89" s="183"/>
      <c r="BQC89" s="183"/>
      <c r="BQD89" s="183"/>
      <c r="BQE89" s="183"/>
      <c r="BQF89" s="183"/>
      <c r="BQG89" s="183"/>
      <c r="BQH89" s="183"/>
      <c r="BQI89" s="183"/>
      <c r="BQJ89" s="183"/>
      <c r="BQK89" s="183"/>
      <c r="BQL89" s="183"/>
      <c r="BQM89" s="183"/>
      <c r="BQN89" s="183"/>
      <c r="BQO89" s="183"/>
      <c r="BQP89" s="183"/>
      <c r="BQQ89" s="183"/>
      <c r="BQR89" s="183"/>
      <c r="BQS89" s="183"/>
      <c r="BQT89" s="183"/>
      <c r="BQU89" s="183"/>
      <c r="BQV89" s="183"/>
      <c r="BQW89" s="183"/>
      <c r="BQX89" s="183"/>
      <c r="BQY89" s="183"/>
      <c r="BQZ89" s="183"/>
      <c r="BRA89" s="183"/>
      <c r="BRB89" s="183"/>
      <c r="BRC89" s="183"/>
      <c r="BRD89" s="183"/>
      <c r="BRE89" s="183"/>
      <c r="BRF89" s="183"/>
      <c r="BRG89" s="183"/>
      <c r="BRH89" s="183"/>
      <c r="BRI89" s="183"/>
      <c r="BRJ89" s="183"/>
      <c r="BRK89" s="183"/>
      <c r="BRL89" s="183"/>
      <c r="BRM89" s="183"/>
      <c r="BRN89" s="183"/>
      <c r="BRO89" s="183"/>
      <c r="BRP89" s="183"/>
      <c r="BRQ89" s="183"/>
      <c r="BRR89" s="183"/>
      <c r="BRS89" s="183"/>
      <c r="BRT89" s="183"/>
      <c r="BRU89" s="183"/>
      <c r="BRV89" s="183"/>
      <c r="BRW89" s="183"/>
      <c r="BRX89" s="183"/>
      <c r="BRY89" s="183"/>
      <c r="BRZ89" s="183"/>
      <c r="BSA89" s="183"/>
      <c r="BSB89" s="183"/>
      <c r="BSC89" s="183"/>
      <c r="BSD89" s="183"/>
      <c r="BSE89" s="183"/>
      <c r="BSF89" s="183"/>
      <c r="BSG89" s="183"/>
      <c r="BSH89" s="183"/>
      <c r="BSI89" s="183"/>
      <c r="BSJ89" s="183"/>
      <c r="BSK89" s="183"/>
      <c r="BSL89" s="183"/>
      <c r="BSM89" s="183"/>
      <c r="BSN89" s="183"/>
      <c r="BSO89" s="183"/>
      <c r="BSP89" s="183"/>
      <c r="BSQ89" s="183"/>
      <c r="BSR89" s="183"/>
      <c r="BSS89" s="183"/>
      <c r="BST89" s="183"/>
      <c r="BSU89" s="183"/>
      <c r="BSV89" s="183"/>
      <c r="BSW89" s="183"/>
      <c r="BSX89" s="183"/>
      <c r="BSY89" s="183"/>
      <c r="BSZ89" s="183"/>
      <c r="BTA89" s="183"/>
      <c r="BTB89" s="183"/>
      <c r="BTC89" s="183"/>
      <c r="BTD89" s="183"/>
      <c r="BTE89" s="183"/>
      <c r="BTF89" s="183"/>
      <c r="BTG89" s="183"/>
      <c r="BTH89" s="183"/>
      <c r="BTI89" s="183"/>
      <c r="BTJ89" s="183"/>
      <c r="BTK89" s="183"/>
      <c r="BTL89" s="183"/>
      <c r="BTM89" s="183"/>
      <c r="BTN89" s="183"/>
      <c r="BTO89" s="183"/>
      <c r="BTP89" s="183"/>
      <c r="BTQ89" s="183"/>
      <c r="BTR89" s="183"/>
      <c r="BTS89" s="183"/>
      <c r="BTT89" s="183"/>
      <c r="BTU89" s="183"/>
      <c r="BTV89" s="183"/>
      <c r="BTW89" s="183"/>
      <c r="BTX89" s="183"/>
      <c r="BTY89" s="183"/>
      <c r="BTZ89" s="183"/>
      <c r="BUA89" s="183"/>
      <c r="BUB89" s="183"/>
      <c r="BUC89" s="183"/>
      <c r="BUD89" s="183"/>
      <c r="BUE89" s="183"/>
      <c r="BUF89" s="183"/>
      <c r="BUG89" s="183"/>
      <c r="BUH89" s="183"/>
      <c r="BUI89" s="183"/>
      <c r="BUJ89" s="183"/>
      <c r="BUK89" s="183"/>
      <c r="BUL89" s="183"/>
      <c r="BUM89" s="183"/>
      <c r="BUN89" s="183"/>
      <c r="BUO89" s="183"/>
      <c r="BUP89" s="183"/>
      <c r="BUQ89" s="183"/>
      <c r="BUR89" s="183"/>
      <c r="BUS89" s="183"/>
      <c r="BUT89" s="183"/>
      <c r="BUU89" s="183"/>
      <c r="BUV89" s="183"/>
      <c r="BUW89" s="183"/>
      <c r="BUX89" s="183"/>
      <c r="BUY89" s="183"/>
      <c r="BUZ89" s="183"/>
      <c r="BVA89" s="183"/>
      <c r="BVB89" s="183"/>
      <c r="BVC89" s="183"/>
      <c r="BVD89" s="183"/>
      <c r="BVE89" s="183"/>
      <c r="BVF89" s="183"/>
      <c r="BVG89" s="183"/>
      <c r="BVH89" s="183"/>
      <c r="BVI89" s="183"/>
      <c r="BVJ89" s="183"/>
      <c r="BVK89" s="183"/>
      <c r="BVL89" s="183"/>
      <c r="BVM89" s="183"/>
      <c r="BVN89" s="183"/>
      <c r="BVO89" s="183"/>
      <c r="BVP89" s="183"/>
      <c r="BVQ89" s="183"/>
      <c r="BVR89" s="183"/>
      <c r="BVS89" s="183"/>
      <c r="BVT89" s="183"/>
      <c r="BVU89" s="183"/>
      <c r="BVV89" s="183"/>
      <c r="BVW89" s="183"/>
      <c r="BVX89" s="183"/>
      <c r="BVY89" s="183"/>
      <c r="BVZ89" s="183"/>
      <c r="BWA89" s="183"/>
      <c r="BWB89" s="183"/>
      <c r="BWC89" s="183"/>
      <c r="BWD89" s="183"/>
      <c r="BWE89" s="183"/>
      <c r="BWF89" s="183"/>
      <c r="BWG89" s="183"/>
      <c r="BWH89" s="183"/>
      <c r="BWI89" s="183"/>
      <c r="BWJ89" s="183"/>
      <c r="BWK89" s="183"/>
      <c r="BWL89" s="183"/>
      <c r="BWM89" s="183"/>
      <c r="BWN89" s="183"/>
      <c r="BWO89" s="183"/>
      <c r="BWP89" s="183"/>
      <c r="BWQ89" s="183"/>
      <c r="BWR89" s="183"/>
      <c r="BWS89" s="183"/>
      <c r="BWT89" s="183"/>
      <c r="BWU89" s="183"/>
      <c r="BWV89" s="183"/>
      <c r="BWW89" s="183"/>
      <c r="BWX89" s="183"/>
      <c r="BWY89" s="183"/>
      <c r="BWZ89" s="183"/>
      <c r="BXA89" s="183"/>
      <c r="BXB89" s="183"/>
      <c r="BXC89" s="183"/>
      <c r="BXD89" s="183"/>
      <c r="BXE89" s="183"/>
      <c r="BXF89" s="183"/>
      <c r="BXG89" s="183"/>
      <c r="BXH89" s="183"/>
      <c r="BXI89" s="183"/>
      <c r="BXJ89" s="183"/>
      <c r="BXK89" s="183"/>
      <c r="BXL89" s="183"/>
      <c r="BXM89" s="183"/>
      <c r="BXN89" s="183"/>
      <c r="BXO89" s="183"/>
      <c r="BXP89" s="183"/>
      <c r="BXQ89" s="183"/>
      <c r="BXR89" s="183"/>
      <c r="BXS89" s="183"/>
      <c r="BXT89" s="183"/>
      <c r="BXU89" s="183"/>
      <c r="BXV89" s="183"/>
      <c r="BXW89" s="183"/>
      <c r="BXX89" s="183"/>
      <c r="BXY89" s="183"/>
      <c r="BXZ89" s="183"/>
      <c r="BYA89" s="183"/>
      <c r="BYB89" s="183"/>
      <c r="BYC89" s="183"/>
      <c r="BYD89" s="183"/>
      <c r="BYE89" s="183"/>
      <c r="BYF89" s="183"/>
      <c r="BYG89" s="183"/>
      <c r="BYH89" s="183"/>
      <c r="BYI89" s="183"/>
      <c r="BYJ89" s="183"/>
      <c r="BYK89" s="183"/>
      <c r="BYL89" s="183"/>
      <c r="BYM89" s="183"/>
      <c r="BYN89" s="183"/>
      <c r="BYO89" s="183"/>
      <c r="BYP89" s="183"/>
      <c r="BYQ89" s="183"/>
      <c r="BYR89" s="183"/>
      <c r="BYS89" s="183"/>
      <c r="BYT89" s="183"/>
      <c r="BYU89" s="183"/>
      <c r="BYV89" s="183"/>
      <c r="BYW89" s="183"/>
      <c r="BYX89" s="183"/>
      <c r="BYY89" s="183"/>
      <c r="BYZ89" s="183"/>
      <c r="BZA89" s="183"/>
      <c r="BZB89" s="183"/>
      <c r="BZC89" s="183"/>
      <c r="BZD89" s="183"/>
      <c r="BZE89" s="183"/>
      <c r="BZF89" s="183"/>
      <c r="BZG89" s="183"/>
      <c r="BZH89" s="183"/>
      <c r="BZI89" s="183"/>
      <c r="BZJ89" s="183"/>
      <c r="BZK89" s="183"/>
      <c r="BZL89" s="183"/>
      <c r="BZM89" s="183"/>
      <c r="BZN89" s="183"/>
      <c r="BZO89" s="183"/>
      <c r="BZP89" s="183"/>
      <c r="BZQ89" s="183"/>
      <c r="BZR89" s="183"/>
      <c r="BZS89" s="183"/>
      <c r="BZT89" s="183"/>
      <c r="BZU89" s="183"/>
      <c r="BZV89" s="183"/>
      <c r="BZW89" s="183"/>
      <c r="BZX89" s="183"/>
      <c r="BZY89" s="183"/>
      <c r="BZZ89" s="183"/>
      <c r="CAA89" s="183"/>
      <c r="CAB89" s="183"/>
      <c r="CAC89" s="183"/>
      <c r="CAD89" s="183"/>
      <c r="CAE89" s="183"/>
      <c r="CAF89" s="183"/>
      <c r="CAG89" s="183"/>
      <c r="CAH89" s="183"/>
      <c r="CAI89" s="183"/>
      <c r="CAJ89" s="183"/>
      <c r="CAK89" s="183"/>
      <c r="CAL89" s="183"/>
      <c r="CAM89" s="183"/>
      <c r="CAN89" s="183"/>
      <c r="CAO89" s="183"/>
      <c r="CAP89" s="183"/>
      <c r="CAQ89" s="183"/>
      <c r="CAR89" s="183"/>
      <c r="CAS89" s="183"/>
      <c r="CAT89" s="183"/>
      <c r="CAU89" s="183"/>
      <c r="CAV89" s="183"/>
      <c r="CAW89" s="183"/>
      <c r="CAX89" s="183"/>
      <c r="CAY89" s="183"/>
      <c r="CAZ89" s="183"/>
      <c r="CBA89" s="183"/>
      <c r="CBB89" s="183"/>
      <c r="CBC89" s="183"/>
      <c r="CBD89" s="183"/>
      <c r="CBE89" s="183"/>
      <c r="CBF89" s="183"/>
      <c r="CBG89" s="183"/>
      <c r="CBH89" s="183"/>
      <c r="CBI89" s="183"/>
      <c r="CBJ89" s="183"/>
      <c r="CBK89" s="183"/>
      <c r="CBL89" s="183"/>
      <c r="CBM89" s="183"/>
      <c r="CBN89" s="183"/>
      <c r="CBO89" s="183"/>
      <c r="CBP89" s="183"/>
      <c r="CBQ89" s="183"/>
      <c r="CBR89" s="183"/>
      <c r="CBS89" s="183"/>
      <c r="CBT89" s="183"/>
      <c r="CBU89" s="183"/>
      <c r="CBV89" s="183"/>
      <c r="CBW89" s="183"/>
      <c r="CBX89" s="183"/>
      <c r="CBY89" s="183"/>
      <c r="CBZ89" s="183"/>
      <c r="CCA89" s="183"/>
      <c r="CCB89" s="183"/>
      <c r="CCC89" s="183"/>
      <c r="CCD89" s="183"/>
      <c r="CCE89" s="183"/>
      <c r="CCF89" s="183"/>
      <c r="CCG89" s="183"/>
      <c r="CCH89" s="183"/>
      <c r="CCI89" s="183"/>
      <c r="CCJ89" s="183"/>
      <c r="CCK89" s="183"/>
      <c r="CCL89" s="183"/>
      <c r="CCM89" s="183"/>
      <c r="CCN89" s="183"/>
      <c r="CCO89" s="183"/>
      <c r="CCP89" s="183"/>
      <c r="CCQ89" s="183"/>
      <c r="CCR89" s="183"/>
      <c r="CCS89" s="183"/>
      <c r="CCT89" s="183"/>
      <c r="CCU89" s="183"/>
      <c r="CCV89" s="183"/>
      <c r="CCW89" s="183"/>
      <c r="CCX89" s="183"/>
      <c r="CCY89" s="183"/>
      <c r="CCZ89" s="183"/>
      <c r="CDA89" s="183"/>
      <c r="CDB89" s="183"/>
      <c r="CDC89" s="183"/>
      <c r="CDD89" s="183"/>
      <c r="CDE89" s="183"/>
      <c r="CDF89" s="183"/>
      <c r="CDG89" s="183"/>
      <c r="CDH89" s="183"/>
      <c r="CDI89" s="183"/>
      <c r="CDJ89" s="183"/>
      <c r="CDK89" s="183"/>
      <c r="CDL89" s="183"/>
      <c r="CDM89" s="183"/>
      <c r="CDN89" s="183"/>
      <c r="CDO89" s="183"/>
      <c r="CDP89" s="183"/>
      <c r="CDQ89" s="183"/>
      <c r="CDR89" s="183"/>
      <c r="CDS89" s="183"/>
      <c r="CDT89" s="183"/>
      <c r="CDU89" s="183"/>
      <c r="CDV89" s="183"/>
      <c r="CDW89" s="183"/>
      <c r="CDX89" s="183"/>
      <c r="CDY89" s="183"/>
      <c r="CDZ89" s="183"/>
      <c r="CEA89" s="183"/>
      <c r="CEB89" s="183"/>
      <c r="CEC89" s="183"/>
      <c r="CED89" s="183"/>
      <c r="CEE89" s="183"/>
      <c r="CEF89" s="183"/>
      <c r="CEG89" s="183"/>
      <c r="CEH89" s="183"/>
      <c r="CEI89" s="183"/>
      <c r="CEJ89" s="183"/>
      <c r="CEK89" s="183"/>
      <c r="CEL89" s="183"/>
      <c r="CEM89" s="183"/>
      <c r="CEN89" s="183"/>
      <c r="CEO89" s="183"/>
      <c r="CEP89" s="183"/>
      <c r="CEQ89" s="183"/>
      <c r="CER89" s="183"/>
      <c r="CES89" s="183"/>
      <c r="CET89" s="183"/>
      <c r="CEU89" s="183"/>
      <c r="CEV89" s="183"/>
      <c r="CEW89" s="183"/>
      <c r="CEX89" s="183"/>
      <c r="CEY89" s="183"/>
      <c r="CEZ89" s="183"/>
      <c r="CFA89" s="183"/>
      <c r="CFB89" s="183"/>
      <c r="CFC89" s="183"/>
      <c r="CFD89" s="183"/>
      <c r="CFE89" s="183"/>
      <c r="CFF89" s="183"/>
      <c r="CFG89" s="183"/>
      <c r="CFH89" s="183"/>
      <c r="CFI89" s="183"/>
      <c r="CFJ89" s="183"/>
      <c r="CFK89" s="183"/>
      <c r="CFL89" s="183"/>
      <c r="CFM89" s="183"/>
      <c r="CFN89" s="183"/>
      <c r="CFO89" s="183"/>
      <c r="CFP89" s="183"/>
      <c r="CFQ89" s="183"/>
      <c r="CFR89" s="183"/>
      <c r="CFS89" s="183"/>
      <c r="CFT89" s="183"/>
      <c r="CFU89" s="183"/>
      <c r="CFV89" s="183"/>
      <c r="CFW89" s="183"/>
      <c r="CFX89" s="183"/>
      <c r="CFY89" s="183"/>
      <c r="CFZ89" s="183"/>
      <c r="CGA89" s="183"/>
      <c r="CGB89" s="183"/>
      <c r="CGC89" s="183"/>
      <c r="CGD89" s="183"/>
      <c r="CGE89" s="183"/>
      <c r="CGF89" s="183"/>
      <c r="CGG89" s="183"/>
      <c r="CGH89" s="183"/>
      <c r="CGI89" s="183"/>
      <c r="CGJ89" s="183"/>
      <c r="CGK89" s="183"/>
      <c r="CGL89" s="183"/>
      <c r="CGM89" s="183"/>
      <c r="CGN89" s="183"/>
      <c r="CGO89" s="183"/>
      <c r="CGP89" s="183"/>
      <c r="CGQ89" s="183"/>
      <c r="CGR89" s="183"/>
      <c r="CGS89" s="183"/>
      <c r="CGT89" s="183"/>
      <c r="CGU89" s="183"/>
      <c r="CGV89" s="183"/>
      <c r="CGW89" s="183"/>
      <c r="CGX89" s="183"/>
      <c r="CGY89" s="183"/>
      <c r="CGZ89" s="183"/>
      <c r="CHA89" s="183"/>
      <c r="CHB89" s="183"/>
      <c r="CHC89" s="183"/>
      <c r="CHD89" s="183"/>
      <c r="CHE89" s="183"/>
      <c r="CHF89" s="183"/>
      <c r="CHG89" s="183"/>
      <c r="CHH89" s="183"/>
      <c r="CHI89" s="183"/>
      <c r="CHJ89" s="183"/>
      <c r="CHK89" s="183"/>
      <c r="CHL89" s="183"/>
      <c r="CHM89" s="183"/>
      <c r="CHN89" s="183"/>
      <c r="CHO89" s="183"/>
      <c r="CHP89" s="183"/>
      <c r="CHQ89" s="183"/>
      <c r="CHR89" s="183"/>
      <c r="CHS89" s="183"/>
      <c r="CHT89" s="183"/>
      <c r="CHU89" s="183"/>
      <c r="CHV89" s="183"/>
      <c r="CHW89" s="183"/>
      <c r="CHX89" s="183"/>
      <c r="CHY89" s="183"/>
      <c r="CHZ89" s="183"/>
      <c r="CIA89" s="183"/>
      <c r="CIB89" s="183"/>
      <c r="CIC89" s="183"/>
      <c r="CID89" s="183"/>
      <c r="CIE89" s="183"/>
      <c r="CIF89" s="183"/>
      <c r="CIG89" s="183"/>
      <c r="CIH89" s="183"/>
      <c r="CII89" s="183"/>
      <c r="CIJ89" s="183"/>
      <c r="CIK89" s="183"/>
      <c r="CIL89" s="183"/>
      <c r="CIM89" s="183"/>
      <c r="CIN89" s="183"/>
      <c r="CIO89" s="183"/>
      <c r="CIP89" s="183"/>
      <c r="CIQ89" s="183"/>
      <c r="CIR89" s="183"/>
      <c r="CIS89" s="183"/>
      <c r="CIT89" s="183"/>
      <c r="CIU89" s="183"/>
      <c r="CIV89" s="183"/>
      <c r="CIW89" s="183"/>
      <c r="CIX89" s="183"/>
      <c r="CIY89" s="183"/>
      <c r="CIZ89" s="183"/>
      <c r="CJA89" s="183"/>
      <c r="CJB89" s="183"/>
      <c r="CJC89" s="183"/>
      <c r="CJD89" s="183"/>
      <c r="CJE89" s="183"/>
      <c r="CJF89" s="183"/>
      <c r="CJG89" s="183"/>
      <c r="CJH89" s="183"/>
      <c r="CJI89" s="183"/>
      <c r="CJJ89" s="183"/>
      <c r="CJK89" s="183"/>
      <c r="CJL89" s="183"/>
      <c r="CJM89" s="183"/>
      <c r="CJN89" s="183"/>
      <c r="CJO89" s="183"/>
      <c r="CJP89" s="183"/>
      <c r="CJQ89" s="183"/>
      <c r="CJR89" s="183"/>
      <c r="CJS89" s="183"/>
      <c r="CJT89" s="183"/>
      <c r="CJU89" s="183"/>
      <c r="CJV89" s="183"/>
      <c r="CJW89" s="183"/>
      <c r="CJX89" s="183"/>
      <c r="CJY89" s="183"/>
      <c r="CJZ89" s="183"/>
      <c r="CKA89" s="183"/>
      <c r="CKB89" s="183"/>
      <c r="CKC89" s="183"/>
      <c r="CKD89" s="183"/>
      <c r="CKE89" s="183"/>
      <c r="CKF89" s="183"/>
      <c r="CKG89" s="183"/>
      <c r="CKH89" s="183"/>
      <c r="CKI89" s="183"/>
      <c r="CKJ89" s="183"/>
      <c r="CKK89" s="183"/>
      <c r="CKL89" s="183"/>
      <c r="CKM89" s="183"/>
      <c r="CKN89" s="183"/>
      <c r="CKO89" s="183"/>
      <c r="CKP89" s="183"/>
      <c r="CKQ89" s="183"/>
      <c r="CKR89" s="183"/>
      <c r="CKS89" s="183"/>
      <c r="CKT89" s="183"/>
      <c r="CKU89" s="183"/>
      <c r="CKV89" s="183"/>
      <c r="CKW89" s="183"/>
      <c r="CKX89" s="183"/>
      <c r="CKY89" s="183"/>
      <c r="CKZ89" s="183"/>
      <c r="CLA89" s="183"/>
      <c r="CLB89" s="183"/>
      <c r="CLC89" s="183"/>
      <c r="CLD89" s="183"/>
      <c r="CLE89" s="183"/>
      <c r="CLF89" s="183"/>
      <c r="CLG89" s="183"/>
      <c r="CLH89" s="183"/>
      <c r="CLI89" s="183"/>
      <c r="CLJ89" s="183"/>
      <c r="CLK89" s="183"/>
      <c r="CLL89" s="183"/>
      <c r="CLM89" s="183"/>
      <c r="CLN89" s="183"/>
      <c r="CLO89" s="183"/>
      <c r="CLP89" s="183"/>
      <c r="CLQ89" s="183"/>
      <c r="CLR89" s="183"/>
      <c r="CLS89" s="183"/>
      <c r="CLT89" s="183"/>
      <c r="CLU89" s="183"/>
      <c r="CLV89" s="183"/>
      <c r="CLW89" s="183"/>
      <c r="CLX89" s="183"/>
      <c r="CLY89" s="183"/>
      <c r="CLZ89" s="183"/>
      <c r="CMA89" s="183"/>
      <c r="CMB89" s="183"/>
      <c r="CMC89" s="183"/>
      <c r="CMD89" s="183"/>
      <c r="CME89" s="183"/>
      <c r="CMF89" s="183"/>
      <c r="CMG89" s="183"/>
      <c r="CMH89" s="183"/>
      <c r="CMI89" s="183"/>
      <c r="CMJ89" s="183"/>
      <c r="CMK89" s="183"/>
      <c r="CML89" s="183"/>
      <c r="CMM89" s="183"/>
      <c r="CMN89" s="183"/>
      <c r="CMO89" s="183"/>
      <c r="CMP89" s="183"/>
      <c r="CMQ89" s="183"/>
      <c r="CMR89" s="183"/>
      <c r="CMS89" s="183"/>
      <c r="CMT89" s="183"/>
      <c r="CMU89" s="183"/>
      <c r="CMV89" s="183"/>
      <c r="CMW89" s="183"/>
      <c r="CMX89" s="183"/>
      <c r="CMY89" s="183"/>
      <c r="CMZ89" s="183"/>
      <c r="CNA89" s="183"/>
      <c r="CNB89" s="183"/>
      <c r="CNC89" s="183"/>
      <c r="CND89" s="183"/>
      <c r="CNE89" s="183"/>
      <c r="CNF89" s="183"/>
      <c r="CNG89" s="183"/>
      <c r="CNH89" s="183"/>
      <c r="CNI89" s="183"/>
      <c r="CNJ89" s="183"/>
      <c r="CNK89" s="183"/>
      <c r="CNL89" s="183"/>
      <c r="CNM89" s="183"/>
      <c r="CNN89" s="183"/>
      <c r="CNO89" s="183"/>
      <c r="CNP89" s="183"/>
      <c r="CNQ89" s="183"/>
      <c r="CNR89" s="183"/>
      <c r="CNS89" s="183"/>
      <c r="CNT89" s="183"/>
      <c r="CNU89" s="183"/>
      <c r="CNV89" s="183"/>
      <c r="CNW89" s="183"/>
      <c r="CNX89" s="183"/>
      <c r="CNY89" s="183"/>
      <c r="CNZ89" s="183"/>
      <c r="COA89" s="183"/>
      <c r="COB89" s="183"/>
      <c r="COC89" s="183"/>
      <c r="COD89" s="183"/>
      <c r="COE89" s="183"/>
      <c r="COF89" s="183"/>
      <c r="COG89" s="183"/>
      <c r="COH89" s="183"/>
      <c r="COI89" s="183"/>
      <c r="COJ89" s="183"/>
      <c r="COK89" s="183"/>
      <c r="COL89" s="183"/>
      <c r="COM89" s="183"/>
      <c r="CON89" s="183"/>
      <c r="COO89" s="183"/>
      <c r="COP89" s="183"/>
      <c r="COQ89" s="183"/>
      <c r="COR89" s="183"/>
      <c r="COS89" s="183"/>
      <c r="COT89" s="183"/>
      <c r="COU89" s="183"/>
      <c r="COV89" s="183"/>
      <c r="COW89" s="183"/>
      <c r="COX89" s="183"/>
    </row>
    <row r="90" spans="1:2442" s="293" customFormat="1" ht="18.95" customHeight="1">
      <c r="A90" s="281"/>
      <c r="B90" s="310"/>
      <c r="C90" s="283"/>
      <c r="D90" s="281"/>
      <c r="E90" s="284"/>
      <c r="F90" s="285"/>
      <c r="G90" s="285"/>
      <c r="H90" s="309"/>
      <c r="I90" s="288"/>
      <c r="K90" s="298"/>
      <c r="L90" s="298"/>
      <c r="M90" s="298"/>
      <c r="N90" s="272"/>
      <c r="O90" s="264"/>
      <c r="P90" s="265"/>
      <c r="Q90" s="266"/>
      <c r="R90" s="266"/>
      <c r="S90" s="264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3"/>
      <c r="DD90" s="183"/>
      <c r="DE90" s="183"/>
      <c r="DF90" s="183"/>
      <c r="DG90" s="183"/>
      <c r="DH90" s="183"/>
      <c r="DI90" s="183"/>
      <c r="DJ90" s="183"/>
      <c r="DK90" s="183"/>
      <c r="DL90" s="183"/>
      <c r="DM90" s="183"/>
      <c r="DN90" s="183"/>
      <c r="DO90" s="183"/>
      <c r="DP90" s="183"/>
      <c r="DQ90" s="183"/>
      <c r="DR90" s="183"/>
      <c r="DS90" s="183"/>
      <c r="DT90" s="183"/>
      <c r="DU90" s="183"/>
      <c r="DV90" s="183"/>
      <c r="DW90" s="183"/>
      <c r="DX90" s="183"/>
      <c r="DY90" s="183"/>
      <c r="DZ90" s="183"/>
      <c r="EA90" s="183"/>
      <c r="EB90" s="183"/>
      <c r="EC90" s="183"/>
      <c r="ED90" s="183"/>
      <c r="EE90" s="183"/>
      <c r="EF90" s="183"/>
      <c r="EG90" s="183"/>
      <c r="EH90" s="183"/>
      <c r="EI90" s="183"/>
      <c r="EJ90" s="183"/>
      <c r="EK90" s="183"/>
      <c r="EL90" s="183"/>
      <c r="EM90" s="183"/>
      <c r="EN90" s="183"/>
      <c r="EO90" s="183"/>
      <c r="EP90" s="183"/>
      <c r="EQ90" s="183"/>
      <c r="ER90" s="183"/>
      <c r="ES90" s="183"/>
      <c r="ET90" s="183"/>
      <c r="EU90" s="183"/>
      <c r="EV90" s="183"/>
      <c r="EW90" s="183"/>
      <c r="EX90" s="183"/>
      <c r="EY90" s="183"/>
      <c r="EZ90" s="183"/>
      <c r="FA90" s="183"/>
      <c r="FB90" s="183"/>
      <c r="FC90" s="183"/>
      <c r="FD90" s="183"/>
      <c r="FE90" s="183"/>
      <c r="FF90" s="183"/>
      <c r="FG90" s="183"/>
      <c r="FH90" s="183"/>
      <c r="FI90" s="183"/>
      <c r="FJ90" s="183"/>
      <c r="FK90" s="183"/>
      <c r="FL90" s="183"/>
      <c r="FM90" s="183"/>
      <c r="FN90" s="183"/>
      <c r="FO90" s="183"/>
      <c r="FP90" s="183"/>
      <c r="FQ90" s="183"/>
      <c r="FR90" s="183"/>
      <c r="FS90" s="183"/>
      <c r="FT90" s="183"/>
      <c r="FU90" s="183"/>
      <c r="FV90" s="183"/>
      <c r="FW90" s="183"/>
      <c r="FX90" s="183"/>
      <c r="FY90" s="183"/>
      <c r="FZ90" s="183"/>
      <c r="GA90" s="183"/>
      <c r="GB90" s="183"/>
      <c r="GC90" s="183"/>
      <c r="GD90" s="183"/>
      <c r="GE90" s="183"/>
      <c r="GF90" s="183"/>
      <c r="GG90" s="183"/>
      <c r="GH90" s="183"/>
      <c r="GI90" s="183"/>
      <c r="GJ90" s="183"/>
      <c r="GK90" s="183"/>
      <c r="GL90" s="183"/>
      <c r="GM90" s="183"/>
      <c r="GN90" s="183"/>
      <c r="GO90" s="183"/>
      <c r="GP90" s="183"/>
      <c r="GQ90" s="183"/>
      <c r="GR90" s="183"/>
      <c r="GS90" s="183"/>
      <c r="GT90" s="183"/>
      <c r="GU90" s="183"/>
      <c r="GV90" s="183"/>
      <c r="GW90" s="183"/>
      <c r="GX90" s="183"/>
      <c r="GY90" s="183"/>
      <c r="GZ90" s="183"/>
      <c r="HA90" s="183"/>
      <c r="HB90" s="183"/>
      <c r="HC90" s="183"/>
      <c r="HD90" s="183"/>
      <c r="HE90" s="183"/>
      <c r="HF90" s="183"/>
      <c r="HG90" s="183"/>
      <c r="HH90" s="183"/>
      <c r="HI90" s="183"/>
      <c r="HJ90" s="183"/>
      <c r="HK90" s="183"/>
      <c r="HL90" s="183"/>
      <c r="HM90" s="183"/>
      <c r="HN90" s="183"/>
      <c r="HO90" s="183"/>
      <c r="HP90" s="183"/>
      <c r="HQ90" s="183"/>
      <c r="HR90" s="183"/>
      <c r="HS90" s="183"/>
      <c r="HT90" s="183"/>
      <c r="HU90" s="183"/>
      <c r="HV90" s="183"/>
      <c r="HW90" s="183"/>
      <c r="HX90" s="183"/>
      <c r="HY90" s="183"/>
      <c r="HZ90" s="183"/>
      <c r="IA90" s="183"/>
      <c r="IB90" s="183"/>
      <c r="IC90" s="183"/>
      <c r="ID90" s="183"/>
      <c r="IE90" s="183"/>
      <c r="IF90" s="183"/>
      <c r="IG90" s="183"/>
      <c r="IH90" s="183"/>
      <c r="II90" s="183"/>
      <c r="IJ90" s="183"/>
      <c r="IK90" s="183"/>
      <c r="IL90" s="183"/>
      <c r="IM90" s="183"/>
      <c r="IN90" s="183"/>
      <c r="IO90" s="183"/>
      <c r="IP90" s="183"/>
      <c r="IQ90" s="183"/>
      <c r="IR90" s="183"/>
      <c r="IS90" s="183"/>
      <c r="IT90" s="183"/>
      <c r="IU90" s="183"/>
      <c r="IV90" s="183"/>
      <c r="IW90" s="183"/>
      <c r="IX90" s="183"/>
      <c r="IY90" s="183"/>
      <c r="IZ90" s="183"/>
      <c r="JA90" s="183"/>
      <c r="JB90" s="183"/>
      <c r="JC90" s="183"/>
      <c r="JD90" s="183"/>
      <c r="JE90" s="183"/>
      <c r="JF90" s="183"/>
      <c r="JG90" s="183"/>
      <c r="JH90" s="183"/>
      <c r="JI90" s="183"/>
      <c r="JJ90" s="183"/>
      <c r="JK90" s="183"/>
      <c r="JL90" s="183"/>
      <c r="JM90" s="183"/>
      <c r="JN90" s="183"/>
      <c r="JO90" s="183"/>
      <c r="JP90" s="183"/>
      <c r="JQ90" s="183"/>
      <c r="JR90" s="183"/>
      <c r="JS90" s="183"/>
      <c r="JT90" s="183"/>
      <c r="JU90" s="183"/>
      <c r="JV90" s="183"/>
      <c r="JW90" s="183"/>
      <c r="JX90" s="183"/>
      <c r="JY90" s="183"/>
      <c r="JZ90" s="183"/>
      <c r="KA90" s="183"/>
      <c r="KB90" s="183"/>
      <c r="KC90" s="183"/>
      <c r="KD90" s="183"/>
      <c r="KE90" s="183"/>
      <c r="KF90" s="183"/>
      <c r="KG90" s="183"/>
      <c r="KH90" s="183"/>
      <c r="KI90" s="183"/>
      <c r="KJ90" s="183"/>
      <c r="KK90" s="183"/>
      <c r="KL90" s="183"/>
      <c r="KM90" s="183"/>
      <c r="KN90" s="183"/>
      <c r="KO90" s="183"/>
      <c r="KP90" s="183"/>
      <c r="KQ90" s="183"/>
      <c r="KR90" s="183"/>
      <c r="KS90" s="183"/>
      <c r="KT90" s="183"/>
      <c r="KU90" s="183"/>
      <c r="KV90" s="183"/>
      <c r="KW90" s="183"/>
      <c r="KX90" s="183"/>
      <c r="KY90" s="183"/>
      <c r="KZ90" s="183"/>
      <c r="LA90" s="183"/>
      <c r="LB90" s="183"/>
      <c r="LC90" s="183"/>
      <c r="LD90" s="183"/>
      <c r="LE90" s="183"/>
      <c r="LF90" s="183"/>
      <c r="LG90" s="183"/>
      <c r="LH90" s="183"/>
      <c r="LI90" s="183"/>
      <c r="LJ90" s="183"/>
      <c r="LK90" s="183"/>
      <c r="LL90" s="183"/>
      <c r="LM90" s="183"/>
      <c r="LN90" s="183"/>
      <c r="LO90" s="183"/>
      <c r="LP90" s="183"/>
      <c r="LQ90" s="183"/>
      <c r="LR90" s="183"/>
      <c r="LS90" s="183"/>
      <c r="LT90" s="183"/>
      <c r="LU90" s="183"/>
      <c r="LV90" s="183"/>
      <c r="LW90" s="183"/>
      <c r="LX90" s="183"/>
      <c r="LY90" s="183"/>
      <c r="LZ90" s="183"/>
      <c r="MA90" s="183"/>
      <c r="MB90" s="183"/>
      <c r="MC90" s="183"/>
      <c r="MD90" s="183"/>
      <c r="ME90" s="183"/>
      <c r="MF90" s="183"/>
      <c r="MG90" s="183"/>
      <c r="MH90" s="183"/>
      <c r="MI90" s="183"/>
      <c r="MJ90" s="183"/>
      <c r="MK90" s="183"/>
      <c r="ML90" s="183"/>
      <c r="MM90" s="183"/>
      <c r="MN90" s="183"/>
      <c r="MO90" s="183"/>
      <c r="MP90" s="183"/>
      <c r="MQ90" s="183"/>
      <c r="MR90" s="183"/>
      <c r="MS90" s="183"/>
      <c r="MT90" s="183"/>
      <c r="MU90" s="183"/>
      <c r="MV90" s="183"/>
      <c r="MW90" s="183"/>
      <c r="MX90" s="183"/>
      <c r="MY90" s="183"/>
      <c r="MZ90" s="183"/>
      <c r="NA90" s="183"/>
      <c r="NB90" s="183"/>
      <c r="NC90" s="183"/>
      <c r="ND90" s="183"/>
      <c r="NE90" s="183"/>
      <c r="NF90" s="183"/>
      <c r="NG90" s="183"/>
      <c r="NH90" s="183"/>
      <c r="NI90" s="183"/>
      <c r="NJ90" s="183"/>
      <c r="NK90" s="183"/>
      <c r="NL90" s="183"/>
      <c r="NM90" s="183"/>
      <c r="NN90" s="183"/>
      <c r="NO90" s="183"/>
      <c r="NP90" s="183"/>
      <c r="NQ90" s="183"/>
      <c r="NR90" s="183"/>
      <c r="NS90" s="183"/>
      <c r="NT90" s="183"/>
      <c r="NU90" s="183"/>
      <c r="NV90" s="183"/>
      <c r="NW90" s="183"/>
      <c r="NX90" s="183"/>
      <c r="NY90" s="183"/>
      <c r="NZ90" s="183"/>
      <c r="OA90" s="183"/>
      <c r="OB90" s="183"/>
      <c r="OC90" s="183"/>
      <c r="OD90" s="183"/>
      <c r="OE90" s="183"/>
      <c r="OF90" s="183"/>
      <c r="OG90" s="183"/>
      <c r="OH90" s="183"/>
      <c r="OI90" s="183"/>
      <c r="OJ90" s="183"/>
      <c r="OK90" s="183"/>
      <c r="OL90" s="183"/>
      <c r="OM90" s="183"/>
      <c r="ON90" s="183"/>
      <c r="OO90" s="183"/>
      <c r="OP90" s="183"/>
      <c r="OQ90" s="183"/>
      <c r="OR90" s="183"/>
      <c r="OS90" s="183"/>
      <c r="OT90" s="183"/>
      <c r="OU90" s="183"/>
      <c r="OV90" s="183"/>
      <c r="OW90" s="183"/>
      <c r="OX90" s="183"/>
      <c r="OY90" s="183"/>
      <c r="OZ90" s="183"/>
      <c r="PA90" s="183"/>
      <c r="PB90" s="183"/>
      <c r="PC90" s="183"/>
      <c r="PD90" s="183"/>
      <c r="PE90" s="183"/>
      <c r="PF90" s="183"/>
      <c r="PG90" s="183"/>
      <c r="PH90" s="183"/>
      <c r="PI90" s="183"/>
      <c r="PJ90" s="183"/>
      <c r="PK90" s="183"/>
      <c r="PL90" s="183"/>
      <c r="PM90" s="183"/>
      <c r="PN90" s="183"/>
      <c r="PO90" s="183"/>
      <c r="PP90" s="183"/>
      <c r="PQ90" s="183"/>
      <c r="PR90" s="183"/>
      <c r="PS90" s="183"/>
      <c r="PT90" s="183"/>
      <c r="PU90" s="183"/>
      <c r="PV90" s="183"/>
      <c r="PW90" s="183"/>
      <c r="PX90" s="183"/>
      <c r="PY90" s="183"/>
      <c r="PZ90" s="183"/>
      <c r="QA90" s="183"/>
      <c r="QB90" s="183"/>
      <c r="QC90" s="183"/>
      <c r="QD90" s="183"/>
      <c r="QE90" s="183"/>
      <c r="QF90" s="183"/>
      <c r="QG90" s="183"/>
      <c r="QH90" s="183"/>
      <c r="QI90" s="183"/>
      <c r="QJ90" s="183"/>
      <c r="QK90" s="183"/>
      <c r="QL90" s="183"/>
      <c r="QM90" s="183"/>
      <c r="QN90" s="183"/>
      <c r="QO90" s="183"/>
      <c r="QP90" s="183"/>
      <c r="QQ90" s="183"/>
      <c r="QR90" s="183"/>
      <c r="QS90" s="183"/>
      <c r="QT90" s="183"/>
      <c r="QU90" s="183"/>
      <c r="QV90" s="183"/>
      <c r="QW90" s="183"/>
      <c r="QX90" s="183"/>
      <c r="QY90" s="183"/>
      <c r="QZ90" s="183"/>
      <c r="RA90" s="183"/>
      <c r="RB90" s="183"/>
      <c r="RC90" s="183"/>
      <c r="RD90" s="183"/>
      <c r="RE90" s="183"/>
      <c r="RF90" s="183"/>
      <c r="RG90" s="183"/>
      <c r="RH90" s="183"/>
      <c r="RI90" s="183"/>
      <c r="RJ90" s="183"/>
      <c r="RK90" s="183"/>
      <c r="RL90" s="183"/>
      <c r="RM90" s="183"/>
      <c r="RN90" s="183"/>
      <c r="RO90" s="183"/>
      <c r="RP90" s="183"/>
      <c r="RQ90" s="183"/>
      <c r="RR90" s="183"/>
      <c r="RS90" s="183"/>
      <c r="RT90" s="183"/>
      <c r="RU90" s="183"/>
      <c r="RV90" s="183"/>
      <c r="RW90" s="183"/>
      <c r="RX90" s="183"/>
      <c r="RY90" s="183"/>
      <c r="RZ90" s="183"/>
      <c r="SA90" s="183"/>
      <c r="SB90" s="183"/>
      <c r="SC90" s="183"/>
      <c r="SD90" s="183"/>
      <c r="SE90" s="183"/>
      <c r="SF90" s="183"/>
      <c r="SG90" s="183"/>
      <c r="SH90" s="183"/>
      <c r="SI90" s="183"/>
      <c r="SJ90" s="183"/>
      <c r="SK90" s="183"/>
      <c r="SL90" s="183"/>
      <c r="SM90" s="183"/>
      <c r="SN90" s="183"/>
      <c r="SO90" s="183"/>
      <c r="SP90" s="183"/>
      <c r="SQ90" s="183"/>
      <c r="SR90" s="183"/>
      <c r="SS90" s="183"/>
      <c r="ST90" s="183"/>
      <c r="SU90" s="183"/>
      <c r="SV90" s="183"/>
      <c r="SW90" s="183"/>
      <c r="SX90" s="183"/>
      <c r="SY90" s="183"/>
      <c r="SZ90" s="183"/>
      <c r="TA90" s="183"/>
      <c r="TB90" s="183"/>
      <c r="TC90" s="183"/>
      <c r="TD90" s="183"/>
      <c r="TE90" s="183"/>
      <c r="TF90" s="183"/>
      <c r="TG90" s="183"/>
      <c r="TH90" s="183"/>
      <c r="TI90" s="183"/>
      <c r="TJ90" s="183"/>
      <c r="TK90" s="183"/>
      <c r="TL90" s="183"/>
      <c r="TM90" s="183"/>
      <c r="TN90" s="183"/>
      <c r="TO90" s="183"/>
      <c r="TP90" s="183"/>
      <c r="TQ90" s="183"/>
      <c r="TR90" s="183"/>
      <c r="TS90" s="183"/>
      <c r="TT90" s="183"/>
      <c r="TU90" s="183"/>
      <c r="TV90" s="183"/>
      <c r="TW90" s="183"/>
      <c r="TX90" s="183"/>
      <c r="TY90" s="183"/>
      <c r="TZ90" s="183"/>
      <c r="UA90" s="183"/>
      <c r="UB90" s="183"/>
      <c r="UC90" s="183"/>
      <c r="UD90" s="183"/>
      <c r="UE90" s="183"/>
      <c r="UF90" s="183"/>
      <c r="UG90" s="183"/>
      <c r="UH90" s="183"/>
      <c r="UI90" s="183"/>
      <c r="UJ90" s="183"/>
      <c r="UK90" s="183"/>
      <c r="UL90" s="183"/>
      <c r="UM90" s="183"/>
      <c r="UN90" s="183"/>
      <c r="UO90" s="183"/>
      <c r="UP90" s="183"/>
      <c r="UQ90" s="183"/>
      <c r="UR90" s="183"/>
      <c r="US90" s="183"/>
      <c r="UT90" s="183"/>
      <c r="UU90" s="183"/>
      <c r="UV90" s="183"/>
      <c r="UW90" s="183"/>
      <c r="UX90" s="183"/>
      <c r="UY90" s="183"/>
      <c r="UZ90" s="183"/>
      <c r="VA90" s="183"/>
      <c r="VB90" s="183"/>
      <c r="VC90" s="183"/>
      <c r="VD90" s="183"/>
      <c r="VE90" s="183"/>
      <c r="VF90" s="183"/>
      <c r="VG90" s="183"/>
      <c r="VH90" s="183"/>
      <c r="VI90" s="183"/>
      <c r="VJ90" s="183"/>
      <c r="VK90" s="183"/>
      <c r="VL90" s="183"/>
      <c r="VM90" s="183"/>
      <c r="VN90" s="183"/>
      <c r="VO90" s="183"/>
      <c r="VP90" s="183"/>
      <c r="VQ90" s="183"/>
      <c r="VR90" s="183"/>
      <c r="VS90" s="183"/>
      <c r="VT90" s="183"/>
      <c r="VU90" s="183"/>
      <c r="VV90" s="183"/>
      <c r="VW90" s="183"/>
      <c r="VX90" s="183"/>
      <c r="VY90" s="183"/>
      <c r="VZ90" s="183"/>
      <c r="WA90" s="183"/>
      <c r="WB90" s="183"/>
      <c r="WC90" s="183"/>
      <c r="WD90" s="183"/>
      <c r="WE90" s="183"/>
      <c r="WF90" s="183"/>
      <c r="WG90" s="183"/>
      <c r="WH90" s="183"/>
      <c r="WI90" s="183"/>
      <c r="WJ90" s="183"/>
      <c r="WK90" s="183"/>
      <c r="WL90" s="183"/>
      <c r="WM90" s="183"/>
      <c r="WN90" s="183"/>
      <c r="WO90" s="183"/>
      <c r="WP90" s="183"/>
      <c r="WQ90" s="183"/>
      <c r="WR90" s="183"/>
      <c r="WS90" s="183"/>
      <c r="WT90" s="183"/>
      <c r="WU90" s="183"/>
      <c r="WV90" s="183"/>
      <c r="WW90" s="183"/>
      <c r="WX90" s="183"/>
      <c r="WY90" s="183"/>
      <c r="WZ90" s="183"/>
      <c r="XA90" s="183"/>
      <c r="XB90" s="183"/>
      <c r="XC90" s="183"/>
      <c r="XD90" s="183"/>
      <c r="XE90" s="183"/>
      <c r="XF90" s="183"/>
      <c r="XG90" s="183"/>
      <c r="XH90" s="183"/>
      <c r="XI90" s="183"/>
      <c r="XJ90" s="183"/>
      <c r="XK90" s="183"/>
      <c r="XL90" s="183"/>
      <c r="XM90" s="183"/>
      <c r="XN90" s="183"/>
      <c r="XO90" s="183"/>
      <c r="XP90" s="183"/>
      <c r="XQ90" s="183"/>
      <c r="XR90" s="183"/>
      <c r="XS90" s="183"/>
      <c r="XT90" s="183"/>
      <c r="XU90" s="183"/>
      <c r="XV90" s="183"/>
      <c r="XW90" s="183"/>
      <c r="XX90" s="183"/>
      <c r="XY90" s="183"/>
      <c r="XZ90" s="183"/>
      <c r="YA90" s="183"/>
      <c r="YB90" s="183"/>
      <c r="YC90" s="183"/>
      <c r="YD90" s="183"/>
      <c r="YE90" s="183"/>
      <c r="YF90" s="183"/>
      <c r="YG90" s="183"/>
      <c r="YH90" s="183"/>
      <c r="YI90" s="183"/>
      <c r="YJ90" s="183"/>
      <c r="YK90" s="183"/>
      <c r="YL90" s="183"/>
      <c r="YM90" s="183"/>
      <c r="YN90" s="183"/>
      <c r="YO90" s="183"/>
      <c r="YP90" s="183"/>
      <c r="YQ90" s="183"/>
      <c r="YR90" s="183"/>
      <c r="YS90" s="183"/>
      <c r="YT90" s="183"/>
      <c r="YU90" s="183"/>
      <c r="YV90" s="183"/>
      <c r="YW90" s="183"/>
      <c r="YX90" s="183"/>
      <c r="YY90" s="183"/>
      <c r="YZ90" s="183"/>
      <c r="ZA90" s="183"/>
      <c r="ZB90" s="183"/>
      <c r="ZC90" s="183"/>
      <c r="ZD90" s="183"/>
      <c r="ZE90" s="183"/>
      <c r="ZF90" s="183"/>
      <c r="ZG90" s="183"/>
      <c r="ZH90" s="183"/>
      <c r="ZI90" s="183"/>
      <c r="ZJ90" s="183"/>
      <c r="ZK90" s="183"/>
      <c r="ZL90" s="183"/>
      <c r="ZM90" s="183"/>
      <c r="ZN90" s="183"/>
      <c r="ZO90" s="183"/>
      <c r="ZP90" s="183"/>
      <c r="ZQ90" s="183"/>
      <c r="ZR90" s="183"/>
      <c r="ZS90" s="183"/>
      <c r="ZT90" s="183"/>
      <c r="ZU90" s="183"/>
      <c r="ZV90" s="183"/>
      <c r="ZW90" s="183"/>
      <c r="ZX90" s="183"/>
      <c r="ZY90" s="183"/>
      <c r="ZZ90" s="183"/>
      <c r="AAA90" s="183"/>
      <c r="AAB90" s="183"/>
      <c r="AAC90" s="183"/>
      <c r="AAD90" s="183"/>
      <c r="AAE90" s="183"/>
      <c r="AAF90" s="183"/>
      <c r="AAG90" s="183"/>
      <c r="AAH90" s="183"/>
      <c r="AAI90" s="183"/>
      <c r="AAJ90" s="183"/>
      <c r="AAK90" s="183"/>
      <c r="AAL90" s="183"/>
      <c r="AAM90" s="183"/>
      <c r="AAN90" s="183"/>
      <c r="AAO90" s="183"/>
      <c r="AAP90" s="183"/>
      <c r="AAQ90" s="183"/>
      <c r="AAR90" s="183"/>
      <c r="AAS90" s="183"/>
      <c r="AAT90" s="183"/>
      <c r="AAU90" s="183"/>
      <c r="AAV90" s="183"/>
      <c r="AAW90" s="183"/>
      <c r="AAX90" s="183"/>
      <c r="AAY90" s="183"/>
      <c r="AAZ90" s="183"/>
      <c r="ABA90" s="183"/>
      <c r="ABB90" s="183"/>
      <c r="ABC90" s="183"/>
      <c r="ABD90" s="183"/>
      <c r="ABE90" s="183"/>
      <c r="ABF90" s="183"/>
      <c r="ABG90" s="183"/>
      <c r="ABH90" s="183"/>
      <c r="ABI90" s="183"/>
      <c r="ABJ90" s="183"/>
      <c r="ABK90" s="183"/>
      <c r="ABL90" s="183"/>
      <c r="ABM90" s="183"/>
      <c r="ABN90" s="183"/>
      <c r="ABO90" s="183"/>
      <c r="ABP90" s="183"/>
      <c r="ABQ90" s="183"/>
      <c r="ABR90" s="183"/>
      <c r="ABS90" s="183"/>
      <c r="ABT90" s="183"/>
      <c r="ABU90" s="183"/>
      <c r="ABV90" s="183"/>
      <c r="ABW90" s="183"/>
      <c r="ABX90" s="183"/>
      <c r="ABY90" s="183"/>
      <c r="ABZ90" s="183"/>
      <c r="ACA90" s="183"/>
      <c r="ACB90" s="183"/>
      <c r="ACC90" s="183"/>
      <c r="ACD90" s="183"/>
      <c r="ACE90" s="183"/>
      <c r="ACF90" s="183"/>
      <c r="ACG90" s="183"/>
      <c r="ACH90" s="183"/>
      <c r="ACI90" s="183"/>
      <c r="ACJ90" s="183"/>
      <c r="ACK90" s="183"/>
      <c r="ACL90" s="183"/>
      <c r="ACM90" s="183"/>
      <c r="ACN90" s="183"/>
      <c r="ACO90" s="183"/>
      <c r="ACP90" s="183"/>
      <c r="ACQ90" s="183"/>
      <c r="ACR90" s="183"/>
      <c r="ACS90" s="183"/>
      <c r="ACT90" s="183"/>
      <c r="ACU90" s="183"/>
      <c r="ACV90" s="183"/>
      <c r="ACW90" s="183"/>
      <c r="ACX90" s="183"/>
      <c r="ACY90" s="183"/>
      <c r="ACZ90" s="183"/>
      <c r="ADA90" s="183"/>
      <c r="ADB90" s="183"/>
      <c r="ADC90" s="183"/>
      <c r="ADD90" s="183"/>
      <c r="ADE90" s="183"/>
      <c r="ADF90" s="183"/>
      <c r="ADG90" s="183"/>
      <c r="ADH90" s="183"/>
      <c r="ADI90" s="183"/>
      <c r="ADJ90" s="183"/>
      <c r="ADK90" s="183"/>
      <c r="ADL90" s="183"/>
      <c r="ADM90" s="183"/>
      <c r="ADN90" s="183"/>
      <c r="ADO90" s="183"/>
      <c r="ADP90" s="183"/>
      <c r="ADQ90" s="183"/>
      <c r="ADR90" s="183"/>
      <c r="ADS90" s="183"/>
      <c r="ADT90" s="183"/>
      <c r="ADU90" s="183"/>
      <c r="ADV90" s="183"/>
      <c r="ADW90" s="183"/>
      <c r="ADX90" s="183"/>
      <c r="ADY90" s="183"/>
      <c r="ADZ90" s="183"/>
      <c r="AEA90" s="183"/>
      <c r="AEB90" s="183"/>
      <c r="AEC90" s="183"/>
      <c r="AED90" s="183"/>
      <c r="AEE90" s="183"/>
      <c r="AEF90" s="183"/>
      <c r="AEG90" s="183"/>
      <c r="AEH90" s="183"/>
      <c r="AEI90" s="183"/>
      <c r="AEJ90" s="183"/>
      <c r="AEK90" s="183"/>
      <c r="AEL90" s="183"/>
      <c r="AEM90" s="183"/>
      <c r="AEN90" s="183"/>
      <c r="AEO90" s="183"/>
      <c r="AEP90" s="183"/>
      <c r="AEQ90" s="183"/>
      <c r="AER90" s="183"/>
      <c r="AES90" s="183"/>
      <c r="AET90" s="183"/>
      <c r="AEU90" s="183"/>
      <c r="AEV90" s="183"/>
      <c r="AEW90" s="183"/>
      <c r="AEX90" s="183"/>
      <c r="AEY90" s="183"/>
      <c r="AEZ90" s="183"/>
      <c r="AFA90" s="183"/>
      <c r="AFB90" s="183"/>
      <c r="AFC90" s="183"/>
      <c r="AFD90" s="183"/>
      <c r="AFE90" s="183"/>
      <c r="AFF90" s="183"/>
      <c r="AFG90" s="183"/>
      <c r="AFH90" s="183"/>
      <c r="AFI90" s="183"/>
      <c r="AFJ90" s="183"/>
      <c r="AFK90" s="183"/>
      <c r="AFL90" s="183"/>
      <c r="AFM90" s="183"/>
      <c r="AFN90" s="183"/>
      <c r="AFO90" s="183"/>
      <c r="AFP90" s="183"/>
      <c r="AFQ90" s="183"/>
      <c r="AFR90" s="183"/>
      <c r="AFS90" s="183"/>
      <c r="AFT90" s="183"/>
      <c r="AFU90" s="183"/>
      <c r="AFV90" s="183"/>
      <c r="AFW90" s="183"/>
      <c r="AFX90" s="183"/>
      <c r="AFY90" s="183"/>
      <c r="AFZ90" s="183"/>
      <c r="AGA90" s="183"/>
      <c r="AGB90" s="183"/>
      <c r="AGC90" s="183"/>
      <c r="AGD90" s="183"/>
      <c r="AGE90" s="183"/>
      <c r="AGF90" s="183"/>
      <c r="AGG90" s="183"/>
      <c r="AGH90" s="183"/>
      <c r="AGI90" s="183"/>
      <c r="AGJ90" s="183"/>
      <c r="AGK90" s="183"/>
      <c r="AGL90" s="183"/>
      <c r="AGM90" s="183"/>
      <c r="AGN90" s="183"/>
      <c r="AGO90" s="183"/>
      <c r="AGP90" s="183"/>
      <c r="AGQ90" s="183"/>
      <c r="AGR90" s="183"/>
      <c r="AGS90" s="183"/>
      <c r="AGT90" s="183"/>
      <c r="AGU90" s="183"/>
      <c r="AGV90" s="183"/>
      <c r="AGW90" s="183"/>
      <c r="AGX90" s="183"/>
      <c r="AGY90" s="183"/>
      <c r="AGZ90" s="183"/>
      <c r="AHA90" s="183"/>
      <c r="AHB90" s="183"/>
      <c r="AHC90" s="183"/>
      <c r="AHD90" s="183"/>
      <c r="AHE90" s="183"/>
      <c r="AHF90" s="183"/>
      <c r="AHG90" s="183"/>
      <c r="AHH90" s="183"/>
      <c r="AHI90" s="183"/>
      <c r="AHJ90" s="183"/>
      <c r="AHK90" s="183"/>
      <c r="AHL90" s="183"/>
      <c r="AHM90" s="183"/>
      <c r="AHN90" s="183"/>
      <c r="AHO90" s="183"/>
      <c r="AHP90" s="183"/>
      <c r="AHQ90" s="183"/>
      <c r="AHR90" s="183"/>
      <c r="AHS90" s="183"/>
      <c r="AHT90" s="183"/>
      <c r="AHU90" s="183"/>
      <c r="AHV90" s="183"/>
      <c r="AHW90" s="183"/>
      <c r="AHX90" s="183"/>
      <c r="AHY90" s="183"/>
      <c r="AHZ90" s="183"/>
      <c r="AIA90" s="183"/>
      <c r="AIB90" s="183"/>
      <c r="AIC90" s="183"/>
      <c r="AID90" s="183"/>
      <c r="AIE90" s="183"/>
      <c r="AIF90" s="183"/>
      <c r="AIG90" s="183"/>
      <c r="AIH90" s="183"/>
      <c r="AII90" s="183"/>
      <c r="AIJ90" s="183"/>
      <c r="AIK90" s="183"/>
      <c r="AIL90" s="183"/>
      <c r="AIM90" s="183"/>
      <c r="AIN90" s="183"/>
      <c r="AIO90" s="183"/>
      <c r="AIP90" s="183"/>
      <c r="AIQ90" s="183"/>
      <c r="AIR90" s="183"/>
      <c r="AIS90" s="183"/>
      <c r="AIT90" s="183"/>
      <c r="AIU90" s="183"/>
      <c r="AIV90" s="183"/>
      <c r="AIW90" s="183"/>
      <c r="AIX90" s="183"/>
      <c r="AIY90" s="183"/>
      <c r="AIZ90" s="183"/>
      <c r="AJA90" s="183"/>
      <c r="AJB90" s="183"/>
      <c r="AJC90" s="183"/>
      <c r="AJD90" s="183"/>
      <c r="AJE90" s="183"/>
      <c r="AJF90" s="183"/>
      <c r="AJG90" s="183"/>
      <c r="AJH90" s="183"/>
      <c r="AJI90" s="183"/>
      <c r="AJJ90" s="183"/>
      <c r="AJK90" s="183"/>
      <c r="AJL90" s="183"/>
      <c r="AJM90" s="183"/>
      <c r="AJN90" s="183"/>
      <c r="AJO90" s="183"/>
      <c r="AJP90" s="183"/>
      <c r="AJQ90" s="183"/>
      <c r="AJR90" s="183"/>
      <c r="AJS90" s="183"/>
      <c r="AJT90" s="183"/>
      <c r="AJU90" s="183"/>
      <c r="AJV90" s="183"/>
      <c r="AJW90" s="183"/>
      <c r="AJX90" s="183"/>
      <c r="AJY90" s="183"/>
      <c r="AJZ90" s="183"/>
      <c r="AKA90" s="183"/>
      <c r="AKB90" s="183"/>
      <c r="AKC90" s="183"/>
      <c r="AKD90" s="183"/>
      <c r="AKE90" s="183"/>
      <c r="AKF90" s="183"/>
      <c r="AKG90" s="183"/>
      <c r="AKH90" s="183"/>
      <c r="AKI90" s="183"/>
      <c r="AKJ90" s="183"/>
      <c r="AKK90" s="183"/>
      <c r="AKL90" s="183"/>
      <c r="AKM90" s="183"/>
      <c r="AKN90" s="183"/>
      <c r="AKO90" s="183"/>
      <c r="AKP90" s="183"/>
      <c r="AKQ90" s="183"/>
      <c r="AKR90" s="183"/>
      <c r="AKS90" s="183"/>
      <c r="AKT90" s="183"/>
      <c r="AKU90" s="183"/>
      <c r="AKV90" s="183"/>
      <c r="AKW90" s="183"/>
      <c r="AKX90" s="183"/>
      <c r="AKY90" s="183"/>
      <c r="AKZ90" s="183"/>
      <c r="ALA90" s="183"/>
      <c r="ALB90" s="183"/>
      <c r="ALC90" s="183"/>
      <c r="ALD90" s="183"/>
      <c r="ALE90" s="183"/>
      <c r="ALF90" s="183"/>
      <c r="ALG90" s="183"/>
      <c r="ALH90" s="183"/>
      <c r="ALI90" s="183"/>
      <c r="ALJ90" s="183"/>
      <c r="ALK90" s="183"/>
      <c r="ALL90" s="183"/>
      <c r="ALM90" s="183"/>
      <c r="ALN90" s="183"/>
      <c r="ALO90" s="183"/>
      <c r="ALP90" s="183"/>
      <c r="ALQ90" s="183"/>
      <c r="ALR90" s="183"/>
      <c r="ALS90" s="183"/>
      <c r="ALT90" s="183"/>
      <c r="ALU90" s="183"/>
      <c r="ALV90" s="183"/>
      <c r="ALW90" s="183"/>
      <c r="ALX90" s="183"/>
      <c r="ALY90" s="183"/>
      <c r="ALZ90" s="183"/>
      <c r="AMA90" s="183"/>
      <c r="AMB90" s="183"/>
      <c r="AMC90" s="183"/>
      <c r="AMD90" s="183"/>
      <c r="AME90" s="183"/>
      <c r="AMF90" s="183"/>
      <c r="AMG90" s="183"/>
      <c r="AMH90" s="183"/>
      <c r="AMI90" s="183"/>
      <c r="AMJ90" s="183"/>
      <c r="AMK90" s="183"/>
      <c r="AML90" s="183"/>
      <c r="AMM90" s="183"/>
      <c r="AMN90" s="183"/>
      <c r="AMO90" s="183"/>
      <c r="AMP90" s="183"/>
      <c r="AMQ90" s="183"/>
      <c r="AMR90" s="183"/>
      <c r="AMS90" s="183"/>
      <c r="AMT90" s="183"/>
      <c r="AMU90" s="183"/>
      <c r="AMV90" s="183"/>
      <c r="AMW90" s="183"/>
      <c r="AMX90" s="183"/>
      <c r="AMY90" s="183"/>
      <c r="AMZ90" s="183"/>
      <c r="ANA90" s="183"/>
      <c r="ANB90" s="183"/>
      <c r="ANC90" s="183"/>
      <c r="AND90" s="183"/>
      <c r="ANE90" s="183"/>
      <c r="ANF90" s="183"/>
      <c r="ANG90" s="183"/>
      <c r="ANH90" s="183"/>
      <c r="ANI90" s="183"/>
      <c r="ANJ90" s="183"/>
      <c r="ANK90" s="183"/>
      <c r="ANL90" s="183"/>
      <c r="ANM90" s="183"/>
      <c r="ANN90" s="183"/>
      <c r="ANO90" s="183"/>
      <c r="ANP90" s="183"/>
      <c r="ANQ90" s="183"/>
      <c r="ANR90" s="183"/>
      <c r="ANS90" s="183"/>
      <c r="ANT90" s="183"/>
      <c r="ANU90" s="183"/>
      <c r="ANV90" s="183"/>
      <c r="ANW90" s="183"/>
      <c r="ANX90" s="183"/>
      <c r="ANY90" s="183"/>
      <c r="ANZ90" s="183"/>
      <c r="AOA90" s="183"/>
      <c r="AOB90" s="183"/>
      <c r="AOC90" s="183"/>
      <c r="AOD90" s="183"/>
      <c r="AOE90" s="183"/>
      <c r="AOF90" s="183"/>
      <c r="AOG90" s="183"/>
      <c r="AOH90" s="183"/>
      <c r="AOI90" s="183"/>
      <c r="AOJ90" s="183"/>
      <c r="AOK90" s="183"/>
      <c r="AOL90" s="183"/>
      <c r="AOM90" s="183"/>
      <c r="AON90" s="183"/>
      <c r="AOO90" s="183"/>
      <c r="AOP90" s="183"/>
      <c r="AOQ90" s="183"/>
      <c r="AOR90" s="183"/>
      <c r="AOS90" s="183"/>
      <c r="AOT90" s="183"/>
      <c r="AOU90" s="183"/>
      <c r="AOV90" s="183"/>
      <c r="AOW90" s="183"/>
      <c r="AOX90" s="183"/>
      <c r="AOY90" s="183"/>
      <c r="AOZ90" s="183"/>
      <c r="APA90" s="183"/>
      <c r="APB90" s="183"/>
      <c r="APC90" s="183"/>
      <c r="APD90" s="183"/>
      <c r="APE90" s="183"/>
      <c r="APF90" s="183"/>
      <c r="APG90" s="183"/>
      <c r="APH90" s="183"/>
      <c r="API90" s="183"/>
      <c r="APJ90" s="183"/>
      <c r="APK90" s="183"/>
      <c r="APL90" s="183"/>
      <c r="APM90" s="183"/>
      <c r="APN90" s="183"/>
      <c r="APO90" s="183"/>
      <c r="APP90" s="183"/>
      <c r="APQ90" s="183"/>
      <c r="APR90" s="183"/>
      <c r="APS90" s="183"/>
      <c r="APT90" s="183"/>
      <c r="APU90" s="183"/>
      <c r="APV90" s="183"/>
      <c r="APW90" s="183"/>
      <c r="APX90" s="183"/>
      <c r="APY90" s="183"/>
      <c r="APZ90" s="183"/>
      <c r="AQA90" s="183"/>
      <c r="AQB90" s="183"/>
      <c r="AQC90" s="183"/>
      <c r="AQD90" s="183"/>
      <c r="AQE90" s="183"/>
      <c r="AQF90" s="183"/>
      <c r="AQG90" s="183"/>
      <c r="AQH90" s="183"/>
      <c r="AQI90" s="183"/>
      <c r="AQJ90" s="183"/>
      <c r="AQK90" s="183"/>
      <c r="AQL90" s="183"/>
      <c r="AQM90" s="183"/>
      <c r="AQN90" s="183"/>
      <c r="AQO90" s="183"/>
      <c r="AQP90" s="183"/>
      <c r="AQQ90" s="183"/>
      <c r="AQR90" s="183"/>
      <c r="AQS90" s="183"/>
      <c r="AQT90" s="183"/>
      <c r="AQU90" s="183"/>
      <c r="AQV90" s="183"/>
      <c r="AQW90" s="183"/>
      <c r="AQX90" s="183"/>
      <c r="AQY90" s="183"/>
      <c r="AQZ90" s="183"/>
      <c r="ARA90" s="183"/>
      <c r="ARB90" s="183"/>
      <c r="ARC90" s="183"/>
      <c r="ARD90" s="183"/>
      <c r="ARE90" s="183"/>
      <c r="ARF90" s="183"/>
      <c r="ARG90" s="183"/>
      <c r="ARH90" s="183"/>
      <c r="ARI90" s="183"/>
      <c r="ARJ90" s="183"/>
      <c r="ARK90" s="183"/>
      <c r="ARL90" s="183"/>
      <c r="ARM90" s="183"/>
      <c r="ARN90" s="183"/>
      <c r="ARO90" s="183"/>
      <c r="ARP90" s="183"/>
      <c r="ARQ90" s="183"/>
      <c r="ARR90" s="183"/>
      <c r="ARS90" s="183"/>
      <c r="ART90" s="183"/>
      <c r="ARU90" s="183"/>
      <c r="ARV90" s="183"/>
      <c r="ARW90" s="183"/>
      <c r="ARX90" s="183"/>
      <c r="ARY90" s="183"/>
      <c r="ARZ90" s="183"/>
      <c r="ASA90" s="183"/>
      <c r="ASB90" s="183"/>
      <c r="ASC90" s="183"/>
      <c r="ASD90" s="183"/>
      <c r="ASE90" s="183"/>
      <c r="ASF90" s="183"/>
      <c r="ASG90" s="183"/>
      <c r="ASH90" s="183"/>
      <c r="ASI90" s="183"/>
      <c r="ASJ90" s="183"/>
      <c r="ASK90" s="183"/>
      <c r="ASL90" s="183"/>
      <c r="ASM90" s="183"/>
      <c r="ASN90" s="183"/>
      <c r="ASO90" s="183"/>
      <c r="ASP90" s="183"/>
      <c r="ASQ90" s="183"/>
      <c r="ASR90" s="183"/>
      <c r="ASS90" s="183"/>
      <c r="AST90" s="183"/>
      <c r="ASU90" s="183"/>
      <c r="ASV90" s="183"/>
      <c r="ASW90" s="183"/>
      <c r="ASX90" s="183"/>
      <c r="ASY90" s="183"/>
      <c r="ASZ90" s="183"/>
      <c r="ATA90" s="183"/>
      <c r="ATB90" s="183"/>
      <c r="ATC90" s="183"/>
      <c r="ATD90" s="183"/>
      <c r="ATE90" s="183"/>
      <c r="ATF90" s="183"/>
      <c r="ATG90" s="183"/>
      <c r="ATH90" s="183"/>
      <c r="ATI90" s="183"/>
      <c r="ATJ90" s="183"/>
      <c r="ATK90" s="183"/>
      <c r="ATL90" s="183"/>
      <c r="ATM90" s="183"/>
      <c r="ATN90" s="183"/>
      <c r="ATO90" s="183"/>
      <c r="ATP90" s="183"/>
      <c r="ATQ90" s="183"/>
      <c r="ATR90" s="183"/>
      <c r="ATS90" s="183"/>
      <c r="ATT90" s="183"/>
      <c r="ATU90" s="183"/>
      <c r="ATV90" s="183"/>
      <c r="ATW90" s="183"/>
      <c r="ATX90" s="183"/>
      <c r="ATY90" s="183"/>
      <c r="ATZ90" s="183"/>
      <c r="AUA90" s="183"/>
      <c r="AUB90" s="183"/>
      <c r="AUC90" s="183"/>
      <c r="AUD90" s="183"/>
      <c r="AUE90" s="183"/>
      <c r="AUF90" s="183"/>
      <c r="AUG90" s="183"/>
      <c r="AUH90" s="183"/>
      <c r="AUI90" s="183"/>
      <c r="AUJ90" s="183"/>
      <c r="AUK90" s="183"/>
      <c r="AUL90" s="183"/>
      <c r="AUM90" s="183"/>
      <c r="AUN90" s="183"/>
      <c r="AUO90" s="183"/>
      <c r="AUP90" s="183"/>
      <c r="AUQ90" s="183"/>
      <c r="AUR90" s="183"/>
      <c r="AUS90" s="183"/>
      <c r="AUT90" s="183"/>
      <c r="AUU90" s="183"/>
      <c r="AUV90" s="183"/>
      <c r="AUW90" s="183"/>
      <c r="AUX90" s="183"/>
      <c r="AUY90" s="183"/>
      <c r="AUZ90" s="183"/>
      <c r="AVA90" s="183"/>
      <c r="AVB90" s="183"/>
      <c r="AVC90" s="183"/>
      <c r="AVD90" s="183"/>
      <c r="AVE90" s="183"/>
      <c r="AVF90" s="183"/>
      <c r="AVG90" s="183"/>
      <c r="AVH90" s="183"/>
      <c r="AVI90" s="183"/>
      <c r="AVJ90" s="183"/>
      <c r="AVK90" s="183"/>
      <c r="AVL90" s="183"/>
      <c r="AVM90" s="183"/>
      <c r="AVN90" s="183"/>
      <c r="AVO90" s="183"/>
      <c r="AVP90" s="183"/>
      <c r="AVQ90" s="183"/>
      <c r="AVR90" s="183"/>
      <c r="AVS90" s="183"/>
      <c r="AVT90" s="183"/>
      <c r="AVU90" s="183"/>
      <c r="AVV90" s="183"/>
      <c r="AVW90" s="183"/>
      <c r="AVX90" s="183"/>
      <c r="AVY90" s="183"/>
      <c r="AVZ90" s="183"/>
      <c r="AWA90" s="183"/>
      <c r="AWB90" s="183"/>
      <c r="AWC90" s="183"/>
      <c r="AWD90" s="183"/>
      <c r="AWE90" s="183"/>
      <c r="AWF90" s="183"/>
      <c r="AWG90" s="183"/>
      <c r="AWH90" s="183"/>
      <c r="AWI90" s="183"/>
      <c r="AWJ90" s="183"/>
      <c r="AWK90" s="183"/>
      <c r="AWL90" s="183"/>
      <c r="AWM90" s="183"/>
      <c r="AWN90" s="183"/>
      <c r="AWO90" s="183"/>
      <c r="AWP90" s="183"/>
      <c r="AWQ90" s="183"/>
      <c r="AWR90" s="183"/>
      <c r="AWS90" s="183"/>
      <c r="AWT90" s="183"/>
      <c r="AWU90" s="183"/>
      <c r="AWV90" s="183"/>
      <c r="AWW90" s="183"/>
      <c r="AWX90" s="183"/>
      <c r="AWY90" s="183"/>
      <c r="AWZ90" s="183"/>
      <c r="AXA90" s="183"/>
      <c r="AXB90" s="183"/>
      <c r="AXC90" s="183"/>
      <c r="AXD90" s="183"/>
      <c r="AXE90" s="183"/>
      <c r="AXF90" s="183"/>
      <c r="AXG90" s="183"/>
      <c r="AXH90" s="183"/>
      <c r="AXI90" s="183"/>
      <c r="AXJ90" s="183"/>
      <c r="AXK90" s="183"/>
      <c r="AXL90" s="183"/>
      <c r="AXM90" s="183"/>
      <c r="AXN90" s="183"/>
      <c r="AXO90" s="183"/>
      <c r="AXP90" s="183"/>
      <c r="AXQ90" s="183"/>
      <c r="AXR90" s="183"/>
      <c r="AXS90" s="183"/>
      <c r="AXT90" s="183"/>
      <c r="AXU90" s="183"/>
      <c r="AXV90" s="183"/>
      <c r="AXW90" s="183"/>
      <c r="AXX90" s="183"/>
      <c r="AXY90" s="183"/>
      <c r="AXZ90" s="183"/>
      <c r="AYA90" s="183"/>
      <c r="AYB90" s="183"/>
      <c r="AYC90" s="183"/>
      <c r="AYD90" s="183"/>
      <c r="AYE90" s="183"/>
      <c r="AYF90" s="183"/>
      <c r="AYG90" s="183"/>
      <c r="AYH90" s="183"/>
      <c r="AYI90" s="183"/>
      <c r="AYJ90" s="183"/>
      <c r="AYK90" s="183"/>
      <c r="AYL90" s="183"/>
      <c r="AYM90" s="183"/>
      <c r="AYN90" s="183"/>
      <c r="AYO90" s="183"/>
      <c r="AYP90" s="183"/>
      <c r="AYQ90" s="183"/>
      <c r="AYR90" s="183"/>
      <c r="AYS90" s="183"/>
      <c r="AYT90" s="183"/>
      <c r="AYU90" s="183"/>
      <c r="AYV90" s="183"/>
      <c r="AYW90" s="183"/>
      <c r="AYX90" s="183"/>
      <c r="AYY90" s="183"/>
      <c r="AYZ90" s="183"/>
      <c r="AZA90" s="183"/>
      <c r="AZB90" s="183"/>
      <c r="AZC90" s="183"/>
      <c r="AZD90" s="183"/>
      <c r="AZE90" s="183"/>
      <c r="AZF90" s="183"/>
      <c r="AZG90" s="183"/>
      <c r="AZH90" s="183"/>
      <c r="AZI90" s="183"/>
      <c r="AZJ90" s="183"/>
      <c r="AZK90" s="183"/>
      <c r="AZL90" s="183"/>
      <c r="AZM90" s="183"/>
      <c r="AZN90" s="183"/>
      <c r="AZO90" s="183"/>
      <c r="AZP90" s="183"/>
      <c r="AZQ90" s="183"/>
      <c r="AZR90" s="183"/>
      <c r="AZS90" s="183"/>
      <c r="AZT90" s="183"/>
      <c r="AZU90" s="183"/>
      <c r="AZV90" s="183"/>
      <c r="AZW90" s="183"/>
      <c r="AZX90" s="183"/>
      <c r="AZY90" s="183"/>
      <c r="AZZ90" s="183"/>
      <c r="BAA90" s="183"/>
      <c r="BAB90" s="183"/>
      <c r="BAC90" s="183"/>
      <c r="BAD90" s="183"/>
      <c r="BAE90" s="183"/>
      <c r="BAF90" s="183"/>
      <c r="BAG90" s="183"/>
      <c r="BAH90" s="183"/>
      <c r="BAI90" s="183"/>
      <c r="BAJ90" s="183"/>
      <c r="BAK90" s="183"/>
      <c r="BAL90" s="183"/>
      <c r="BAM90" s="183"/>
      <c r="BAN90" s="183"/>
      <c r="BAO90" s="183"/>
      <c r="BAP90" s="183"/>
      <c r="BAQ90" s="183"/>
      <c r="BAR90" s="183"/>
      <c r="BAS90" s="183"/>
      <c r="BAT90" s="183"/>
      <c r="BAU90" s="183"/>
      <c r="BAV90" s="183"/>
      <c r="BAW90" s="183"/>
      <c r="BAX90" s="183"/>
      <c r="BAY90" s="183"/>
      <c r="BAZ90" s="183"/>
      <c r="BBA90" s="183"/>
      <c r="BBB90" s="183"/>
      <c r="BBC90" s="183"/>
      <c r="BBD90" s="183"/>
      <c r="BBE90" s="183"/>
      <c r="BBF90" s="183"/>
      <c r="BBG90" s="183"/>
      <c r="BBH90" s="183"/>
      <c r="BBI90" s="183"/>
      <c r="BBJ90" s="183"/>
      <c r="BBK90" s="183"/>
      <c r="BBL90" s="183"/>
      <c r="BBM90" s="183"/>
      <c r="BBN90" s="183"/>
      <c r="BBO90" s="183"/>
      <c r="BBP90" s="183"/>
      <c r="BBQ90" s="183"/>
      <c r="BBR90" s="183"/>
      <c r="BBS90" s="183"/>
      <c r="BBT90" s="183"/>
      <c r="BBU90" s="183"/>
      <c r="BBV90" s="183"/>
      <c r="BBW90" s="183"/>
      <c r="BBX90" s="183"/>
      <c r="BBY90" s="183"/>
      <c r="BBZ90" s="183"/>
      <c r="BCA90" s="183"/>
      <c r="BCB90" s="183"/>
      <c r="BCC90" s="183"/>
      <c r="BCD90" s="183"/>
      <c r="BCE90" s="183"/>
      <c r="BCF90" s="183"/>
      <c r="BCG90" s="183"/>
      <c r="BCH90" s="183"/>
      <c r="BCI90" s="183"/>
      <c r="BCJ90" s="183"/>
      <c r="BCK90" s="183"/>
      <c r="BCL90" s="183"/>
      <c r="BCM90" s="183"/>
      <c r="BCN90" s="183"/>
      <c r="BCO90" s="183"/>
      <c r="BCP90" s="183"/>
      <c r="BCQ90" s="183"/>
      <c r="BCR90" s="183"/>
      <c r="BCS90" s="183"/>
      <c r="BCT90" s="183"/>
      <c r="BCU90" s="183"/>
      <c r="BCV90" s="183"/>
      <c r="BCW90" s="183"/>
      <c r="BCX90" s="183"/>
      <c r="BCY90" s="183"/>
      <c r="BCZ90" s="183"/>
      <c r="BDA90" s="183"/>
      <c r="BDB90" s="183"/>
      <c r="BDC90" s="183"/>
      <c r="BDD90" s="183"/>
      <c r="BDE90" s="183"/>
      <c r="BDF90" s="183"/>
      <c r="BDG90" s="183"/>
      <c r="BDH90" s="183"/>
      <c r="BDI90" s="183"/>
      <c r="BDJ90" s="183"/>
      <c r="BDK90" s="183"/>
      <c r="BDL90" s="183"/>
      <c r="BDM90" s="183"/>
      <c r="BDN90" s="183"/>
      <c r="BDO90" s="183"/>
      <c r="BDP90" s="183"/>
      <c r="BDQ90" s="183"/>
      <c r="BDR90" s="183"/>
      <c r="BDS90" s="183"/>
      <c r="BDT90" s="183"/>
      <c r="BDU90" s="183"/>
      <c r="BDV90" s="183"/>
      <c r="BDW90" s="183"/>
      <c r="BDX90" s="183"/>
      <c r="BDY90" s="183"/>
      <c r="BDZ90" s="183"/>
      <c r="BEA90" s="183"/>
      <c r="BEB90" s="183"/>
      <c r="BEC90" s="183"/>
      <c r="BED90" s="183"/>
      <c r="BEE90" s="183"/>
      <c r="BEF90" s="183"/>
      <c r="BEG90" s="183"/>
      <c r="BEH90" s="183"/>
      <c r="BEI90" s="183"/>
      <c r="BEJ90" s="183"/>
      <c r="BEK90" s="183"/>
      <c r="BEL90" s="183"/>
      <c r="BEM90" s="183"/>
      <c r="BEN90" s="183"/>
      <c r="BEO90" s="183"/>
      <c r="BEP90" s="183"/>
      <c r="BEQ90" s="183"/>
      <c r="BER90" s="183"/>
      <c r="BES90" s="183"/>
      <c r="BET90" s="183"/>
      <c r="BEU90" s="183"/>
      <c r="BEV90" s="183"/>
      <c r="BEW90" s="183"/>
      <c r="BEX90" s="183"/>
      <c r="BEY90" s="183"/>
      <c r="BEZ90" s="183"/>
      <c r="BFA90" s="183"/>
      <c r="BFB90" s="183"/>
      <c r="BFC90" s="183"/>
      <c r="BFD90" s="183"/>
      <c r="BFE90" s="183"/>
      <c r="BFF90" s="183"/>
      <c r="BFG90" s="183"/>
      <c r="BFH90" s="183"/>
      <c r="BFI90" s="183"/>
      <c r="BFJ90" s="183"/>
      <c r="BFK90" s="183"/>
      <c r="BFL90" s="183"/>
      <c r="BFM90" s="183"/>
      <c r="BFN90" s="183"/>
      <c r="BFO90" s="183"/>
      <c r="BFP90" s="183"/>
      <c r="BFQ90" s="183"/>
      <c r="BFR90" s="183"/>
      <c r="BFS90" s="183"/>
      <c r="BFT90" s="183"/>
      <c r="BFU90" s="183"/>
      <c r="BFV90" s="183"/>
      <c r="BFW90" s="183"/>
      <c r="BFX90" s="183"/>
      <c r="BFY90" s="183"/>
      <c r="BFZ90" s="183"/>
      <c r="BGA90" s="183"/>
      <c r="BGB90" s="183"/>
      <c r="BGC90" s="183"/>
      <c r="BGD90" s="183"/>
      <c r="BGE90" s="183"/>
      <c r="BGF90" s="183"/>
      <c r="BGG90" s="183"/>
      <c r="BGH90" s="183"/>
      <c r="BGI90" s="183"/>
      <c r="BGJ90" s="183"/>
      <c r="BGK90" s="183"/>
      <c r="BGL90" s="183"/>
      <c r="BGM90" s="183"/>
      <c r="BGN90" s="183"/>
      <c r="BGO90" s="183"/>
      <c r="BGP90" s="183"/>
      <c r="BGQ90" s="183"/>
      <c r="BGR90" s="183"/>
      <c r="BGS90" s="183"/>
      <c r="BGT90" s="183"/>
      <c r="BGU90" s="183"/>
      <c r="BGV90" s="183"/>
      <c r="BGW90" s="183"/>
      <c r="BGX90" s="183"/>
      <c r="BGY90" s="183"/>
      <c r="BGZ90" s="183"/>
      <c r="BHA90" s="183"/>
      <c r="BHB90" s="183"/>
      <c r="BHC90" s="183"/>
      <c r="BHD90" s="183"/>
      <c r="BHE90" s="183"/>
      <c r="BHF90" s="183"/>
      <c r="BHG90" s="183"/>
      <c r="BHH90" s="183"/>
      <c r="BHI90" s="183"/>
      <c r="BHJ90" s="183"/>
      <c r="BHK90" s="183"/>
      <c r="BHL90" s="183"/>
      <c r="BHM90" s="183"/>
      <c r="BHN90" s="183"/>
      <c r="BHO90" s="183"/>
      <c r="BHP90" s="183"/>
      <c r="BHQ90" s="183"/>
      <c r="BHR90" s="183"/>
      <c r="BHS90" s="183"/>
      <c r="BHT90" s="183"/>
      <c r="BHU90" s="183"/>
      <c r="BHV90" s="183"/>
      <c r="BHW90" s="183"/>
      <c r="BHX90" s="183"/>
      <c r="BHY90" s="183"/>
      <c r="BHZ90" s="183"/>
      <c r="BIA90" s="183"/>
      <c r="BIB90" s="183"/>
      <c r="BIC90" s="183"/>
      <c r="BID90" s="183"/>
      <c r="BIE90" s="183"/>
      <c r="BIF90" s="183"/>
      <c r="BIG90" s="183"/>
      <c r="BIH90" s="183"/>
      <c r="BII90" s="183"/>
      <c r="BIJ90" s="183"/>
      <c r="BIK90" s="183"/>
      <c r="BIL90" s="183"/>
      <c r="BIM90" s="183"/>
      <c r="BIN90" s="183"/>
      <c r="BIO90" s="183"/>
      <c r="BIP90" s="183"/>
      <c r="BIQ90" s="183"/>
      <c r="BIR90" s="183"/>
      <c r="BIS90" s="183"/>
      <c r="BIT90" s="183"/>
      <c r="BIU90" s="183"/>
      <c r="BIV90" s="183"/>
      <c r="BIW90" s="183"/>
      <c r="BIX90" s="183"/>
      <c r="BIY90" s="183"/>
      <c r="BIZ90" s="183"/>
      <c r="BJA90" s="183"/>
      <c r="BJB90" s="183"/>
      <c r="BJC90" s="183"/>
      <c r="BJD90" s="183"/>
      <c r="BJE90" s="183"/>
      <c r="BJF90" s="183"/>
      <c r="BJG90" s="183"/>
      <c r="BJH90" s="183"/>
      <c r="BJI90" s="183"/>
      <c r="BJJ90" s="183"/>
      <c r="BJK90" s="183"/>
      <c r="BJL90" s="183"/>
      <c r="BJM90" s="183"/>
      <c r="BJN90" s="183"/>
      <c r="BJO90" s="183"/>
      <c r="BJP90" s="183"/>
      <c r="BJQ90" s="183"/>
      <c r="BJR90" s="183"/>
      <c r="BJS90" s="183"/>
      <c r="BJT90" s="183"/>
      <c r="BJU90" s="183"/>
      <c r="BJV90" s="183"/>
      <c r="BJW90" s="183"/>
      <c r="BJX90" s="183"/>
      <c r="BJY90" s="183"/>
      <c r="BJZ90" s="183"/>
      <c r="BKA90" s="183"/>
      <c r="BKB90" s="183"/>
      <c r="BKC90" s="183"/>
      <c r="BKD90" s="183"/>
      <c r="BKE90" s="183"/>
      <c r="BKF90" s="183"/>
      <c r="BKG90" s="183"/>
      <c r="BKH90" s="183"/>
      <c r="BKI90" s="183"/>
      <c r="BKJ90" s="183"/>
      <c r="BKK90" s="183"/>
      <c r="BKL90" s="183"/>
      <c r="BKM90" s="183"/>
      <c r="BKN90" s="183"/>
      <c r="BKO90" s="183"/>
      <c r="BKP90" s="183"/>
      <c r="BKQ90" s="183"/>
      <c r="BKR90" s="183"/>
      <c r="BKS90" s="183"/>
      <c r="BKT90" s="183"/>
      <c r="BKU90" s="183"/>
      <c r="BKV90" s="183"/>
      <c r="BKW90" s="183"/>
      <c r="BKX90" s="183"/>
      <c r="BKY90" s="183"/>
      <c r="BKZ90" s="183"/>
      <c r="BLA90" s="183"/>
      <c r="BLB90" s="183"/>
      <c r="BLC90" s="183"/>
      <c r="BLD90" s="183"/>
      <c r="BLE90" s="183"/>
      <c r="BLF90" s="183"/>
      <c r="BLG90" s="183"/>
      <c r="BLH90" s="183"/>
      <c r="BLI90" s="183"/>
      <c r="BLJ90" s="183"/>
      <c r="BLK90" s="183"/>
      <c r="BLL90" s="183"/>
      <c r="BLM90" s="183"/>
      <c r="BLN90" s="183"/>
      <c r="BLO90" s="183"/>
      <c r="BLP90" s="183"/>
      <c r="BLQ90" s="183"/>
      <c r="BLR90" s="183"/>
      <c r="BLS90" s="183"/>
      <c r="BLT90" s="183"/>
      <c r="BLU90" s="183"/>
      <c r="BLV90" s="183"/>
      <c r="BLW90" s="183"/>
      <c r="BLX90" s="183"/>
      <c r="BLY90" s="183"/>
      <c r="BLZ90" s="183"/>
      <c r="BMA90" s="183"/>
      <c r="BMB90" s="183"/>
      <c r="BMC90" s="183"/>
      <c r="BMD90" s="183"/>
      <c r="BME90" s="183"/>
      <c r="BMF90" s="183"/>
      <c r="BMG90" s="183"/>
      <c r="BMH90" s="183"/>
      <c r="BMI90" s="183"/>
      <c r="BMJ90" s="183"/>
      <c r="BMK90" s="183"/>
      <c r="BML90" s="183"/>
      <c r="BMM90" s="183"/>
      <c r="BMN90" s="183"/>
      <c r="BMO90" s="183"/>
      <c r="BMP90" s="183"/>
      <c r="BMQ90" s="183"/>
      <c r="BMR90" s="183"/>
      <c r="BMS90" s="183"/>
      <c r="BMT90" s="183"/>
      <c r="BMU90" s="183"/>
      <c r="BMV90" s="183"/>
      <c r="BMW90" s="183"/>
      <c r="BMX90" s="183"/>
      <c r="BMY90" s="183"/>
      <c r="BMZ90" s="183"/>
      <c r="BNA90" s="183"/>
      <c r="BNB90" s="183"/>
      <c r="BNC90" s="183"/>
      <c r="BND90" s="183"/>
      <c r="BNE90" s="183"/>
      <c r="BNF90" s="183"/>
      <c r="BNG90" s="183"/>
      <c r="BNH90" s="183"/>
      <c r="BNI90" s="183"/>
      <c r="BNJ90" s="183"/>
      <c r="BNK90" s="183"/>
      <c r="BNL90" s="183"/>
      <c r="BNM90" s="183"/>
      <c r="BNN90" s="183"/>
      <c r="BNO90" s="183"/>
      <c r="BNP90" s="183"/>
      <c r="BNQ90" s="183"/>
      <c r="BNR90" s="183"/>
      <c r="BNS90" s="183"/>
      <c r="BNT90" s="183"/>
      <c r="BNU90" s="183"/>
      <c r="BNV90" s="183"/>
      <c r="BNW90" s="183"/>
      <c r="BNX90" s="183"/>
      <c r="BNY90" s="183"/>
      <c r="BNZ90" s="183"/>
      <c r="BOA90" s="183"/>
      <c r="BOB90" s="183"/>
      <c r="BOC90" s="183"/>
      <c r="BOD90" s="183"/>
      <c r="BOE90" s="183"/>
      <c r="BOF90" s="183"/>
      <c r="BOG90" s="183"/>
      <c r="BOH90" s="183"/>
      <c r="BOI90" s="183"/>
      <c r="BOJ90" s="183"/>
      <c r="BOK90" s="183"/>
      <c r="BOL90" s="183"/>
      <c r="BOM90" s="183"/>
      <c r="BON90" s="183"/>
      <c r="BOO90" s="183"/>
      <c r="BOP90" s="183"/>
      <c r="BOQ90" s="183"/>
      <c r="BOR90" s="183"/>
      <c r="BOS90" s="183"/>
      <c r="BOT90" s="183"/>
      <c r="BOU90" s="183"/>
      <c r="BOV90" s="183"/>
      <c r="BOW90" s="183"/>
      <c r="BOX90" s="183"/>
      <c r="BOY90" s="183"/>
      <c r="BOZ90" s="183"/>
      <c r="BPA90" s="183"/>
      <c r="BPB90" s="183"/>
      <c r="BPC90" s="183"/>
      <c r="BPD90" s="183"/>
      <c r="BPE90" s="183"/>
      <c r="BPF90" s="183"/>
      <c r="BPG90" s="183"/>
      <c r="BPH90" s="183"/>
      <c r="BPI90" s="183"/>
      <c r="BPJ90" s="183"/>
      <c r="BPK90" s="183"/>
      <c r="BPL90" s="183"/>
      <c r="BPM90" s="183"/>
      <c r="BPN90" s="183"/>
      <c r="BPO90" s="183"/>
      <c r="BPP90" s="183"/>
      <c r="BPQ90" s="183"/>
      <c r="BPR90" s="183"/>
      <c r="BPS90" s="183"/>
      <c r="BPT90" s="183"/>
      <c r="BPU90" s="183"/>
      <c r="BPV90" s="183"/>
      <c r="BPW90" s="183"/>
      <c r="BPX90" s="183"/>
      <c r="BPY90" s="183"/>
      <c r="BPZ90" s="183"/>
      <c r="BQA90" s="183"/>
      <c r="BQB90" s="183"/>
      <c r="BQC90" s="183"/>
      <c r="BQD90" s="183"/>
      <c r="BQE90" s="183"/>
      <c r="BQF90" s="183"/>
      <c r="BQG90" s="183"/>
      <c r="BQH90" s="183"/>
      <c r="BQI90" s="183"/>
      <c r="BQJ90" s="183"/>
      <c r="BQK90" s="183"/>
      <c r="BQL90" s="183"/>
      <c r="BQM90" s="183"/>
      <c r="BQN90" s="183"/>
      <c r="BQO90" s="183"/>
      <c r="BQP90" s="183"/>
      <c r="BQQ90" s="183"/>
      <c r="BQR90" s="183"/>
      <c r="BQS90" s="183"/>
      <c r="BQT90" s="183"/>
      <c r="BQU90" s="183"/>
      <c r="BQV90" s="183"/>
      <c r="BQW90" s="183"/>
      <c r="BQX90" s="183"/>
      <c r="BQY90" s="183"/>
      <c r="BQZ90" s="183"/>
      <c r="BRA90" s="183"/>
      <c r="BRB90" s="183"/>
      <c r="BRC90" s="183"/>
      <c r="BRD90" s="183"/>
      <c r="BRE90" s="183"/>
      <c r="BRF90" s="183"/>
      <c r="BRG90" s="183"/>
      <c r="BRH90" s="183"/>
      <c r="BRI90" s="183"/>
      <c r="BRJ90" s="183"/>
      <c r="BRK90" s="183"/>
      <c r="BRL90" s="183"/>
      <c r="BRM90" s="183"/>
      <c r="BRN90" s="183"/>
      <c r="BRO90" s="183"/>
      <c r="BRP90" s="183"/>
      <c r="BRQ90" s="183"/>
      <c r="BRR90" s="183"/>
      <c r="BRS90" s="183"/>
      <c r="BRT90" s="183"/>
      <c r="BRU90" s="183"/>
      <c r="BRV90" s="183"/>
      <c r="BRW90" s="183"/>
      <c r="BRX90" s="183"/>
      <c r="BRY90" s="183"/>
      <c r="BRZ90" s="183"/>
      <c r="BSA90" s="183"/>
      <c r="BSB90" s="183"/>
      <c r="BSC90" s="183"/>
      <c r="BSD90" s="183"/>
      <c r="BSE90" s="183"/>
      <c r="BSF90" s="183"/>
      <c r="BSG90" s="183"/>
      <c r="BSH90" s="183"/>
      <c r="BSI90" s="183"/>
      <c r="BSJ90" s="183"/>
      <c r="BSK90" s="183"/>
      <c r="BSL90" s="183"/>
      <c r="BSM90" s="183"/>
      <c r="BSN90" s="183"/>
      <c r="BSO90" s="183"/>
      <c r="BSP90" s="183"/>
      <c r="BSQ90" s="183"/>
      <c r="BSR90" s="183"/>
      <c r="BSS90" s="183"/>
      <c r="BST90" s="183"/>
      <c r="BSU90" s="183"/>
      <c r="BSV90" s="183"/>
      <c r="BSW90" s="183"/>
      <c r="BSX90" s="183"/>
      <c r="BSY90" s="183"/>
      <c r="BSZ90" s="183"/>
      <c r="BTA90" s="183"/>
      <c r="BTB90" s="183"/>
      <c r="BTC90" s="183"/>
      <c r="BTD90" s="183"/>
      <c r="BTE90" s="183"/>
      <c r="BTF90" s="183"/>
      <c r="BTG90" s="183"/>
      <c r="BTH90" s="183"/>
      <c r="BTI90" s="183"/>
      <c r="BTJ90" s="183"/>
      <c r="BTK90" s="183"/>
      <c r="BTL90" s="183"/>
      <c r="BTM90" s="183"/>
      <c r="BTN90" s="183"/>
      <c r="BTO90" s="183"/>
      <c r="BTP90" s="183"/>
      <c r="BTQ90" s="183"/>
      <c r="BTR90" s="183"/>
      <c r="BTS90" s="183"/>
      <c r="BTT90" s="183"/>
      <c r="BTU90" s="183"/>
      <c r="BTV90" s="183"/>
      <c r="BTW90" s="183"/>
      <c r="BTX90" s="183"/>
      <c r="BTY90" s="183"/>
      <c r="BTZ90" s="183"/>
      <c r="BUA90" s="183"/>
      <c r="BUB90" s="183"/>
      <c r="BUC90" s="183"/>
      <c r="BUD90" s="183"/>
      <c r="BUE90" s="183"/>
      <c r="BUF90" s="183"/>
      <c r="BUG90" s="183"/>
      <c r="BUH90" s="183"/>
      <c r="BUI90" s="183"/>
      <c r="BUJ90" s="183"/>
      <c r="BUK90" s="183"/>
      <c r="BUL90" s="183"/>
      <c r="BUM90" s="183"/>
      <c r="BUN90" s="183"/>
      <c r="BUO90" s="183"/>
      <c r="BUP90" s="183"/>
      <c r="BUQ90" s="183"/>
      <c r="BUR90" s="183"/>
      <c r="BUS90" s="183"/>
      <c r="BUT90" s="183"/>
      <c r="BUU90" s="183"/>
      <c r="BUV90" s="183"/>
      <c r="BUW90" s="183"/>
      <c r="BUX90" s="183"/>
      <c r="BUY90" s="183"/>
      <c r="BUZ90" s="183"/>
      <c r="BVA90" s="183"/>
      <c r="BVB90" s="183"/>
      <c r="BVC90" s="183"/>
      <c r="BVD90" s="183"/>
      <c r="BVE90" s="183"/>
      <c r="BVF90" s="183"/>
      <c r="BVG90" s="183"/>
      <c r="BVH90" s="183"/>
      <c r="BVI90" s="183"/>
      <c r="BVJ90" s="183"/>
      <c r="BVK90" s="183"/>
      <c r="BVL90" s="183"/>
      <c r="BVM90" s="183"/>
      <c r="BVN90" s="183"/>
      <c r="BVO90" s="183"/>
      <c r="BVP90" s="183"/>
      <c r="BVQ90" s="183"/>
      <c r="BVR90" s="183"/>
      <c r="BVS90" s="183"/>
      <c r="BVT90" s="183"/>
      <c r="BVU90" s="183"/>
      <c r="BVV90" s="183"/>
      <c r="BVW90" s="183"/>
      <c r="BVX90" s="183"/>
      <c r="BVY90" s="183"/>
      <c r="BVZ90" s="183"/>
      <c r="BWA90" s="183"/>
      <c r="BWB90" s="183"/>
      <c r="BWC90" s="183"/>
      <c r="BWD90" s="183"/>
      <c r="BWE90" s="183"/>
      <c r="BWF90" s="183"/>
      <c r="BWG90" s="183"/>
      <c r="BWH90" s="183"/>
      <c r="BWI90" s="183"/>
      <c r="BWJ90" s="183"/>
      <c r="BWK90" s="183"/>
      <c r="BWL90" s="183"/>
      <c r="BWM90" s="183"/>
      <c r="BWN90" s="183"/>
      <c r="BWO90" s="183"/>
      <c r="BWP90" s="183"/>
      <c r="BWQ90" s="183"/>
      <c r="BWR90" s="183"/>
      <c r="BWS90" s="183"/>
      <c r="BWT90" s="183"/>
      <c r="BWU90" s="183"/>
      <c r="BWV90" s="183"/>
      <c r="BWW90" s="183"/>
      <c r="BWX90" s="183"/>
      <c r="BWY90" s="183"/>
      <c r="BWZ90" s="183"/>
      <c r="BXA90" s="183"/>
      <c r="BXB90" s="183"/>
      <c r="BXC90" s="183"/>
      <c r="BXD90" s="183"/>
      <c r="BXE90" s="183"/>
      <c r="BXF90" s="183"/>
      <c r="BXG90" s="183"/>
      <c r="BXH90" s="183"/>
      <c r="BXI90" s="183"/>
      <c r="BXJ90" s="183"/>
      <c r="BXK90" s="183"/>
      <c r="BXL90" s="183"/>
      <c r="BXM90" s="183"/>
      <c r="BXN90" s="183"/>
      <c r="BXO90" s="183"/>
      <c r="BXP90" s="183"/>
      <c r="BXQ90" s="183"/>
      <c r="BXR90" s="183"/>
      <c r="BXS90" s="183"/>
      <c r="BXT90" s="183"/>
      <c r="BXU90" s="183"/>
      <c r="BXV90" s="183"/>
      <c r="BXW90" s="183"/>
      <c r="BXX90" s="183"/>
      <c r="BXY90" s="183"/>
      <c r="BXZ90" s="183"/>
      <c r="BYA90" s="183"/>
      <c r="BYB90" s="183"/>
      <c r="BYC90" s="183"/>
      <c r="BYD90" s="183"/>
      <c r="BYE90" s="183"/>
      <c r="BYF90" s="183"/>
      <c r="BYG90" s="183"/>
      <c r="BYH90" s="183"/>
      <c r="BYI90" s="183"/>
      <c r="BYJ90" s="183"/>
      <c r="BYK90" s="183"/>
      <c r="BYL90" s="183"/>
      <c r="BYM90" s="183"/>
      <c r="BYN90" s="183"/>
      <c r="BYO90" s="183"/>
      <c r="BYP90" s="183"/>
      <c r="BYQ90" s="183"/>
      <c r="BYR90" s="183"/>
      <c r="BYS90" s="183"/>
      <c r="BYT90" s="183"/>
      <c r="BYU90" s="183"/>
      <c r="BYV90" s="183"/>
      <c r="BYW90" s="183"/>
      <c r="BYX90" s="183"/>
      <c r="BYY90" s="183"/>
      <c r="BYZ90" s="183"/>
      <c r="BZA90" s="183"/>
      <c r="BZB90" s="183"/>
      <c r="BZC90" s="183"/>
      <c r="BZD90" s="183"/>
      <c r="BZE90" s="183"/>
      <c r="BZF90" s="183"/>
      <c r="BZG90" s="183"/>
      <c r="BZH90" s="183"/>
      <c r="BZI90" s="183"/>
      <c r="BZJ90" s="183"/>
      <c r="BZK90" s="183"/>
      <c r="BZL90" s="183"/>
      <c r="BZM90" s="183"/>
      <c r="BZN90" s="183"/>
      <c r="BZO90" s="183"/>
      <c r="BZP90" s="183"/>
      <c r="BZQ90" s="183"/>
      <c r="BZR90" s="183"/>
      <c r="BZS90" s="183"/>
      <c r="BZT90" s="183"/>
      <c r="BZU90" s="183"/>
      <c r="BZV90" s="183"/>
      <c r="BZW90" s="183"/>
      <c r="BZX90" s="183"/>
      <c r="BZY90" s="183"/>
      <c r="BZZ90" s="183"/>
      <c r="CAA90" s="183"/>
      <c r="CAB90" s="183"/>
      <c r="CAC90" s="183"/>
      <c r="CAD90" s="183"/>
      <c r="CAE90" s="183"/>
      <c r="CAF90" s="183"/>
      <c r="CAG90" s="183"/>
      <c r="CAH90" s="183"/>
      <c r="CAI90" s="183"/>
      <c r="CAJ90" s="183"/>
      <c r="CAK90" s="183"/>
      <c r="CAL90" s="183"/>
      <c r="CAM90" s="183"/>
      <c r="CAN90" s="183"/>
      <c r="CAO90" s="183"/>
      <c r="CAP90" s="183"/>
      <c r="CAQ90" s="183"/>
      <c r="CAR90" s="183"/>
      <c r="CAS90" s="183"/>
      <c r="CAT90" s="183"/>
      <c r="CAU90" s="183"/>
      <c r="CAV90" s="183"/>
      <c r="CAW90" s="183"/>
      <c r="CAX90" s="183"/>
      <c r="CAY90" s="183"/>
      <c r="CAZ90" s="183"/>
      <c r="CBA90" s="183"/>
      <c r="CBB90" s="183"/>
      <c r="CBC90" s="183"/>
      <c r="CBD90" s="183"/>
      <c r="CBE90" s="183"/>
      <c r="CBF90" s="183"/>
      <c r="CBG90" s="183"/>
      <c r="CBH90" s="183"/>
      <c r="CBI90" s="183"/>
      <c r="CBJ90" s="183"/>
      <c r="CBK90" s="183"/>
      <c r="CBL90" s="183"/>
      <c r="CBM90" s="183"/>
      <c r="CBN90" s="183"/>
      <c r="CBO90" s="183"/>
      <c r="CBP90" s="183"/>
      <c r="CBQ90" s="183"/>
      <c r="CBR90" s="183"/>
      <c r="CBS90" s="183"/>
      <c r="CBT90" s="183"/>
      <c r="CBU90" s="183"/>
      <c r="CBV90" s="183"/>
      <c r="CBW90" s="183"/>
      <c r="CBX90" s="183"/>
      <c r="CBY90" s="183"/>
      <c r="CBZ90" s="183"/>
      <c r="CCA90" s="183"/>
      <c r="CCB90" s="183"/>
      <c r="CCC90" s="183"/>
      <c r="CCD90" s="183"/>
      <c r="CCE90" s="183"/>
      <c r="CCF90" s="183"/>
      <c r="CCG90" s="183"/>
      <c r="CCH90" s="183"/>
      <c r="CCI90" s="183"/>
      <c r="CCJ90" s="183"/>
      <c r="CCK90" s="183"/>
      <c r="CCL90" s="183"/>
      <c r="CCM90" s="183"/>
      <c r="CCN90" s="183"/>
      <c r="CCO90" s="183"/>
      <c r="CCP90" s="183"/>
      <c r="CCQ90" s="183"/>
      <c r="CCR90" s="183"/>
      <c r="CCS90" s="183"/>
      <c r="CCT90" s="183"/>
      <c r="CCU90" s="183"/>
      <c r="CCV90" s="183"/>
      <c r="CCW90" s="183"/>
      <c r="CCX90" s="183"/>
      <c r="CCY90" s="183"/>
      <c r="CCZ90" s="183"/>
      <c r="CDA90" s="183"/>
      <c r="CDB90" s="183"/>
      <c r="CDC90" s="183"/>
      <c r="CDD90" s="183"/>
      <c r="CDE90" s="183"/>
      <c r="CDF90" s="183"/>
      <c r="CDG90" s="183"/>
      <c r="CDH90" s="183"/>
      <c r="CDI90" s="183"/>
      <c r="CDJ90" s="183"/>
      <c r="CDK90" s="183"/>
      <c r="CDL90" s="183"/>
      <c r="CDM90" s="183"/>
      <c r="CDN90" s="183"/>
      <c r="CDO90" s="183"/>
      <c r="CDP90" s="183"/>
      <c r="CDQ90" s="183"/>
      <c r="CDR90" s="183"/>
      <c r="CDS90" s="183"/>
      <c r="CDT90" s="183"/>
      <c r="CDU90" s="183"/>
      <c r="CDV90" s="183"/>
      <c r="CDW90" s="183"/>
      <c r="CDX90" s="183"/>
      <c r="CDY90" s="183"/>
      <c r="CDZ90" s="183"/>
      <c r="CEA90" s="183"/>
      <c r="CEB90" s="183"/>
      <c r="CEC90" s="183"/>
      <c r="CED90" s="183"/>
      <c r="CEE90" s="183"/>
      <c r="CEF90" s="183"/>
      <c r="CEG90" s="183"/>
      <c r="CEH90" s="183"/>
      <c r="CEI90" s="183"/>
      <c r="CEJ90" s="183"/>
      <c r="CEK90" s="183"/>
      <c r="CEL90" s="183"/>
      <c r="CEM90" s="183"/>
      <c r="CEN90" s="183"/>
      <c r="CEO90" s="183"/>
      <c r="CEP90" s="183"/>
      <c r="CEQ90" s="183"/>
      <c r="CER90" s="183"/>
      <c r="CES90" s="183"/>
      <c r="CET90" s="183"/>
      <c r="CEU90" s="183"/>
      <c r="CEV90" s="183"/>
      <c r="CEW90" s="183"/>
      <c r="CEX90" s="183"/>
      <c r="CEY90" s="183"/>
      <c r="CEZ90" s="183"/>
      <c r="CFA90" s="183"/>
      <c r="CFB90" s="183"/>
      <c r="CFC90" s="183"/>
      <c r="CFD90" s="183"/>
      <c r="CFE90" s="183"/>
      <c r="CFF90" s="183"/>
      <c r="CFG90" s="183"/>
      <c r="CFH90" s="183"/>
      <c r="CFI90" s="183"/>
      <c r="CFJ90" s="183"/>
      <c r="CFK90" s="183"/>
      <c r="CFL90" s="183"/>
      <c r="CFM90" s="183"/>
      <c r="CFN90" s="183"/>
      <c r="CFO90" s="183"/>
      <c r="CFP90" s="183"/>
      <c r="CFQ90" s="183"/>
      <c r="CFR90" s="183"/>
      <c r="CFS90" s="183"/>
      <c r="CFT90" s="183"/>
      <c r="CFU90" s="183"/>
      <c r="CFV90" s="183"/>
      <c r="CFW90" s="183"/>
      <c r="CFX90" s="183"/>
      <c r="CFY90" s="183"/>
      <c r="CFZ90" s="183"/>
      <c r="CGA90" s="183"/>
      <c r="CGB90" s="183"/>
      <c r="CGC90" s="183"/>
      <c r="CGD90" s="183"/>
      <c r="CGE90" s="183"/>
      <c r="CGF90" s="183"/>
      <c r="CGG90" s="183"/>
      <c r="CGH90" s="183"/>
      <c r="CGI90" s="183"/>
      <c r="CGJ90" s="183"/>
      <c r="CGK90" s="183"/>
      <c r="CGL90" s="183"/>
      <c r="CGM90" s="183"/>
      <c r="CGN90" s="183"/>
      <c r="CGO90" s="183"/>
      <c r="CGP90" s="183"/>
      <c r="CGQ90" s="183"/>
      <c r="CGR90" s="183"/>
      <c r="CGS90" s="183"/>
      <c r="CGT90" s="183"/>
      <c r="CGU90" s="183"/>
      <c r="CGV90" s="183"/>
      <c r="CGW90" s="183"/>
      <c r="CGX90" s="183"/>
      <c r="CGY90" s="183"/>
      <c r="CGZ90" s="183"/>
      <c r="CHA90" s="183"/>
      <c r="CHB90" s="183"/>
      <c r="CHC90" s="183"/>
      <c r="CHD90" s="183"/>
      <c r="CHE90" s="183"/>
      <c r="CHF90" s="183"/>
      <c r="CHG90" s="183"/>
      <c r="CHH90" s="183"/>
      <c r="CHI90" s="183"/>
      <c r="CHJ90" s="183"/>
      <c r="CHK90" s="183"/>
      <c r="CHL90" s="183"/>
      <c r="CHM90" s="183"/>
      <c r="CHN90" s="183"/>
      <c r="CHO90" s="183"/>
      <c r="CHP90" s="183"/>
      <c r="CHQ90" s="183"/>
      <c r="CHR90" s="183"/>
      <c r="CHS90" s="183"/>
      <c r="CHT90" s="183"/>
      <c r="CHU90" s="183"/>
      <c r="CHV90" s="183"/>
      <c r="CHW90" s="183"/>
      <c r="CHX90" s="183"/>
      <c r="CHY90" s="183"/>
      <c r="CHZ90" s="183"/>
      <c r="CIA90" s="183"/>
      <c r="CIB90" s="183"/>
      <c r="CIC90" s="183"/>
      <c r="CID90" s="183"/>
      <c r="CIE90" s="183"/>
      <c r="CIF90" s="183"/>
      <c r="CIG90" s="183"/>
      <c r="CIH90" s="183"/>
      <c r="CII90" s="183"/>
      <c r="CIJ90" s="183"/>
      <c r="CIK90" s="183"/>
      <c r="CIL90" s="183"/>
      <c r="CIM90" s="183"/>
      <c r="CIN90" s="183"/>
      <c r="CIO90" s="183"/>
      <c r="CIP90" s="183"/>
      <c r="CIQ90" s="183"/>
      <c r="CIR90" s="183"/>
      <c r="CIS90" s="183"/>
      <c r="CIT90" s="183"/>
      <c r="CIU90" s="183"/>
      <c r="CIV90" s="183"/>
      <c r="CIW90" s="183"/>
      <c r="CIX90" s="183"/>
      <c r="CIY90" s="183"/>
      <c r="CIZ90" s="183"/>
      <c r="CJA90" s="183"/>
      <c r="CJB90" s="183"/>
      <c r="CJC90" s="183"/>
      <c r="CJD90" s="183"/>
      <c r="CJE90" s="183"/>
      <c r="CJF90" s="183"/>
      <c r="CJG90" s="183"/>
      <c r="CJH90" s="183"/>
      <c r="CJI90" s="183"/>
      <c r="CJJ90" s="183"/>
      <c r="CJK90" s="183"/>
      <c r="CJL90" s="183"/>
      <c r="CJM90" s="183"/>
      <c r="CJN90" s="183"/>
      <c r="CJO90" s="183"/>
      <c r="CJP90" s="183"/>
      <c r="CJQ90" s="183"/>
      <c r="CJR90" s="183"/>
      <c r="CJS90" s="183"/>
      <c r="CJT90" s="183"/>
      <c r="CJU90" s="183"/>
      <c r="CJV90" s="183"/>
      <c r="CJW90" s="183"/>
      <c r="CJX90" s="183"/>
      <c r="CJY90" s="183"/>
      <c r="CJZ90" s="183"/>
      <c r="CKA90" s="183"/>
      <c r="CKB90" s="183"/>
      <c r="CKC90" s="183"/>
      <c r="CKD90" s="183"/>
      <c r="CKE90" s="183"/>
      <c r="CKF90" s="183"/>
      <c r="CKG90" s="183"/>
      <c r="CKH90" s="183"/>
      <c r="CKI90" s="183"/>
      <c r="CKJ90" s="183"/>
      <c r="CKK90" s="183"/>
      <c r="CKL90" s="183"/>
      <c r="CKM90" s="183"/>
      <c r="CKN90" s="183"/>
      <c r="CKO90" s="183"/>
      <c r="CKP90" s="183"/>
      <c r="CKQ90" s="183"/>
      <c r="CKR90" s="183"/>
      <c r="CKS90" s="183"/>
      <c r="CKT90" s="183"/>
      <c r="CKU90" s="183"/>
      <c r="CKV90" s="183"/>
      <c r="CKW90" s="183"/>
      <c r="CKX90" s="183"/>
      <c r="CKY90" s="183"/>
      <c r="CKZ90" s="183"/>
      <c r="CLA90" s="183"/>
      <c r="CLB90" s="183"/>
      <c r="CLC90" s="183"/>
      <c r="CLD90" s="183"/>
      <c r="CLE90" s="183"/>
      <c r="CLF90" s="183"/>
      <c r="CLG90" s="183"/>
      <c r="CLH90" s="183"/>
      <c r="CLI90" s="183"/>
      <c r="CLJ90" s="183"/>
      <c r="CLK90" s="183"/>
      <c r="CLL90" s="183"/>
      <c r="CLM90" s="183"/>
      <c r="CLN90" s="183"/>
      <c r="CLO90" s="183"/>
      <c r="CLP90" s="183"/>
      <c r="CLQ90" s="183"/>
      <c r="CLR90" s="183"/>
      <c r="CLS90" s="183"/>
      <c r="CLT90" s="183"/>
      <c r="CLU90" s="183"/>
      <c r="CLV90" s="183"/>
      <c r="CLW90" s="183"/>
      <c r="CLX90" s="183"/>
      <c r="CLY90" s="183"/>
      <c r="CLZ90" s="183"/>
      <c r="CMA90" s="183"/>
      <c r="CMB90" s="183"/>
      <c r="CMC90" s="183"/>
      <c r="CMD90" s="183"/>
      <c r="CME90" s="183"/>
      <c r="CMF90" s="183"/>
      <c r="CMG90" s="183"/>
      <c r="CMH90" s="183"/>
      <c r="CMI90" s="183"/>
      <c r="CMJ90" s="183"/>
      <c r="CMK90" s="183"/>
      <c r="CML90" s="183"/>
      <c r="CMM90" s="183"/>
      <c r="CMN90" s="183"/>
      <c r="CMO90" s="183"/>
      <c r="CMP90" s="183"/>
      <c r="CMQ90" s="183"/>
      <c r="CMR90" s="183"/>
      <c r="CMS90" s="183"/>
      <c r="CMT90" s="183"/>
      <c r="CMU90" s="183"/>
      <c r="CMV90" s="183"/>
      <c r="CMW90" s="183"/>
      <c r="CMX90" s="183"/>
      <c r="CMY90" s="183"/>
      <c r="CMZ90" s="183"/>
      <c r="CNA90" s="183"/>
      <c r="CNB90" s="183"/>
      <c r="CNC90" s="183"/>
      <c r="CND90" s="183"/>
      <c r="CNE90" s="183"/>
      <c r="CNF90" s="183"/>
      <c r="CNG90" s="183"/>
      <c r="CNH90" s="183"/>
      <c r="CNI90" s="183"/>
      <c r="CNJ90" s="183"/>
      <c r="CNK90" s="183"/>
      <c r="CNL90" s="183"/>
      <c r="CNM90" s="183"/>
      <c r="CNN90" s="183"/>
      <c r="CNO90" s="183"/>
      <c r="CNP90" s="183"/>
      <c r="CNQ90" s="183"/>
      <c r="CNR90" s="183"/>
      <c r="CNS90" s="183"/>
      <c r="CNT90" s="183"/>
      <c r="CNU90" s="183"/>
      <c r="CNV90" s="183"/>
      <c r="CNW90" s="183"/>
      <c r="CNX90" s="183"/>
      <c r="CNY90" s="183"/>
      <c r="CNZ90" s="183"/>
      <c r="COA90" s="183"/>
      <c r="COB90" s="183"/>
      <c r="COC90" s="183"/>
      <c r="COD90" s="183"/>
      <c r="COE90" s="183"/>
      <c r="COF90" s="183"/>
      <c r="COG90" s="183"/>
      <c r="COH90" s="183"/>
      <c r="COI90" s="183"/>
      <c r="COJ90" s="183"/>
      <c r="COK90" s="183"/>
      <c r="COL90" s="183"/>
      <c r="COM90" s="183"/>
      <c r="CON90" s="183"/>
      <c r="COO90" s="183"/>
      <c r="COP90" s="183"/>
      <c r="COQ90" s="183"/>
      <c r="COR90" s="183"/>
      <c r="COS90" s="183"/>
      <c r="COT90" s="183"/>
      <c r="COU90" s="183"/>
      <c r="COV90" s="183"/>
      <c r="COW90" s="183"/>
      <c r="COX90" s="183"/>
    </row>
    <row r="91" spans="1:2442" s="293" customFormat="1" ht="18.95" customHeight="1">
      <c r="A91" s="281"/>
      <c r="B91" s="310"/>
      <c r="C91" s="283"/>
      <c r="D91" s="281"/>
      <c r="E91" s="284"/>
      <c r="F91" s="285"/>
      <c r="G91" s="285"/>
      <c r="H91" s="309"/>
      <c r="I91" s="288"/>
      <c r="K91" s="298"/>
      <c r="L91" s="298"/>
      <c r="M91" s="298"/>
      <c r="N91" s="272"/>
      <c r="O91" s="264"/>
      <c r="P91" s="265"/>
      <c r="Q91" s="266"/>
      <c r="R91" s="266"/>
      <c r="S91" s="264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83"/>
      <c r="CM91" s="183"/>
      <c r="CN91" s="183"/>
      <c r="CO91" s="183"/>
      <c r="CP91" s="183"/>
      <c r="CQ91" s="183"/>
      <c r="CR91" s="183"/>
      <c r="CS91" s="183"/>
      <c r="CT91" s="183"/>
      <c r="CU91" s="183"/>
      <c r="CV91" s="183"/>
      <c r="CW91" s="183"/>
      <c r="CX91" s="183"/>
      <c r="CY91" s="183"/>
      <c r="CZ91" s="183"/>
      <c r="DA91" s="183"/>
      <c r="DB91" s="183"/>
      <c r="DC91" s="183"/>
      <c r="DD91" s="183"/>
      <c r="DE91" s="183"/>
      <c r="DF91" s="183"/>
      <c r="DG91" s="183"/>
      <c r="DH91" s="183"/>
      <c r="DI91" s="183"/>
      <c r="DJ91" s="183"/>
      <c r="DK91" s="183"/>
      <c r="DL91" s="183"/>
      <c r="DM91" s="183"/>
      <c r="DN91" s="183"/>
      <c r="DO91" s="183"/>
      <c r="DP91" s="183"/>
      <c r="DQ91" s="183"/>
      <c r="DR91" s="183"/>
      <c r="DS91" s="183"/>
      <c r="DT91" s="183"/>
      <c r="DU91" s="183"/>
      <c r="DV91" s="183"/>
      <c r="DW91" s="183"/>
      <c r="DX91" s="183"/>
      <c r="DY91" s="183"/>
      <c r="DZ91" s="183"/>
      <c r="EA91" s="183"/>
      <c r="EB91" s="183"/>
      <c r="EC91" s="183"/>
      <c r="ED91" s="183"/>
      <c r="EE91" s="183"/>
      <c r="EF91" s="183"/>
      <c r="EG91" s="183"/>
      <c r="EH91" s="183"/>
      <c r="EI91" s="183"/>
      <c r="EJ91" s="183"/>
      <c r="EK91" s="183"/>
      <c r="EL91" s="183"/>
      <c r="EM91" s="183"/>
      <c r="EN91" s="183"/>
      <c r="EO91" s="183"/>
      <c r="EP91" s="183"/>
      <c r="EQ91" s="183"/>
      <c r="ER91" s="183"/>
      <c r="ES91" s="183"/>
      <c r="ET91" s="183"/>
      <c r="EU91" s="183"/>
      <c r="EV91" s="183"/>
      <c r="EW91" s="183"/>
      <c r="EX91" s="183"/>
      <c r="EY91" s="183"/>
      <c r="EZ91" s="183"/>
      <c r="FA91" s="183"/>
      <c r="FB91" s="183"/>
      <c r="FC91" s="183"/>
      <c r="FD91" s="183"/>
      <c r="FE91" s="183"/>
      <c r="FF91" s="183"/>
      <c r="FG91" s="183"/>
      <c r="FH91" s="183"/>
      <c r="FI91" s="183"/>
      <c r="FJ91" s="183"/>
      <c r="FK91" s="183"/>
      <c r="FL91" s="183"/>
      <c r="FM91" s="183"/>
      <c r="FN91" s="183"/>
      <c r="FO91" s="183"/>
      <c r="FP91" s="183"/>
      <c r="FQ91" s="183"/>
      <c r="FR91" s="183"/>
      <c r="FS91" s="183"/>
      <c r="FT91" s="183"/>
      <c r="FU91" s="183"/>
      <c r="FV91" s="183"/>
      <c r="FW91" s="183"/>
      <c r="FX91" s="183"/>
      <c r="FY91" s="183"/>
      <c r="FZ91" s="183"/>
      <c r="GA91" s="183"/>
      <c r="GB91" s="183"/>
      <c r="GC91" s="183"/>
      <c r="GD91" s="183"/>
      <c r="GE91" s="183"/>
      <c r="GF91" s="183"/>
      <c r="GG91" s="183"/>
      <c r="GH91" s="183"/>
      <c r="GI91" s="183"/>
      <c r="GJ91" s="183"/>
      <c r="GK91" s="183"/>
      <c r="GL91" s="183"/>
      <c r="GM91" s="183"/>
      <c r="GN91" s="183"/>
      <c r="GO91" s="183"/>
      <c r="GP91" s="183"/>
      <c r="GQ91" s="183"/>
      <c r="GR91" s="183"/>
      <c r="GS91" s="183"/>
      <c r="GT91" s="183"/>
      <c r="GU91" s="183"/>
      <c r="GV91" s="183"/>
      <c r="GW91" s="183"/>
      <c r="GX91" s="183"/>
      <c r="GY91" s="183"/>
      <c r="GZ91" s="183"/>
      <c r="HA91" s="183"/>
      <c r="HB91" s="183"/>
      <c r="HC91" s="183"/>
      <c r="HD91" s="183"/>
      <c r="HE91" s="183"/>
      <c r="HF91" s="183"/>
      <c r="HG91" s="183"/>
      <c r="HH91" s="183"/>
      <c r="HI91" s="183"/>
      <c r="HJ91" s="183"/>
      <c r="HK91" s="183"/>
      <c r="HL91" s="183"/>
      <c r="HM91" s="183"/>
      <c r="HN91" s="183"/>
      <c r="HO91" s="183"/>
      <c r="HP91" s="183"/>
      <c r="HQ91" s="183"/>
      <c r="HR91" s="183"/>
      <c r="HS91" s="183"/>
      <c r="HT91" s="183"/>
      <c r="HU91" s="183"/>
      <c r="HV91" s="183"/>
      <c r="HW91" s="183"/>
      <c r="HX91" s="183"/>
      <c r="HY91" s="183"/>
      <c r="HZ91" s="183"/>
      <c r="IA91" s="183"/>
      <c r="IB91" s="183"/>
      <c r="IC91" s="183"/>
      <c r="ID91" s="183"/>
      <c r="IE91" s="183"/>
      <c r="IF91" s="183"/>
      <c r="IG91" s="183"/>
      <c r="IH91" s="183"/>
      <c r="II91" s="183"/>
      <c r="IJ91" s="183"/>
      <c r="IK91" s="183"/>
      <c r="IL91" s="183"/>
      <c r="IM91" s="183"/>
      <c r="IN91" s="183"/>
      <c r="IO91" s="183"/>
      <c r="IP91" s="183"/>
      <c r="IQ91" s="183"/>
      <c r="IR91" s="183"/>
      <c r="IS91" s="183"/>
      <c r="IT91" s="183"/>
      <c r="IU91" s="183"/>
      <c r="IV91" s="183"/>
      <c r="IW91" s="183"/>
      <c r="IX91" s="183"/>
      <c r="IY91" s="183"/>
      <c r="IZ91" s="183"/>
      <c r="JA91" s="183"/>
      <c r="JB91" s="183"/>
      <c r="JC91" s="183"/>
      <c r="JD91" s="183"/>
      <c r="JE91" s="183"/>
      <c r="JF91" s="183"/>
      <c r="JG91" s="183"/>
      <c r="JH91" s="183"/>
      <c r="JI91" s="183"/>
      <c r="JJ91" s="183"/>
      <c r="JK91" s="183"/>
      <c r="JL91" s="183"/>
      <c r="JM91" s="183"/>
      <c r="JN91" s="183"/>
      <c r="JO91" s="183"/>
      <c r="JP91" s="183"/>
      <c r="JQ91" s="183"/>
      <c r="JR91" s="183"/>
      <c r="JS91" s="183"/>
      <c r="JT91" s="183"/>
      <c r="JU91" s="183"/>
      <c r="JV91" s="183"/>
      <c r="JW91" s="183"/>
      <c r="JX91" s="183"/>
      <c r="JY91" s="183"/>
      <c r="JZ91" s="183"/>
      <c r="KA91" s="183"/>
      <c r="KB91" s="183"/>
      <c r="KC91" s="183"/>
      <c r="KD91" s="183"/>
      <c r="KE91" s="183"/>
      <c r="KF91" s="183"/>
      <c r="KG91" s="183"/>
      <c r="KH91" s="183"/>
      <c r="KI91" s="183"/>
      <c r="KJ91" s="183"/>
      <c r="KK91" s="183"/>
      <c r="KL91" s="183"/>
      <c r="KM91" s="183"/>
      <c r="KN91" s="183"/>
      <c r="KO91" s="183"/>
      <c r="KP91" s="183"/>
      <c r="KQ91" s="183"/>
      <c r="KR91" s="183"/>
      <c r="KS91" s="183"/>
      <c r="KT91" s="183"/>
      <c r="KU91" s="183"/>
      <c r="KV91" s="183"/>
      <c r="KW91" s="183"/>
      <c r="KX91" s="183"/>
      <c r="KY91" s="183"/>
      <c r="KZ91" s="183"/>
      <c r="LA91" s="183"/>
      <c r="LB91" s="183"/>
      <c r="LC91" s="183"/>
      <c r="LD91" s="183"/>
      <c r="LE91" s="183"/>
      <c r="LF91" s="183"/>
      <c r="LG91" s="183"/>
      <c r="LH91" s="183"/>
      <c r="LI91" s="183"/>
      <c r="LJ91" s="183"/>
      <c r="LK91" s="183"/>
      <c r="LL91" s="183"/>
      <c r="LM91" s="183"/>
      <c r="LN91" s="183"/>
      <c r="LO91" s="183"/>
      <c r="LP91" s="183"/>
      <c r="LQ91" s="183"/>
      <c r="LR91" s="183"/>
      <c r="LS91" s="183"/>
      <c r="LT91" s="183"/>
      <c r="LU91" s="183"/>
      <c r="LV91" s="183"/>
      <c r="LW91" s="183"/>
      <c r="LX91" s="183"/>
      <c r="LY91" s="183"/>
      <c r="LZ91" s="183"/>
      <c r="MA91" s="183"/>
      <c r="MB91" s="183"/>
      <c r="MC91" s="183"/>
      <c r="MD91" s="183"/>
      <c r="ME91" s="183"/>
      <c r="MF91" s="183"/>
      <c r="MG91" s="183"/>
      <c r="MH91" s="183"/>
      <c r="MI91" s="183"/>
      <c r="MJ91" s="183"/>
      <c r="MK91" s="183"/>
      <c r="ML91" s="183"/>
      <c r="MM91" s="183"/>
      <c r="MN91" s="183"/>
      <c r="MO91" s="183"/>
      <c r="MP91" s="183"/>
      <c r="MQ91" s="183"/>
      <c r="MR91" s="183"/>
      <c r="MS91" s="183"/>
      <c r="MT91" s="183"/>
      <c r="MU91" s="183"/>
      <c r="MV91" s="183"/>
      <c r="MW91" s="183"/>
      <c r="MX91" s="183"/>
      <c r="MY91" s="183"/>
      <c r="MZ91" s="183"/>
      <c r="NA91" s="183"/>
      <c r="NB91" s="183"/>
      <c r="NC91" s="183"/>
      <c r="ND91" s="183"/>
      <c r="NE91" s="183"/>
      <c r="NF91" s="183"/>
      <c r="NG91" s="183"/>
      <c r="NH91" s="183"/>
      <c r="NI91" s="183"/>
      <c r="NJ91" s="183"/>
      <c r="NK91" s="183"/>
      <c r="NL91" s="183"/>
      <c r="NM91" s="183"/>
      <c r="NN91" s="183"/>
      <c r="NO91" s="183"/>
      <c r="NP91" s="183"/>
      <c r="NQ91" s="183"/>
      <c r="NR91" s="183"/>
      <c r="NS91" s="183"/>
      <c r="NT91" s="183"/>
      <c r="NU91" s="183"/>
      <c r="NV91" s="183"/>
      <c r="NW91" s="183"/>
      <c r="NX91" s="183"/>
      <c r="NY91" s="183"/>
      <c r="NZ91" s="183"/>
      <c r="OA91" s="183"/>
      <c r="OB91" s="183"/>
      <c r="OC91" s="183"/>
      <c r="OD91" s="183"/>
      <c r="OE91" s="183"/>
      <c r="OF91" s="183"/>
      <c r="OG91" s="183"/>
      <c r="OH91" s="183"/>
      <c r="OI91" s="183"/>
      <c r="OJ91" s="183"/>
      <c r="OK91" s="183"/>
      <c r="OL91" s="183"/>
      <c r="OM91" s="183"/>
      <c r="ON91" s="183"/>
      <c r="OO91" s="183"/>
      <c r="OP91" s="183"/>
      <c r="OQ91" s="183"/>
      <c r="OR91" s="183"/>
      <c r="OS91" s="183"/>
      <c r="OT91" s="183"/>
      <c r="OU91" s="183"/>
      <c r="OV91" s="183"/>
      <c r="OW91" s="183"/>
      <c r="OX91" s="183"/>
      <c r="OY91" s="183"/>
      <c r="OZ91" s="183"/>
      <c r="PA91" s="183"/>
      <c r="PB91" s="183"/>
      <c r="PC91" s="183"/>
      <c r="PD91" s="183"/>
      <c r="PE91" s="183"/>
      <c r="PF91" s="183"/>
      <c r="PG91" s="183"/>
      <c r="PH91" s="183"/>
      <c r="PI91" s="183"/>
      <c r="PJ91" s="183"/>
      <c r="PK91" s="183"/>
      <c r="PL91" s="183"/>
      <c r="PM91" s="183"/>
      <c r="PN91" s="183"/>
      <c r="PO91" s="183"/>
      <c r="PP91" s="183"/>
      <c r="PQ91" s="183"/>
      <c r="PR91" s="183"/>
      <c r="PS91" s="183"/>
      <c r="PT91" s="183"/>
      <c r="PU91" s="183"/>
      <c r="PV91" s="183"/>
      <c r="PW91" s="183"/>
      <c r="PX91" s="183"/>
      <c r="PY91" s="183"/>
      <c r="PZ91" s="183"/>
      <c r="QA91" s="183"/>
      <c r="QB91" s="183"/>
      <c r="QC91" s="183"/>
      <c r="QD91" s="183"/>
      <c r="QE91" s="183"/>
      <c r="QF91" s="183"/>
      <c r="QG91" s="183"/>
      <c r="QH91" s="183"/>
      <c r="QI91" s="183"/>
      <c r="QJ91" s="183"/>
      <c r="QK91" s="183"/>
      <c r="QL91" s="183"/>
      <c r="QM91" s="183"/>
      <c r="QN91" s="183"/>
      <c r="QO91" s="183"/>
      <c r="QP91" s="183"/>
      <c r="QQ91" s="183"/>
      <c r="QR91" s="183"/>
      <c r="QS91" s="183"/>
      <c r="QT91" s="183"/>
      <c r="QU91" s="183"/>
      <c r="QV91" s="183"/>
      <c r="QW91" s="183"/>
      <c r="QX91" s="183"/>
      <c r="QY91" s="183"/>
      <c r="QZ91" s="183"/>
      <c r="RA91" s="183"/>
      <c r="RB91" s="183"/>
      <c r="RC91" s="183"/>
      <c r="RD91" s="183"/>
      <c r="RE91" s="183"/>
      <c r="RF91" s="183"/>
      <c r="RG91" s="183"/>
      <c r="RH91" s="183"/>
      <c r="RI91" s="183"/>
      <c r="RJ91" s="183"/>
      <c r="RK91" s="183"/>
      <c r="RL91" s="183"/>
      <c r="RM91" s="183"/>
      <c r="RN91" s="183"/>
      <c r="RO91" s="183"/>
      <c r="RP91" s="183"/>
      <c r="RQ91" s="183"/>
      <c r="RR91" s="183"/>
      <c r="RS91" s="183"/>
      <c r="RT91" s="183"/>
      <c r="RU91" s="183"/>
      <c r="RV91" s="183"/>
      <c r="RW91" s="183"/>
      <c r="RX91" s="183"/>
      <c r="RY91" s="183"/>
      <c r="RZ91" s="183"/>
      <c r="SA91" s="183"/>
      <c r="SB91" s="183"/>
      <c r="SC91" s="183"/>
      <c r="SD91" s="183"/>
      <c r="SE91" s="183"/>
      <c r="SF91" s="183"/>
      <c r="SG91" s="183"/>
      <c r="SH91" s="183"/>
      <c r="SI91" s="183"/>
      <c r="SJ91" s="183"/>
      <c r="SK91" s="183"/>
      <c r="SL91" s="183"/>
      <c r="SM91" s="183"/>
      <c r="SN91" s="183"/>
      <c r="SO91" s="183"/>
      <c r="SP91" s="183"/>
      <c r="SQ91" s="183"/>
      <c r="SR91" s="183"/>
      <c r="SS91" s="183"/>
      <c r="ST91" s="183"/>
      <c r="SU91" s="183"/>
      <c r="SV91" s="183"/>
      <c r="SW91" s="183"/>
      <c r="SX91" s="183"/>
      <c r="SY91" s="183"/>
      <c r="SZ91" s="183"/>
      <c r="TA91" s="183"/>
      <c r="TB91" s="183"/>
      <c r="TC91" s="183"/>
      <c r="TD91" s="183"/>
      <c r="TE91" s="183"/>
      <c r="TF91" s="183"/>
      <c r="TG91" s="183"/>
      <c r="TH91" s="183"/>
      <c r="TI91" s="183"/>
      <c r="TJ91" s="183"/>
      <c r="TK91" s="183"/>
      <c r="TL91" s="183"/>
      <c r="TM91" s="183"/>
      <c r="TN91" s="183"/>
      <c r="TO91" s="183"/>
      <c r="TP91" s="183"/>
      <c r="TQ91" s="183"/>
      <c r="TR91" s="183"/>
      <c r="TS91" s="183"/>
      <c r="TT91" s="183"/>
      <c r="TU91" s="183"/>
      <c r="TV91" s="183"/>
      <c r="TW91" s="183"/>
      <c r="TX91" s="183"/>
      <c r="TY91" s="183"/>
      <c r="TZ91" s="183"/>
      <c r="UA91" s="183"/>
      <c r="UB91" s="183"/>
      <c r="UC91" s="183"/>
      <c r="UD91" s="183"/>
      <c r="UE91" s="183"/>
      <c r="UF91" s="183"/>
      <c r="UG91" s="183"/>
      <c r="UH91" s="183"/>
      <c r="UI91" s="183"/>
      <c r="UJ91" s="183"/>
      <c r="UK91" s="183"/>
      <c r="UL91" s="183"/>
      <c r="UM91" s="183"/>
      <c r="UN91" s="183"/>
      <c r="UO91" s="183"/>
      <c r="UP91" s="183"/>
      <c r="UQ91" s="183"/>
      <c r="UR91" s="183"/>
      <c r="US91" s="183"/>
      <c r="UT91" s="183"/>
      <c r="UU91" s="183"/>
      <c r="UV91" s="183"/>
      <c r="UW91" s="183"/>
      <c r="UX91" s="183"/>
      <c r="UY91" s="183"/>
      <c r="UZ91" s="183"/>
      <c r="VA91" s="183"/>
      <c r="VB91" s="183"/>
      <c r="VC91" s="183"/>
      <c r="VD91" s="183"/>
      <c r="VE91" s="183"/>
      <c r="VF91" s="183"/>
      <c r="VG91" s="183"/>
      <c r="VH91" s="183"/>
      <c r="VI91" s="183"/>
      <c r="VJ91" s="183"/>
      <c r="VK91" s="183"/>
      <c r="VL91" s="183"/>
      <c r="VM91" s="183"/>
      <c r="VN91" s="183"/>
      <c r="VO91" s="183"/>
      <c r="VP91" s="183"/>
      <c r="VQ91" s="183"/>
      <c r="VR91" s="183"/>
      <c r="VS91" s="183"/>
      <c r="VT91" s="183"/>
      <c r="VU91" s="183"/>
      <c r="VV91" s="183"/>
      <c r="VW91" s="183"/>
      <c r="VX91" s="183"/>
      <c r="VY91" s="183"/>
      <c r="VZ91" s="183"/>
      <c r="WA91" s="183"/>
      <c r="WB91" s="183"/>
      <c r="WC91" s="183"/>
      <c r="WD91" s="183"/>
      <c r="WE91" s="183"/>
      <c r="WF91" s="183"/>
      <c r="WG91" s="183"/>
      <c r="WH91" s="183"/>
      <c r="WI91" s="183"/>
      <c r="WJ91" s="183"/>
      <c r="WK91" s="183"/>
      <c r="WL91" s="183"/>
      <c r="WM91" s="183"/>
      <c r="WN91" s="183"/>
      <c r="WO91" s="183"/>
      <c r="WP91" s="183"/>
      <c r="WQ91" s="183"/>
      <c r="WR91" s="183"/>
      <c r="WS91" s="183"/>
      <c r="WT91" s="183"/>
      <c r="WU91" s="183"/>
      <c r="WV91" s="183"/>
      <c r="WW91" s="183"/>
      <c r="WX91" s="183"/>
      <c r="WY91" s="183"/>
      <c r="WZ91" s="183"/>
      <c r="XA91" s="183"/>
      <c r="XB91" s="183"/>
      <c r="XC91" s="183"/>
      <c r="XD91" s="183"/>
      <c r="XE91" s="183"/>
      <c r="XF91" s="183"/>
      <c r="XG91" s="183"/>
      <c r="XH91" s="183"/>
      <c r="XI91" s="183"/>
      <c r="XJ91" s="183"/>
      <c r="XK91" s="183"/>
      <c r="XL91" s="183"/>
      <c r="XM91" s="183"/>
      <c r="XN91" s="183"/>
      <c r="XO91" s="183"/>
      <c r="XP91" s="183"/>
      <c r="XQ91" s="183"/>
      <c r="XR91" s="183"/>
      <c r="XS91" s="183"/>
      <c r="XT91" s="183"/>
      <c r="XU91" s="183"/>
      <c r="XV91" s="183"/>
      <c r="XW91" s="183"/>
      <c r="XX91" s="183"/>
      <c r="XY91" s="183"/>
      <c r="XZ91" s="183"/>
      <c r="YA91" s="183"/>
      <c r="YB91" s="183"/>
      <c r="YC91" s="183"/>
      <c r="YD91" s="183"/>
      <c r="YE91" s="183"/>
      <c r="YF91" s="183"/>
      <c r="YG91" s="183"/>
      <c r="YH91" s="183"/>
      <c r="YI91" s="183"/>
      <c r="YJ91" s="183"/>
      <c r="YK91" s="183"/>
      <c r="YL91" s="183"/>
      <c r="YM91" s="183"/>
      <c r="YN91" s="183"/>
      <c r="YO91" s="183"/>
      <c r="YP91" s="183"/>
      <c r="YQ91" s="183"/>
      <c r="YR91" s="183"/>
      <c r="YS91" s="183"/>
      <c r="YT91" s="183"/>
      <c r="YU91" s="183"/>
      <c r="YV91" s="183"/>
      <c r="YW91" s="183"/>
      <c r="YX91" s="183"/>
      <c r="YY91" s="183"/>
      <c r="YZ91" s="183"/>
      <c r="ZA91" s="183"/>
      <c r="ZB91" s="183"/>
      <c r="ZC91" s="183"/>
      <c r="ZD91" s="183"/>
      <c r="ZE91" s="183"/>
      <c r="ZF91" s="183"/>
      <c r="ZG91" s="183"/>
      <c r="ZH91" s="183"/>
      <c r="ZI91" s="183"/>
      <c r="ZJ91" s="183"/>
      <c r="ZK91" s="183"/>
      <c r="ZL91" s="183"/>
      <c r="ZM91" s="183"/>
      <c r="ZN91" s="183"/>
      <c r="ZO91" s="183"/>
      <c r="ZP91" s="183"/>
      <c r="ZQ91" s="183"/>
      <c r="ZR91" s="183"/>
      <c r="ZS91" s="183"/>
      <c r="ZT91" s="183"/>
      <c r="ZU91" s="183"/>
      <c r="ZV91" s="183"/>
      <c r="ZW91" s="183"/>
      <c r="ZX91" s="183"/>
      <c r="ZY91" s="183"/>
      <c r="ZZ91" s="183"/>
      <c r="AAA91" s="183"/>
      <c r="AAB91" s="183"/>
      <c r="AAC91" s="183"/>
      <c r="AAD91" s="183"/>
      <c r="AAE91" s="183"/>
      <c r="AAF91" s="183"/>
      <c r="AAG91" s="183"/>
      <c r="AAH91" s="183"/>
      <c r="AAI91" s="183"/>
      <c r="AAJ91" s="183"/>
      <c r="AAK91" s="183"/>
      <c r="AAL91" s="183"/>
      <c r="AAM91" s="183"/>
      <c r="AAN91" s="183"/>
      <c r="AAO91" s="183"/>
      <c r="AAP91" s="183"/>
      <c r="AAQ91" s="183"/>
      <c r="AAR91" s="183"/>
      <c r="AAS91" s="183"/>
      <c r="AAT91" s="183"/>
      <c r="AAU91" s="183"/>
      <c r="AAV91" s="183"/>
      <c r="AAW91" s="183"/>
      <c r="AAX91" s="183"/>
      <c r="AAY91" s="183"/>
      <c r="AAZ91" s="183"/>
      <c r="ABA91" s="183"/>
      <c r="ABB91" s="183"/>
      <c r="ABC91" s="183"/>
      <c r="ABD91" s="183"/>
      <c r="ABE91" s="183"/>
      <c r="ABF91" s="183"/>
      <c r="ABG91" s="183"/>
      <c r="ABH91" s="183"/>
      <c r="ABI91" s="183"/>
      <c r="ABJ91" s="183"/>
      <c r="ABK91" s="183"/>
      <c r="ABL91" s="183"/>
      <c r="ABM91" s="183"/>
      <c r="ABN91" s="183"/>
      <c r="ABO91" s="183"/>
      <c r="ABP91" s="183"/>
      <c r="ABQ91" s="183"/>
      <c r="ABR91" s="183"/>
      <c r="ABS91" s="183"/>
      <c r="ABT91" s="183"/>
      <c r="ABU91" s="183"/>
      <c r="ABV91" s="183"/>
      <c r="ABW91" s="183"/>
      <c r="ABX91" s="183"/>
      <c r="ABY91" s="183"/>
      <c r="ABZ91" s="183"/>
      <c r="ACA91" s="183"/>
      <c r="ACB91" s="183"/>
      <c r="ACC91" s="183"/>
      <c r="ACD91" s="183"/>
      <c r="ACE91" s="183"/>
      <c r="ACF91" s="183"/>
      <c r="ACG91" s="183"/>
      <c r="ACH91" s="183"/>
      <c r="ACI91" s="183"/>
      <c r="ACJ91" s="183"/>
      <c r="ACK91" s="183"/>
      <c r="ACL91" s="183"/>
      <c r="ACM91" s="183"/>
      <c r="ACN91" s="183"/>
      <c r="ACO91" s="183"/>
      <c r="ACP91" s="183"/>
      <c r="ACQ91" s="183"/>
      <c r="ACR91" s="183"/>
      <c r="ACS91" s="183"/>
      <c r="ACT91" s="183"/>
      <c r="ACU91" s="183"/>
      <c r="ACV91" s="183"/>
      <c r="ACW91" s="183"/>
      <c r="ACX91" s="183"/>
      <c r="ACY91" s="183"/>
      <c r="ACZ91" s="183"/>
      <c r="ADA91" s="183"/>
      <c r="ADB91" s="183"/>
      <c r="ADC91" s="183"/>
      <c r="ADD91" s="183"/>
      <c r="ADE91" s="183"/>
      <c r="ADF91" s="183"/>
      <c r="ADG91" s="183"/>
      <c r="ADH91" s="183"/>
      <c r="ADI91" s="183"/>
      <c r="ADJ91" s="183"/>
      <c r="ADK91" s="183"/>
      <c r="ADL91" s="183"/>
      <c r="ADM91" s="183"/>
      <c r="ADN91" s="183"/>
      <c r="ADO91" s="183"/>
      <c r="ADP91" s="183"/>
      <c r="ADQ91" s="183"/>
      <c r="ADR91" s="183"/>
      <c r="ADS91" s="183"/>
      <c r="ADT91" s="183"/>
      <c r="ADU91" s="183"/>
      <c r="ADV91" s="183"/>
      <c r="ADW91" s="183"/>
      <c r="ADX91" s="183"/>
      <c r="ADY91" s="183"/>
      <c r="ADZ91" s="183"/>
      <c r="AEA91" s="183"/>
      <c r="AEB91" s="183"/>
      <c r="AEC91" s="183"/>
      <c r="AED91" s="183"/>
      <c r="AEE91" s="183"/>
      <c r="AEF91" s="183"/>
      <c r="AEG91" s="183"/>
      <c r="AEH91" s="183"/>
      <c r="AEI91" s="183"/>
      <c r="AEJ91" s="183"/>
      <c r="AEK91" s="183"/>
      <c r="AEL91" s="183"/>
      <c r="AEM91" s="183"/>
      <c r="AEN91" s="183"/>
      <c r="AEO91" s="183"/>
      <c r="AEP91" s="183"/>
      <c r="AEQ91" s="183"/>
      <c r="AER91" s="183"/>
      <c r="AES91" s="183"/>
      <c r="AET91" s="183"/>
      <c r="AEU91" s="183"/>
      <c r="AEV91" s="183"/>
      <c r="AEW91" s="183"/>
      <c r="AEX91" s="183"/>
      <c r="AEY91" s="183"/>
      <c r="AEZ91" s="183"/>
      <c r="AFA91" s="183"/>
      <c r="AFB91" s="183"/>
      <c r="AFC91" s="183"/>
      <c r="AFD91" s="183"/>
      <c r="AFE91" s="183"/>
      <c r="AFF91" s="183"/>
      <c r="AFG91" s="183"/>
      <c r="AFH91" s="183"/>
      <c r="AFI91" s="183"/>
      <c r="AFJ91" s="183"/>
      <c r="AFK91" s="183"/>
      <c r="AFL91" s="183"/>
      <c r="AFM91" s="183"/>
      <c r="AFN91" s="183"/>
      <c r="AFO91" s="183"/>
      <c r="AFP91" s="183"/>
      <c r="AFQ91" s="183"/>
      <c r="AFR91" s="183"/>
      <c r="AFS91" s="183"/>
      <c r="AFT91" s="183"/>
      <c r="AFU91" s="183"/>
      <c r="AFV91" s="183"/>
      <c r="AFW91" s="183"/>
      <c r="AFX91" s="183"/>
      <c r="AFY91" s="183"/>
      <c r="AFZ91" s="183"/>
      <c r="AGA91" s="183"/>
      <c r="AGB91" s="183"/>
      <c r="AGC91" s="183"/>
      <c r="AGD91" s="183"/>
      <c r="AGE91" s="183"/>
      <c r="AGF91" s="183"/>
      <c r="AGG91" s="183"/>
      <c r="AGH91" s="183"/>
      <c r="AGI91" s="183"/>
      <c r="AGJ91" s="183"/>
      <c r="AGK91" s="183"/>
      <c r="AGL91" s="183"/>
      <c r="AGM91" s="183"/>
      <c r="AGN91" s="183"/>
      <c r="AGO91" s="183"/>
      <c r="AGP91" s="183"/>
      <c r="AGQ91" s="183"/>
      <c r="AGR91" s="183"/>
      <c r="AGS91" s="183"/>
      <c r="AGT91" s="183"/>
      <c r="AGU91" s="183"/>
      <c r="AGV91" s="183"/>
      <c r="AGW91" s="183"/>
      <c r="AGX91" s="183"/>
      <c r="AGY91" s="183"/>
      <c r="AGZ91" s="183"/>
      <c r="AHA91" s="183"/>
      <c r="AHB91" s="183"/>
      <c r="AHC91" s="183"/>
      <c r="AHD91" s="183"/>
      <c r="AHE91" s="183"/>
      <c r="AHF91" s="183"/>
      <c r="AHG91" s="183"/>
      <c r="AHH91" s="183"/>
      <c r="AHI91" s="183"/>
      <c r="AHJ91" s="183"/>
      <c r="AHK91" s="183"/>
      <c r="AHL91" s="183"/>
      <c r="AHM91" s="183"/>
      <c r="AHN91" s="183"/>
      <c r="AHO91" s="183"/>
      <c r="AHP91" s="183"/>
      <c r="AHQ91" s="183"/>
      <c r="AHR91" s="183"/>
      <c r="AHS91" s="183"/>
      <c r="AHT91" s="183"/>
      <c r="AHU91" s="183"/>
      <c r="AHV91" s="183"/>
      <c r="AHW91" s="183"/>
      <c r="AHX91" s="183"/>
      <c r="AHY91" s="183"/>
      <c r="AHZ91" s="183"/>
      <c r="AIA91" s="183"/>
      <c r="AIB91" s="183"/>
      <c r="AIC91" s="183"/>
      <c r="AID91" s="183"/>
      <c r="AIE91" s="183"/>
      <c r="AIF91" s="183"/>
      <c r="AIG91" s="183"/>
      <c r="AIH91" s="183"/>
      <c r="AII91" s="183"/>
      <c r="AIJ91" s="183"/>
      <c r="AIK91" s="183"/>
      <c r="AIL91" s="183"/>
      <c r="AIM91" s="183"/>
      <c r="AIN91" s="183"/>
      <c r="AIO91" s="183"/>
      <c r="AIP91" s="183"/>
      <c r="AIQ91" s="183"/>
      <c r="AIR91" s="183"/>
      <c r="AIS91" s="183"/>
      <c r="AIT91" s="183"/>
      <c r="AIU91" s="183"/>
      <c r="AIV91" s="183"/>
      <c r="AIW91" s="183"/>
      <c r="AIX91" s="183"/>
      <c r="AIY91" s="183"/>
      <c r="AIZ91" s="183"/>
      <c r="AJA91" s="183"/>
      <c r="AJB91" s="183"/>
      <c r="AJC91" s="183"/>
      <c r="AJD91" s="183"/>
      <c r="AJE91" s="183"/>
      <c r="AJF91" s="183"/>
      <c r="AJG91" s="183"/>
      <c r="AJH91" s="183"/>
      <c r="AJI91" s="183"/>
      <c r="AJJ91" s="183"/>
      <c r="AJK91" s="183"/>
      <c r="AJL91" s="183"/>
      <c r="AJM91" s="183"/>
      <c r="AJN91" s="183"/>
      <c r="AJO91" s="183"/>
      <c r="AJP91" s="183"/>
      <c r="AJQ91" s="183"/>
      <c r="AJR91" s="183"/>
      <c r="AJS91" s="183"/>
      <c r="AJT91" s="183"/>
      <c r="AJU91" s="183"/>
      <c r="AJV91" s="183"/>
      <c r="AJW91" s="183"/>
      <c r="AJX91" s="183"/>
      <c r="AJY91" s="183"/>
      <c r="AJZ91" s="183"/>
      <c r="AKA91" s="183"/>
      <c r="AKB91" s="183"/>
      <c r="AKC91" s="183"/>
      <c r="AKD91" s="183"/>
      <c r="AKE91" s="183"/>
      <c r="AKF91" s="183"/>
      <c r="AKG91" s="183"/>
      <c r="AKH91" s="183"/>
      <c r="AKI91" s="183"/>
      <c r="AKJ91" s="183"/>
      <c r="AKK91" s="183"/>
      <c r="AKL91" s="183"/>
      <c r="AKM91" s="183"/>
      <c r="AKN91" s="183"/>
      <c r="AKO91" s="183"/>
      <c r="AKP91" s="183"/>
      <c r="AKQ91" s="183"/>
      <c r="AKR91" s="183"/>
      <c r="AKS91" s="183"/>
      <c r="AKT91" s="183"/>
      <c r="AKU91" s="183"/>
      <c r="AKV91" s="183"/>
      <c r="AKW91" s="183"/>
      <c r="AKX91" s="183"/>
      <c r="AKY91" s="183"/>
      <c r="AKZ91" s="183"/>
      <c r="ALA91" s="183"/>
      <c r="ALB91" s="183"/>
      <c r="ALC91" s="183"/>
      <c r="ALD91" s="183"/>
      <c r="ALE91" s="183"/>
      <c r="ALF91" s="183"/>
      <c r="ALG91" s="183"/>
      <c r="ALH91" s="183"/>
      <c r="ALI91" s="183"/>
      <c r="ALJ91" s="183"/>
      <c r="ALK91" s="183"/>
      <c r="ALL91" s="183"/>
      <c r="ALM91" s="183"/>
      <c r="ALN91" s="183"/>
      <c r="ALO91" s="183"/>
      <c r="ALP91" s="183"/>
      <c r="ALQ91" s="183"/>
      <c r="ALR91" s="183"/>
      <c r="ALS91" s="183"/>
      <c r="ALT91" s="183"/>
      <c r="ALU91" s="183"/>
      <c r="ALV91" s="183"/>
      <c r="ALW91" s="183"/>
      <c r="ALX91" s="183"/>
      <c r="ALY91" s="183"/>
      <c r="ALZ91" s="183"/>
      <c r="AMA91" s="183"/>
      <c r="AMB91" s="183"/>
      <c r="AMC91" s="183"/>
      <c r="AMD91" s="183"/>
      <c r="AME91" s="183"/>
      <c r="AMF91" s="183"/>
      <c r="AMG91" s="183"/>
      <c r="AMH91" s="183"/>
      <c r="AMI91" s="183"/>
      <c r="AMJ91" s="183"/>
      <c r="AMK91" s="183"/>
      <c r="AML91" s="183"/>
      <c r="AMM91" s="183"/>
      <c r="AMN91" s="183"/>
      <c r="AMO91" s="183"/>
      <c r="AMP91" s="183"/>
      <c r="AMQ91" s="183"/>
      <c r="AMR91" s="183"/>
      <c r="AMS91" s="183"/>
      <c r="AMT91" s="183"/>
      <c r="AMU91" s="183"/>
      <c r="AMV91" s="183"/>
      <c r="AMW91" s="183"/>
      <c r="AMX91" s="183"/>
      <c r="AMY91" s="183"/>
      <c r="AMZ91" s="183"/>
      <c r="ANA91" s="183"/>
      <c r="ANB91" s="183"/>
      <c r="ANC91" s="183"/>
      <c r="AND91" s="183"/>
      <c r="ANE91" s="183"/>
      <c r="ANF91" s="183"/>
      <c r="ANG91" s="183"/>
      <c r="ANH91" s="183"/>
      <c r="ANI91" s="183"/>
      <c r="ANJ91" s="183"/>
      <c r="ANK91" s="183"/>
      <c r="ANL91" s="183"/>
      <c r="ANM91" s="183"/>
      <c r="ANN91" s="183"/>
      <c r="ANO91" s="183"/>
      <c r="ANP91" s="183"/>
      <c r="ANQ91" s="183"/>
      <c r="ANR91" s="183"/>
      <c r="ANS91" s="183"/>
      <c r="ANT91" s="183"/>
      <c r="ANU91" s="183"/>
      <c r="ANV91" s="183"/>
      <c r="ANW91" s="183"/>
      <c r="ANX91" s="183"/>
      <c r="ANY91" s="183"/>
      <c r="ANZ91" s="183"/>
      <c r="AOA91" s="183"/>
      <c r="AOB91" s="183"/>
      <c r="AOC91" s="183"/>
      <c r="AOD91" s="183"/>
      <c r="AOE91" s="183"/>
      <c r="AOF91" s="183"/>
      <c r="AOG91" s="183"/>
      <c r="AOH91" s="183"/>
      <c r="AOI91" s="183"/>
      <c r="AOJ91" s="183"/>
      <c r="AOK91" s="183"/>
      <c r="AOL91" s="183"/>
      <c r="AOM91" s="183"/>
      <c r="AON91" s="183"/>
      <c r="AOO91" s="183"/>
      <c r="AOP91" s="183"/>
      <c r="AOQ91" s="183"/>
      <c r="AOR91" s="183"/>
      <c r="AOS91" s="183"/>
      <c r="AOT91" s="183"/>
      <c r="AOU91" s="183"/>
      <c r="AOV91" s="183"/>
      <c r="AOW91" s="183"/>
      <c r="AOX91" s="183"/>
      <c r="AOY91" s="183"/>
      <c r="AOZ91" s="183"/>
      <c r="APA91" s="183"/>
      <c r="APB91" s="183"/>
      <c r="APC91" s="183"/>
      <c r="APD91" s="183"/>
      <c r="APE91" s="183"/>
      <c r="APF91" s="183"/>
      <c r="APG91" s="183"/>
      <c r="APH91" s="183"/>
      <c r="API91" s="183"/>
      <c r="APJ91" s="183"/>
      <c r="APK91" s="183"/>
      <c r="APL91" s="183"/>
      <c r="APM91" s="183"/>
      <c r="APN91" s="183"/>
      <c r="APO91" s="183"/>
      <c r="APP91" s="183"/>
      <c r="APQ91" s="183"/>
      <c r="APR91" s="183"/>
      <c r="APS91" s="183"/>
      <c r="APT91" s="183"/>
      <c r="APU91" s="183"/>
      <c r="APV91" s="183"/>
      <c r="APW91" s="183"/>
      <c r="APX91" s="183"/>
      <c r="APY91" s="183"/>
      <c r="APZ91" s="183"/>
      <c r="AQA91" s="183"/>
      <c r="AQB91" s="183"/>
      <c r="AQC91" s="183"/>
      <c r="AQD91" s="183"/>
      <c r="AQE91" s="183"/>
      <c r="AQF91" s="183"/>
      <c r="AQG91" s="183"/>
      <c r="AQH91" s="183"/>
      <c r="AQI91" s="183"/>
      <c r="AQJ91" s="183"/>
      <c r="AQK91" s="183"/>
      <c r="AQL91" s="183"/>
      <c r="AQM91" s="183"/>
      <c r="AQN91" s="183"/>
      <c r="AQO91" s="183"/>
      <c r="AQP91" s="183"/>
      <c r="AQQ91" s="183"/>
      <c r="AQR91" s="183"/>
      <c r="AQS91" s="183"/>
      <c r="AQT91" s="183"/>
      <c r="AQU91" s="183"/>
      <c r="AQV91" s="183"/>
      <c r="AQW91" s="183"/>
      <c r="AQX91" s="183"/>
      <c r="AQY91" s="183"/>
      <c r="AQZ91" s="183"/>
      <c r="ARA91" s="183"/>
      <c r="ARB91" s="183"/>
      <c r="ARC91" s="183"/>
      <c r="ARD91" s="183"/>
      <c r="ARE91" s="183"/>
      <c r="ARF91" s="183"/>
      <c r="ARG91" s="183"/>
      <c r="ARH91" s="183"/>
      <c r="ARI91" s="183"/>
      <c r="ARJ91" s="183"/>
      <c r="ARK91" s="183"/>
      <c r="ARL91" s="183"/>
      <c r="ARM91" s="183"/>
      <c r="ARN91" s="183"/>
      <c r="ARO91" s="183"/>
      <c r="ARP91" s="183"/>
      <c r="ARQ91" s="183"/>
      <c r="ARR91" s="183"/>
      <c r="ARS91" s="183"/>
      <c r="ART91" s="183"/>
      <c r="ARU91" s="183"/>
      <c r="ARV91" s="183"/>
      <c r="ARW91" s="183"/>
      <c r="ARX91" s="183"/>
      <c r="ARY91" s="183"/>
      <c r="ARZ91" s="183"/>
      <c r="ASA91" s="183"/>
      <c r="ASB91" s="183"/>
      <c r="ASC91" s="183"/>
      <c r="ASD91" s="183"/>
      <c r="ASE91" s="183"/>
      <c r="ASF91" s="183"/>
      <c r="ASG91" s="183"/>
      <c r="ASH91" s="183"/>
      <c r="ASI91" s="183"/>
      <c r="ASJ91" s="183"/>
      <c r="ASK91" s="183"/>
      <c r="ASL91" s="183"/>
      <c r="ASM91" s="183"/>
      <c r="ASN91" s="183"/>
      <c r="ASO91" s="183"/>
      <c r="ASP91" s="183"/>
      <c r="ASQ91" s="183"/>
      <c r="ASR91" s="183"/>
      <c r="ASS91" s="183"/>
      <c r="AST91" s="183"/>
      <c r="ASU91" s="183"/>
      <c r="ASV91" s="183"/>
      <c r="ASW91" s="183"/>
      <c r="ASX91" s="183"/>
      <c r="ASY91" s="183"/>
      <c r="ASZ91" s="183"/>
      <c r="ATA91" s="183"/>
      <c r="ATB91" s="183"/>
      <c r="ATC91" s="183"/>
      <c r="ATD91" s="183"/>
      <c r="ATE91" s="183"/>
      <c r="ATF91" s="183"/>
      <c r="ATG91" s="183"/>
      <c r="ATH91" s="183"/>
      <c r="ATI91" s="183"/>
      <c r="ATJ91" s="183"/>
      <c r="ATK91" s="183"/>
      <c r="ATL91" s="183"/>
      <c r="ATM91" s="183"/>
      <c r="ATN91" s="183"/>
      <c r="ATO91" s="183"/>
      <c r="ATP91" s="183"/>
      <c r="ATQ91" s="183"/>
      <c r="ATR91" s="183"/>
      <c r="ATS91" s="183"/>
      <c r="ATT91" s="183"/>
      <c r="ATU91" s="183"/>
      <c r="ATV91" s="183"/>
      <c r="ATW91" s="183"/>
      <c r="ATX91" s="183"/>
      <c r="ATY91" s="183"/>
      <c r="ATZ91" s="183"/>
      <c r="AUA91" s="183"/>
      <c r="AUB91" s="183"/>
      <c r="AUC91" s="183"/>
      <c r="AUD91" s="183"/>
      <c r="AUE91" s="183"/>
      <c r="AUF91" s="183"/>
      <c r="AUG91" s="183"/>
      <c r="AUH91" s="183"/>
      <c r="AUI91" s="183"/>
      <c r="AUJ91" s="183"/>
      <c r="AUK91" s="183"/>
      <c r="AUL91" s="183"/>
      <c r="AUM91" s="183"/>
      <c r="AUN91" s="183"/>
      <c r="AUO91" s="183"/>
      <c r="AUP91" s="183"/>
      <c r="AUQ91" s="183"/>
      <c r="AUR91" s="183"/>
      <c r="AUS91" s="183"/>
      <c r="AUT91" s="183"/>
      <c r="AUU91" s="183"/>
      <c r="AUV91" s="183"/>
      <c r="AUW91" s="183"/>
      <c r="AUX91" s="183"/>
      <c r="AUY91" s="183"/>
      <c r="AUZ91" s="183"/>
      <c r="AVA91" s="183"/>
      <c r="AVB91" s="183"/>
      <c r="AVC91" s="183"/>
      <c r="AVD91" s="183"/>
      <c r="AVE91" s="183"/>
      <c r="AVF91" s="183"/>
      <c r="AVG91" s="183"/>
      <c r="AVH91" s="183"/>
      <c r="AVI91" s="183"/>
      <c r="AVJ91" s="183"/>
      <c r="AVK91" s="183"/>
      <c r="AVL91" s="183"/>
      <c r="AVM91" s="183"/>
      <c r="AVN91" s="183"/>
      <c r="AVO91" s="183"/>
      <c r="AVP91" s="183"/>
      <c r="AVQ91" s="183"/>
      <c r="AVR91" s="183"/>
      <c r="AVS91" s="183"/>
      <c r="AVT91" s="183"/>
      <c r="AVU91" s="183"/>
      <c r="AVV91" s="183"/>
      <c r="AVW91" s="183"/>
      <c r="AVX91" s="183"/>
      <c r="AVY91" s="183"/>
      <c r="AVZ91" s="183"/>
      <c r="AWA91" s="183"/>
      <c r="AWB91" s="183"/>
      <c r="AWC91" s="183"/>
      <c r="AWD91" s="183"/>
      <c r="AWE91" s="183"/>
      <c r="AWF91" s="183"/>
      <c r="AWG91" s="183"/>
      <c r="AWH91" s="183"/>
      <c r="AWI91" s="183"/>
      <c r="AWJ91" s="183"/>
      <c r="AWK91" s="183"/>
      <c r="AWL91" s="183"/>
      <c r="AWM91" s="183"/>
      <c r="AWN91" s="183"/>
      <c r="AWO91" s="183"/>
      <c r="AWP91" s="183"/>
      <c r="AWQ91" s="183"/>
      <c r="AWR91" s="183"/>
      <c r="AWS91" s="183"/>
      <c r="AWT91" s="183"/>
      <c r="AWU91" s="183"/>
      <c r="AWV91" s="183"/>
      <c r="AWW91" s="183"/>
      <c r="AWX91" s="183"/>
      <c r="AWY91" s="183"/>
      <c r="AWZ91" s="183"/>
      <c r="AXA91" s="183"/>
      <c r="AXB91" s="183"/>
      <c r="AXC91" s="183"/>
      <c r="AXD91" s="183"/>
      <c r="AXE91" s="183"/>
      <c r="AXF91" s="183"/>
      <c r="AXG91" s="183"/>
      <c r="AXH91" s="183"/>
      <c r="AXI91" s="183"/>
      <c r="AXJ91" s="183"/>
      <c r="AXK91" s="183"/>
      <c r="AXL91" s="183"/>
      <c r="AXM91" s="183"/>
      <c r="AXN91" s="183"/>
      <c r="AXO91" s="183"/>
      <c r="AXP91" s="183"/>
      <c r="AXQ91" s="183"/>
      <c r="AXR91" s="183"/>
      <c r="AXS91" s="183"/>
      <c r="AXT91" s="183"/>
      <c r="AXU91" s="183"/>
      <c r="AXV91" s="183"/>
      <c r="AXW91" s="183"/>
      <c r="AXX91" s="183"/>
      <c r="AXY91" s="183"/>
      <c r="AXZ91" s="183"/>
      <c r="AYA91" s="183"/>
      <c r="AYB91" s="183"/>
      <c r="AYC91" s="183"/>
      <c r="AYD91" s="183"/>
      <c r="AYE91" s="183"/>
      <c r="AYF91" s="183"/>
      <c r="AYG91" s="183"/>
      <c r="AYH91" s="183"/>
      <c r="AYI91" s="183"/>
      <c r="AYJ91" s="183"/>
      <c r="AYK91" s="183"/>
      <c r="AYL91" s="183"/>
      <c r="AYM91" s="183"/>
      <c r="AYN91" s="183"/>
      <c r="AYO91" s="183"/>
      <c r="AYP91" s="183"/>
      <c r="AYQ91" s="183"/>
      <c r="AYR91" s="183"/>
      <c r="AYS91" s="183"/>
      <c r="AYT91" s="183"/>
      <c r="AYU91" s="183"/>
      <c r="AYV91" s="183"/>
      <c r="AYW91" s="183"/>
      <c r="AYX91" s="183"/>
      <c r="AYY91" s="183"/>
      <c r="AYZ91" s="183"/>
      <c r="AZA91" s="183"/>
      <c r="AZB91" s="183"/>
      <c r="AZC91" s="183"/>
      <c r="AZD91" s="183"/>
      <c r="AZE91" s="183"/>
      <c r="AZF91" s="183"/>
      <c r="AZG91" s="183"/>
      <c r="AZH91" s="183"/>
      <c r="AZI91" s="183"/>
      <c r="AZJ91" s="183"/>
      <c r="AZK91" s="183"/>
      <c r="AZL91" s="183"/>
      <c r="AZM91" s="183"/>
      <c r="AZN91" s="183"/>
      <c r="AZO91" s="183"/>
      <c r="AZP91" s="183"/>
      <c r="AZQ91" s="183"/>
      <c r="AZR91" s="183"/>
      <c r="AZS91" s="183"/>
      <c r="AZT91" s="183"/>
      <c r="AZU91" s="183"/>
      <c r="AZV91" s="183"/>
      <c r="AZW91" s="183"/>
      <c r="AZX91" s="183"/>
      <c r="AZY91" s="183"/>
      <c r="AZZ91" s="183"/>
      <c r="BAA91" s="183"/>
      <c r="BAB91" s="183"/>
      <c r="BAC91" s="183"/>
      <c r="BAD91" s="183"/>
      <c r="BAE91" s="183"/>
      <c r="BAF91" s="183"/>
      <c r="BAG91" s="183"/>
      <c r="BAH91" s="183"/>
      <c r="BAI91" s="183"/>
      <c r="BAJ91" s="183"/>
      <c r="BAK91" s="183"/>
      <c r="BAL91" s="183"/>
      <c r="BAM91" s="183"/>
      <c r="BAN91" s="183"/>
      <c r="BAO91" s="183"/>
      <c r="BAP91" s="183"/>
      <c r="BAQ91" s="183"/>
      <c r="BAR91" s="183"/>
      <c r="BAS91" s="183"/>
      <c r="BAT91" s="183"/>
      <c r="BAU91" s="183"/>
      <c r="BAV91" s="183"/>
      <c r="BAW91" s="183"/>
      <c r="BAX91" s="183"/>
      <c r="BAY91" s="183"/>
      <c r="BAZ91" s="183"/>
      <c r="BBA91" s="183"/>
      <c r="BBB91" s="183"/>
      <c r="BBC91" s="183"/>
      <c r="BBD91" s="183"/>
      <c r="BBE91" s="183"/>
      <c r="BBF91" s="183"/>
      <c r="BBG91" s="183"/>
      <c r="BBH91" s="183"/>
      <c r="BBI91" s="183"/>
      <c r="BBJ91" s="183"/>
      <c r="BBK91" s="183"/>
      <c r="BBL91" s="183"/>
      <c r="BBM91" s="183"/>
      <c r="BBN91" s="183"/>
      <c r="BBO91" s="183"/>
      <c r="BBP91" s="183"/>
      <c r="BBQ91" s="183"/>
      <c r="BBR91" s="183"/>
      <c r="BBS91" s="183"/>
      <c r="BBT91" s="183"/>
      <c r="BBU91" s="183"/>
      <c r="BBV91" s="183"/>
      <c r="BBW91" s="183"/>
      <c r="BBX91" s="183"/>
      <c r="BBY91" s="183"/>
      <c r="BBZ91" s="183"/>
      <c r="BCA91" s="183"/>
      <c r="BCB91" s="183"/>
      <c r="BCC91" s="183"/>
      <c r="BCD91" s="183"/>
      <c r="BCE91" s="183"/>
      <c r="BCF91" s="183"/>
      <c r="BCG91" s="183"/>
      <c r="BCH91" s="183"/>
      <c r="BCI91" s="183"/>
      <c r="BCJ91" s="183"/>
      <c r="BCK91" s="183"/>
      <c r="BCL91" s="183"/>
      <c r="BCM91" s="183"/>
      <c r="BCN91" s="183"/>
      <c r="BCO91" s="183"/>
      <c r="BCP91" s="183"/>
      <c r="BCQ91" s="183"/>
      <c r="BCR91" s="183"/>
      <c r="BCS91" s="183"/>
      <c r="BCT91" s="183"/>
      <c r="BCU91" s="183"/>
      <c r="BCV91" s="183"/>
      <c r="BCW91" s="183"/>
      <c r="BCX91" s="183"/>
      <c r="BCY91" s="183"/>
      <c r="BCZ91" s="183"/>
      <c r="BDA91" s="183"/>
      <c r="BDB91" s="183"/>
      <c r="BDC91" s="183"/>
      <c r="BDD91" s="183"/>
      <c r="BDE91" s="183"/>
      <c r="BDF91" s="183"/>
      <c r="BDG91" s="183"/>
      <c r="BDH91" s="183"/>
      <c r="BDI91" s="183"/>
      <c r="BDJ91" s="183"/>
      <c r="BDK91" s="183"/>
      <c r="BDL91" s="183"/>
      <c r="BDM91" s="183"/>
      <c r="BDN91" s="183"/>
      <c r="BDO91" s="183"/>
      <c r="BDP91" s="183"/>
      <c r="BDQ91" s="183"/>
      <c r="BDR91" s="183"/>
      <c r="BDS91" s="183"/>
      <c r="BDT91" s="183"/>
      <c r="BDU91" s="183"/>
      <c r="BDV91" s="183"/>
      <c r="BDW91" s="183"/>
      <c r="BDX91" s="183"/>
      <c r="BDY91" s="183"/>
      <c r="BDZ91" s="183"/>
      <c r="BEA91" s="183"/>
      <c r="BEB91" s="183"/>
      <c r="BEC91" s="183"/>
      <c r="BED91" s="183"/>
      <c r="BEE91" s="183"/>
      <c r="BEF91" s="183"/>
      <c r="BEG91" s="183"/>
      <c r="BEH91" s="183"/>
      <c r="BEI91" s="183"/>
      <c r="BEJ91" s="183"/>
      <c r="BEK91" s="183"/>
      <c r="BEL91" s="183"/>
      <c r="BEM91" s="183"/>
      <c r="BEN91" s="183"/>
      <c r="BEO91" s="183"/>
      <c r="BEP91" s="183"/>
      <c r="BEQ91" s="183"/>
      <c r="BER91" s="183"/>
      <c r="BES91" s="183"/>
      <c r="BET91" s="183"/>
      <c r="BEU91" s="183"/>
      <c r="BEV91" s="183"/>
      <c r="BEW91" s="183"/>
      <c r="BEX91" s="183"/>
      <c r="BEY91" s="183"/>
      <c r="BEZ91" s="183"/>
      <c r="BFA91" s="183"/>
      <c r="BFB91" s="183"/>
      <c r="BFC91" s="183"/>
      <c r="BFD91" s="183"/>
      <c r="BFE91" s="183"/>
      <c r="BFF91" s="183"/>
      <c r="BFG91" s="183"/>
      <c r="BFH91" s="183"/>
      <c r="BFI91" s="183"/>
      <c r="BFJ91" s="183"/>
      <c r="BFK91" s="183"/>
      <c r="BFL91" s="183"/>
      <c r="BFM91" s="183"/>
      <c r="BFN91" s="183"/>
      <c r="BFO91" s="183"/>
      <c r="BFP91" s="183"/>
      <c r="BFQ91" s="183"/>
      <c r="BFR91" s="183"/>
      <c r="BFS91" s="183"/>
      <c r="BFT91" s="183"/>
      <c r="BFU91" s="183"/>
      <c r="BFV91" s="183"/>
      <c r="BFW91" s="183"/>
      <c r="BFX91" s="183"/>
      <c r="BFY91" s="183"/>
      <c r="BFZ91" s="183"/>
      <c r="BGA91" s="183"/>
      <c r="BGB91" s="183"/>
      <c r="BGC91" s="183"/>
      <c r="BGD91" s="183"/>
      <c r="BGE91" s="183"/>
      <c r="BGF91" s="183"/>
      <c r="BGG91" s="183"/>
      <c r="BGH91" s="183"/>
      <c r="BGI91" s="183"/>
      <c r="BGJ91" s="183"/>
      <c r="BGK91" s="183"/>
      <c r="BGL91" s="183"/>
      <c r="BGM91" s="183"/>
      <c r="BGN91" s="183"/>
      <c r="BGO91" s="183"/>
      <c r="BGP91" s="183"/>
      <c r="BGQ91" s="183"/>
      <c r="BGR91" s="183"/>
      <c r="BGS91" s="183"/>
      <c r="BGT91" s="183"/>
      <c r="BGU91" s="183"/>
      <c r="BGV91" s="183"/>
      <c r="BGW91" s="183"/>
      <c r="BGX91" s="183"/>
      <c r="BGY91" s="183"/>
      <c r="BGZ91" s="183"/>
      <c r="BHA91" s="183"/>
      <c r="BHB91" s="183"/>
      <c r="BHC91" s="183"/>
      <c r="BHD91" s="183"/>
      <c r="BHE91" s="183"/>
      <c r="BHF91" s="183"/>
      <c r="BHG91" s="183"/>
      <c r="BHH91" s="183"/>
      <c r="BHI91" s="183"/>
      <c r="BHJ91" s="183"/>
      <c r="BHK91" s="183"/>
      <c r="BHL91" s="183"/>
      <c r="BHM91" s="183"/>
      <c r="BHN91" s="183"/>
      <c r="BHO91" s="183"/>
      <c r="BHP91" s="183"/>
      <c r="BHQ91" s="183"/>
      <c r="BHR91" s="183"/>
      <c r="BHS91" s="183"/>
      <c r="BHT91" s="183"/>
      <c r="BHU91" s="183"/>
      <c r="BHV91" s="183"/>
      <c r="BHW91" s="183"/>
      <c r="BHX91" s="183"/>
      <c r="BHY91" s="183"/>
      <c r="BHZ91" s="183"/>
      <c r="BIA91" s="183"/>
      <c r="BIB91" s="183"/>
      <c r="BIC91" s="183"/>
      <c r="BID91" s="183"/>
      <c r="BIE91" s="183"/>
      <c r="BIF91" s="183"/>
      <c r="BIG91" s="183"/>
      <c r="BIH91" s="183"/>
      <c r="BII91" s="183"/>
      <c r="BIJ91" s="183"/>
      <c r="BIK91" s="183"/>
      <c r="BIL91" s="183"/>
      <c r="BIM91" s="183"/>
      <c r="BIN91" s="183"/>
      <c r="BIO91" s="183"/>
      <c r="BIP91" s="183"/>
      <c r="BIQ91" s="183"/>
      <c r="BIR91" s="183"/>
      <c r="BIS91" s="183"/>
      <c r="BIT91" s="183"/>
      <c r="BIU91" s="183"/>
      <c r="BIV91" s="183"/>
      <c r="BIW91" s="183"/>
      <c r="BIX91" s="183"/>
      <c r="BIY91" s="183"/>
      <c r="BIZ91" s="183"/>
      <c r="BJA91" s="183"/>
      <c r="BJB91" s="183"/>
      <c r="BJC91" s="183"/>
      <c r="BJD91" s="183"/>
      <c r="BJE91" s="183"/>
      <c r="BJF91" s="183"/>
      <c r="BJG91" s="183"/>
      <c r="BJH91" s="183"/>
      <c r="BJI91" s="183"/>
      <c r="BJJ91" s="183"/>
      <c r="BJK91" s="183"/>
      <c r="BJL91" s="183"/>
      <c r="BJM91" s="183"/>
      <c r="BJN91" s="183"/>
      <c r="BJO91" s="183"/>
      <c r="BJP91" s="183"/>
      <c r="BJQ91" s="183"/>
      <c r="BJR91" s="183"/>
      <c r="BJS91" s="183"/>
      <c r="BJT91" s="183"/>
      <c r="BJU91" s="183"/>
      <c r="BJV91" s="183"/>
      <c r="BJW91" s="183"/>
      <c r="BJX91" s="183"/>
      <c r="BJY91" s="183"/>
      <c r="BJZ91" s="183"/>
      <c r="BKA91" s="183"/>
      <c r="BKB91" s="183"/>
      <c r="BKC91" s="183"/>
      <c r="BKD91" s="183"/>
      <c r="BKE91" s="183"/>
      <c r="BKF91" s="183"/>
      <c r="BKG91" s="183"/>
      <c r="BKH91" s="183"/>
      <c r="BKI91" s="183"/>
      <c r="BKJ91" s="183"/>
      <c r="BKK91" s="183"/>
      <c r="BKL91" s="183"/>
      <c r="BKM91" s="183"/>
      <c r="BKN91" s="183"/>
      <c r="BKO91" s="183"/>
      <c r="BKP91" s="183"/>
      <c r="BKQ91" s="183"/>
      <c r="BKR91" s="183"/>
      <c r="BKS91" s="183"/>
      <c r="BKT91" s="183"/>
      <c r="BKU91" s="183"/>
      <c r="BKV91" s="183"/>
      <c r="BKW91" s="183"/>
      <c r="BKX91" s="183"/>
      <c r="BKY91" s="183"/>
      <c r="BKZ91" s="183"/>
      <c r="BLA91" s="183"/>
      <c r="BLB91" s="183"/>
      <c r="BLC91" s="183"/>
      <c r="BLD91" s="183"/>
      <c r="BLE91" s="183"/>
      <c r="BLF91" s="183"/>
      <c r="BLG91" s="183"/>
      <c r="BLH91" s="183"/>
      <c r="BLI91" s="183"/>
      <c r="BLJ91" s="183"/>
      <c r="BLK91" s="183"/>
      <c r="BLL91" s="183"/>
      <c r="BLM91" s="183"/>
      <c r="BLN91" s="183"/>
      <c r="BLO91" s="183"/>
      <c r="BLP91" s="183"/>
      <c r="BLQ91" s="183"/>
      <c r="BLR91" s="183"/>
      <c r="BLS91" s="183"/>
      <c r="BLT91" s="183"/>
      <c r="BLU91" s="183"/>
      <c r="BLV91" s="183"/>
      <c r="BLW91" s="183"/>
      <c r="BLX91" s="183"/>
      <c r="BLY91" s="183"/>
      <c r="BLZ91" s="183"/>
      <c r="BMA91" s="183"/>
      <c r="BMB91" s="183"/>
      <c r="BMC91" s="183"/>
      <c r="BMD91" s="183"/>
      <c r="BME91" s="183"/>
      <c r="BMF91" s="183"/>
      <c r="BMG91" s="183"/>
      <c r="BMH91" s="183"/>
      <c r="BMI91" s="183"/>
      <c r="BMJ91" s="183"/>
      <c r="BMK91" s="183"/>
      <c r="BML91" s="183"/>
      <c r="BMM91" s="183"/>
      <c r="BMN91" s="183"/>
      <c r="BMO91" s="183"/>
      <c r="BMP91" s="183"/>
      <c r="BMQ91" s="183"/>
      <c r="BMR91" s="183"/>
      <c r="BMS91" s="183"/>
      <c r="BMT91" s="183"/>
      <c r="BMU91" s="183"/>
      <c r="BMV91" s="183"/>
      <c r="BMW91" s="183"/>
      <c r="BMX91" s="183"/>
      <c r="BMY91" s="183"/>
      <c r="BMZ91" s="183"/>
      <c r="BNA91" s="183"/>
      <c r="BNB91" s="183"/>
      <c r="BNC91" s="183"/>
      <c r="BND91" s="183"/>
      <c r="BNE91" s="183"/>
      <c r="BNF91" s="183"/>
      <c r="BNG91" s="183"/>
      <c r="BNH91" s="183"/>
      <c r="BNI91" s="183"/>
      <c r="BNJ91" s="183"/>
      <c r="BNK91" s="183"/>
      <c r="BNL91" s="183"/>
      <c r="BNM91" s="183"/>
      <c r="BNN91" s="183"/>
      <c r="BNO91" s="183"/>
      <c r="BNP91" s="183"/>
      <c r="BNQ91" s="183"/>
      <c r="BNR91" s="183"/>
      <c r="BNS91" s="183"/>
      <c r="BNT91" s="183"/>
      <c r="BNU91" s="183"/>
      <c r="BNV91" s="183"/>
      <c r="BNW91" s="183"/>
      <c r="BNX91" s="183"/>
      <c r="BNY91" s="183"/>
      <c r="BNZ91" s="183"/>
      <c r="BOA91" s="183"/>
      <c r="BOB91" s="183"/>
      <c r="BOC91" s="183"/>
      <c r="BOD91" s="183"/>
      <c r="BOE91" s="183"/>
      <c r="BOF91" s="183"/>
      <c r="BOG91" s="183"/>
      <c r="BOH91" s="183"/>
      <c r="BOI91" s="183"/>
      <c r="BOJ91" s="183"/>
      <c r="BOK91" s="183"/>
      <c r="BOL91" s="183"/>
      <c r="BOM91" s="183"/>
      <c r="BON91" s="183"/>
      <c r="BOO91" s="183"/>
      <c r="BOP91" s="183"/>
      <c r="BOQ91" s="183"/>
      <c r="BOR91" s="183"/>
      <c r="BOS91" s="183"/>
      <c r="BOT91" s="183"/>
      <c r="BOU91" s="183"/>
      <c r="BOV91" s="183"/>
      <c r="BOW91" s="183"/>
      <c r="BOX91" s="183"/>
      <c r="BOY91" s="183"/>
      <c r="BOZ91" s="183"/>
      <c r="BPA91" s="183"/>
      <c r="BPB91" s="183"/>
      <c r="BPC91" s="183"/>
      <c r="BPD91" s="183"/>
      <c r="BPE91" s="183"/>
      <c r="BPF91" s="183"/>
      <c r="BPG91" s="183"/>
      <c r="BPH91" s="183"/>
      <c r="BPI91" s="183"/>
      <c r="BPJ91" s="183"/>
      <c r="BPK91" s="183"/>
      <c r="BPL91" s="183"/>
      <c r="BPM91" s="183"/>
      <c r="BPN91" s="183"/>
      <c r="BPO91" s="183"/>
      <c r="BPP91" s="183"/>
      <c r="BPQ91" s="183"/>
      <c r="BPR91" s="183"/>
      <c r="BPS91" s="183"/>
      <c r="BPT91" s="183"/>
      <c r="BPU91" s="183"/>
      <c r="BPV91" s="183"/>
      <c r="BPW91" s="183"/>
      <c r="BPX91" s="183"/>
      <c r="BPY91" s="183"/>
      <c r="BPZ91" s="183"/>
      <c r="BQA91" s="183"/>
      <c r="BQB91" s="183"/>
      <c r="BQC91" s="183"/>
      <c r="BQD91" s="183"/>
      <c r="BQE91" s="183"/>
      <c r="BQF91" s="183"/>
      <c r="BQG91" s="183"/>
      <c r="BQH91" s="183"/>
      <c r="BQI91" s="183"/>
      <c r="BQJ91" s="183"/>
      <c r="BQK91" s="183"/>
      <c r="BQL91" s="183"/>
      <c r="BQM91" s="183"/>
      <c r="BQN91" s="183"/>
      <c r="BQO91" s="183"/>
      <c r="BQP91" s="183"/>
      <c r="BQQ91" s="183"/>
      <c r="BQR91" s="183"/>
      <c r="BQS91" s="183"/>
      <c r="BQT91" s="183"/>
      <c r="BQU91" s="183"/>
      <c r="BQV91" s="183"/>
      <c r="BQW91" s="183"/>
      <c r="BQX91" s="183"/>
      <c r="BQY91" s="183"/>
      <c r="BQZ91" s="183"/>
      <c r="BRA91" s="183"/>
      <c r="BRB91" s="183"/>
      <c r="BRC91" s="183"/>
      <c r="BRD91" s="183"/>
      <c r="BRE91" s="183"/>
      <c r="BRF91" s="183"/>
      <c r="BRG91" s="183"/>
      <c r="BRH91" s="183"/>
      <c r="BRI91" s="183"/>
      <c r="BRJ91" s="183"/>
      <c r="BRK91" s="183"/>
      <c r="BRL91" s="183"/>
      <c r="BRM91" s="183"/>
      <c r="BRN91" s="183"/>
      <c r="BRO91" s="183"/>
      <c r="BRP91" s="183"/>
      <c r="BRQ91" s="183"/>
      <c r="BRR91" s="183"/>
      <c r="BRS91" s="183"/>
      <c r="BRT91" s="183"/>
      <c r="BRU91" s="183"/>
      <c r="BRV91" s="183"/>
      <c r="BRW91" s="183"/>
      <c r="BRX91" s="183"/>
      <c r="BRY91" s="183"/>
      <c r="BRZ91" s="183"/>
      <c r="BSA91" s="183"/>
      <c r="BSB91" s="183"/>
      <c r="BSC91" s="183"/>
      <c r="BSD91" s="183"/>
      <c r="BSE91" s="183"/>
      <c r="BSF91" s="183"/>
      <c r="BSG91" s="183"/>
      <c r="BSH91" s="183"/>
      <c r="BSI91" s="183"/>
      <c r="BSJ91" s="183"/>
      <c r="BSK91" s="183"/>
      <c r="BSL91" s="183"/>
      <c r="BSM91" s="183"/>
      <c r="BSN91" s="183"/>
      <c r="BSO91" s="183"/>
      <c r="BSP91" s="183"/>
      <c r="BSQ91" s="183"/>
      <c r="BSR91" s="183"/>
      <c r="BSS91" s="183"/>
      <c r="BST91" s="183"/>
      <c r="BSU91" s="183"/>
      <c r="BSV91" s="183"/>
      <c r="BSW91" s="183"/>
      <c r="BSX91" s="183"/>
      <c r="BSY91" s="183"/>
      <c r="BSZ91" s="183"/>
      <c r="BTA91" s="183"/>
      <c r="BTB91" s="183"/>
      <c r="BTC91" s="183"/>
      <c r="BTD91" s="183"/>
      <c r="BTE91" s="183"/>
      <c r="BTF91" s="183"/>
      <c r="BTG91" s="183"/>
      <c r="BTH91" s="183"/>
      <c r="BTI91" s="183"/>
      <c r="BTJ91" s="183"/>
      <c r="BTK91" s="183"/>
      <c r="BTL91" s="183"/>
      <c r="BTM91" s="183"/>
      <c r="BTN91" s="183"/>
      <c r="BTO91" s="183"/>
      <c r="BTP91" s="183"/>
      <c r="BTQ91" s="183"/>
      <c r="BTR91" s="183"/>
      <c r="BTS91" s="183"/>
      <c r="BTT91" s="183"/>
      <c r="BTU91" s="183"/>
      <c r="BTV91" s="183"/>
      <c r="BTW91" s="183"/>
      <c r="BTX91" s="183"/>
      <c r="BTY91" s="183"/>
      <c r="BTZ91" s="183"/>
      <c r="BUA91" s="183"/>
      <c r="BUB91" s="183"/>
      <c r="BUC91" s="183"/>
      <c r="BUD91" s="183"/>
      <c r="BUE91" s="183"/>
      <c r="BUF91" s="183"/>
      <c r="BUG91" s="183"/>
      <c r="BUH91" s="183"/>
      <c r="BUI91" s="183"/>
      <c r="BUJ91" s="183"/>
      <c r="BUK91" s="183"/>
      <c r="BUL91" s="183"/>
      <c r="BUM91" s="183"/>
      <c r="BUN91" s="183"/>
      <c r="BUO91" s="183"/>
      <c r="BUP91" s="183"/>
      <c r="BUQ91" s="183"/>
      <c r="BUR91" s="183"/>
      <c r="BUS91" s="183"/>
      <c r="BUT91" s="183"/>
      <c r="BUU91" s="183"/>
      <c r="BUV91" s="183"/>
      <c r="BUW91" s="183"/>
      <c r="BUX91" s="183"/>
      <c r="BUY91" s="183"/>
      <c r="BUZ91" s="183"/>
      <c r="BVA91" s="183"/>
      <c r="BVB91" s="183"/>
      <c r="BVC91" s="183"/>
      <c r="BVD91" s="183"/>
      <c r="BVE91" s="183"/>
      <c r="BVF91" s="183"/>
      <c r="BVG91" s="183"/>
      <c r="BVH91" s="183"/>
      <c r="BVI91" s="183"/>
      <c r="BVJ91" s="183"/>
      <c r="BVK91" s="183"/>
      <c r="BVL91" s="183"/>
      <c r="BVM91" s="183"/>
      <c r="BVN91" s="183"/>
      <c r="BVO91" s="183"/>
      <c r="BVP91" s="183"/>
      <c r="BVQ91" s="183"/>
      <c r="BVR91" s="183"/>
      <c r="BVS91" s="183"/>
      <c r="BVT91" s="183"/>
      <c r="BVU91" s="183"/>
      <c r="BVV91" s="183"/>
      <c r="BVW91" s="183"/>
      <c r="BVX91" s="183"/>
      <c r="BVY91" s="183"/>
      <c r="BVZ91" s="183"/>
      <c r="BWA91" s="183"/>
      <c r="BWB91" s="183"/>
      <c r="BWC91" s="183"/>
      <c r="BWD91" s="183"/>
      <c r="BWE91" s="183"/>
      <c r="BWF91" s="183"/>
      <c r="BWG91" s="183"/>
      <c r="BWH91" s="183"/>
      <c r="BWI91" s="183"/>
      <c r="BWJ91" s="183"/>
      <c r="BWK91" s="183"/>
      <c r="BWL91" s="183"/>
      <c r="BWM91" s="183"/>
      <c r="BWN91" s="183"/>
      <c r="BWO91" s="183"/>
      <c r="BWP91" s="183"/>
      <c r="BWQ91" s="183"/>
      <c r="BWR91" s="183"/>
      <c r="BWS91" s="183"/>
      <c r="BWT91" s="183"/>
      <c r="BWU91" s="183"/>
      <c r="BWV91" s="183"/>
      <c r="BWW91" s="183"/>
      <c r="BWX91" s="183"/>
      <c r="BWY91" s="183"/>
      <c r="BWZ91" s="183"/>
      <c r="BXA91" s="183"/>
      <c r="BXB91" s="183"/>
      <c r="BXC91" s="183"/>
      <c r="BXD91" s="183"/>
      <c r="BXE91" s="183"/>
      <c r="BXF91" s="183"/>
      <c r="BXG91" s="183"/>
      <c r="BXH91" s="183"/>
      <c r="BXI91" s="183"/>
      <c r="BXJ91" s="183"/>
      <c r="BXK91" s="183"/>
      <c r="BXL91" s="183"/>
      <c r="BXM91" s="183"/>
      <c r="BXN91" s="183"/>
      <c r="BXO91" s="183"/>
      <c r="BXP91" s="183"/>
      <c r="BXQ91" s="183"/>
      <c r="BXR91" s="183"/>
      <c r="BXS91" s="183"/>
      <c r="BXT91" s="183"/>
      <c r="BXU91" s="183"/>
      <c r="BXV91" s="183"/>
      <c r="BXW91" s="183"/>
      <c r="BXX91" s="183"/>
      <c r="BXY91" s="183"/>
      <c r="BXZ91" s="183"/>
      <c r="BYA91" s="183"/>
      <c r="BYB91" s="183"/>
      <c r="BYC91" s="183"/>
      <c r="BYD91" s="183"/>
      <c r="BYE91" s="183"/>
      <c r="BYF91" s="183"/>
      <c r="BYG91" s="183"/>
      <c r="BYH91" s="183"/>
      <c r="BYI91" s="183"/>
      <c r="BYJ91" s="183"/>
      <c r="BYK91" s="183"/>
      <c r="BYL91" s="183"/>
      <c r="BYM91" s="183"/>
      <c r="BYN91" s="183"/>
      <c r="BYO91" s="183"/>
      <c r="BYP91" s="183"/>
      <c r="BYQ91" s="183"/>
      <c r="BYR91" s="183"/>
      <c r="BYS91" s="183"/>
      <c r="BYT91" s="183"/>
      <c r="BYU91" s="183"/>
      <c r="BYV91" s="183"/>
      <c r="BYW91" s="183"/>
      <c r="BYX91" s="183"/>
      <c r="BYY91" s="183"/>
      <c r="BYZ91" s="183"/>
      <c r="BZA91" s="183"/>
      <c r="BZB91" s="183"/>
      <c r="BZC91" s="183"/>
      <c r="BZD91" s="183"/>
      <c r="BZE91" s="183"/>
      <c r="BZF91" s="183"/>
      <c r="BZG91" s="183"/>
      <c r="BZH91" s="183"/>
      <c r="BZI91" s="183"/>
      <c r="BZJ91" s="183"/>
      <c r="BZK91" s="183"/>
      <c r="BZL91" s="183"/>
      <c r="BZM91" s="183"/>
      <c r="BZN91" s="183"/>
      <c r="BZO91" s="183"/>
      <c r="BZP91" s="183"/>
      <c r="BZQ91" s="183"/>
      <c r="BZR91" s="183"/>
      <c r="BZS91" s="183"/>
      <c r="BZT91" s="183"/>
      <c r="BZU91" s="183"/>
      <c r="BZV91" s="183"/>
      <c r="BZW91" s="183"/>
      <c r="BZX91" s="183"/>
      <c r="BZY91" s="183"/>
      <c r="BZZ91" s="183"/>
      <c r="CAA91" s="183"/>
      <c r="CAB91" s="183"/>
      <c r="CAC91" s="183"/>
      <c r="CAD91" s="183"/>
      <c r="CAE91" s="183"/>
      <c r="CAF91" s="183"/>
      <c r="CAG91" s="183"/>
      <c r="CAH91" s="183"/>
      <c r="CAI91" s="183"/>
      <c r="CAJ91" s="183"/>
      <c r="CAK91" s="183"/>
      <c r="CAL91" s="183"/>
      <c r="CAM91" s="183"/>
      <c r="CAN91" s="183"/>
      <c r="CAO91" s="183"/>
      <c r="CAP91" s="183"/>
      <c r="CAQ91" s="183"/>
      <c r="CAR91" s="183"/>
      <c r="CAS91" s="183"/>
      <c r="CAT91" s="183"/>
      <c r="CAU91" s="183"/>
      <c r="CAV91" s="183"/>
      <c r="CAW91" s="183"/>
      <c r="CAX91" s="183"/>
      <c r="CAY91" s="183"/>
      <c r="CAZ91" s="183"/>
      <c r="CBA91" s="183"/>
      <c r="CBB91" s="183"/>
      <c r="CBC91" s="183"/>
      <c r="CBD91" s="183"/>
      <c r="CBE91" s="183"/>
      <c r="CBF91" s="183"/>
      <c r="CBG91" s="183"/>
      <c r="CBH91" s="183"/>
      <c r="CBI91" s="183"/>
      <c r="CBJ91" s="183"/>
      <c r="CBK91" s="183"/>
      <c r="CBL91" s="183"/>
      <c r="CBM91" s="183"/>
      <c r="CBN91" s="183"/>
      <c r="CBO91" s="183"/>
      <c r="CBP91" s="183"/>
      <c r="CBQ91" s="183"/>
      <c r="CBR91" s="183"/>
      <c r="CBS91" s="183"/>
      <c r="CBT91" s="183"/>
      <c r="CBU91" s="183"/>
      <c r="CBV91" s="183"/>
      <c r="CBW91" s="183"/>
      <c r="CBX91" s="183"/>
      <c r="CBY91" s="183"/>
      <c r="CBZ91" s="183"/>
      <c r="CCA91" s="183"/>
      <c r="CCB91" s="183"/>
      <c r="CCC91" s="183"/>
      <c r="CCD91" s="183"/>
      <c r="CCE91" s="183"/>
      <c r="CCF91" s="183"/>
      <c r="CCG91" s="183"/>
      <c r="CCH91" s="183"/>
      <c r="CCI91" s="183"/>
      <c r="CCJ91" s="183"/>
      <c r="CCK91" s="183"/>
      <c r="CCL91" s="183"/>
      <c r="CCM91" s="183"/>
      <c r="CCN91" s="183"/>
      <c r="CCO91" s="183"/>
      <c r="CCP91" s="183"/>
      <c r="CCQ91" s="183"/>
      <c r="CCR91" s="183"/>
      <c r="CCS91" s="183"/>
      <c r="CCT91" s="183"/>
      <c r="CCU91" s="183"/>
      <c r="CCV91" s="183"/>
      <c r="CCW91" s="183"/>
      <c r="CCX91" s="183"/>
      <c r="CCY91" s="183"/>
      <c r="CCZ91" s="183"/>
      <c r="CDA91" s="183"/>
      <c r="CDB91" s="183"/>
      <c r="CDC91" s="183"/>
      <c r="CDD91" s="183"/>
      <c r="CDE91" s="183"/>
      <c r="CDF91" s="183"/>
      <c r="CDG91" s="183"/>
      <c r="CDH91" s="183"/>
      <c r="CDI91" s="183"/>
      <c r="CDJ91" s="183"/>
      <c r="CDK91" s="183"/>
      <c r="CDL91" s="183"/>
      <c r="CDM91" s="183"/>
      <c r="CDN91" s="183"/>
      <c r="CDO91" s="183"/>
      <c r="CDP91" s="183"/>
      <c r="CDQ91" s="183"/>
      <c r="CDR91" s="183"/>
      <c r="CDS91" s="183"/>
      <c r="CDT91" s="183"/>
      <c r="CDU91" s="183"/>
      <c r="CDV91" s="183"/>
      <c r="CDW91" s="183"/>
      <c r="CDX91" s="183"/>
      <c r="CDY91" s="183"/>
      <c r="CDZ91" s="183"/>
      <c r="CEA91" s="183"/>
      <c r="CEB91" s="183"/>
      <c r="CEC91" s="183"/>
      <c r="CED91" s="183"/>
      <c r="CEE91" s="183"/>
      <c r="CEF91" s="183"/>
      <c r="CEG91" s="183"/>
      <c r="CEH91" s="183"/>
      <c r="CEI91" s="183"/>
      <c r="CEJ91" s="183"/>
      <c r="CEK91" s="183"/>
      <c r="CEL91" s="183"/>
      <c r="CEM91" s="183"/>
      <c r="CEN91" s="183"/>
      <c r="CEO91" s="183"/>
      <c r="CEP91" s="183"/>
      <c r="CEQ91" s="183"/>
      <c r="CER91" s="183"/>
      <c r="CES91" s="183"/>
      <c r="CET91" s="183"/>
      <c r="CEU91" s="183"/>
      <c r="CEV91" s="183"/>
      <c r="CEW91" s="183"/>
      <c r="CEX91" s="183"/>
      <c r="CEY91" s="183"/>
      <c r="CEZ91" s="183"/>
      <c r="CFA91" s="183"/>
      <c r="CFB91" s="183"/>
      <c r="CFC91" s="183"/>
      <c r="CFD91" s="183"/>
      <c r="CFE91" s="183"/>
      <c r="CFF91" s="183"/>
      <c r="CFG91" s="183"/>
      <c r="CFH91" s="183"/>
      <c r="CFI91" s="183"/>
      <c r="CFJ91" s="183"/>
      <c r="CFK91" s="183"/>
      <c r="CFL91" s="183"/>
      <c r="CFM91" s="183"/>
      <c r="CFN91" s="183"/>
      <c r="CFO91" s="183"/>
      <c r="CFP91" s="183"/>
      <c r="CFQ91" s="183"/>
      <c r="CFR91" s="183"/>
      <c r="CFS91" s="183"/>
      <c r="CFT91" s="183"/>
      <c r="CFU91" s="183"/>
      <c r="CFV91" s="183"/>
      <c r="CFW91" s="183"/>
      <c r="CFX91" s="183"/>
      <c r="CFY91" s="183"/>
      <c r="CFZ91" s="183"/>
      <c r="CGA91" s="183"/>
      <c r="CGB91" s="183"/>
      <c r="CGC91" s="183"/>
      <c r="CGD91" s="183"/>
      <c r="CGE91" s="183"/>
      <c r="CGF91" s="183"/>
      <c r="CGG91" s="183"/>
      <c r="CGH91" s="183"/>
      <c r="CGI91" s="183"/>
      <c r="CGJ91" s="183"/>
      <c r="CGK91" s="183"/>
      <c r="CGL91" s="183"/>
      <c r="CGM91" s="183"/>
      <c r="CGN91" s="183"/>
      <c r="CGO91" s="183"/>
      <c r="CGP91" s="183"/>
      <c r="CGQ91" s="183"/>
      <c r="CGR91" s="183"/>
      <c r="CGS91" s="183"/>
      <c r="CGT91" s="183"/>
      <c r="CGU91" s="183"/>
      <c r="CGV91" s="183"/>
      <c r="CGW91" s="183"/>
      <c r="CGX91" s="183"/>
      <c r="CGY91" s="183"/>
      <c r="CGZ91" s="183"/>
      <c r="CHA91" s="183"/>
      <c r="CHB91" s="183"/>
      <c r="CHC91" s="183"/>
      <c r="CHD91" s="183"/>
      <c r="CHE91" s="183"/>
      <c r="CHF91" s="183"/>
      <c r="CHG91" s="183"/>
      <c r="CHH91" s="183"/>
      <c r="CHI91" s="183"/>
      <c r="CHJ91" s="183"/>
      <c r="CHK91" s="183"/>
      <c r="CHL91" s="183"/>
      <c r="CHM91" s="183"/>
      <c r="CHN91" s="183"/>
      <c r="CHO91" s="183"/>
      <c r="CHP91" s="183"/>
      <c r="CHQ91" s="183"/>
      <c r="CHR91" s="183"/>
      <c r="CHS91" s="183"/>
      <c r="CHT91" s="183"/>
      <c r="CHU91" s="183"/>
      <c r="CHV91" s="183"/>
      <c r="CHW91" s="183"/>
      <c r="CHX91" s="183"/>
      <c r="CHY91" s="183"/>
      <c r="CHZ91" s="183"/>
      <c r="CIA91" s="183"/>
      <c r="CIB91" s="183"/>
      <c r="CIC91" s="183"/>
      <c r="CID91" s="183"/>
      <c r="CIE91" s="183"/>
      <c r="CIF91" s="183"/>
      <c r="CIG91" s="183"/>
      <c r="CIH91" s="183"/>
      <c r="CII91" s="183"/>
      <c r="CIJ91" s="183"/>
      <c r="CIK91" s="183"/>
      <c r="CIL91" s="183"/>
      <c r="CIM91" s="183"/>
      <c r="CIN91" s="183"/>
      <c r="CIO91" s="183"/>
      <c r="CIP91" s="183"/>
      <c r="CIQ91" s="183"/>
      <c r="CIR91" s="183"/>
      <c r="CIS91" s="183"/>
      <c r="CIT91" s="183"/>
      <c r="CIU91" s="183"/>
      <c r="CIV91" s="183"/>
      <c r="CIW91" s="183"/>
      <c r="CIX91" s="183"/>
      <c r="CIY91" s="183"/>
      <c r="CIZ91" s="183"/>
      <c r="CJA91" s="183"/>
      <c r="CJB91" s="183"/>
      <c r="CJC91" s="183"/>
      <c r="CJD91" s="183"/>
      <c r="CJE91" s="183"/>
      <c r="CJF91" s="183"/>
      <c r="CJG91" s="183"/>
      <c r="CJH91" s="183"/>
      <c r="CJI91" s="183"/>
      <c r="CJJ91" s="183"/>
      <c r="CJK91" s="183"/>
      <c r="CJL91" s="183"/>
      <c r="CJM91" s="183"/>
      <c r="CJN91" s="183"/>
      <c r="CJO91" s="183"/>
      <c r="CJP91" s="183"/>
      <c r="CJQ91" s="183"/>
      <c r="CJR91" s="183"/>
      <c r="CJS91" s="183"/>
      <c r="CJT91" s="183"/>
      <c r="CJU91" s="183"/>
      <c r="CJV91" s="183"/>
      <c r="CJW91" s="183"/>
      <c r="CJX91" s="183"/>
      <c r="CJY91" s="183"/>
      <c r="CJZ91" s="183"/>
      <c r="CKA91" s="183"/>
      <c r="CKB91" s="183"/>
      <c r="CKC91" s="183"/>
      <c r="CKD91" s="183"/>
      <c r="CKE91" s="183"/>
      <c r="CKF91" s="183"/>
      <c r="CKG91" s="183"/>
      <c r="CKH91" s="183"/>
      <c r="CKI91" s="183"/>
      <c r="CKJ91" s="183"/>
      <c r="CKK91" s="183"/>
      <c r="CKL91" s="183"/>
      <c r="CKM91" s="183"/>
      <c r="CKN91" s="183"/>
      <c r="CKO91" s="183"/>
      <c r="CKP91" s="183"/>
      <c r="CKQ91" s="183"/>
      <c r="CKR91" s="183"/>
      <c r="CKS91" s="183"/>
      <c r="CKT91" s="183"/>
      <c r="CKU91" s="183"/>
      <c r="CKV91" s="183"/>
      <c r="CKW91" s="183"/>
      <c r="CKX91" s="183"/>
      <c r="CKY91" s="183"/>
      <c r="CKZ91" s="183"/>
      <c r="CLA91" s="183"/>
      <c r="CLB91" s="183"/>
      <c r="CLC91" s="183"/>
      <c r="CLD91" s="183"/>
      <c r="CLE91" s="183"/>
      <c r="CLF91" s="183"/>
      <c r="CLG91" s="183"/>
      <c r="CLH91" s="183"/>
      <c r="CLI91" s="183"/>
      <c r="CLJ91" s="183"/>
      <c r="CLK91" s="183"/>
      <c r="CLL91" s="183"/>
      <c r="CLM91" s="183"/>
      <c r="CLN91" s="183"/>
      <c r="CLO91" s="183"/>
      <c r="CLP91" s="183"/>
      <c r="CLQ91" s="183"/>
      <c r="CLR91" s="183"/>
      <c r="CLS91" s="183"/>
      <c r="CLT91" s="183"/>
      <c r="CLU91" s="183"/>
      <c r="CLV91" s="183"/>
      <c r="CLW91" s="183"/>
      <c r="CLX91" s="183"/>
      <c r="CLY91" s="183"/>
      <c r="CLZ91" s="183"/>
      <c r="CMA91" s="183"/>
      <c r="CMB91" s="183"/>
      <c r="CMC91" s="183"/>
      <c r="CMD91" s="183"/>
      <c r="CME91" s="183"/>
      <c r="CMF91" s="183"/>
      <c r="CMG91" s="183"/>
      <c r="CMH91" s="183"/>
      <c r="CMI91" s="183"/>
      <c r="CMJ91" s="183"/>
      <c r="CMK91" s="183"/>
      <c r="CML91" s="183"/>
      <c r="CMM91" s="183"/>
      <c r="CMN91" s="183"/>
      <c r="CMO91" s="183"/>
      <c r="CMP91" s="183"/>
      <c r="CMQ91" s="183"/>
      <c r="CMR91" s="183"/>
      <c r="CMS91" s="183"/>
      <c r="CMT91" s="183"/>
      <c r="CMU91" s="183"/>
      <c r="CMV91" s="183"/>
      <c r="CMW91" s="183"/>
      <c r="CMX91" s="183"/>
      <c r="CMY91" s="183"/>
      <c r="CMZ91" s="183"/>
      <c r="CNA91" s="183"/>
      <c r="CNB91" s="183"/>
      <c r="CNC91" s="183"/>
      <c r="CND91" s="183"/>
      <c r="CNE91" s="183"/>
      <c r="CNF91" s="183"/>
      <c r="CNG91" s="183"/>
      <c r="CNH91" s="183"/>
      <c r="CNI91" s="183"/>
      <c r="CNJ91" s="183"/>
      <c r="CNK91" s="183"/>
      <c r="CNL91" s="183"/>
      <c r="CNM91" s="183"/>
      <c r="CNN91" s="183"/>
      <c r="CNO91" s="183"/>
      <c r="CNP91" s="183"/>
      <c r="CNQ91" s="183"/>
      <c r="CNR91" s="183"/>
      <c r="CNS91" s="183"/>
      <c r="CNT91" s="183"/>
      <c r="CNU91" s="183"/>
      <c r="CNV91" s="183"/>
      <c r="CNW91" s="183"/>
      <c r="CNX91" s="183"/>
      <c r="CNY91" s="183"/>
      <c r="CNZ91" s="183"/>
      <c r="COA91" s="183"/>
      <c r="COB91" s="183"/>
      <c r="COC91" s="183"/>
      <c r="COD91" s="183"/>
      <c r="COE91" s="183"/>
      <c r="COF91" s="183"/>
      <c r="COG91" s="183"/>
      <c r="COH91" s="183"/>
      <c r="COI91" s="183"/>
      <c r="COJ91" s="183"/>
      <c r="COK91" s="183"/>
      <c r="COL91" s="183"/>
      <c r="COM91" s="183"/>
      <c r="CON91" s="183"/>
      <c r="COO91" s="183"/>
      <c r="COP91" s="183"/>
      <c r="COQ91" s="183"/>
      <c r="COR91" s="183"/>
      <c r="COS91" s="183"/>
      <c r="COT91" s="183"/>
      <c r="COU91" s="183"/>
      <c r="COV91" s="183"/>
      <c r="COW91" s="183"/>
      <c r="COX91" s="183"/>
    </row>
    <row r="92" spans="1:2442" s="293" customFormat="1" ht="18.95" customHeight="1">
      <c r="A92" s="311"/>
      <c r="B92" s="312"/>
      <c r="C92" s="313"/>
      <c r="D92" s="311"/>
      <c r="E92" s="314"/>
      <c r="F92" s="315"/>
      <c r="G92" s="315"/>
      <c r="H92" s="316"/>
      <c r="I92" s="288"/>
      <c r="K92" s="298"/>
      <c r="L92" s="298"/>
      <c r="M92" s="298"/>
      <c r="N92" s="272"/>
      <c r="O92" s="264"/>
      <c r="P92" s="265"/>
      <c r="Q92" s="266"/>
      <c r="R92" s="266"/>
      <c r="S92" s="264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  <c r="CO92" s="183"/>
      <c r="CP92" s="183"/>
      <c r="CQ92" s="183"/>
      <c r="CR92" s="183"/>
      <c r="CS92" s="183"/>
      <c r="CT92" s="183"/>
      <c r="CU92" s="183"/>
      <c r="CV92" s="183"/>
      <c r="CW92" s="183"/>
      <c r="CX92" s="183"/>
      <c r="CY92" s="183"/>
      <c r="CZ92" s="183"/>
      <c r="DA92" s="183"/>
      <c r="DB92" s="183"/>
      <c r="DC92" s="183"/>
      <c r="DD92" s="183"/>
      <c r="DE92" s="183"/>
      <c r="DF92" s="183"/>
      <c r="DG92" s="183"/>
      <c r="DH92" s="183"/>
      <c r="DI92" s="183"/>
      <c r="DJ92" s="183"/>
      <c r="DK92" s="183"/>
      <c r="DL92" s="183"/>
      <c r="DM92" s="183"/>
      <c r="DN92" s="183"/>
      <c r="DO92" s="183"/>
      <c r="DP92" s="183"/>
      <c r="DQ92" s="183"/>
      <c r="DR92" s="183"/>
      <c r="DS92" s="183"/>
      <c r="DT92" s="183"/>
      <c r="DU92" s="183"/>
      <c r="DV92" s="183"/>
      <c r="DW92" s="183"/>
      <c r="DX92" s="183"/>
      <c r="DY92" s="183"/>
      <c r="DZ92" s="183"/>
      <c r="EA92" s="183"/>
      <c r="EB92" s="183"/>
      <c r="EC92" s="183"/>
      <c r="ED92" s="183"/>
      <c r="EE92" s="183"/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  <c r="EQ92" s="183"/>
      <c r="ER92" s="183"/>
      <c r="ES92" s="183"/>
      <c r="ET92" s="183"/>
      <c r="EU92" s="183"/>
      <c r="EV92" s="183"/>
      <c r="EW92" s="183"/>
      <c r="EX92" s="183"/>
      <c r="EY92" s="183"/>
      <c r="EZ92" s="183"/>
      <c r="FA92" s="183"/>
      <c r="FB92" s="183"/>
      <c r="FC92" s="183"/>
      <c r="FD92" s="183"/>
      <c r="FE92" s="183"/>
      <c r="FF92" s="183"/>
      <c r="FG92" s="183"/>
      <c r="FH92" s="183"/>
      <c r="FI92" s="183"/>
      <c r="FJ92" s="183"/>
      <c r="FK92" s="183"/>
      <c r="FL92" s="183"/>
      <c r="FM92" s="183"/>
      <c r="FN92" s="183"/>
      <c r="FO92" s="183"/>
      <c r="FP92" s="183"/>
      <c r="FQ92" s="183"/>
      <c r="FR92" s="183"/>
      <c r="FS92" s="183"/>
      <c r="FT92" s="183"/>
      <c r="FU92" s="183"/>
      <c r="FV92" s="183"/>
      <c r="FW92" s="183"/>
      <c r="FX92" s="183"/>
      <c r="FY92" s="183"/>
      <c r="FZ92" s="183"/>
      <c r="GA92" s="183"/>
      <c r="GB92" s="183"/>
      <c r="GC92" s="183"/>
      <c r="GD92" s="183"/>
      <c r="GE92" s="183"/>
      <c r="GF92" s="183"/>
      <c r="GG92" s="183"/>
      <c r="GH92" s="183"/>
      <c r="GI92" s="183"/>
      <c r="GJ92" s="183"/>
      <c r="GK92" s="183"/>
      <c r="GL92" s="183"/>
      <c r="GM92" s="183"/>
      <c r="GN92" s="183"/>
      <c r="GO92" s="183"/>
      <c r="GP92" s="183"/>
      <c r="GQ92" s="183"/>
      <c r="GR92" s="183"/>
      <c r="GS92" s="183"/>
      <c r="GT92" s="183"/>
      <c r="GU92" s="183"/>
      <c r="GV92" s="183"/>
      <c r="GW92" s="183"/>
      <c r="GX92" s="183"/>
      <c r="GY92" s="183"/>
      <c r="GZ92" s="183"/>
      <c r="HA92" s="183"/>
      <c r="HB92" s="183"/>
      <c r="HC92" s="183"/>
      <c r="HD92" s="183"/>
      <c r="HE92" s="183"/>
      <c r="HF92" s="183"/>
      <c r="HG92" s="183"/>
      <c r="HH92" s="183"/>
      <c r="HI92" s="183"/>
      <c r="HJ92" s="183"/>
      <c r="HK92" s="183"/>
      <c r="HL92" s="183"/>
      <c r="HM92" s="183"/>
      <c r="HN92" s="183"/>
      <c r="HO92" s="183"/>
      <c r="HP92" s="183"/>
      <c r="HQ92" s="183"/>
      <c r="HR92" s="183"/>
      <c r="HS92" s="183"/>
      <c r="HT92" s="183"/>
      <c r="HU92" s="183"/>
      <c r="HV92" s="183"/>
      <c r="HW92" s="183"/>
      <c r="HX92" s="183"/>
      <c r="HY92" s="183"/>
      <c r="HZ92" s="183"/>
      <c r="IA92" s="183"/>
      <c r="IB92" s="183"/>
      <c r="IC92" s="183"/>
      <c r="ID92" s="183"/>
      <c r="IE92" s="183"/>
      <c r="IF92" s="183"/>
      <c r="IG92" s="183"/>
      <c r="IH92" s="183"/>
      <c r="II92" s="183"/>
      <c r="IJ92" s="183"/>
      <c r="IK92" s="183"/>
      <c r="IL92" s="183"/>
      <c r="IM92" s="183"/>
      <c r="IN92" s="183"/>
      <c r="IO92" s="183"/>
      <c r="IP92" s="183"/>
      <c r="IQ92" s="183"/>
      <c r="IR92" s="183"/>
      <c r="IS92" s="183"/>
      <c r="IT92" s="183"/>
      <c r="IU92" s="183"/>
      <c r="IV92" s="183"/>
      <c r="IW92" s="183"/>
      <c r="IX92" s="183"/>
      <c r="IY92" s="183"/>
      <c r="IZ92" s="183"/>
      <c r="JA92" s="183"/>
      <c r="JB92" s="183"/>
      <c r="JC92" s="183"/>
      <c r="JD92" s="183"/>
      <c r="JE92" s="183"/>
      <c r="JF92" s="183"/>
      <c r="JG92" s="183"/>
      <c r="JH92" s="183"/>
      <c r="JI92" s="183"/>
      <c r="JJ92" s="183"/>
      <c r="JK92" s="183"/>
      <c r="JL92" s="183"/>
      <c r="JM92" s="183"/>
      <c r="JN92" s="183"/>
      <c r="JO92" s="183"/>
      <c r="JP92" s="183"/>
      <c r="JQ92" s="183"/>
      <c r="JR92" s="183"/>
      <c r="JS92" s="183"/>
      <c r="JT92" s="183"/>
      <c r="JU92" s="183"/>
      <c r="JV92" s="183"/>
      <c r="JW92" s="183"/>
      <c r="JX92" s="183"/>
      <c r="JY92" s="183"/>
      <c r="JZ92" s="183"/>
      <c r="KA92" s="183"/>
      <c r="KB92" s="183"/>
      <c r="KC92" s="183"/>
      <c r="KD92" s="183"/>
      <c r="KE92" s="183"/>
      <c r="KF92" s="183"/>
      <c r="KG92" s="183"/>
      <c r="KH92" s="183"/>
      <c r="KI92" s="183"/>
      <c r="KJ92" s="183"/>
      <c r="KK92" s="183"/>
      <c r="KL92" s="183"/>
      <c r="KM92" s="183"/>
      <c r="KN92" s="183"/>
      <c r="KO92" s="183"/>
      <c r="KP92" s="183"/>
      <c r="KQ92" s="183"/>
      <c r="KR92" s="183"/>
      <c r="KS92" s="183"/>
      <c r="KT92" s="183"/>
      <c r="KU92" s="183"/>
      <c r="KV92" s="183"/>
      <c r="KW92" s="183"/>
      <c r="KX92" s="183"/>
      <c r="KY92" s="183"/>
      <c r="KZ92" s="183"/>
      <c r="LA92" s="183"/>
      <c r="LB92" s="183"/>
      <c r="LC92" s="183"/>
      <c r="LD92" s="183"/>
      <c r="LE92" s="183"/>
      <c r="LF92" s="183"/>
      <c r="LG92" s="183"/>
      <c r="LH92" s="183"/>
      <c r="LI92" s="183"/>
      <c r="LJ92" s="183"/>
      <c r="LK92" s="183"/>
      <c r="LL92" s="183"/>
      <c r="LM92" s="183"/>
      <c r="LN92" s="183"/>
      <c r="LO92" s="183"/>
      <c r="LP92" s="183"/>
      <c r="LQ92" s="183"/>
      <c r="LR92" s="183"/>
      <c r="LS92" s="183"/>
      <c r="LT92" s="183"/>
      <c r="LU92" s="183"/>
      <c r="LV92" s="183"/>
      <c r="LW92" s="183"/>
      <c r="LX92" s="183"/>
      <c r="LY92" s="183"/>
      <c r="LZ92" s="183"/>
      <c r="MA92" s="183"/>
      <c r="MB92" s="183"/>
      <c r="MC92" s="183"/>
      <c r="MD92" s="183"/>
      <c r="ME92" s="183"/>
      <c r="MF92" s="183"/>
      <c r="MG92" s="183"/>
      <c r="MH92" s="183"/>
      <c r="MI92" s="183"/>
      <c r="MJ92" s="183"/>
      <c r="MK92" s="183"/>
      <c r="ML92" s="183"/>
      <c r="MM92" s="183"/>
      <c r="MN92" s="183"/>
      <c r="MO92" s="183"/>
      <c r="MP92" s="183"/>
      <c r="MQ92" s="183"/>
      <c r="MR92" s="183"/>
      <c r="MS92" s="183"/>
      <c r="MT92" s="183"/>
      <c r="MU92" s="183"/>
      <c r="MV92" s="183"/>
      <c r="MW92" s="183"/>
      <c r="MX92" s="183"/>
      <c r="MY92" s="183"/>
      <c r="MZ92" s="183"/>
      <c r="NA92" s="183"/>
      <c r="NB92" s="183"/>
      <c r="NC92" s="183"/>
      <c r="ND92" s="183"/>
      <c r="NE92" s="183"/>
      <c r="NF92" s="183"/>
      <c r="NG92" s="183"/>
      <c r="NH92" s="183"/>
      <c r="NI92" s="183"/>
      <c r="NJ92" s="183"/>
      <c r="NK92" s="183"/>
      <c r="NL92" s="183"/>
      <c r="NM92" s="183"/>
      <c r="NN92" s="183"/>
      <c r="NO92" s="183"/>
      <c r="NP92" s="183"/>
      <c r="NQ92" s="183"/>
      <c r="NR92" s="183"/>
      <c r="NS92" s="183"/>
      <c r="NT92" s="183"/>
      <c r="NU92" s="183"/>
      <c r="NV92" s="183"/>
      <c r="NW92" s="183"/>
      <c r="NX92" s="183"/>
      <c r="NY92" s="183"/>
      <c r="NZ92" s="183"/>
      <c r="OA92" s="183"/>
      <c r="OB92" s="183"/>
      <c r="OC92" s="183"/>
      <c r="OD92" s="183"/>
      <c r="OE92" s="183"/>
      <c r="OF92" s="183"/>
      <c r="OG92" s="183"/>
      <c r="OH92" s="183"/>
      <c r="OI92" s="183"/>
      <c r="OJ92" s="183"/>
      <c r="OK92" s="183"/>
      <c r="OL92" s="183"/>
      <c r="OM92" s="183"/>
      <c r="ON92" s="183"/>
      <c r="OO92" s="183"/>
      <c r="OP92" s="183"/>
      <c r="OQ92" s="183"/>
      <c r="OR92" s="183"/>
      <c r="OS92" s="183"/>
      <c r="OT92" s="183"/>
      <c r="OU92" s="183"/>
      <c r="OV92" s="183"/>
      <c r="OW92" s="183"/>
      <c r="OX92" s="183"/>
      <c r="OY92" s="183"/>
      <c r="OZ92" s="183"/>
      <c r="PA92" s="183"/>
      <c r="PB92" s="183"/>
      <c r="PC92" s="183"/>
      <c r="PD92" s="183"/>
      <c r="PE92" s="183"/>
      <c r="PF92" s="183"/>
      <c r="PG92" s="183"/>
      <c r="PH92" s="183"/>
      <c r="PI92" s="183"/>
      <c r="PJ92" s="183"/>
      <c r="PK92" s="183"/>
      <c r="PL92" s="183"/>
      <c r="PM92" s="183"/>
      <c r="PN92" s="183"/>
      <c r="PO92" s="183"/>
      <c r="PP92" s="183"/>
      <c r="PQ92" s="183"/>
      <c r="PR92" s="183"/>
      <c r="PS92" s="183"/>
      <c r="PT92" s="183"/>
      <c r="PU92" s="183"/>
      <c r="PV92" s="183"/>
      <c r="PW92" s="183"/>
      <c r="PX92" s="183"/>
      <c r="PY92" s="183"/>
      <c r="PZ92" s="183"/>
      <c r="QA92" s="183"/>
      <c r="QB92" s="183"/>
      <c r="QC92" s="183"/>
      <c r="QD92" s="183"/>
      <c r="QE92" s="183"/>
      <c r="QF92" s="183"/>
      <c r="QG92" s="183"/>
      <c r="QH92" s="183"/>
      <c r="QI92" s="183"/>
      <c r="QJ92" s="183"/>
      <c r="QK92" s="183"/>
      <c r="QL92" s="183"/>
      <c r="QM92" s="183"/>
      <c r="QN92" s="183"/>
      <c r="QO92" s="183"/>
      <c r="QP92" s="183"/>
      <c r="QQ92" s="183"/>
      <c r="QR92" s="183"/>
      <c r="QS92" s="183"/>
      <c r="QT92" s="183"/>
      <c r="QU92" s="183"/>
      <c r="QV92" s="183"/>
      <c r="QW92" s="183"/>
      <c r="QX92" s="183"/>
      <c r="QY92" s="183"/>
      <c r="QZ92" s="183"/>
      <c r="RA92" s="183"/>
      <c r="RB92" s="183"/>
      <c r="RC92" s="183"/>
      <c r="RD92" s="183"/>
      <c r="RE92" s="183"/>
      <c r="RF92" s="183"/>
      <c r="RG92" s="183"/>
      <c r="RH92" s="183"/>
      <c r="RI92" s="183"/>
      <c r="RJ92" s="183"/>
      <c r="RK92" s="183"/>
      <c r="RL92" s="183"/>
      <c r="RM92" s="183"/>
      <c r="RN92" s="183"/>
      <c r="RO92" s="183"/>
      <c r="RP92" s="183"/>
      <c r="RQ92" s="183"/>
      <c r="RR92" s="183"/>
      <c r="RS92" s="183"/>
      <c r="RT92" s="183"/>
      <c r="RU92" s="183"/>
      <c r="RV92" s="183"/>
      <c r="RW92" s="183"/>
      <c r="RX92" s="183"/>
      <c r="RY92" s="183"/>
      <c r="RZ92" s="183"/>
      <c r="SA92" s="183"/>
      <c r="SB92" s="183"/>
      <c r="SC92" s="183"/>
      <c r="SD92" s="183"/>
      <c r="SE92" s="183"/>
      <c r="SF92" s="183"/>
      <c r="SG92" s="183"/>
      <c r="SH92" s="183"/>
      <c r="SI92" s="183"/>
      <c r="SJ92" s="183"/>
      <c r="SK92" s="183"/>
      <c r="SL92" s="183"/>
      <c r="SM92" s="183"/>
      <c r="SN92" s="183"/>
      <c r="SO92" s="183"/>
      <c r="SP92" s="183"/>
      <c r="SQ92" s="183"/>
      <c r="SR92" s="183"/>
      <c r="SS92" s="183"/>
      <c r="ST92" s="183"/>
      <c r="SU92" s="183"/>
      <c r="SV92" s="183"/>
      <c r="SW92" s="183"/>
      <c r="SX92" s="183"/>
      <c r="SY92" s="183"/>
      <c r="SZ92" s="183"/>
      <c r="TA92" s="183"/>
      <c r="TB92" s="183"/>
      <c r="TC92" s="183"/>
      <c r="TD92" s="183"/>
      <c r="TE92" s="183"/>
      <c r="TF92" s="183"/>
      <c r="TG92" s="183"/>
      <c r="TH92" s="183"/>
      <c r="TI92" s="183"/>
      <c r="TJ92" s="183"/>
      <c r="TK92" s="183"/>
      <c r="TL92" s="183"/>
      <c r="TM92" s="183"/>
      <c r="TN92" s="183"/>
      <c r="TO92" s="183"/>
      <c r="TP92" s="183"/>
      <c r="TQ92" s="183"/>
      <c r="TR92" s="183"/>
      <c r="TS92" s="183"/>
      <c r="TT92" s="183"/>
      <c r="TU92" s="183"/>
      <c r="TV92" s="183"/>
      <c r="TW92" s="183"/>
      <c r="TX92" s="183"/>
      <c r="TY92" s="183"/>
      <c r="TZ92" s="183"/>
      <c r="UA92" s="183"/>
      <c r="UB92" s="183"/>
      <c r="UC92" s="183"/>
      <c r="UD92" s="183"/>
      <c r="UE92" s="183"/>
      <c r="UF92" s="183"/>
      <c r="UG92" s="183"/>
      <c r="UH92" s="183"/>
      <c r="UI92" s="183"/>
      <c r="UJ92" s="183"/>
      <c r="UK92" s="183"/>
      <c r="UL92" s="183"/>
      <c r="UM92" s="183"/>
      <c r="UN92" s="183"/>
      <c r="UO92" s="183"/>
      <c r="UP92" s="183"/>
      <c r="UQ92" s="183"/>
      <c r="UR92" s="183"/>
      <c r="US92" s="183"/>
      <c r="UT92" s="183"/>
      <c r="UU92" s="183"/>
      <c r="UV92" s="183"/>
      <c r="UW92" s="183"/>
      <c r="UX92" s="183"/>
      <c r="UY92" s="183"/>
      <c r="UZ92" s="183"/>
      <c r="VA92" s="183"/>
      <c r="VB92" s="183"/>
      <c r="VC92" s="183"/>
      <c r="VD92" s="183"/>
      <c r="VE92" s="183"/>
      <c r="VF92" s="183"/>
      <c r="VG92" s="183"/>
      <c r="VH92" s="183"/>
      <c r="VI92" s="183"/>
      <c r="VJ92" s="183"/>
      <c r="VK92" s="183"/>
      <c r="VL92" s="183"/>
      <c r="VM92" s="183"/>
      <c r="VN92" s="183"/>
      <c r="VO92" s="183"/>
      <c r="VP92" s="183"/>
      <c r="VQ92" s="183"/>
      <c r="VR92" s="183"/>
      <c r="VS92" s="183"/>
      <c r="VT92" s="183"/>
      <c r="VU92" s="183"/>
      <c r="VV92" s="183"/>
      <c r="VW92" s="183"/>
      <c r="VX92" s="183"/>
      <c r="VY92" s="183"/>
      <c r="VZ92" s="183"/>
      <c r="WA92" s="183"/>
      <c r="WB92" s="183"/>
      <c r="WC92" s="183"/>
      <c r="WD92" s="183"/>
      <c r="WE92" s="183"/>
      <c r="WF92" s="183"/>
      <c r="WG92" s="183"/>
      <c r="WH92" s="183"/>
      <c r="WI92" s="183"/>
      <c r="WJ92" s="183"/>
      <c r="WK92" s="183"/>
      <c r="WL92" s="183"/>
      <c r="WM92" s="183"/>
      <c r="WN92" s="183"/>
      <c r="WO92" s="183"/>
      <c r="WP92" s="183"/>
      <c r="WQ92" s="183"/>
      <c r="WR92" s="183"/>
      <c r="WS92" s="183"/>
      <c r="WT92" s="183"/>
      <c r="WU92" s="183"/>
      <c r="WV92" s="183"/>
      <c r="WW92" s="183"/>
      <c r="WX92" s="183"/>
      <c r="WY92" s="183"/>
      <c r="WZ92" s="183"/>
      <c r="XA92" s="183"/>
      <c r="XB92" s="183"/>
      <c r="XC92" s="183"/>
      <c r="XD92" s="183"/>
      <c r="XE92" s="183"/>
      <c r="XF92" s="183"/>
      <c r="XG92" s="183"/>
      <c r="XH92" s="183"/>
      <c r="XI92" s="183"/>
      <c r="XJ92" s="183"/>
      <c r="XK92" s="183"/>
      <c r="XL92" s="183"/>
      <c r="XM92" s="183"/>
      <c r="XN92" s="183"/>
      <c r="XO92" s="183"/>
      <c r="XP92" s="183"/>
      <c r="XQ92" s="183"/>
      <c r="XR92" s="183"/>
      <c r="XS92" s="183"/>
      <c r="XT92" s="183"/>
      <c r="XU92" s="183"/>
      <c r="XV92" s="183"/>
      <c r="XW92" s="183"/>
      <c r="XX92" s="183"/>
      <c r="XY92" s="183"/>
      <c r="XZ92" s="183"/>
      <c r="YA92" s="183"/>
      <c r="YB92" s="183"/>
      <c r="YC92" s="183"/>
      <c r="YD92" s="183"/>
      <c r="YE92" s="183"/>
      <c r="YF92" s="183"/>
      <c r="YG92" s="183"/>
      <c r="YH92" s="183"/>
      <c r="YI92" s="183"/>
      <c r="YJ92" s="183"/>
      <c r="YK92" s="183"/>
      <c r="YL92" s="183"/>
      <c r="YM92" s="183"/>
      <c r="YN92" s="183"/>
      <c r="YO92" s="183"/>
      <c r="YP92" s="183"/>
      <c r="YQ92" s="183"/>
      <c r="YR92" s="183"/>
      <c r="YS92" s="183"/>
      <c r="YT92" s="183"/>
      <c r="YU92" s="183"/>
      <c r="YV92" s="183"/>
      <c r="YW92" s="183"/>
      <c r="YX92" s="183"/>
      <c r="YY92" s="183"/>
      <c r="YZ92" s="183"/>
      <c r="ZA92" s="183"/>
      <c r="ZB92" s="183"/>
      <c r="ZC92" s="183"/>
      <c r="ZD92" s="183"/>
      <c r="ZE92" s="183"/>
      <c r="ZF92" s="183"/>
      <c r="ZG92" s="183"/>
      <c r="ZH92" s="183"/>
      <c r="ZI92" s="183"/>
      <c r="ZJ92" s="183"/>
      <c r="ZK92" s="183"/>
      <c r="ZL92" s="183"/>
      <c r="ZM92" s="183"/>
      <c r="ZN92" s="183"/>
      <c r="ZO92" s="183"/>
      <c r="ZP92" s="183"/>
      <c r="ZQ92" s="183"/>
      <c r="ZR92" s="183"/>
      <c r="ZS92" s="183"/>
      <c r="ZT92" s="183"/>
      <c r="ZU92" s="183"/>
      <c r="ZV92" s="183"/>
      <c r="ZW92" s="183"/>
      <c r="ZX92" s="183"/>
      <c r="ZY92" s="183"/>
      <c r="ZZ92" s="183"/>
      <c r="AAA92" s="183"/>
      <c r="AAB92" s="183"/>
      <c r="AAC92" s="183"/>
      <c r="AAD92" s="183"/>
      <c r="AAE92" s="183"/>
      <c r="AAF92" s="183"/>
      <c r="AAG92" s="183"/>
      <c r="AAH92" s="183"/>
      <c r="AAI92" s="183"/>
      <c r="AAJ92" s="183"/>
      <c r="AAK92" s="183"/>
      <c r="AAL92" s="183"/>
      <c r="AAM92" s="183"/>
      <c r="AAN92" s="183"/>
      <c r="AAO92" s="183"/>
      <c r="AAP92" s="183"/>
      <c r="AAQ92" s="183"/>
      <c r="AAR92" s="183"/>
      <c r="AAS92" s="183"/>
      <c r="AAT92" s="183"/>
      <c r="AAU92" s="183"/>
      <c r="AAV92" s="183"/>
      <c r="AAW92" s="183"/>
      <c r="AAX92" s="183"/>
      <c r="AAY92" s="183"/>
      <c r="AAZ92" s="183"/>
      <c r="ABA92" s="183"/>
      <c r="ABB92" s="183"/>
      <c r="ABC92" s="183"/>
      <c r="ABD92" s="183"/>
      <c r="ABE92" s="183"/>
      <c r="ABF92" s="183"/>
      <c r="ABG92" s="183"/>
      <c r="ABH92" s="183"/>
      <c r="ABI92" s="183"/>
      <c r="ABJ92" s="183"/>
      <c r="ABK92" s="183"/>
      <c r="ABL92" s="183"/>
      <c r="ABM92" s="183"/>
      <c r="ABN92" s="183"/>
      <c r="ABO92" s="183"/>
      <c r="ABP92" s="183"/>
      <c r="ABQ92" s="183"/>
      <c r="ABR92" s="183"/>
      <c r="ABS92" s="183"/>
      <c r="ABT92" s="183"/>
      <c r="ABU92" s="183"/>
      <c r="ABV92" s="183"/>
      <c r="ABW92" s="183"/>
      <c r="ABX92" s="183"/>
      <c r="ABY92" s="183"/>
      <c r="ABZ92" s="183"/>
      <c r="ACA92" s="183"/>
      <c r="ACB92" s="183"/>
      <c r="ACC92" s="183"/>
      <c r="ACD92" s="183"/>
      <c r="ACE92" s="183"/>
      <c r="ACF92" s="183"/>
      <c r="ACG92" s="183"/>
      <c r="ACH92" s="183"/>
      <c r="ACI92" s="183"/>
      <c r="ACJ92" s="183"/>
      <c r="ACK92" s="183"/>
      <c r="ACL92" s="183"/>
      <c r="ACM92" s="183"/>
      <c r="ACN92" s="183"/>
      <c r="ACO92" s="183"/>
      <c r="ACP92" s="183"/>
      <c r="ACQ92" s="183"/>
      <c r="ACR92" s="183"/>
      <c r="ACS92" s="183"/>
      <c r="ACT92" s="183"/>
      <c r="ACU92" s="183"/>
      <c r="ACV92" s="183"/>
      <c r="ACW92" s="183"/>
      <c r="ACX92" s="183"/>
      <c r="ACY92" s="183"/>
      <c r="ACZ92" s="183"/>
      <c r="ADA92" s="183"/>
      <c r="ADB92" s="183"/>
      <c r="ADC92" s="183"/>
      <c r="ADD92" s="183"/>
      <c r="ADE92" s="183"/>
      <c r="ADF92" s="183"/>
      <c r="ADG92" s="183"/>
      <c r="ADH92" s="183"/>
      <c r="ADI92" s="183"/>
      <c r="ADJ92" s="183"/>
      <c r="ADK92" s="183"/>
      <c r="ADL92" s="183"/>
      <c r="ADM92" s="183"/>
      <c r="ADN92" s="183"/>
      <c r="ADO92" s="183"/>
      <c r="ADP92" s="183"/>
      <c r="ADQ92" s="183"/>
      <c r="ADR92" s="183"/>
      <c r="ADS92" s="183"/>
      <c r="ADT92" s="183"/>
      <c r="ADU92" s="183"/>
      <c r="ADV92" s="183"/>
      <c r="ADW92" s="183"/>
      <c r="ADX92" s="183"/>
      <c r="ADY92" s="183"/>
      <c r="ADZ92" s="183"/>
      <c r="AEA92" s="183"/>
      <c r="AEB92" s="183"/>
      <c r="AEC92" s="183"/>
      <c r="AED92" s="183"/>
      <c r="AEE92" s="183"/>
      <c r="AEF92" s="183"/>
      <c r="AEG92" s="183"/>
      <c r="AEH92" s="183"/>
      <c r="AEI92" s="183"/>
      <c r="AEJ92" s="183"/>
      <c r="AEK92" s="183"/>
      <c r="AEL92" s="183"/>
      <c r="AEM92" s="183"/>
      <c r="AEN92" s="183"/>
      <c r="AEO92" s="183"/>
      <c r="AEP92" s="183"/>
      <c r="AEQ92" s="183"/>
      <c r="AER92" s="183"/>
      <c r="AES92" s="183"/>
      <c r="AET92" s="183"/>
      <c r="AEU92" s="183"/>
      <c r="AEV92" s="183"/>
      <c r="AEW92" s="183"/>
      <c r="AEX92" s="183"/>
      <c r="AEY92" s="183"/>
      <c r="AEZ92" s="183"/>
      <c r="AFA92" s="183"/>
      <c r="AFB92" s="183"/>
      <c r="AFC92" s="183"/>
      <c r="AFD92" s="183"/>
      <c r="AFE92" s="183"/>
      <c r="AFF92" s="183"/>
      <c r="AFG92" s="183"/>
      <c r="AFH92" s="183"/>
      <c r="AFI92" s="183"/>
      <c r="AFJ92" s="183"/>
      <c r="AFK92" s="183"/>
      <c r="AFL92" s="183"/>
      <c r="AFM92" s="183"/>
      <c r="AFN92" s="183"/>
      <c r="AFO92" s="183"/>
      <c r="AFP92" s="183"/>
      <c r="AFQ92" s="183"/>
      <c r="AFR92" s="183"/>
      <c r="AFS92" s="183"/>
      <c r="AFT92" s="183"/>
      <c r="AFU92" s="183"/>
      <c r="AFV92" s="183"/>
      <c r="AFW92" s="183"/>
      <c r="AFX92" s="183"/>
      <c r="AFY92" s="183"/>
      <c r="AFZ92" s="183"/>
      <c r="AGA92" s="183"/>
      <c r="AGB92" s="183"/>
      <c r="AGC92" s="183"/>
      <c r="AGD92" s="183"/>
      <c r="AGE92" s="183"/>
      <c r="AGF92" s="183"/>
      <c r="AGG92" s="183"/>
      <c r="AGH92" s="183"/>
      <c r="AGI92" s="183"/>
      <c r="AGJ92" s="183"/>
      <c r="AGK92" s="183"/>
      <c r="AGL92" s="183"/>
      <c r="AGM92" s="183"/>
      <c r="AGN92" s="183"/>
      <c r="AGO92" s="183"/>
      <c r="AGP92" s="183"/>
      <c r="AGQ92" s="183"/>
      <c r="AGR92" s="183"/>
      <c r="AGS92" s="183"/>
      <c r="AGT92" s="183"/>
      <c r="AGU92" s="183"/>
      <c r="AGV92" s="183"/>
      <c r="AGW92" s="183"/>
      <c r="AGX92" s="183"/>
      <c r="AGY92" s="183"/>
      <c r="AGZ92" s="183"/>
      <c r="AHA92" s="183"/>
      <c r="AHB92" s="183"/>
      <c r="AHC92" s="183"/>
      <c r="AHD92" s="183"/>
      <c r="AHE92" s="183"/>
      <c r="AHF92" s="183"/>
      <c r="AHG92" s="183"/>
      <c r="AHH92" s="183"/>
      <c r="AHI92" s="183"/>
      <c r="AHJ92" s="183"/>
      <c r="AHK92" s="183"/>
      <c r="AHL92" s="183"/>
      <c r="AHM92" s="183"/>
      <c r="AHN92" s="183"/>
      <c r="AHO92" s="183"/>
      <c r="AHP92" s="183"/>
      <c r="AHQ92" s="183"/>
      <c r="AHR92" s="183"/>
      <c r="AHS92" s="183"/>
      <c r="AHT92" s="183"/>
      <c r="AHU92" s="183"/>
      <c r="AHV92" s="183"/>
      <c r="AHW92" s="183"/>
      <c r="AHX92" s="183"/>
      <c r="AHY92" s="183"/>
      <c r="AHZ92" s="183"/>
      <c r="AIA92" s="183"/>
      <c r="AIB92" s="183"/>
      <c r="AIC92" s="183"/>
      <c r="AID92" s="183"/>
      <c r="AIE92" s="183"/>
      <c r="AIF92" s="183"/>
      <c r="AIG92" s="183"/>
      <c r="AIH92" s="183"/>
      <c r="AII92" s="183"/>
      <c r="AIJ92" s="183"/>
      <c r="AIK92" s="183"/>
      <c r="AIL92" s="183"/>
      <c r="AIM92" s="183"/>
      <c r="AIN92" s="183"/>
      <c r="AIO92" s="183"/>
      <c r="AIP92" s="183"/>
      <c r="AIQ92" s="183"/>
      <c r="AIR92" s="183"/>
      <c r="AIS92" s="183"/>
      <c r="AIT92" s="183"/>
      <c r="AIU92" s="183"/>
      <c r="AIV92" s="183"/>
      <c r="AIW92" s="183"/>
      <c r="AIX92" s="183"/>
      <c r="AIY92" s="183"/>
      <c r="AIZ92" s="183"/>
      <c r="AJA92" s="183"/>
      <c r="AJB92" s="183"/>
      <c r="AJC92" s="183"/>
      <c r="AJD92" s="183"/>
      <c r="AJE92" s="183"/>
      <c r="AJF92" s="183"/>
      <c r="AJG92" s="183"/>
      <c r="AJH92" s="183"/>
      <c r="AJI92" s="183"/>
      <c r="AJJ92" s="183"/>
      <c r="AJK92" s="183"/>
      <c r="AJL92" s="183"/>
      <c r="AJM92" s="183"/>
      <c r="AJN92" s="183"/>
      <c r="AJO92" s="183"/>
      <c r="AJP92" s="183"/>
      <c r="AJQ92" s="183"/>
      <c r="AJR92" s="183"/>
      <c r="AJS92" s="183"/>
      <c r="AJT92" s="183"/>
      <c r="AJU92" s="183"/>
      <c r="AJV92" s="183"/>
      <c r="AJW92" s="183"/>
      <c r="AJX92" s="183"/>
      <c r="AJY92" s="183"/>
      <c r="AJZ92" s="183"/>
      <c r="AKA92" s="183"/>
      <c r="AKB92" s="183"/>
      <c r="AKC92" s="183"/>
      <c r="AKD92" s="183"/>
      <c r="AKE92" s="183"/>
      <c r="AKF92" s="183"/>
      <c r="AKG92" s="183"/>
      <c r="AKH92" s="183"/>
      <c r="AKI92" s="183"/>
      <c r="AKJ92" s="183"/>
      <c r="AKK92" s="183"/>
      <c r="AKL92" s="183"/>
      <c r="AKM92" s="183"/>
      <c r="AKN92" s="183"/>
      <c r="AKO92" s="183"/>
      <c r="AKP92" s="183"/>
      <c r="AKQ92" s="183"/>
      <c r="AKR92" s="183"/>
      <c r="AKS92" s="183"/>
      <c r="AKT92" s="183"/>
      <c r="AKU92" s="183"/>
      <c r="AKV92" s="183"/>
      <c r="AKW92" s="183"/>
      <c r="AKX92" s="183"/>
      <c r="AKY92" s="183"/>
      <c r="AKZ92" s="183"/>
      <c r="ALA92" s="183"/>
      <c r="ALB92" s="183"/>
      <c r="ALC92" s="183"/>
      <c r="ALD92" s="183"/>
      <c r="ALE92" s="183"/>
      <c r="ALF92" s="183"/>
      <c r="ALG92" s="183"/>
      <c r="ALH92" s="183"/>
      <c r="ALI92" s="183"/>
      <c r="ALJ92" s="183"/>
      <c r="ALK92" s="183"/>
      <c r="ALL92" s="183"/>
      <c r="ALM92" s="183"/>
      <c r="ALN92" s="183"/>
      <c r="ALO92" s="183"/>
      <c r="ALP92" s="183"/>
      <c r="ALQ92" s="183"/>
      <c r="ALR92" s="183"/>
      <c r="ALS92" s="183"/>
      <c r="ALT92" s="183"/>
      <c r="ALU92" s="183"/>
      <c r="ALV92" s="183"/>
      <c r="ALW92" s="183"/>
      <c r="ALX92" s="183"/>
      <c r="ALY92" s="183"/>
      <c r="ALZ92" s="183"/>
      <c r="AMA92" s="183"/>
      <c r="AMB92" s="183"/>
      <c r="AMC92" s="183"/>
      <c r="AMD92" s="183"/>
      <c r="AME92" s="183"/>
      <c r="AMF92" s="183"/>
      <c r="AMG92" s="183"/>
      <c r="AMH92" s="183"/>
      <c r="AMI92" s="183"/>
      <c r="AMJ92" s="183"/>
      <c r="AMK92" s="183"/>
      <c r="AML92" s="183"/>
      <c r="AMM92" s="183"/>
      <c r="AMN92" s="183"/>
      <c r="AMO92" s="183"/>
      <c r="AMP92" s="183"/>
      <c r="AMQ92" s="183"/>
      <c r="AMR92" s="183"/>
      <c r="AMS92" s="183"/>
      <c r="AMT92" s="183"/>
      <c r="AMU92" s="183"/>
      <c r="AMV92" s="183"/>
      <c r="AMW92" s="183"/>
      <c r="AMX92" s="183"/>
      <c r="AMY92" s="183"/>
      <c r="AMZ92" s="183"/>
      <c r="ANA92" s="183"/>
      <c r="ANB92" s="183"/>
      <c r="ANC92" s="183"/>
      <c r="AND92" s="183"/>
      <c r="ANE92" s="183"/>
      <c r="ANF92" s="183"/>
      <c r="ANG92" s="183"/>
      <c r="ANH92" s="183"/>
      <c r="ANI92" s="183"/>
      <c r="ANJ92" s="183"/>
      <c r="ANK92" s="183"/>
      <c r="ANL92" s="183"/>
      <c r="ANM92" s="183"/>
      <c r="ANN92" s="183"/>
      <c r="ANO92" s="183"/>
      <c r="ANP92" s="183"/>
      <c r="ANQ92" s="183"/>
      <c r="ANR92" s="183"/>
      <c r="ANS92" s="183"/>
      <c r="ANT92" s="183"/>
      <c r="ANU92" s="183"/>
      <c r="ANV92" s="183"/>
      <c r="ANW92" s="183"/>
      <c r="ANX92" s="183"/>
      <c r="ANY92" s="183"/>
      <c r="ANZ92" s="183"/>
      <c r="AOA92" s="183"/>
      <c r="AOB92" s="183"/>
      <c r="AOC92" s="183"/>
      <c r="AOD92" s="183"/>
      <c r="AOE92" s="183"/>
      <c r="AOF92" s="183"/>
      <c r="AOG92" s="183"/>
      <c r="AOH92" s="183"/>
      <c r="AOI92" s="183"/>
      <c r="AOJ92" s="183"/>
      <c r="AOK92" s="183"/>
      <c r="AOL92" s="183"/>
      <c r="AOM92" s="183"/>
      <c r="AON92" s="183"/>
      <c r="AOO92" s="183"/>
      <c r="AOP92" s="183"/>
      <c r="AOQ92" s="183"/>
      <c r="AOR92" s="183"/>
      <c r="AOS92" s="183"/>
      <c r="AOT92" s="183"/>
      <c r="AOU92" s="183"/>
      <c r="AOV92" s="183"/>
      <c r="AOW92" s="183"/>
      <c r="AOX92" s="183"/>
      <c r="AOY92" s="183"/>
      <c r="AOZ92" s="183"/>
      <c r="APA92" s="183"/>
      <c r="APB92" s="183"/>
      <c r="APC92" s="183"/>
      <c r="APD92" s="183"/>
      <c r="APE92" s="183"/>
      <c r="APF92" s="183"/>
      <c r="APG92" s="183"/>
      <c r="APH92" s="183"/>
      <c r="API92" s="183"/>
      <c r="APJ92" s="183"/>
      <c r="APK92" s="183"/>
      <c r="APL92" s="183"/>
      <c r="APM92" s="183"/>
      <c r="APN92" s="183"/>
      <c r="APO92" s="183"/>
      <c r="APP92" s="183"/>
      <c r="APQ92" s="183"/>
      <c r="APR92" s="183"/>
      <c r="APS92" s="183"/>
      <c r="APT92" s="183"/>
      <c r="APU92" s="183"/>
      <c r="APV92" s="183"/>
      <c r="APW92" s="183"/>
      <c r="APX92" s="183"/>
      <c r="APY92" s="183"/>
      <c r="APZ92" s="183"/>
      <c r="AQA92" s="183"/>
      <c r="AQB92" s="183"/>
      <c r="AQC92" s="183"/>
      <c r="AQD92" s="183"/>
      <c r="AQE92" s="183"/>
      <c r="AQF92" s="183"/>
      <c r="AQG92" s="183"/>
      <c r="AQH92" s="183"/>
      <c r="AQI92" s="183"/>
      <c r="AQJ92" s="183"/>
      <c r="AQK92" s="183"/>
      <c r="AQL92" s="183"/>
      <c r="AQM92" s="183"/>
      <c r="AQN92" s="183"/>
      <c r="AQO92" s="183"/>
      <c r="AQP92" s="183"/>
      <c r="AQQ92" s="183"/>
      <c r="AQR92" s="183"/>
      <c r="AQS92" s="183"/>
      <c r="AQT92" s="183"/>
      <c r="AQU92" s="183"/>
      <c r="AQV92" s="183"/>
      <c r="AQW92" s="183"/>
      <c r="AQX92" s="183"/>
      <c r="AQY92" s="183"/>
      <c r="AQZ92" s="183"/>
      <c r="ARA92" s="183"/>
      <c r="ARB92" s="183"/>
      <c r="ARC92" s="183"/>
      <c r="ARD92" s="183"/>
      <c r="ARE92" s="183"/>
      <c r="ARF92" s="183"/>
      <c r="ARG92" s="183"/>
      <c r="ARH92" s="183"/>
      <c r="ARI92" s="183"/>
      <c r="ARJ92" s="183"/>
      <c r="ARK92" s="183"/>
      <c r="ARL92" s="183"/>
      <c r="ARM92" s="183"/>
      <c r="ARN92" s="183"/>
      <c r="ARO92" s="183"/>
      <c r="ARP92" s="183"/>
      <c r="ARQ92" s="183"/>
      <c r="ARR92" s="183"/>
      <c r="ARS92" s="183"/>
      <c r="ART92" s="183"/>
      <c r="ARU92" s="183"/>
      <c r="ARV92" s="183"/>
      <c r="ARW92" s="183"/>
      <c r="ARX92" s="183"/>
      <c r="ARY92" s="183"/>
      <c r="ARZ92" s="183"/>
      <c r="ASA92" s="183"/>
      <c r="ASB92" s="183"/>
      <c r="ASC92" s="183"/>
      <c r="ASD92" s="183"/>
      <c r="ASE92" s="183"/>
      <c r="ASF92" s="183"/>
      <c r="ASG92" s="183"/>
      <c r="ASH92" s="183"/>
      <c r="ASI92" s="183"/>
      <c r="ASJ92" s="183"/>
      <c r="ASK92" s="183"/>
      <c r="ASL92" s="183"/>
      <c r="ASM92" s="183"/>
      <c r="ASN92" s="183"/>
      <c r="ASO92" s="183"/>
      <c r="ASP92" s="183"/>
      <c r="ASQ92" s="183"/>
      <c r="ASR92" s="183"/>
      <c r="ASS92" s="183"/>
      <c r="AST92" s="183"/>
      <c r="ASU92" s="183"/>
      <c r="ASV92" s="183"/>
      <c r="ASW92" s="183"/>
      <c r="ASX92" s="183"/>
      <c r="ASY92" s="183"/>
      <c r="ASZ92" s="183"/>
      <c r="ATA92" s="183"/>
      <c r="ATB92" s="183"/>
      <c r="ATC92" s="183"/>
      <c r="ATD92" s="183"/>
      <c r="ATE92" s="183"/>
      <c r="ATF92" s="183"/>
      <c r="ATG92" s="183"/>
      <c r="ATH92" s="183"/>
      <c r="ATI92" s="183"/>
      <c r="ATJ92" s="183"/>
      <c r="ATK92" s="183"/>
      <c r="ATL92" s="183"/>
      <c r="ATM92" s="183"/>
      <c r="ATN92" s="183"/>
      <c r="ATO92" s="183"/>
      <c r="ATP92" s="183"/>
      <c r="ATQ92" s="183"/>
      <c r="ATR92" s="183"/>
      <c r="ATS92" s="183"/>
      <c r="ATT92" s="183"/>
      <c r="ATU92" s="183"/>
      <c r="ATV92" s="183"/>
      <c r="ATW92" s="183"/>
      <c r="ATX92" s="183"/>
      <c r="ATY92" s="183"/>
      <c r="ATZ92" s="183"/>
      <c r="AUA92" s="183"/>
      <c r="AUB92" s="183"/>
      <c r="AUC92" s="183"/>
      <c r="AUD92" s="183"/>
      <c r="AUE92" s="183"/>
      <c r="AUF92" s="183"/>
      <c r="AUG92" s="183"/>
      <c r="AUH92" s="183"/>
      <c r="AUI92" s="183"/>
      <c r="AUJ92" s="183"/>
      <c r="AUK92" s="183"/>
      <c r="AUL92" s="183"/>
      <c r="AUM92" s="183"/>
      <c r="AUN92" s="183"/>
      <c r="AUO92" s="183"/>
      <c r="AUP92" s="183"/>
      <c r="AUQ92" s="183"/>
      <c r="AUR92" s="183"/>
      <c r="AUS92" s="183"/>
      <c r="AUT92" s="183"/>
      <c r="AUU92" s="183"/>
      <c r="AUV92" s="183"/>
      <c r="AUW92" s="183"/>
      <c r="AUX92" s="183"/>
      <c r="AUY92" s="183"/>
      <c r="AUZ92" s="183"/>
      <c r="AVA92" s="183"/>
      <c r="AVB92" s="183"/>
      <c r="AVC92" s="183"/>
      <c r="AVD92" s="183"/>
      <c r="AVE92" s="183"/>
      <c r="AVF92" s="183"/>
      <c r="AVG92" s="183"/>
      <c r="AVH92" s="183"/>
      <c r="AVI92" s="183"/>
      <c r="AVJ92" s="183"/>
      <c r="AVK92" s="183"/>
      <c r="AVL92" s="183"/>
      <c r="AVM92" s="183"/>
      <c r="AVN92" s="183"/>
      <c r="AVO92" s="183"/>
      <c r="AVP92" s="183"/>
      <c r="AVQ92" s="183"/>
      <c r="AVR92" s="183"/>
      <c r="AVS92" s="183"/>
      <c r="AVT92" s="183"/>
      <c r="AVU92" s="183"/>
      <c r="AVV92" s="183"/>
      <c r="AVW92" s="183"/>
      <c r="AVX92" s="183"/>
      <c r="AVY92" s="183"/>
      <c r="AVZ92" s="183"/>
      <c r="AWA92" s="183"/>
      <c r="AWB92" s="183"/>
      <c r="AWC92" s="183"/>
      <c r="AWD92" s="183"/>
      <c r="AWE92" s="183"/>
      <c r="AWF92" s="183"/>
      <c r="AWG92" s="183"/>
      <c r="AWH92" s="183"/>
      <c r="AWI92" s="183"/>
      <c r="AWJ92" s="183"/>
      <c r="AWK92" s="183"/>
      <c r="AWL92" s="183"/>
      <c r="AWM92" s="183"/>
      <c r="AWN92" s="183"/>
      <c r="AWO92" s="183"/>
      <c r="AWP92" s="183"/>
      <c r="AWQ92" s="183"/>
      <c r="AWR92" s="183"/>
      <c r="AWS92" s="183"/>
      <c r="AWT92" s="183"/>
      <c r="AWU92" s="183"/>
      <c r="AWV92" s="183"/>
      <c r="AWW92" s="183"/>
      <c r="AWX92" s="183"/>
      <c r="AWY92" s="183"/>
      <c r="AWZ92" s="183"/>
      <c r="AXA92" s="183"/>
      <c r="AXB92" s="183"/>
      <c r="AXC92" s="183"/>
      <c r="AXD92" s="183"/>
      <c r="AXE92" s="183"/>
      <c r="AXF92" s="183"/>
      <c r="AXG92" s="183"/>
      <c r="AXH92" s="183"/>
      <c r="AXI92" s="183"/>
      <c r="AXJ92" s="183"/>
      <c r="AXK92" s="183"/>
      <c r="AXL92" s="183"/>
      <c r="AXM92" s="183"/>
      <c r="AXN92" s="183"/>
      <c r="AXO92" s="183"/>
      <c r="AXP92" s="183"/>
      <c r="AXQ92" s="183"/>
      <c r="AXR92" s="183"/>
      <c r="AXS92" s="183"/>
      <c r="AXT92" s="183"/>
      <c r="AXU92" s="183"/>
      <c r="AXV92" s="183"/>
      <c r="AXW92" s="183"/>
      <c r="AXX92" s="183"/>
      <c r="AXY92" s="183"/>
      <c r="AXZ92" s="183"/>
      <c r="AYA92" s="183"/>
      <c r="AYB92" s="183"/>
      <c r="AYC92" s="183"/>
      <c r="AYD92" s="183"/>
      <c r="AYE92" s="183"/>
      <c r="AYF92" s="183"/>
      <c r="AYG92" s="183"/>
      <c r="AYH92" s="183"/>
      <c r="AYI92" s="183"/>
      <c r="AYJ92" s="183"/>
      <c r="AYK92" s="183"/>
      <c r="AYL92" s="183"/>
      <c r="AYM92" s="183"/>
      <c r="AYN92" s="183"/>
      <c r="AYO92" s="183"/>
      <c r="AYP92" s="183"/>
      <c r="AYQ92" s="183"/>
      <c r="AYR92" s="183"/>
      <c r="AYS92" s="183"/>
      <c r="AYT92" s="183"/>
      <c r="AYU92" s="183"/>
      <c r="AYV92" s="183"/>
      <c r="AYW92" s="183"/>
      <c r="AYX92" s="183"/>
      <c r="AYY92" s="183"/>
      <c r="AYZ92" s="183"/>
      <c r="AZA92" s="183"/>
      <c r="AZB92" s="183"/>
      <c r="AZC92" s="183"/>
      <c r="AZD92" s="183"/>
      <c r="AZE92" s="183"/>
      <c r="AZF92" s="183"/>
      <c r="AZG92" s="183"/>
      <c r="AZH92" s="183"/>
      <c r="AZI92" s="183"/>
      <c r="AZJ92" s="183"/>
      <c r="AZK92" s="183"/>
      <c r="AZL92" s="183"/>
      <c r="AZM92" s="183"/>
      <c r="AZN92" s="183"/>
      <c r="AZO92" s="183"/>
      <c r="AZP92" s="183"/>
      <c r="AZQ92" s="183"/>
      <c r="AZR92" s="183"/>
      <c r="AZS92" s="183"/>
      <c r="AZT92" s="183"/>
      <c r="AZU92" s="183"/>
      <c r="AZV92" s="183"/>
      <c r="AZW92" s="183"/>
      <c r="AZX92" s="183"/>
      <c r="AZY92" s="183"/>
      <c r="AZZ92" s="183"/>
      <c r="BAA92" s="183"/>
      <c r="BAB92" s="183"/>
      <c r="BAC92" s="183"/>
      <c r="BAD92" s="183"/>
      <c r="BAE92" s="183"/>
      <c r="BAF92" s="183"/>
      <c r="BAG92" s="183"/>
      <c r="BAH92" s="183"/>
      <c r="BAI92" s="183"/>
      <c r="BAJ92" s="183"/>
      <c r="BAK92" s="183"/>
      <c r="BAL92" s="183"/>
      <c r="BAM92" s="183"/>
      <c r="BAN92" s="183"/>
      <c r="BAO92" s="183"/>
      <c r="BAP92" s="183"/>
      <c r="BAQ92" s="183"/>
      <c r="BAR92" s="183"/>
      <c r="BAS92" s="183"/>
      <c r="BAT92" s="183"/>
      <c r="BAU92" s="183"/>
      <c r="BAV92" s="183"/>
      <c r="BAW92" s="183"/>
      <c r="BAX92" s="183"/>
      <c r="BAY92" s="183"/>
      <c r="BAZ92" s="183"/>
      <c r="BBA92" s="183"/>
      <c r="BBB92" s="183"/>
      <c r="BBC92" s="183"/>
      <c r="BBD92" s="183"/>
      <c r="BBE92" s="183"/>
      <c r="BBF92" s="183"/>
      <c r="BBG92" s="183"/>
      <c r="BBH92" s="183"/>
      <c r="BBI92" s="183"/>
      <c r="BBJ92" s="183"/>
      <c r="BBK92" s="183"/>
      <c r="BBL92" s="183"/>
      <c r="BBM92" s="183"/>
      <c r="BBN92" s="183"/>
      <c r="BBO92" s="183"/>
      <c r="BBP92" s="183"/>
      <c r="BBQ92" s="183"/>
      <c r="BBR92" s="183"/>
      <c r="BBS92" s="183"/>
      <c r="BBT92" s="183"/>
      <c r="BBU92" s="183"/>
      <c r="BBV92" s="183"/>
      <c r="BBW92" s="183"/>
      <c r="BBX92" s="183"/>
      <c r="BBY92" s="183"/>
      <c r="BBZ92" s="183"/>
      <c r="BCA92" s="183"/>
      <c r="BCB92" s="183"/>
      <c r="BCC92" s="183"/>
      <c r="BCD92" s="183"/>
      <c r="BCE92" s="183"/>
      <c r="BCF92" s="183"/>
      <c r="BCG92" s="183"/>
      <c r="BCH92" s="183"/>
      <c r="BCI92" s="183"/>
      <c r="BCJ92" s="183"/>
      <c r="BCK92" s="183"/>
      <c r="BCL92" s="183"/>
      <c r="BCM92" s="183"/>
      <c r="BCN92" s="183"/>
      <c r="BCO92" s="183"/>
      <c r="BCP92" s="183"/>
      <c r="BCQ92" s="183"/>
      <c r="BCR92" s="183"/>
      <c r="BCS92" s="183"/>
      <c r="BCT92" s="183"/>
      <c r="BCU92" s="183"/>
      <c r="BCV92" s="183"/>
      <c r="BCW92" s="183"/>
      <c r="BCX92" s="183"/>
      <c r="BCY92" s="183"/>
      <c r="BCZ92" s="183"/>
      <c r="BDA92" s="183"/>
      <c r="BDB92" s="183"/>
      <c r="BDC92" s="183"/>
      <c r="BDD92" s="183"/>
      <c r="BDE92" s="183"/>
      <c r="BDF92" s="183"/>
      <c r="BDG92" s="183"/>
      <c r="BDH92" s="183"/>
      <c r="BDI92" s="183"/>
      <c r="BDJ92" s="183"/>
      <c r="BDK92" s="183"/>
      <c r="BDL92" s="183"/>
      <c r="BDM92" s="183"/>
      <c r="BDN92" s="183"/>
      <c r="BDO92" s="183"/>
      <c r="BDP92" s="183"/>
      <c r="BDQ92" s="183"/>
      <c r="BDR92" s="183"/>
      <c r="BDS92" s="183"/>
      <c r="BDT92" s="183"/>
      <c r="BDU92" s="183"/>
      <c r="BDV92" s="183"/>
      <c r="BDW92" s="183"/>
      <c r="BDX92" s="183"/>
      <c r="BDY92" s="183"/>
      <c r="BDZ92" s="183"/>
      <c r="BEA92" s="183"/>
      <c r="BEB92" s="183"/>
      <c r="BEC92" s="183"/>
      <c r="BED92" s="183"/>
      <c r="BEE92" s="183"/>
      <c r="BEF92" s="183"/>
      <c r="BEG92" s="183"/>
      <c r="BEH92" s="183"/>
      <c r="BEI92" s="183"/>
      <c r="BEJ92" s="183"/>
      <c r="BEK92" s="183"/>
      <c r="BEL92" s="183"/>
      <c r="BEM92" s="183"/>
      <c r="BEN92" s="183"/>
      <c r="BEO92" s="183"/>
      <c r="BEP92" s="183"/>
      <c r="BEQ92" s="183"/>
      <c r="BER92" s="183"/>
      <c r="BES92" s="183"/>
      <c r="BET92" s="183"/>
      <c r="BEU92" s="183"/>
      <c r="BEV92" s="183"/>
      <c r="BEW92" s="183"/>
      <c r="BEX92" s="183"/>
      <c r="BEY92" s="183"/>
      <c r="BEZ92" s="183"/>
      <c r="BFA92" s="183"/>
      <c r="BFB92" s="183"/>
      <c r="BFC92" s="183"/>
      <c r="BFD92" s="183"/>
      <c r="BFE92" s="183"/>
      <c r="BFF92" s="183"/>
      <c r="BFG92" s="183"/>
      <c r="BFH92" s="183"/>
      <c r="BFI92" s="183"/>
      <c r="BFJ92" s="183"/>
      <c r="BFK92" s="183"/>
      <c r="BFL92" s="183"/>
      <c r="BFM92" s="183"/>
      <c r="BFN92" s="183"/>
      <c r="BFO92" s="183"/>
      <c r="BFP92" s="183"/>
      <c r="BFQ92" s="183"/>
      <c r="BFR92" s="183"/>
      <c r="BFS92" s="183"/>
      <c r="BFT92" s="183"/>
      <c r="BFU92" s="183"/>
      <c r="BFV92" s="183"/>
      <c r="BFW92" s="183"/>
      <c r="BFX92" s="183"/>
      <c r="BFY92" s="183"/>
      <c r="BFZ92" s="183"/>
      <c r="BGA92" s="183"/>
      <c r="BGB92" s="183"/>
      <c r="BGC92" s="183"/>
      <c r="BGD92" s="183"/>
      <c r="BGE92" s="183"/>
      <c r="BGF92" s="183"/>
      <c r="BGG92" s="183"/>
      <c r="BGH92" s="183"/>
      <c r="BGI92" s="183"/>
      <c r="BGJ92" s="183"/>
      <c r="BGK92" s="183"/>
      <c r="BGL92" s="183"/>
      <c r="BGM92" s="183"/>
      <c r="BGN92" s="183"/>
      <c r="BGO92" s="183"/>
      <c r="BGP92" s="183"/>
      <c r="BGQ92" s="183"/>
      <c r="BGR92" s="183"/>
      <c r="BGS92" s="183"/>
      <c r="BGT92" s="183"/>
      <c r="BGU92" s="183"/>
      <c r="BGV92" s="183"/>
      <c r="BGW92" s="183"/>
      <c r="BGX92" s="183"/>
      <c r="BGY92" s="183"/>
      <c r="BGZ92" s="183"/>
      <c r="BHA92" s="183"/>
      <c r="BHB92" s="183"/>
      <c r="BHC92" s="183"/>
      <c r="BHD92" s="183"/>
      <c r="BHE92" s="183"/>
      <c r="BHF92" s="183"/>
      <c r="BHG92" s="183"/>
      <c r="BHH92" s="183"/>
      <c r="BHI92" s="183"/>
      <c r="BHJ92" s="183"/>
      <c r="BHK92" s="183"/>
      <c r="BHL92" s="183"/>
      <c r="BHM92" s="183"/>
      <c r="BHN92" s="183"/>
      <c r="BHO92" s="183"/>
      <c r="BHP92" s="183"/>
      <c r="BHQ92" s="183"/>
      <c r="BHR92" s="183"/>
      <c r="BHS92" s="183"/>
      <c r="BHT92" s="183"/>
      <c r="BHU92" s="183"/>
      <c r="BHV92" s="183"/>
      <c r="BHW92" s="183"/>
      <c r="BHX92" s="183"/>
      <c r="BHY92" s="183"/>
      <c r="BHZ92" s="183"/>
      <c r="BIA92" s="183"/>
      <c r="BIB92" s="183"/>
      <c r="BIC92" s="183"/>
      <c r="BID92" s="183"/>
      <c r="BIE92" s="183"/>
      <c r="BIF92" s="183"/>
      <c r="BIG92" s="183"/>
      <c r="BIH92" s="183"/>
      <c r="BII92" s="183"/>
      <c r="BIJ92" s="183"/>
      <c r="BIK92" s="183"/>
      <c r="BIL92" s="183"/>
      <c r="BIM92" s="183"/>
      <c r="BIN92" s="183"/>
      <c r="BIO92" s="183"/>
      <c r="BIP92" s="183"/>
      <c r="BIQ92" s="183"/>
      <c r="BIR92" s="183"/>
      <c r="BIS92" s="183"/>
      <c r="BIT92" s="183"/>
      <c r="BIU92" s="183"/>
      <c r="BIV92" s="183"/>
      <c r="BIW92" s="183"/>
      <c r="BIX92" s="183"/>
      <c r="BIY92" s="183"/>
      <c r="BIZ92" s="183"/>
      <c r="BJA92" s="183"/>
      <c r="BJB92" s="183"/>
      <c r="BJC92" s="183"/>
      <c r="BJD92" s="183"/>
      <c r="BJE92" s="183"/>
      <c r="BJF92" s="183"/>
      <c r="BJG92" s="183"/>
      <c r="BJH92" s="183"/>
      <c r="BJI92" s="183"/>
      <c r="BJJ92" s="183"/>
      <c r="BJK92" s="183"/>
      <c r="BJL92" s="183"/>
      <c r="BJM92" s="183"/>
      <c r="BJN92" s="183"/>
      <c r="BJO92" s="183"/>
      <c r="BJP92" s="183"/>
      <c r="BJQ92" s="183"/>
      <c r="BJR92" s="183"/>
      <c r="BJS92" s="183"/>
      <c r="BJT92" s="183"/>
      <c r="BJU92" s="183"/>
      <c r="BJV92" s="183"/>
      <c r="BJW92" s="183"/>
      <c r="BJX92" s="183"/>
      <c r="BJY92" s="183"/>
      <c r="BJZ92" s="183"/>
      <c r="BKA92" s="183"/>
      <c r="BKB92" s="183"/>
      <c r="BKC92" s="183"/>
      <c r="BKD92" s="183"/>
      <c r="BKE92" s="183"/>
      <c r="BKF92" s="183"/>
      <c r="BKG92" s="183"/>
      <c r="BKH92" s="183"/>
      <c r="BKI92" s="183"/>
      <c r="BKJ92" s="183"/>
      <c r="BKK92" s="183"/>
      <c r="BKL92" s="183"/>
      <c r="BKM92" s="183"/>
      <c r="BKN92" s="183"/>
      <c r="BKO92" s="183"/>
      <c r="BKP92" s="183"/>
      <c r="BKQ92" s="183"/>
      <c r="BKR92" s="183"/>
      <c r="BKS92" s="183"/>
      <c r="BKT92" s="183"/>
      <c r="BKU92" s="183"/>
      <c r="BKV92" s="183"/>
      <c r="BKW92" s="183"/>
      <c r="BKX92" s="183"/>
      <c r="BKY92" s="183"/>
      <c r="BKZ92" s="183"/>
      <c r="BLA92" s="183"/>
      <c r="BLB92" s="183"/>
      <c r="BLC92" s="183"/>
      <c r="BLD92" s="183"/>
      <c r="BLE92" s="183"/>
      <c r="BLF92" s="183"/>
      <c r="BLG92" s="183"/>
      <c r="BLH92" s="183"/>
      <c r="BLI92" s="183"/>
      <c r="BLJ92" s="183"/>
      <c r="BLK92" s="183"/>
      <c r="BLL92" s="183"/>
      <c r="BLM92" s="183"/>
      <c r="BLN92" s="183"/>
      <c r="BLO92" s="183"/>
      <c r="BLP92" s="183"/>
      <c r="BLQ92" s="183"/>
      <c r="BLR92" s="183"/>
      <c r="BLS92" s="183"/>
      <c r="BLT92" s="183"/>
      <c r="BLU92" s="183"/>
      <c r="BLV92" s="183"/>
      <c r="BLW92" s="183"/>
      <c r="BLX92" s="183"/>
      <c r="BLY92" s="183"/>
      <c r="BLZ92" s="183"/>
      <c r="BMA92" s="183"/>
      <c r="BMB92" s="183"/>
      <c r="BMC92" s="183"/>
      <c r="BMD92" s="183"/>
      <c r="BME92" s="183"/>
      <c r="BMF92" s="183"/>
      <c r="BMG92" s="183"/>
      <c r="BMH92" s="183"/>
      <c r="BMI92" s="183"/>
      <c r="BMJ92" s="183"/>
      <c r="BMK92" s="183"/>
      <c r="BML92" s="183"/>
      <c r="BMM92" s="183"/>
      <c r="BMN92" s="183"/>
      <c r="BMO92" s="183"/>
      <c r="BMP92" s="183"/>
      <c r="BMQ92" s="183"/>
      <c r="BMR92" s="183"/>
      <c r="BMS92" s="183"/>
      <c r="BMT92" s="183"/>
      <c r="BMU92" s="183"/>
      <c r="BMV92" s="183"/>
      <c r="BMW92" s="183"/>
      <c r="BMX92" s="183"/>
      <c r="BMY92" s="183"/>
      <c r="BMZ92" s="183"/>
      <c r="BNA92" s="183"/>
      <c r="BNB92" s="183"/>
      <c r="BNC92" s="183"/>
      <c r="BND92" s="183"/>
      <c r="BNE92" s="183"/>
      <c r="BNF92" s="183"/>
      <c r="BNG92" s="183"/>
      <c r="BNH92" s="183"/>
      <c r="BNI92" s="183"/>
      <c r="BNJ92" s="183"/>
      <c r="BNK92" s="183"/>
      <c r="BNL92" s="183"/>
      <c r="BNM92" s="183"/>
      <c r="BNN92" s="183"/>
      <c r="BNO92" s="183"/>
      <c r="BNP92" s="183"/>
      <c r="BNQ92" s="183"/>
      <c r="BNR92" s="183"/>
      <c r="BNS92" s="183"/>
      <c r="BNT92" s="183"/>
      <c r="BNU92" s="183"/>
      <c r="BNV92" s="183"/>
      <c r="BNW92" s="183"/>
      <c r="BNX92" s="183"/>
      <c r="BNY92" s="183"/>
      <c r="BNZ92" s="183"/>
      <c r="BOA92" s="183"/>
      <c r="BOB92" s="183"/>
      <c r="BOC92" s="183"/>
      <c r="BOD92" s="183"/>
      <c r="BOE92" s="183"/>
      <c r="BOF92" s="183"/>
      <c r="BOG92" s="183"/>
      <c r="BOH92" s="183"/>
      <c r="BOI92" s="183"/>
      <c r="BOJ92" s="183"/>
      <c r="BOK92" s="183"/>
      <c r="BOL92" s="183"/>
      <c r="BOM92" s="183"/>
      <c r="BON92" s="183"/>
      <c r="BOO92" s="183"/>
      <c r="BOP92" s="183"/>
      <c r="BOQ92" s="183"/>
      <c r="BOR92" s="183"/>
      <c r="BOS92" s="183"/>
      <c r="BOT92" s="183"/>
      <c r="BOU92" s="183"/>
      <c r="BOV92" s="183"/>
      <c r="BOW92" s="183"/>
      <c r="BOX92" s="183"/>
      <c r="BOY92" s="183"/>
      <c r="BOZ92" s="183"/>
      <c r="BPA92" s="183"/>
      <c r="BPB92" s="183"/>
      <c r="BPC92" s="183"/>
      <c r="BPD92" s="183"/>
      <c r="BPE92" s="183"/>
      <c r="BPF92" s="183"/>
      <c r="BPG92" s="183"/>
      <c r="BPH92" s="183"/>
      <c r="BPI92" s="183"/>
      <c r="BPJ92" s="183"/>
      <c r="BPK92" s="183"/>
      <c r="BPL92" s="183"/>
      <c r="BPM92" s="183"/>
      <c r="BPN92" s="183"/>
      <c r="BPO92" s="183"/>
      <c r="BPP92" s="183"/>
      <c r="BPQ92" s="183"/>
      <c r="BPR92" s="183"/>
      <c r="BPS92" s="183"/>
      <c r="BPT92" s="183"/>
      <c r="BPU92" s="183"/>
      <c r="BPV92" s="183"/>
      <c r="BPW92" s="183"/>
      <c r="BPX92" s="183"/>
      <c r="BPY92" s="183"/>
      <c r="BPZ92" s="183"/>
      <c r="BQA92" s="183"/>
      <c r="BQB92" s="183"/>
      <c r="BQC92" s="183"/>
      <c r="BQD92" s="183"/>
      <c r="BQE92" s="183"/>
      <c r="BQF92" s="183"/>
      <c r="BQG92" s="183"/>
      <c r="BQH92" s="183"/>
      <c r="BQI92" s="183"/>
      <c r="BQJ92" s="183"/>
      <c r="BQK92" s="183"/>
      <c r="BQL92" s="183"/>
      <c r="BQM92" s="183"/>
      <c r="BQN92" s="183"/>
      <c r="BQO92" s="183"/>
      <c r="BQP92" s="183"/>
      <c r="BQQ92" s="183"/>
      <c r="BQR92" s="183"/>
      <c r="BQS92" s="183"/>
      <c r="BQT92" s="183"/>
      <c r="BQU92" s="183"/>
      <c r="BQV92" s="183"/>
      <c r="BQW92" s="183"/>
      <c r="BQX92" s="183"/>
      <c r="BQY92" s="183"/>
      <c r="BQZ92" s="183"/>
      <c r="BRA92" s="183"/>
      <c r="BRB92" s="183"/>
      <c r="BRC92" s="183"/>
      <c r="BRD92" s="183"/>
      <c r="BRE92" s="183"/>
      <c r="BRF92" s="183"/>
      <c r="BRG92" s="183"/>
      <c r="BRH92" s="183"/>
      <c r="BRI92" s="183"/>
      <c r="BRJ92" s="183"/>
      <c r="BRK92" s="183"/>
      <c r="BRL92" s="183"/>
      <c r="BRM92" s="183"/>
      <c r="BRN92" s="183"/>
      <c r="BRO92" s="183"/>
      <c r="BRP92" s="183"/>
      <c r="BRQ92" s="183"/>
      <c r="BRR92" s="183"/>
      <c r="BRS92" s="183"/>
      <c r="BRT92" s="183"/>
      <c r="BRU92" s="183"/>
      <c r="BRV92" s="183"/>
      <c r="BRW92" s="183"/>
      <c r="BRX92" s="183"/>
      <c r="BRY92" s="183"/>
      <c r="BRZ92" s="183"/>
      <c r="BSA92" s="183"/>
      <c r="BSB92" s="183"/>
      <c r="BSC92" s="183"/>
      <c r="BSD92" s="183"/>
      <c r="BSE92" s="183"/>
      <c r="BSF92" s="183"/>
      <c r="BSG92" s="183"/>
      <c r="BSH92" s="183"/>
      <c r="BSI92" s="183"/>
      <c r="BSJ92" s="183"/>
      <c r="BSK92" s="183"/>
      <c r="BSL92" s="183"/>
      <c r="BSM92" s="183"/>
      <c r="BSN92" s="183"/>
      <c r="BSO92" s="183"/>
      <c r="BSP92" s="183"/>
      <c r="BSQ92" s="183"/>
      <c r="BSR92" s="183"/>
      <c r="BSS92" s="183"/>
      <c r="BST92" s="183"/>
      <c r="BSU92" s="183"/>
      <c r="BSV92" s="183"/>
      <c r="BSW92" s="183"/>
      <c r="BSX92" s="183"/>
      <c r="BSY92" s="183"/>
      <c r="BSZ92" s="183"/>
      <c r="BTA92" s="183"/>
      <c r="BTB92" s="183"/>
      <c r="BTC92" s="183"/>
      <c r="BTD92" s="183"/>
      <c r="BTE92" s="183"/>
      <c r="BTF92" s="183"/>
      <c r="BTG92" s="183"/>
      <c r="BTH92" s="183"/>
      <c r="BTI92" s="183"/>
      <c r="BTJ92" s="183"/>
      <c r="BTK92" s="183"/>
      <c r="BTL92" s="183"/>
      <c r="BTM92" s="183"/>
      <c r="BTN92" s="183"/>
      <c r="BTO92" s="183"/>
      <c r="BTP92" s="183"/>
      <c r="BTQ92" s="183"/>
      <c r="BTR92" s="183"/>
      <c r="BTS92" s="183"/>
      <c r="BTT92" s="183"/>
      <c r="BTU92" s="183"/>
      <c r="BTV92" s="183"/>
      <c r="BTW92" s="183"/>
      <c r="BTX92" s="183"/>
      <c r="BTY92" s="183"/>
      <c r="BTZ92" s="183"/>
      <c r="BUA92" s="183"/>
      <c r="BUB92" s="183"/>
      <c r="BUC92" s="183"/>
      <c r="BUD92" s="183"/>
      <c r="BUE92" s="183"/>
      <c r="BUF92" s="183"/>
      <c r="BUG92" s="183"/>
      <c r="BUH92" s="183"/>
      <c r="BUI92" s="183"/>
      <c r="BUJ92" s="183"/>
      <c r="BUK92" s="183"/>
      <c r="BUL92" s="183"/>
      <c r="BUM92" s="183"/>
      <c r="BUN92" s="183"/>
      <c r="BUO92" s="183"/>
      <c r="BUP92" s="183"/>
      <c r="BUQ92" s="183"/>
      <c r="BUR92" s="183"/>
      <c r="BUS92" s="183"/>
      <c r="BUT92" s="183"/>
      <c r="BUU92" s="183"/>
      <c r="BUV92" s="183"/>
      <c r="BUW92" s="183"/>
      <c r="BUX92" s="183"/>
      <c r="BUY92" s="183"/>
      <c r="BUZ92" s="183"/>
      <c r="BVA92" s="183"/>
      <c r="BVB92" s="183"/>
      <c r="BVC92" s="183"/>
      <c r="BVD92" s="183"/>
      <c r="BVE92" s="183"/>
      <c r="BVF92" s="183"/>
      <c r="BVG92" s="183"/>
      <c r="BVH92" s="183"/>
      <c r="BVI92" s="183"/>
      <c r="BVJ92" s="183"/>
      <c r="BVK92" s="183"/>
      <c r="BVL92" s="183"/>
      <c r="BVM92" s="183"/>
      <c r="BVN92" s="183"/>
      <c r="BVO92" s="183"/>
      <c r="BVP92" s="183"/>
      <c r="BVQ92" s="183"/>
      <c r="BVR92" s="183"/>
      <c r="BVS92" s="183"/>
      <c r="BVT92" s="183"/>
      <c r="BVU92" s="183"/>
      <c r="BVV92" s="183"/>
      <c r="BVW92" s="183"/>
      <c r="BVX92" s="183"/>
      <c r="BVY92" s="183"/>
      <c r="BVZ92" s="183"/>
      <c r="BWA92" s="183"/>
      <c r="BWB92" s="183"/>
      <c r="BWC92" s="183"/>
      <c r="BWD92" s="183"/>
      <c r="BWE92" s="183"/>
      <c r="BWF92" s="183"/>
      <c r="BWG92" s="183"/>
      <c r="BWH92" s="183"/>
      <c r="BWI92" s="183"/>
      <c r="BWJ92" s="183"/>
      <c r="BWK92" s="183"/>
      <c r="BWL92" s="183"/>
      <c r="BWM92" s="183"/>
      <c r="BWN92" s="183"/>
      <c r="BWO92" s="183"/>
      <c r="BWP92" s="183"/>
      <c r="BWQ92" s="183"/>
      <c r="BWR92" s="183"/>
      <c r="BWS92" s="183"/>
      <c r="BWT92" s="183"/>
      <c r="BWU92" s="183"/>
      <c r="BWV92" s="183"/>
      <c r="BWW92" s="183"/>
      <c r="BWX92" s="183"/>
      <c r="BWY92" s="183"/>
      <c r="BWZ92" s="183"/>
      <c r="BXA92" s="183"/>
      <c r="BXB92" s="183"/>
      <c r="BXC92" s="183"/>
      <c r="BXD92" s="183"/>
      <c r="BXE92" s="183"/>
      <c r="BXF92" s="183"/>
      <c r="BXG92" s="183"/>
      <c r="BXH92" s="183"/>
      <c r="BXI92" s="183"/>
      <c r="BXJ92" s="183"/>
      <c r="BXK92" s="183"/>
      <c r="BXL92" s="183"/>
      <c r="BXM92" s="183"/>
      <c r="BXN92" s="183"/>
      <c r="BXO92" s="183"/>
      <c r="BXP92" s="183"/>
      <c r="BXQ92" s="183"/>
      <c r="BXR92" s="183"/>
      <c r="BXS92" s="183"/>
      <c r="BXT92" s="183"/>
      <c r="BXU92" s="183"/>
      <c r="BXV92" s="183"/>
      <c r="BXW92" s="183"/>
      <c r="BXX92" s="183"/>
      <c r="BXY92" s="183"/>
      <c r="BXZ92" s="183"/>
      <c r="BYA92" s="183"/>
      <c r="BYB92" s="183"/>
      <c r="BYC92" s="183"/>
      <c r="BYD92" s="183"/>
      <c r="BYE92" s="183"/>
      <c r="BYF92" s="183"/>
      <c r="BYG92" s="183"/>
      <c r="BYH92" s="183"/>
      <c r="BYI92" s="183"/>
      <c r="BYJ92" s="183"/>
      <c r="BYK92" s="183"/>
      <c r="BYL92" s="183"/>
      <c r="BYM92" s="183"/>
      <c r="BYN92" s="183"/>
      <c r="BYO92" s="183"/>
      <c r="BYP92" s="183"/>
      <c r="BYQ92" s="183"/>
      <c r="BYR92" s="183"/>
      <c r="BYS92" s="183"/>
      <c r="BYT92" s="183"/>
      <c r="BYU92" s="183"/>
      <c r="BYV92" s="183"/>
      <c r="BYW92" s="183"/>
      <c r="BYX92" s="183"/>
      <c r="BYY92" s="183"/>
      <c r="BYZ92" s="183"/>
      <c r="BZA92" s="183"/>
      <c r="BZB92" s="183"/>
      <c r="BZC92" s="183"/>
      <c r="BZD92" s="183"/>
      <c r="BZE92" s="183"/>
      <c r="BZF92" s="183"/>
      <c r="BZG92" s="183"/>
      <c r="BZH92" s="183"/>
      <c r="BZI92" s="183"/>
      <c r="BZJ92" s="183"/>
      <c r="BZK92" s="183"/>
      <c r="BZL92" s="183"/>
      <c r="BZM92" s="183"/>
      <c r="BZN92" s="183"/>
      <c r="BZO92" s="183"/>
      <c r="BZP92" s="183"/>
      <c r="BZQ92" s="183"/>
      <c r="BZR92" s="183"/>
      <c r="BZS92" s="183"/>
      <c r="BZT92" s="183"/>
      <c r="BZU92" s="183"/>
      <c r="BZV92" s="183"/>
      <c r="BZW92" s="183"/>
      <c r="BZX92" s="183"/>
      <c r="BZY92" s="183"/>
      <c r="BZZ92" s="183"/>
      <c r="CAA92" s="183"/>
      <c r="CAB92" s="183"/>
      <c r="CAC92" s="183"/>
      <c r="CAD92" s="183"/>
      <c r="CAE92" s="183"/>
      <c r="CAF92" s="183"/>
      <c r="CAG92" s="183"/>
      <c r="CAH92" s="183"/>
      <c r="CAI92" s="183"/>
      <c r="CAJ92" s="183"/>
      <c r="CAK92" s="183"/>
      <c r="CAL92" s="183"/>
      <c r="CAM92" s="183"/>
      <c r="CAN92" s="183"/>
      <c r="CAO92" s="183"/>
      <c r="CAP92" s="183"/>
      <c r="CAQ92" s="183"/>
      <c r="CAR92" s="183"/>
      <c r="CAS92" s="183"/>
      <c r="CAT92" s="183"/>
      <c r="CAU92" s="183"/>
      <c r="CAV92" s="183"/>
      <c r="CAW92" s="183"/>
      <c r="CAX92" s="183"/>
      <c r="CAY92" s="183"/>
      <c r="CAZ92" s="183"/>
      <c r="CBA92" s="183"/>
      <c r="CBB92" s="183"/>
      <c r="CBC92" s="183"/>
      <c r="CBD92" s="183"/>
      <c r="CBE92" s="183"/>
      <c r="CBF92" s="183"/>
      <c r="CBG92" s="183"/>
      <c r="CBH92" s="183"/>
      <c r="CBI92" s="183"/>
      <c r="CBJ92" s="183"/>
      <c r="CBK92" s="183"/>
      <c r="CBL92" s="183"/>
      <c r="CBM92" s="183"/>
      <c r="CBN92" s="183"/>
      <c r="CBO92" s="183"/>
      <c r="CBP92" s="183"/>
      <c r="CBQ92" s="183"/>
      <c r="CBR92" s="183"/>
      <c r="CBS92" s="183"/>
      <c r="CBT92" s="183"/>
      <c r="CBU92" s="183"/>
      <c r="CBV92" s="183"/>
      <c r="CBW92" s="183"/>
      <c r="CBX92" s="183"/>
      <c r="CBY92" s="183"/>
      <c r="CBZ92" s="183"/>
      <c r="CCA92" s="183"/>
      <c r="CCB92" s="183"/>
      <c r="CCC92" s="183"/>
      <c r="CCD92" s="183"/>
      <c r="CCE92" s="183"/>
      <c r="CCF92" s="183"/>
      <c r="CCG92" s="183"/>
      <c r="CCH92" s="183"/>
      <c r="CCI92" s="183"/>
      <c r="CCJ92" s="183"/>
      <c r="CCK92" s="183"/>
      <c r="CCL92" s="183"/>
      <c r="CCM92" s="183"/>
      <c r="CCN92" s="183"/>
      <c r="CCO92" s="183"/>
      <c r="CCP92" s="183"/>
      <c r="CCQ92" s="183"/>
      <c r="CCR92" s="183"/>
      <c r="CCS92" s="183"/>
      <c r="CCT92" s="183"/>
      <c r="CCU92" s="183"/>
      <c r="CCV92" s="183"/>
      <c r="CCW92" s="183"/>
      <c r="CCX92" s="183"/>
      <c r="CCY92" s="183"/>
      <c r="CCZ92" s="183"/>
      <c r="CDA92" s="183"/>
      <c r="CDB92" s="183"/>
      <c r="CDC92" s="183"/>
      <c r="CDD92" s="183"/>
      <c r="CDE92" s="183"/>
      <c r="CDF92" s="183"/>
      <c r="CDG92" s="183"/>
      <c r="CDH92" s="183"/>
      <c r="CDI92" s="183"/>
      <c r="CDJ92" s="183"/>
      <c r="CDK92" s="183"/>
      <c r="CDL92" s="183"/>
      <c r="CDM92" s="183"/>
      <c r="CDN92" s="183"/>
      <c r="CDO92" s="183"/>
      <c r="CDP92" s="183"/>
      <c r="CDQ92" s="183"/>
      <c r="CDR92" s="183"/>
      <c r="CDS92" s="183"/>
      <c r="CDT92" s="183"/>
      <c r="CDU92" s="183"/>
      <c r="CDV92" s="183"/>
      <c r="CDW92" s="183"/>
      <c r="CDX92" s="183"/>
      <c r="CDY92" s="183"/>
      <c r="CDZ92" s="183"/>
      <c r="CEA92" s="183"/>
      <c r="CEB92" s="183"/>
      <c r="CEC92" s="183"/>
      <c r="CED92" s="183"/>
      <c r="CEE92" s="183"/>
      <c r="CEF92" s="183"/>
      <c r="CEG92" s="183"/>
      <c r="CEH92" s="183"/>
      <c r="CEI92" s="183"/>
      <c r="CEJ92" s="183"/>
      <c r="CEK92" s="183"/>
      <c r="CEL92" s="183"/>
      <c r="CEM92" s="183"/>
      <c r="CEN92" s="183"/>
      <c r="CEO92" s="183"/>
      <c r="CEP92" s="183"/>
      <c r="CEQ92" s="183"/>
      <c r="CER92" s="183"/>
      <c r="CES92" s="183"/>
      <c r="CET92" s="183"/>
      <c r="CEU92" s="183"/>
      <c r="CEV92" s="183"/>
      <c r="CEW92" s="183"/>
      <c r="CEX92" s="183"/>
      <c r="CEY92" s="183"/>
      <c r="CEZ92" s="183"/>
      <c r="CFA92" s="183"/>
      <c r="CFB92" s="183"/>
      <c r="CFC92" s="183"/>
      <c r="CFD92" s="183"/>
      <c r="CFE92" s="183"/>
      <c r="CFF92" s="183"/>
      <c r="CFG92" s="183"/>
      <c r="CFH92" s="183"/>
      <c r="CFI92" s="183"/>
      <c r="CFJ92" s="183"/>
      <c r="CFK92" s="183"/>
      <c r="CFL92" s="183"/>
      <c r="CFM92" s="183"/>
      <c r="CFN92" s="183"/>
      <c r="CFO92" s="183"/>
      <c r="CFP92" s="183"/>
      <c r="CFQ92" s="183"/>
      <c r="CFR92" s="183"/>
      <c r="CFS92" s="183"/>
      <c r="CFT92" s="183"/>
      <c r="CFU92" s="183"/>
      <c r="CFV92" s="183"/>
      <c r="CFW92" s="183"/>
      <c r="CFX92" s="183"/>
      <c r="CFY92" s="183"/>
      <c r="CFZ92" s="183"/>
      <c r="CGA92" s="183"/>
      <c r="CGB92" s="183"/>
      <c r="CGC92" s="183"/>
      <c r="CGD92" s="183"/>
      <c r="CGE92" s="183"/>
      <c r="CGF92" s="183"/>
      <c r="CGG92" s="183"/>
      <c r="CGH92" s="183"/>
      <c r="CGI92" s="183"/>
      <c r="CGJ92" s="183"/>
      <c r="CGK92" s="183"/>
      <c r="CGL92" s="183"/>
      <c r="CGM92" s="183"/>
      <c r="CGN92" s="183"/>
      <c r="CGO92" s="183"/>
      <c r="CGP92" s="183"/>
      <c r="CGQ92" s="183"/>
      <c r="CGR92" s="183"/>
      <c r="CGS92" s="183"/>
      <c r="CGT92" s="183"/>
      <c r="CGU92" s="183"/>
      <c r="CGV92" s="183"/>
      <c r="CGW92" s="183"/>
      <c r="CGX92" s="183"/>
      <c r="CGY92" s="183"/>
      <c r="CGZ92" s="183"/>
      <c r="CHA92" s="183"/>
      <c r="CHB92" s="183"/>
      <c r="CHC92" s="183"/>
      <c r="CHD92" s="183"/>
      <c r="CHE92" s="183"/>
      <c r="CHF92" s="183"/>
      <c r="CHG92" s="183"/>
      <c r="CHH92" s="183"/>
      <c r="CHI92" s="183"/>
      <c r="CHJ92" s="183"/>
      <c r="CHK92" s="183"/>
      <c r="CHL92" s="183"/>
      <c r="CHM92" s="183"/>
      <c r="CHN92" s="183"/>
      <c r="CHO92" s="183"/>
      <c r="CHP92" s="183"/>
      <c r="CHQ92" s="183"/>
      <c r="CHR92" s="183"/>
      <c r="CHS92" s="183"/>
      <c r="CHT92" s="183"/>
      <c r="CHU92" s="183"/>
      <c r="CHV92" s="183"/>
      <c r="CHW92" s="183"/>
      <c r="CHX92" s="183"/>
      <c r="CHY92" s="183"/>
      <c r="CHZ92" s="183"/>
      <c r="CIA92" s="183"/>
      <c r="CIB92" s="183"/>
      <c r="CIC92" s="183"/>
      <c r="CID92" s="183"/>
      <c r="CIE92" s="183"/>
      <c r="CIF92" s="183"/>
      <c r="CIG92" s="183"/>
      <c r="CIH92" s="183"/>
      <c r="CII92" s="183"/>
      <c r="CIJ92" s="183"/>
      <c r="CIK92" s="183"/>
      <c r="CIL92" s="183"/>
      <c r="CIM92" s="183"/>
      <c r="CIN92" s="183"/>
      <c r="CIO92" s="183"/>
      <c r="CIP92" s="183"/>
      <c r="CIQ92" s="183"/>
      <c r="CIR92" s="183"/>
      <c r="CIS92" s="183"/>
      <c r="CIT92" s="183"/>
      <c r="CIU92" s="183"/>
      <c r="CIV92" s="183"/>
      <c r="CIW92" s="183"/>
      <c r="CIX92" s="183"/>
      <c r="CIY92" s="183"/>
      <c r="CIZ92" s="183"/>
      <c r="CJA92" s="183"/>
      <c r="CJB92" s="183"/>
      <c r="CJC92" s="183"/>
      <c r="CJD92" s="183"/>
      <c r="CJE92" s="183"/>
      <c r="CJF92" s="183"/>
      <c r="CJG92" s="183"/>
      <c r="CJH92" s="183"/>
      <c r="CJI92" s="183"/>
      <c r="CJJ92" s="183"/>
      <c r="CJK92" s="183"/>
      <c r="CJL92" s="183"/>
      <c r="CJM92" s="183"/>
      <c r="CJN92" s="183"/>
      <c r="CJO92" s="183"/>
      <c r="CJP92" s="183"/>
      <c r="CJQ92" s="183"/>
      <c r="CJR92" s="183"/>
      <c r="CJS92" s="183"/>
      <c r="CJT92" s="183"/>
      <c r="CJU92" s="183"/>
      <c r="CJV92" s="183"/>
      <c r="CJW92" s="183"/>
      <c r="CJX92" s="183"/>
      <c r="CJY92" s="183"/>
      <c r="CJZ92" s="183"/>
      <c r="CKA92" s="183"/>
      <c r="CKB92" s="183"/>
      <c r="CKC92" s="183"/>
      <c r="CKD92" s="183"/>
      <c r="CKE92" s="183"/>
      <c r="CKF92" s="183"/>
      <c r="CKG92" s="183"/>
      <c r="CKH92" s="183"/>
      <c r="CKI92" s="183"/>
      <c r="CKJ92" s="183"/>
      <c r="CKK92" s="183"/>
      <c r="CKL92" s="183"/>
      <c r="CKM92" s="183"/>
      <c r="CKN92" s="183"/>
      <c r="CKO92" s="183"/>
      <c r="CKP92" s="183"/>
      <c r="CKQ92" s="183"/>
      <c r="CKR92" s="183"/>
      <c r="CKS92" s="183"/>
      <c r="CKT92" s="183"/>
      <c r="CKU92" s="183"/>
      <c r="CKV92" s="183"/>
      <c r="CKW92" s="183"/>
      <c r="CKX92" s="183"/>
      <c r="CKY92" s="183"/>
      <c r="CKZ92" s="183"/>
      <c r="CLA92" s="183"/>
      <c r="CLB92" s="183"/>
      <c r="CLC92" s="183"/>
      <c r="CLD92" s="183"/>
      <c r="CLE92" s="183"/>
      <c r="CLF92" s="183"/>
      <c r="CLG92" s="183"/>
      <c r="CLH92" s="183"/>
      <c r="CLI92" s="183"/>
      <c r="CLJ92" s="183"/>
      <c r="CLK92" s="183"/>
      <c r="CLL92" s="183"/>
      <c r="CLM92" s="183"/>
      <c r="CLN92" s="183"/>
      <c r="CLO92" s="183"/>
      <c r="CLP92" s="183"/>
      <c r="CLQ92" s="183"/>
      <c r="CLR92" s="183"/>
      <c r="CLS92" s="183"/>
      <c r="CLT92" s="183"/>
      <c r="CLU92" s="183"/>
      <c r="CLV92" s="183"/>
      <c r="CLW92" s="183"/>
      <c r="CLX92" s="183"/>
      <c r="CLY92" s="183"/>
      <c r="CLZ92" s="183"/>
      <c r="CMA92" s="183"/>
      <c r="CMB92" s="183"/>
      <c r="CMC92" s="183"/>
      <c r="CMD92" s="183"/>
      <c r="CME92" s="183"/>
      <c r="CMF92" s="183"/>
      <c r="CMG92" s="183"/>
      <c r="CMH92" s="183"/>
      <c r="CMI92" s="183"/>
      <c r="CMJ92" s="183"/>
      <c r="CMK92" s="183"/>
      <c r="CML92" s="183"/>
      <c r="CMM92" s="183"/>
      <c r="CMN92" s="183"/>
      <c r="CMO92" s="183"/>
      <c r="CMP92" s="183"/>
      <c r="CMQ92" s="183"/>
      <c r="CMR92" s="183"/>
      <c r="CMS92" s="183"/>
      <c r="CMT92" s="183"/>
      <c r="CMU92" s="183"/>
      <c r="CMV92" s="183"/>
      <c r="CMW92" s="183"/>
      <c r="CMX92" s="183"/>
      <c r="CMY92" s="183"/>
      <c r="CMZ92" s="183"/>
      <c r="CNA92" s="183"/>
      <c r="CNB92" s="183"/>
      <c r="CNC92" s="183"/>
      <c r="CND92" s="183"/>
      <c r="CNE92" s="183"/>
      <c r="CNF92" s="183"/>
      <c r="CNG92" s="183"/>
      <c r="CNH92" s="183"/>
      <c r="CNI92" s="183"/>
      <c r="CNJ92" s="183"/>
      <c r="CNK92" s="183"/>
      <c r="CNL92" s="183"/>
      <c r="CNM92" s="183"/>
      <c r="CNN92" s="183"/>
      <c r="CNO92" s="183"/>
      <c r="CNP92" s="183"/>
      <c r="CNQ92" s="183"/>
      <c r="CNR92" s="183"/>
      <c r="CNS92" s="183"/>
      <c r="CNT92" s="183"/>
      <c r="CNU92" s="183"/>
      <c r="CNV92" s="183"/>
      <c r="CNW92" s="183"/>
      <c r="CNX92" s="183"/>
      <c r="CNY92" s="183"/>
      <c r="CNZ92" s="183"/>
      <c r="COA92" s="183"/>
      <c r="COB92" s="183"/>
      <c r="COC92" s="183"/>
      <c r="COD92" s="183"/>
      <c r="COE92" s="183"/>
      <c r="COF92" s="183"/>
      <c r="COG92" s="183"/>
      <c r="COH92" s="183"/>
      <c r="COI92" s="183"/>
      <c r="COJ92" s="183"/>
      <c r="COK92" s="183"/>
      <c r="COL92" s="183"/>
      <c r="COM92" s="183"/>
      <c r="CON92" s="183"/>
      <c r="COO92" s="183"/>
      <c r="COP92" s="183"/>
      <c r="COQ92" s="183"/>
      <c r="COR92" s="183"/>
      <c r="COS92" s="183"/>
      <c r="COT92" s="183"/>
      <c r="COU92" s="183"/>
      <c r="COV92" s="183"/>
      <c r="COW92" s="183"/>
      <c r="COX92" s="183"/>
    </row>
  </sheetData>
  <autoFilter ref="A2:H73"/>
  <phoneticPr fontId="15" type="noConversion"/>
  <printOptions horizontalCentered="1" gridLines="1"/>
  <pageMargins left="0.15748031496062992" right="0.11811023622047245" top="0.6692913385826772" bottom="0.39370078740157483" header="0.31496062992125984" footer="0.19685039370078741"/>
  <pageSetup paperSize="9" scale="65" orientation="landscape" r:id="rId1"/>
  <headerFooter alignWithMargins="0">
    <oddHeader>&amp;C&amp;"+,굵게"&amp;14- 내 역 서 -</oddHeader>
    <oddFooter>&amp;C&amp;"+,보통"&amp;10&amp;P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6"/>
  <sheetViews>
    <sheetView view="pageBreakPreview" zoomScaleNormal="90" zoomScaleSheetLayoutView="100" workbookViewId="0">
      <selection activeCell="N16" sqref="N16"/>
    </sheetView>
  </sheetViews>
  <sheetFormatPr defaultColWidth="7.88671875" defaultRowHeight="16.5"/>
  <cols>
    <col min="1" max="13" width="7" style="75" customWidth="1"/>
    <col min="14" max="256" width="7.88671875" style="75"/>
    <col min="257" max="269" width="7" style="75" customWidth="1"/>
    <col min="270" max="512" width="7.88671875" style="75"/>
    <col min="513" max="525" width="7" style="75" customWidth="1"/>
    <col min="526" max="768" width="7.88671875" style="75"/>
    <col min="769" max="781" width="7" style="75" customWidth="1"/>
    <col min="782" max="1024" width="7.88671875" style="75"/>
    <col min="1025" max="1037" width="7" style="75" customWidth="1"/>
    <col min="1038" max="1280" width="7.88671875" style="75"/>
    <col min="1281" max="1293" width="7" style="75" customWidth="1"/>
    <col min="1294" max="1536" width="7.88671875" style="75"/>
    <col min="1537" max="1549" width="7" style="75" customWidth="1"/>
    <col min="1550" max="1792" width="7.88671875" style="75"/>
    <col min="1793" max="1805" width="7" style="75" customWidth="1"/>
    <col min="1806" max="2048" width="7.88671875" style="75"/>
    <col min="2049" max="2061" width="7" style="75" customWidth="1"/>
    <col min="2062" max="2304" width="7.88671875" style="75"/>
    <col min="2305" max="2317" width="7" style="75" customWidth="1"/>
    <col min="2318" max="2560" width="7.88671875" style="75"/>
    <col min="2561" max="2573" width="7" style="75" customWidth="1"/>
    <col min="2574" max="2816" width="7.88671875" style="75"/>
    <col min="2817" max="2829" width="7" style="75" customWidth="1"/>
    <col min="2830" max="3072" width="7.88671875" style="75"/>
    <col min="3073" max="3085" width="7" style="75" customWidth="1"/>
    <col min="3086" max="3328" width="7.88671875" style="75"/>
    <col min="3329" max="3341" width="7" style="75" customWidth="1"/>
    <col min="3342" max="3584" width="7.88671875" style="75"/>
    <col min="3585" max="3597" width="7" style="75" customWidth="1"/>
    <col min="3598" max="3840" width="7.88671875" style="75"/>
    <col min="3841" max="3853" width="7" style="75" customWidth="1"/>
    <col min="3854" max="4096" width="7.88671875" style="75"/>
    <col min="4097" max="4109" width="7" style="75" customWidth="1"/>
    <col min="4110" max="4352" width="7.88671875" style="75"/>
    <col min="4353" max="4365" width="7" style="75" customWidth="1"/>
    <col min="4366" max="4608" width="7.88671875" style="75"/>
    <col min="4609" max="4621" width="7" style="75" customWidth="1"/>
    <col min="4622" max="4864" width="7.88671875" style="75"/>
    <col min="4865" max="4877" width="7" style="75" customWidth="1"/>
    <col min="4878" max="5120" width="7.88671875" style="75"/>
    <col min="5121" max="5133" width="7" style="75" customWidth="1"/>
    <col min="5134" max="5376" width="7.88671875" style="75"/>
    <col min="5377" max="5389" width="7" style="75" customWidth="1"/>
    <col min="5390" max="5632" width="7.88671875" style="75"/>
    <col min="5633" max="5645" width="7" style="75" customWidth="1"/>
    <col min="5646" max="5888" width="7.88671875" style="75"/>
    <col min="5889" max="5901" width="7" style="75" customWidth="1"/>
    <col min="5902" max="6144" width="7.88671875" style="75"/>
    <col min="6145" max="6157" width="7" style="75" customWidth="1"/>
    <col min="6158" max="6400" width="7.88671875" style="75"/>
    <col min="6401" max="6413" width="7" style="75" customWidth="1"/>
    <col min="6414" max="6656" width="7.88671875" style="75"/>
    <col min="6657" max="6669" width="7" style="75" customWidth="1"/>
    <col min="6670" max="6912" width="7.88671875" style="75"/>
    <col min="6913" max="6925" width="7" style="75" customWidth="1"/>
    <col min="6926" max="7168" width="7.88671875" style="75"/>
    <col min="7169" max="7181" width="7" style="75" customWidth="1"/>
    <col min="7182" max="7424" width="7.88671875" style="75"/>
    <col min="7425" max="7437" width="7" style="75" customWidth="1"/>
    <col min="7438" max="7680" width="7.88671875" style="75"/>
    <col min="7681" max="7693" width="7" style="75" customWidth="1"/>
    <col min="7694" max="7936" width="7.88671875" style="75"/>
    <col min="7937" max="7949" width="7" style="75" customWidth="1"/>
    <col min="7950" max="8192" width="7.88671875" style="75"/>
    <col min="8193" max="8205" width="7" style="75" customWidth="1"/>
    <col min="8206" max="8448" width="7.88671875" style="75"/>
    <col min="8449" max="8461" width="7" style="75" customWidth="1"/>
    <col min="8462" max="8704" width="7.88671875" style="75"/>
    <col min="8705" max="8717" width="7" style="75" customWidth="1"/>
    <col min="8718" max="8960" width="7.88671875" style="75"/>
    <col min="8961" max="8973" width="7" style="75" customWidth="1"/>
    <col min="8974" max="9216" width="7.88671875" style="75"/>
    <col min="9217" max="9229" width="7" style="75" customWidth="1"/>
    <col min="9230" max="9472" width="7.88671875" style="75"/>
    <col min="9473" max="9485" width="7" style="75" customWidth="1"/>
    <col min="9486" max="9728" width="7.88671875" style="75"/>
    <col min="9729" max="9741" width="7" style="75" customWidth="1"/>
    <col min="9742" max="9984" width="7.88671875" style="75"/>
    <col min="9985" max="9997" width="7" style="75" customWidth="1"/>
    <col min="9998" max="10240" width="7.88671875" style="75"/>
    <col min="10241" max="10253" width="7" style="75" customWidth="1"/>
    <col min="10254" max="10496" width="7.88671875" style="75"/>
    <col min="10497" max="10509" width="7" style="75" customWidth="1"/>
    <col min="10510" max="10752" width="7.88671875" style="75"/>
    <col min="10753" max="10765" width="7" style="75" customWidth="1"/>
    <col min="10766" max="11008" width="7.88671875" style="75"/>
    <col min="11009" max="11021" width="7" style="75" customWidth="1"/>
    <col min="11022" max="11264" width="7.88671875" style="75"/>
    <col min="11265" max="11277" width="7" style="75" customWidth="1"/>
    <col min="11278" max="11520" width="7.88671875" style="75"/>
    <col min="11521" max="11533" width="7" style="75" customWidth="1"/>
    <col min="11534" max="11776" width="7.88671875" style="75"/>
    <col min="11777" max="11789" width="7" style="75" customWidth="1"/>
    <col min="11790" max="12032" width="7.88671875" style="75"/>
    <col min="12033" max="12045" width="7" style="75" customWidth="1"/>
    <col min="12046" max="12288" width="7.88671875" style="75"/>
    <col min="12289" max="12301" width="7" style="75" customWidth="1"/>
    <col min="12302" max="12544" width="7.88671875" style="75"/>
    <col min="12545" max="12557" width="7" style="75" customWidth="1"/>
    <col min="12558" max="12800" width="7.88671875" style="75"/>
    <col min="12801" max="12813" width="7" style="75" customWidth="1"/>
    <col min="12814" max="13056" width="7.88671875" style="75"/>
    <col min="13057" max="13069" width="7" style="75" customWidth="1"/>
    <col min="13070" max="13312" width="7.88671875" style="75"/>
    <col min="13313" max="13325" width="7" style="75" customWidth="1"/>
    <col min="13326" max="13568" width="7.88671875" style="75"/>
    <col min="13569" max="13581" width="7" style="75" customWidth="1"/>
    <col min="13582" max="13824" width="7.88671875" style="75"/>
    <col min="13825" max="13837" width="7" style="75" customWidth="1"/>
    <col min="13838" max="14080" width="7.88671875" style="75"/>
    <col min="14081" max="14093" width="7" style="75" customWidth="1"/>
    <col min="14094" max="14336" width="7.88671875" style="75"/>
    <col min="14337" max="14349" width="7" style="75" customWidth="1"/>
    <col min="14350" max="14592" width="7.88671875" style="75"/>
    <col min="14593" max="14605" width="7" style="75" customWidth="1"/>
    <col min="14606" max="14848" width="7.88671875" style="75"/>
    <col min="14849" max="14861" width="7" style="75" customWidth="1"/>
    <col min="14862" max="15104" width="7.88671875" style="75"/>
    <col min="15105" max="15117" width="7" style="75" customWidth="1"/>
    <col min="15118" max="15360" width="7.88671875" style="75"/>
    <col min="15361" max="15373" width="7" style="75" customWidth="1"/>
    <col min="15374" max="15616" width="7.88671875" style="75"/>
    <col min="15617" max="15629" width="7" style="75" customWidth="1"/>
    <col min="15630" max="15872" width="7.88671875" style="75"/>
    <col min="15873" max="15885" width="7" style="75" customWidth="1"/>
    <col min="15886" max="16128" width="7.88671875" style="75"/>
    <col min="16129" max="16141" width="7" style="75" customWidth="1"/>
    <col min="16142" max="16384" width="7.88671875" style="75"/>
  </cols>
  <sheetData>
    <row r="5" spans="1:15" ht="16.5" customHeight="1">
      <c r="A5" s="383" t="s">
        <v>693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5" ht="16.5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</row>
    <row r="7" spans="1:15">
      <c r="A7" s="384" t="s">
        <v>410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</row>
    <row r="8" spans="1:15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</row>
    <row r="17" spans="1:13">
      <c r="A17" s="382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</row>
    <row r="18" spans="1:13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</row>
    <row r="19" spans="1:13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</row>
    <row r="20" spans="1:13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</row>
    <row r="21" spans="1:13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</row>
    <row r="22" spans="1:13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</row>
    <row r="23" spans="1:13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</row>
    <row r="24" spans="1:13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</row>
    <row r="25" spans="1:13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</row>
    <row r="26" spans="1:13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</row>
  </sheetData>
  <mergeCells count="7">
    <mergeCell ref="A5:O6"/>
    <mergeCell ref="A7:O8"/>
    <mergeCell ref="A25:M26"/>
    <mergeCell ref="A17:M18"/>
    <mergeCell ref="A19:M20"/>
    <mergeCell ref="A21:M22"/>
    <mergeCell ref="A23:M2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18</vt:i4>
      </vt:variant>
    </vt:vector>
  </HeadingPairs>
  <TitlesOfParts>
    <vt:vector size="31" baseType="lpstr">
      <vt:lpstr>날인</vt:lpstr>
      <vt:lpstr>원가계산서</vt:lpstr>
      <vt:lpstr>내역서표지</vt:lpstr>
      <vt:lpstr>원가계산 서</vt:lpstr>
      <vt:lpstr>집계표</vt:lpstr>
      <vt:lpstr>인테리어내역서</vt:lpstr>
      <vt:lpstr>수량산출서표지</vt:lpstr>
      <vt:lpstr>수량산출서</vt:lpstr>
      <vt:lpstr>일위대가표지</vt:lpstr>
      <vt:lpstr>일위대가집계표</vt:lpstr>
      <vt:lpstr>일위대가 </vt:lpstr>
      <vt:lpstr>단가조사표표지</vt:lpstr>
      <vt:lpstr>단가조사표</vt:lpstr>
      <vt:lpstr>날인!Print_Area</vt:lpstr>
      <vt:lpstr>내역서표지!Print_Area</vt:lpstr>
      <vt:lpstr>단가조사표!Print_Area</vt:lpstr>
      <vt:lpstr>단가조사표표지!Print_Area</vt:lpstr>
      <vt:lpstr>수량산출서!Print_Area</vt:lpstr>
      <vt:lpstr>수량산출서표지!Print_Area</vt:lpstr>
      <vt:lpstr>'원가계산 서'!Print_Area</vt:lpstr>
      <vt:lpstr>원가계산서!Print_Area</vt:lpstr>
      <vt:lpstr>인테리어내역서!Print_Area</vt:lpstr>
      <vt:lpstr>'일위대가 '!Print_Area</vt:lpstr>
      <vt:lpstr>일위대가집계표!Print_Area</vt:lpstr>
      <vt:lpstr>일위대가표지!Print_Area</vt:lpstr>
      <vt:lpstr>집계표!Print_Area</vt:lpstr>
      <vt:lpstr>단가조사표!Print_Titles</vt:lpstr>
      <vt:lpstr>수량산출서!Print_Titles</vt:lpstr>
      <vt:lpstr>인테리어내역서!Print_Titles</vt:lpstr>
      <vt:lpstr>일위대가집계표!Print_Titles</vt:lpstr>
      <vt:lpstr>집계표!Print_Titles</vt:lpstr>
    </vt:vector>
  </TitlesOfParts>
  <Company>--------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정일견적</dc:creator>
  <cp:lastModifiedBy>이현경</cp:lastModifiedBy>
  <cp:lastPrinted>2018-08-21T00:29:35Z</cp:lastPrinted>
  <dcterms:created xsi:type="dcterms:W3CDTF">1997-01-15T07:46:27Z</dcterms:created>
  <dcterms:modified xsi:type="dcterms:W3CDTF">2018-09-05T04:46:55Z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tl" linkTarget="Prop_Matl">
    <vt:lpwstr>#REF!</vt:lpwstr>
  </property>
  <property fmtid="{D5CDD505-2E9C-101B-9397-08002B2CF9AE}" pid="3" name="MD" linkTarget="Prop_MD">
    <vt:lpwstr>#REF!</vt:lpwstr>
  </property>
  <property fmtid="{D5CDD505-2E9C-101B-9397-08002B2CF9AE}" pid="4" name="Total_Matl" linkTarget="Prop_Total_Matl">
    <vt:lpwstr>#REF!</vt:lpwstr>
  </property>
  <property fmtid="{D5CDD505-2E9C-101B-9397-08002B2CF9AE}" pid="5" name="Total_MD" linkTarget="Prop_Total_MD">
    <vt:lpwstr>#REF!</vt:lpwstr>
  </property>
</Properties>
</file>