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5" yWindow="32760" windowWidth="15165" windowHeight="8895" tabRatio="724"/>
  </bookViews>
  <sheets>
    <sheet name="원가계산서" sheetId="19" r:id="rId1"/>
    <sheet name="총괄표" sheetId="11" r:id="rId2"/>
    <sheet name="내역서" sheetId="10" r:id="rId3"/>
    <sheet name="일대목차" sheetId="12" r:id="rId4"/>
    <sheet name="일위대가" sheetId="9" r:id="rId5"/>
    <sheet name="일위노임" sheetId="15" r:id="rId6"/>
    <sheet name="단가조사" sheetId="7" r:id="rId7"/>
    <sheet name="산출집계" sheetId="16" r:id="rId8"/>
    <sheet name="목록별산출서" sheetId="17" r:id="rId9"/>
    <sheet name="합산자재" sheetId="6" r:id="rId10"/>
    <sheet name="옵션" sheetId="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NMB96">#REF!</definedName>
    <definedName name="_Order1" hidden="1">255</definedName>
    <definedName name="_Order2" hidden="1">255</definedName>
    <definedName name="cable">#REF!</definedName>
    <definedName name="CODE">#REF!</definedName>
    <definedName name="_xlnm.Criteria">#REF!</definedName>
    <definedName name="CV">[1]DATA!$F$4:$J$14</definedName>
    <definedName name="DANGA">#REF!,#REF!</definedName>
    <definedName name="ELP">#REF!</definedName>
    <definedName name="FIXT">[2]데이타!$U$23:$V$50</definedName>
    <definedName name="ID">#REF!,#REF!</definedName>
    <definedName name="ITEM">[3]ITEM!#REF!</definedName>
    <definedName name="KA">[4]MOTOR!$B$61:$E$68</definedName>
    <definedName name="KK">[1]DATA!$F$17:$G$26</definedName>
    <definedName name="Macro1">[5]!Macro1</definedName>
    <definedName name="Macro10">[6]!Macro10</definedName>
    <definedName name="Macro11">[5]!Macro11</definedName>
    <definedName name="Macro12">[6]!Macro12</definedName>
    <definedName name="Macro13">[6]!Macro13</definedName>
    <definedName name="Macro14">[6]!Macro14</definedName>
    <definedName name="Macro2">[6]!Macro2</definedName>
    <definedName name="Macro3">[5]!Macro3</definedName>
    <definedName name="Macro4">[5]!Macro4</definedName>
    <definedName name="Macro5">[6]!Macro5</definedName>
    <definedName name="Macro6">[6]!Macro6</definedName>
    <definedName name="Macro7">[6]!Macro7</definedName>
    <definedName name="Macro8">[6]!Macro8</definedName>
    <definedName name="Macro9">[6]!Macro9</definedName>
    <definedName name="MNHL">[5]Sheet1!$A$4:$H$5</definedName>
    <definedName name="MONEY">#REF!,#REF!</definedName>
    <definedName name="NHL">[7]터널조도!$AR$19:$AT$25</definedName>
    <definedName name="NOMUBY">#REF!</definedName>
    <definedName name="NUMBER">#REF!</definedName>
    <definedName name="PE">#REF!</definedName>
    <definedName name="PEE">[1]DATA!$N$4:$P$12</definedName>
    <definedName name="PH">#REF!</definedName>
    <definedName name="pp">#REF!,#REF!</definedName>
    <definedName name="ppp">[8]!Macro9</definedName>
    <definedName name="_xlnm.Print_Area" localSheetId="2">내역서!$A$1:$Q$133</definedName>
    <definedName name="_xlnm.Print_Area" localSheetId="7">산출집계!$A$1:$Y$111</definedName>
    <definedName name="_xlnm.Print_Area" localSheetId="0">원가계산서!$A$1:$I$37</definedName>
    <definedName name="_xlnm.Print_Area" localSheetId="5">일위노임!$A$1:$T$159</definedName>
    <definedName name="_xlnm.Print_Area" localSheetId="4">일위대가!$A$1:$Q$341</definedName>
    <definedName name="_xlnm.Print_Area" localSheetId="1">총괄표!$A$1:$Q$107</definedName>
    <definedName name="PRINT_TITEL">#REF!</definedName>
    <definedName name="PRINT_TITLE">#REF!</definedName>
    <definedName name="_xlnm.Print_Titles" localSheetId="2">내역서!$1:$3</definedName>
    <definedName name="_xlnm.Print_Titles" localSheetId="6">단가조사!$1:$3</definedName>
    <definedName name="_xlnm.Print_Titles" localSheetId="3">일대목차!$1:$3</definedName>
    <definedName name="_xlnm.Print_Titles" localSheetId="5">일위노임!$1:$3</definedName>
    <definedName name="_xlnm.Print_Titles" localSheetId="4">일위대가!$1:$3</definedName>
    <definedName name="_xlnm.Print_Titles" localSheetId="1">총괄표!$1:$3</definedName>
    <definedName name="_xlnm.Print_Titles" localSheetId="9">합산자재!$1:$3</definedName>
    <definedName name="SIL">[2]데이타!$R$23:$S$32</definedName>
    <definedName name="uu">[9]DATA!$B$4:$F$495</definedName>
    <definedName name="ZP">#REF!</definedName>
    <definedName name="ㄱ">#REF!</definedName>
    <definedName name="가로등부표1">[10]!Macro13</definedName>
    <definedName name="가로등부표2">#REF!,#REF!</definedName>
    <definedName name="각재">'[11]단가 및 재료비'!$S$171</definedName>
    <definedName name="고재">#REF!</definedName>
    <definedName name="고케">#REF!</definedName>
    <definedName name="공사규모">#REF!</definedName>
    <definedName name="공사유형">#REF!</definedName>
    <definedName name="관급">#REF!,#REF!,#REF!</definedName>
    <definedName name="내전">#REF!</definedName>
    <definedName name="노무비">[12]건축내역!#REF!</definedName>
    <definedName name="노출형">[2]DATA!$E$50:$F$59</definedName>
    <definedName name="단가">#REF!,#REF!</definedName>
    <definedName name="단가비교표">#REF!,#REF!</definedName>
    <definedName name="대형브레이카0.4경비">[11]중기사용료산출근거!$G$20</definedName>
    <definedName name="대형브레이카0.4노무비">[11]중기사용료산출근거!$G$24</definedName>
    <definedName name="대형브레이카0.4재료비">[11]중기사용료산출근거!$G$28</definedName>
    <definedName name="라인마아카10경비">[11]중기사용료산출근거!$G$95</definedName>
    <definedName name="라인마아카10노무비">[11]중기사용료산출근거!$G$99</definedName>
    <definedName name="라인마아카10재료비">[11]중기사용료산출근거!$G$103</definedName>
    <definedName name="매입개방">[2]DATA!$E$6:$F$15</definedName>
    <definedName name="못">'[11]단가 및 재료비'!$S$173</definedName>
    <definedName name="물탱크5500경비">[11]중기사용료산출근거!$G$155</definedName>
    <definedName name="물탱크5500노무비">[11]중기사용료산출근거!$G$159</definedName>
    <definedName name="물탱크5500재료비">[11]중기사용료산출근거!$G$163</definedName>
    <definedName name="배전">#REF!</definedName>
    <definedName name="보인">#REF!</definedName>
    <definedName name="보통인부">'[11]단가 및 재료비'!$AA$91</definedName>
    <definedName name="비계">#REF!</definedName>
    <definedName name="용접">#REF!</definedName>
    <definedName name="운전">#REF!</definedName>
    <definedName name="운전사">#REF!</definedName>
    <definedName name="운전조">#REF!</definedName>
    <definedName name="유리알버드">'[11]단가 및 재료비'!$S$143</definedName>
    <definedName name="유압식백호우0.4경비">[11]중기사용료산출근거!$G$215</definedName>
    <definedName name="유압식백호우0.4노무비">[11]중기사용료산출근거!$G$219</definedName>
    <definedName name="유압식백호우0.4재료비">[11]중기사용료산출근거!$G$223</definedName>
    <definedName name="융착성도료청색">'[11]단가 및 재료비'!$S$215</definedName>
    <definedName name="인건비">#REF!</definedName>
    <definedName name="일대">#REF!</definedName>
    <definedName name="일위">#REF!,#REF!</definedName>
    <definedName name="일위대가">#REF!</definedName>
    <definedName name="자격자등급">#REF!</definedName>
    <definedName name="작업">#REF!</definedName>
    <definedName name="재료비">[13]건축내역!#REF!</definedName>
    <definedName name="쟁료비">[12]건축내역!#REF!</definedName>
    <definedName name="저케">#REF!</definedName>
    <definedName name="조명율표">[14]조명율표!$B$4:$F$495</definedName>
    <definedName name="조장">#REF!</definedName>
    <definedName name="중유">'[11]단가 및 재료비'!$U$34</definedName>
    <definedName name="진동로울러자주식4.4경비">[11]중기사용료산출근거!#REF!</definedName>
    <definedName name="진동로울러자주식4.4노무비">[11]중기사용료산출근거!#REF!</definedName>
    <definedName name="진동로울러자주식4.4재료비">[11]중기사용료산출근거!#REF!</definedName>
    <definedName name="철공">#REF!</definedName>
    <definedName name="철선">'[11]단가 및 재료비'!$S$172</definedName>
    <definedName name="총원가">#REF!</definedName>
    <definedName name="총원가2">#REF!</definedName>
    <definedName name="치즐">'[11]단가 및 재료비'!$U$39</definedName>
    <definedName name="콘크">#REF!</definedName>
    <definedName name="콘크리트캇타320경비">[11]중기사용료산출근거!$G$245</definedName>
    <definedName name="콘크리트캇타320노무비">[11]중기사용료산출근거!$G$249</definedName>
    <definedName name="콘크리트캇타320재료비">[11]중기사용료산출근거!$G$253</definedName>
    <definedName name="터파기기계0.4경비">#REF!</definedName>
    <definedName name="터파기기계0.4노무비">#REF!</definedName>
    <definedName name="터파기기계0.4재료비">#REF!</definedName>
    <definedName name="특고">#REF!</definedName>
    <definedName name="특별">#REF!</definedName>
    <definedName name="특별인부">'[11]단가 및 재료비'!$AA$90</definedName>
    <definedName name="파이프펜던트">[2]DATA!$E$17:$F$26</definedName>
    <definedName name="포설공">'[11]단가 및 재료비'!$AA$72</definedName>
    <definedName name="프라이드">'[11]단가 및 재료비'!$S$144</definedName>
    <definedName name="프로판가스">'[11]단가 및 재료비'!$S$145</definedName>
    <definedName name="합판">'[11]단가 및 재료비'!$S$170</definedName>
    <definedName name="형틀">#REF!</definedName>
    <definedName name="형틀목공">'[11]단가 및 재료비'!$AA$51</definedName>
  </definedNames>
  <calcPr calcId="125725"/>
</workbook>
</file>

<file path=xl/calcChain.xml><?xml version="1.0" encoding="utf-8"?>
<calcChain xmlns="http://schemas.openxmlformats.org/spreadsheetml/2006/main">
  <c r="E29" i="19"/>
  <c r="E28"/>
  <c r="E23"/>
  <c r="E22"/>
  <c r="E21"/>
  <c r="E20"/>
  <c r="E19"/>
  <c r="E18"/>
  <c r="E17"/>
  <c r="E16"/>
  <c r="E9"/>
  <c r="F8" i="5" l="1"/>
  <c r="F7"/>
  <c r="F6"/>
  <c r="F5"/>
  <c r="F4"/>
  <c r="O29" i="11"/>
  <c r="O55"/>
  <c r="O81"/>
  <c r="O107"/>
  <c r="AE115" i="10"/>
  <c r="O107"/>
  <c r="L133"/>
  <c r="L107" i="11" s="1"/>
  <c r="O133" i="10"/>
  <c r="H5" i="15"/>
  <c r="O5"/>
  <c r="AA5" s="1"/>
  <c r="AA6" s="1"/>
  <c r="Q5"/>
  <c r="H6"/>
  <c r="I6"/>
  <c r="O6" s="1"/>
  <c r="Q6"/>
  <c r="H8"/>
  <c r="O8"/>
  <c r="Q8"/>
  <c r="AA8"/>
  <c r="I9" s="1"/>
  <c r="O9" s="1"/>
  <c r="H9"/>
  <c r="G9" s="1"/>
  <c r="G20" i="9" s="1"/>
  <c r="Q9" i="15"/>
  <c r="H11"/>
  <c r="O11"/>
  <c r="AA11" s="1"/>
  <c r="AA12" s="1"/>
  <c r="Q11"/>
  <c r="H12"/>
  <c r="Q12"/>
  <c r="H14"/>
  <c r="O14"/>
  <c r="Q14"/>
  <c r="AA14"/>
  <c r="I15" s="1"/>
  <c r="O15" s="1"/>
  <c r="H15"/>
  <c r="Q15"/>
  <c r="H17"/>
  <c r="O17"/>
  <c r="AA17" s="1"/>
  <c r="AA18" s="1"/>
  <c r="Q17"/>
  <c r="H18"/>
  <c r="Q18"/>
  <c r="H20"/>
  <c r="O20"/>
  <c r="Q20"/>
  <c r="AA20"/>
  <c r="I21" s="1"/>
  <c r="O21" s="1"/>
  <c r="H21"/>
  <c r="G21" s="1"/>
  <c r="G54" i="9" s="1"/>
  <c r="Q21" i="15"/>
  <c r="AA21"/>
  <c r="H23"/>
  <c r="O23"/>
  <c r="AA23" s="1"/>
  <c r="AA24" s="1"/>
  <c r="Q23"/>
  <c r="H24"/>
  <c r="Q24"/>
  <c r="H26"/>
  <c r="O26"/>
  <c r="AA26" s="1"/>
  <c r="Q26"/>
  <c r="H27"/>
  <c r="Q27"/>
  <c r="H29"/>
  <c r="O29"/>
  <c r="AA29" s="1"/>
  <c r="AA30" s="1"/>
  <c r="Q29"/>
  <c r="H30"/>
  <c r="Q30"/>
  <c r="H32"/>
  <c r="O32"/>
  <c r="Q32"/>
  <c r="AA32"/>
  <c r="I33" s="1"/>
  <c r="O33" s="1"/>
  <c r="H33"/>
  <c r="G33" s="1"/>
  <c r="G80" i="9" s="1"/>
  <c r="Q33" i="15"/>
  <c r="AA33"/>
  <c r="H35"/>
  <c r="O35"/>
  <c r="AA35" s="1"/>
  <c r="AA36" s="1"/>
  <c r="Q35"/>
  <c r="H36"/>
  <c r="Q36"/>
  <c r="H38"/>
  <c r="O38"/>
  <c r="AA38" s="1"/>
  <c r="Q38"/>
  <c r="H39"/>
  <c r="Q39"/>
  <c r="H41"/>
  <c r="O41"/>
  <c r="AA41" s="1"/>
  <c r="AA42" s="1"/>
  <c r="Q41"/>
  <c r="H42"/>
  <c r="I42"/>
  <c r="O42" s="1"/>
  <c r="Q42"/>
  <c r="H44"/>
  <c r="O44"/>
  <c r="AA44" s="1"/>
  <c r="Q44"/>
  <c r="H45"/>
  <c r="Q45"/>
  <c r="H47"/>
  <c r="O47"/>
  <c r="AA47" s="1"/>
  <c r="AA48" s="1"/>
  <c r="Q47"/>
  <c r="H48"/>
  <c r="Q48"/>
  <c r="H50"/>
  <c r="O50"/>
  <c r="AA50" s="1"/>
  <c r="Q50"/>
  <c r="H51"/>
  <c r="Q51"/>
  <c r="H53"/>
  <c r="O53"/>
  <c r="AA53" s="1"/>
  <c r="AA54" s="1"/>
  <c r="Q53"/>
  <c r="H54"/>
  <c r="Q54"/>
  <c r="H56"/>
  <c r="O56"/>
  <c r="AA56" s="1"/>
  <c r="AA57" s="1"/>
  <c r="Q56"/>
  <c r="H57"/>
  <c r="I57"/>
  <c r="O57" s="1"/>
  <c r="Q57"/>
  <c r="H59"/>
  <c r="O59"/>
  <c r="AA59" s="1"/>
  <c r="I60" s="1"/>
  <c r="O60" s="1"/>
  <c r="Q59"/>
  <c r="H60"/>
  <c r="Q60"/>
  <c r="H62"/>
  <c r="O62"/>
  <c r="AA62" s="1"/>
  <c r="Q62"/>
  <c r="H63"/>
  <c r="Q63"/>
  <c r="H65"/>
  <c r="O65"/>
  <c r="Q65"/>
  <c r="AA65"/>
  <c r="I66" s="1"/>
  <c r="O66" s="1"/>
  <c r="H66"/>
  <c r="Q66"/>
  <c r="H68"/>
  <c r="O68"/>
  <c r="AA68" s="1"/>
  <c r="Q68"/>
  <c r="H69"/>
  <c r="Q69"/>
  <c r="H71"/>
  <c r="O71"/>
  <c r="Q71"/>
  <c r="AA71"/>
  <c r="I72" s="1"/>
  <c r="O72" s="1"/>
  <c r="H72"/>
  <c r="G72" s="1"/>
  <c r="G167" i="9" s="1"/>
  <c r="Q72" i="15"/>
  <c r="H74"/>
  <c r="O74"/>
  <c r="AB74" s="1"/>
  <c r="Q74"/>
  <c r="H75"/>
  <c r="Q75"/>
  <c r="H77"/>
  <c r="O77"/>
  <c r="AB77" s="1"/>
  <c r="I78" s="1"/>
  <c r="O78" s="1"/>
  <c r="Q77"/>
  <c r="H78"/>
  <c r="Q78"/>
  <c r="H80"/>
  <c r="O80"/>
  <c r="AB80" s="1"/>
  <c r="Q80"/>
  <c r="H81"/>
  <c r="Q81"/>
  <c r="H83"/>
  <c r="O83"/>
  <c r="AB83" s="1"/>
  <c r="I84" s="1"/>
  <c r="O84" s="1"/>
  <c r="Q83"/>
  <c r="H84"/>
  <c r="Q84"/>
  <c r="H86"/>
  <c r="O86"/>
  <c r="AB86" s="1"/>
  <c r="Q86"/>
  <c r="H87"/>
  <c r="Q87"/>
  <c r="H89"/>
  <c r="O89"/>
  <c r="Q89"/>
  <c r="AB89"/>
  <c r="I90" s="1"/>
  <c r="O90" s="1"/>
  <c r="H90"/>
  <c r="Q90"/>
  <c r="H92"/>
  <c r="O92"/>
  <c r="AB92" s="1"/>
  <c r="Q92"/>
  <c r="H93"/>
  <c r="Q93"/>
  <c r="H95"/>
  <c r="O95"/>
  <c r="Q95"/>
  <c r="AB95"/>
  <c r="I96" s="1"/>
  <c r="O96" s="1"/>
  <c r="H96"/>
  <c r="G96" s="1"/>
  <c r="G223" i="9" s="1"/>
  <c r="Q96" i="15"/>
  <c r="H98"/>
  <c r="O98"/>
  <c r="AB98" s="1"/>
  <c r="Q98"/>
  <c r="H99"/>
  <c r="Q99"/>
  <c r="H101"/>
  <c r="O101"/>
  <c r="AB101" s="1"/>
  <c r="I102" s="1"/>
  <c r="O102" s="1"/>
  <c r="Q101"/>
  <c r="H102"/>
  <c r="Q102"/>
  <c r="H104"/>
  <c r="O104"/>
  <c r="AB104" s="1"/>
  <c r="Q104"/>
  <c r="H105"/>
  <c r="Q105"/>
  <c r="H107"/>
  <c r="O107"/>
  <c r="AB107" s="1"/>
  <c r="I108" s="1"/>
  <c r="O108" s="1"/>
  <c r="Q107"/>
  <c r="H108"/>
  <c r="Q108"/>
  <c r="H110"/>
  <c r="O110"/>
  <c r="AB110" s="1"/>
  <c r="Q110"/>
  <c r="H111"/>
  <c r="Q111"/>
  <c r="H113"/>
  <c r="O113"/>
  <c r="Q113"/>
  <c r="AA113"/>
  <c r="I114" s="1"/>
  <c r="O114" s="1"/>
  <c r="H114"/>
  <c r="Q114"/>
  <c r="H116"/>
  <c r="O116"/>
  <c r="AA116" s="1"/>
  <c r="Q116"/>
  <c r="H117"/>
  <c r="Q117"/>
  <c r="H119"/>
  <c r="O119"/>
  <c r="Q119"/>
  <c r="AA119"/>
  <c r="I120" s="1"/>
  <c r="O120" s="1"/>
  <c r="H120"/>
  <c r="G120" s="1"/>
  <c r="G274" i="9" s="1"/>
  <c r="Q120" i="15"/>
  <c r="H122"/>
  <c r="O122"/>
  <c r="AA122" s="1"/>
  <c r="Q122"/>
  <c r="H123"/>
  <c r="Q123"/>
  <c r="H125"/>
  <c r="O125"/>
  <c r="AA125" s="1"/>
  <c r="I126" s="1"/>
  <c r="O126" s="1"/>
  <c r="Q125"/>
  <c r="H126"/>
  <c r="Q126"/>
  <c r="H128"/>
  <c r="O128"/>
  <c r="AA128" s="1"/>
  <c r="Q128"/>
  <c r="H129"/>
  <c r="Q129"/>
  <c r="H131"/>
  <c r="O131"/>
  <c r="AA131" s="1"/>
  <c r="I132" s="1"/>
  <c r="O132" s="1"/>
  <c r="Q131"/>
  <c r="H132"/>
  <c r="Q132"/>
  <c r="H134"/>
  <c r="O134"/>
  <c r="AA134" s="1"/>
  <c r="Q134"/>
  <c r="H135"/>
  <c r="Q135"/>
  <c r="H137"/>
  <c r="O137"/>
  <c r="Q137"/>
  <c r="AA137"/>
  <c r="I138" s="1"/>
  <c r="O138" s="1"/>
  <c r="H138"/>
  <c r="Q138"/>
  <c r="H140"/>
  <c r="O140"/>
  <c r="AA140" s="1"/>
  <c r="Q140"/>
  <c r="H141"/>
  <c r="Q141"/>
  <c r="B25" i="5"/>
  <c r="B24"/>
  <c r="B23"/>
  <c r="B22"/>
  <c r="B21"/>
  <c r="I27" i="15" l="1"/>
  <c r="O27" s="1"/>
  <c r="AA27"/>
  <c r="G27"/>
  <c r="G64" i="9" s="1"/>
  <c r="I48" i="15"/>
  <c r="I30"/>
  <c r="O30" s="1"/>
  <c r="I18"/>
  <c r="O18" s="1"/>
  <c r="I36"/>
  <c r="O36" s="1"/>
  <c r="I24"/>
  <c r="O24" s="1"/>
  <c r="G132"/>
  <c r="G298" i="9" s="1"/>
  <c r="G108" i="15"/>
  <c r="G250" i="9" s="1"/>
  <c r="G84" i="15"/>
  <c r="G195" i="9" s="1"/>
  <c r="G60" i="15"/>
  <c r="G139" i="9" s="1"/>
  <c r="I54" i="15"/>
  <c r="AA135"/>
  <c r="I135"/>
  <c r="O135" s="1"/>
  <c r="AB111"/>
  <c r="I111"/>
  <c r="O111" s="1"/>
  <c r="AB87"/>
  <c r="I87"/>
  <c r="O87" s="1"/>
  <c r="AA63"/>
  <c r="I63"/>
  <c r="O63" s="1"/>
  <c r="G138"/>
  <c r="G310" i="9" s="1"/>
  <c r="G114" i="15"/>
  <c r="G262" i="9" s="1"/>
  <c r="G90" i="15"/>
  <c r="G209" i="9" s="1"/>
  <c r="G66" i="15"/>
  <c r="G153" i="9" s="1"/>
  <c r="I129" i="15"/>
  <c r="O129" s="1"/>
  <c r="AA129"/>
  <c r="AB105"/>
  <c r="I105"/>
  <c r="O105" s="1"/>
  <c r="AB81"/>
  <c r="I81"/>
  <c r="O81" s="1"/>
  <c r="I123"/>
  <c r="O123" s="1"/>
  <c r="AA123"/>
  <c r="AB99"/>
  <c r="I99"/>
  <c r="O99" s="1"/>
  <c r="AB75"/>
  <c r="I75"/>
  <c r="O75" s="1"/>
  <c r="G135"/>
  <c r="G304" i="9" s="1"/>
  <c r="G126" i="15"/>
  <c r="G286" i="9" s="1"/>
  <c r="G111" i="15"/>
  <c r="G256" i="9" s="1"/>
  <c r="G102" i="15"/>
  <c r="G237" i="9" s="1"/>
  <c r="G87" i="15"/>
  <c r="G202" i="9" s="1"/>
  <c r="G78" i="15"/>
  <c r="G181" i="9" s="1"/>
  <c r="G63" i="15"/>
  <c r="G146" i="9" s="1"/>
  <c r="I141" i="15"/>
  <c r="O141" s="1"/>
  <c r="AA141"/>
  <c r="AA117"/>
  <c r="I117"/>
  <c r="O117" s="1"/>
  <c r="I93"/>
  <c r="O93" s="1"/>
  <c r="AB93"/>
  <c r="AA69"/>
  <c r="I69"/>
  <c r="O69" s="1"/>
  <c r="G129"/>
  <c r="G292" i="9" s="1"/>
  <c r="G81" i="15"/>
  <c r="G188" i="9" s="1"/>
  <c r="G57" i="15"/>
  <c r="G132" i="9" s="1"/>
  <c r="G30" i="15"/>
  <c r="G72" i="9" s="1"/>
  <c r="G18" i="15"/>
  <c r="G49" i="9" s="1"/>
  <c r="I12" i="15"/>
  <c r="O12" s="1"/>
  <c r="AE27" i="10"/>
  <c r="AE31"/>
  <c r="AA138" i="15"/>
  <c r="AA132"/>
  <c r="AA126"/>
  <c r="AA120"/>
  <c r="AA114"/>
  <c r="AB108"/>
  <c r="AB102"/>
  <c r="AB96"/>
  <c r="AB90"/>
  <c r="AB84"/>
  <c r="AB78"/>
  <c r="AA72"/>
  <c r="AA66"/>
  <c r="AA60"/>
  <c r="AE6" i="10"/>
  <c r="AE87"/>
  <c r="AE23"/>
  <c r="AE44"/>
  <c r="I51" i="15"/>
  <c r="AA51"/>
  <c r="I45"/>
  <c r="AA45"/>
  <c r="I39"/>
  <c r="AA39"/>
  <c r="G42"/>
  <c r="G101" i="9" s="1"/>
  <c r="G36" i="15"/>
  <c r="G88" i="9" s="1"/>
  <c r="G24" i="15"/>
  <c r="G59" i="9" s="1"/>
  <c r="G15" i="15"/>
  <c r="G44" i="9" s="1"/>
  <c r="G6" i="15"/>
  <c r="G10" i="9" s="1"/>
  <c r="G54" i="15"/>
  <c r="G125" i="9" s="1"/>
  <c r="O54" i="15"/>
  <c r="G48"/>
  <c r="G113" i="9" s="1"/>
  <c r="O48" i="15"/>
  <c r="AE41" i="10"/>
  <c r="G12" i="15"/>
  <c r="G39" i="9" s="1"/>
  <c r="L55" i="11"/>
  <c r="C3" i="5"/>
  <c r="AA15" i="15"/>
  <c r="AA9"/>
  <c r="N133" i="10"/>
  <c r="N107" i="11" s="1"/>
  <c r="AE3" i="10"/>
  <c r="AD3"/>
  <c r="D13" i="5"/>
  <c r="D25"/>
  <c r="D24"/>
  <c r="D23"/>
  <c r="D22"/>
  <c r="D21"/>
  <c r="D12"/>
  <c r="D11"/>
  <c r="G105" i="15" l="1"/>
  <c r="G244" i="9" s="1"/>
  <c r="AE37" i="10"/>
  <c r="O39" i="15"/>
  <c r="G39"/>
  <c r="G95" i="9" s="1"/>
  <c r="O51" i="15"/>
  <c r="G51"/>
  <c r="G119" i="9" s="1"/>
  <c r="AE38" i="10"/>
  <c r="AE11"/>
  <c r="AE7"/>
  <c r="AE50"/>
  <c r="AE25"/>
  <c r="AE91"/>
  <c r="AE29"/>
  <c r="AE47"/>
  <c r="N55" i="11"/>
  <c r="D3" i="5"/>
  <c r="AE85" i="10"/>
  <c r="AE43"/>
  <c r="O45" i="15"/>
  <c r="G45"/>
  <c r="G107" i="9" s="1"/>
  <c r="AE19" i="10"/>
  <c r="AE26"/>
  <c r="AE20"/>
  <c r="AE46"/>
  <c r="G117" i="15"/>
  <c r="G268" i="9" s="1"/>
  <c r="AE51" i="10"/>
  <c r="G75" i="15"/>
  <c r="G174" i="9" s="1"/>
  <c r="G123" i="15"/>
  <c r="G280" i="9" s="1"/>
  <c r="AE17" i="10"/>
  <c r="AE40"/>
  <c r="AE33"/>
  <c r="AE21"/>
  <c r="AE52"/>
  <c r="G141" i="15"/>
  <c r="G316" i="9" s="1"/>
  <c r="G93" i="15"/>
  <c r="G216" i="9" s="1"/>
  <c r="AE45" i="10"/>
  <c r="AE89"/>
  <c r="AE36"/>
  <c r="AE42"/>
  <c r="AE28"/>
  <c r="AE49"/>
  <c r="AE34"/>
  <c r="G69" i="15"/>
  <c r="G160" i="9" s="1"/>
  <c r="G99" i="15"/>
  <c r="G230" i="9" s="1"/>
  <c r="AB303" l="1"/>
  <c r="AB315"/>
  <c r="AB291"/>
  <c r="AB309"/>
  <c r="AB297"/>
  <c r="AE88" i="10"/>
  <c r="AE10"/>
  <c r="AE22"/>
  <c r="AE48"/>
  <c r="AE5"/>
  <c r="AE24"/>
  <c r="AE32"/>
  <c r="AE30"/>
  <c r="AE90"/>
  <c r="AE12"/>
  <c r="AE56" l="1"/>
  <c r="N107"/>
  <c r="L107"/>
  <c r="AE83"/>
  <c r="AE92" s="1"/>
  <c r="I133" l="1"/>
  <c r="P133"/>
  <c r="N81" i="11"/>
  <c r="N29" s="1"/>
  <c r="D2" i="5" s="1"/>
  <c r="L81" i="11"/>
  <c r="L29" s="1"/>
  <c r="C2" i="5" s="1"/>
  <c r="I107" i="11" l="1"/>
  <c r="P107"/>
  <c r="B3" i="5" l="1"/>
  <c r="AC32" i="10"/>
  <c r="AC83"/>
  <c r="AC22"/>
  <c r="AC30"/>
  <c r="AC24"/>
  <c r="AC20" l="1"/>
  <c r="AC87"/>
  <c r="AC26"/>
  <c r="AC23"/>
  <c r="F3" i="5"/>
  <c r="AC6" i="10"/>
  <c r="AC31"/>
  <c r="AC19"/>
  <c r="AC5"/>
  <c r="AC33"/>
  <c r="AC34"/>
  <c r="AC7"/>
  <c r="AC25"/>
  <c r="AC28"/>
  <c r="AC27"/>
  <c r="AC29"/>
  <c r="AC21"/>
  <c r="I55" i="11" l="1"/>
  <c r="P55"/>
  <c r="P107" i="10"/>
  <c r="AB5"/>
  <c r="I107"/>
  <c r="AB6"/>
  <c r="AB7"/>
  <c r="I81" i="11" l="1"/>
  <c r="P81" l="1"/>
  <c r="I29" l="1"/>
  <c r="B2" i="5" s="1"/>
  <c r="P29" i="11"/>
  <c r="F2" i="5" l="1"/>
  <c r="I3" i="19" l="1"/>
  <c r="N33"/>
  <c r="N36" s="1"/>
  <c r="N37" s="1"/>
</calcChain>
</file>

<file path=xl/sharedStrings.xml><?xml version="1.0" encoding="utf-8"?>
<sst xmlns="http://schemas.openxmlformats.org/spreadsheetml/2006/main" count="6969" uniqueCount="1101">
  <si>
    <t>단위</t>
    <phoneticPr fontId="2" type="noConversion"/>
  </si>
  <si>
    <t>수량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</si>
  <si>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</si>
  <si>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</si>
  <si>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</si>
  <si>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노무비</t>
    <phoneticPr fontId="2" type="noConversion"/>
  </si>
  <si>
    <t>경비</t>
    <phoneticPr fontId="2" type="noConversion"/>
  </si>
  <si>
    <t>재료비</t>
    <phoneticPr fontId="2" type="noConversion"/>
  </si>
  <si>
    <t>계</t>
    <phoneticPr fontId="2" type="noConversion"/>
  </si>
  <si>
    <t>총 급 액</t>
    <phoneticPr fontId="2" type="noConversion"/>
  </si>
  <si>
    <t>*(공종별 노임 적용율(%))*</t>
    <phoneticPr fontId="2" type="noConversion"/>
  </si>
  <si>
    <t>적용율(%)</t>
    <phoneticPr fontId="2" type="noConversion"/>
  </si>
  <si>
    <t>소수자릿수</t>
    <phoneticPr fontId="2" type="noConversion"/>
  </si>
  <si>
    <t>끝자리</t>
    <phoneticPr fontId="2" type="noConversion"/>
  </si>
  <si>
    <t>소모잡자재(%)</t>
    <phoneticPr fontId="2" type="noConversion"/>
  </si>
  <si>
    <t>방폭할증(%)</t>
    <phoneticPr fontId="2" type="noConversion"/>
  </si>
  <si>
    <t>고소할증(%)</t>
    <phoneticPr fontId="2" type="noConversion"/>
  </si>
  <si>
    <t>공구손료(%)</t>
    <phoneticPr fontId="2" type="noConversion"/>
  </si>
  <si>
    <t>코드</t>
    <phoneticPr fontId="2" type="noConversion"/>
  </si>
  <si>
    <t>코드</t>
    <phoneticPr fontId="2" type="noConversion"/>
  </si>
  <si>
    <t>단위</t>
    <phoneticPr fontId="2" type="noConversion"/>
  </si>
  <si>
    <t>단가</t>
    <phoneticPr fontId="2" type="noConversion"/>
  </si>
  <si>
    <t>공종코드</t>
    <phoneticPr fontId="2" type="noConversion"/>
  </si>
  <si>
    <t>규격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</si>
  <si>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</si>
  <si>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</si>
  <si>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</si>
  <si>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지급비</t>
    <phoneticPr fontId="2" type="noConversion"/>
  </si>
  <si>
    <t>비고</t>
    <phoneticPr fontId="2" type="noConversion"/>
  </si>
  <si>
    <t>…</t>
    <phoneticPr fontId="2" type="noConversion"/>
  </si>
  <si>
    <t>계</t>
    <phoneticPr fontId="2" type="noConversion"/>
  </si>
  <si>
    <t>단가</t>
    <phoneticPr fontId="2" type="noConversion"/>
  </si>
  <si>
    <t>금액</t>
    <phoneticPr fontId="2" type="noConversion"/>
  </si>
  <si>
    <t>단가</t>
    <phoneticPr fontId="2" type="noConversion"/>
  </si>
  <si>
    <t>단가</t>
    <phoneticPr fontId="2" type="noConversion"/>
  </si>
  <si>
    <t xml:space="preserve">  </t>
    <phoneticPr fontId="2" type="noConversion"/>
  </si>
  <si>
    <t>계</t>
    <phoneticPr fontId="2" type="noConversion"/>
  </si>
  <si>
    <t>번호</t>
    <phoneticPr fontId="2" type="noConversion"/>
  </si>
  <si>
    <t>번호</t>
    <phoneticPr fontId="2" type="noConversion"/>
  </si>
  <si>
    <t>코드</t>
    <phoneticPr fontId="2" type="noConversion"/>
  </si>
  <si>
    <t>단가</t>
    <phoneticPr fontId="2" type="noConversion"/>
  </si>
  <si>
    <t>…</t>
    <phoneticPr fontId="2" type="noConversion"/>
  </si>
  <si>
    <t>비고</t>
    <phoneticPr fontId="2" type="noConversion"/>
  </si>
  <si>
    <t>공   종   명</t>
    <phoneticPr fontId="2" type="noConversion"/>
  </si>
  <si>
    <t>명   칭</t>
    <phoneticPr fontId="2" type="noConversion"/>
  </si>
  <si>
    <t>규   격</t>
    <phoneticPr fontId="2" type="noConversion"/>
  </si>
  <si>
    <t>적용단가</t>
    <phoneticPr fontId="2" type="noConversion"/>
  </si>
  <si>
    <t>PAGE</t>
    <phoneticPr fontId="2" type="noConversion"/>
  </si>
  <si>
    <t>PAGE</t>
    <phoneticPr fontId="2" type="noConversion"/>
  </si>
  <si>
    <t xml:space="preserve"> </t>
    <phoneticPr fontId="2" type="noConversion"/>
  </si>
  <si>
    <t>노임 계산 정보</t>
    <phoneticPr fontId="2" type="noConversion"/>
  </si>
  <si>
    <t>노임계</t>
    <phoneticPr fontId="2" type="noConversion"/>
  </si>
  <si>
    <t>전체(%)</t>
    <phoneticPr fontId="2" type="noConversion"/>
  </si>
  <si>
    <t>공종별(%)</t>
    <phoneticPr fontId="2" type="noConversion"/>
  </si>
  <si>
    <t>노임 소수</t>
    <phoneticPr fontId="2" type="noConversion"/>
  </si>
  <si>
    <t>부속재 및 손료</t>
    <phoneticPr fontId="2" type="noConversion"/>
  </si>
  <si>
    <t>소모재</t>
    <phoneticPr fontId="2" type="noConversion"/>
  </si>
  <si>
    <t>노임계</t>
    <phoneticPr fontId="2" type="noConversion"/>
  </si>
  <si>
    <t>자재계</t>
    <phoneticPr fontId="2" type="noConversion"/>
  </si>
  <si>
    <t>*(그룹별 자재 단가 추가 할증)*</t>
    <phoneticPr fontId="2" type="noConversion"/>
  </si>
  <si>
    <t>Cable(CAB) 할증(%)</t>
    <phoneticPr fontId="2" type="noConversion"/>
  </si>
  <si>
    <t>Wire (WIR) 할증(%)</t>
    <phoneticPr fontId="2" type="noConversion"/>
  </si>
  <si>
    <t>제 4그룹   할증(%)</t>
    <phoneticPr fontId="2" type="noConversion"/>
  </si>
  <si>
    <t>제 5그룹   할증(%)</t>
    <phoneticPr fontId="2" type="noConversion"/>
  </si>
  <si>
    <t>Pipe (PIP) 할증(%)</t>
    <phoneticPr fontId="2" type="noConversion"/>
  </si>
  <si>
    <t>적용율(%)/100</t>
    <phoneticPr fontId="2" type="noConversion"/>
  </si>
  <si>
    <t>요율</t>
    <phoneticPr fontId="2" type="noConversion"/>
  </si>
  <si>
    <t>목차코드</t>
    <phoneticPr fontId="2" type="noConversion"/>
  </si>
  <si>
    <t>비고</t>
    <phoneticPr fontId="2" type="noConversion"/>
  </si>
  <si>
    <t>단가</t>
    <phoneticPr fontId="2" type="noConversion"/>
  </si>
  <si>
    <t>CD관부속재(%)</t>
  </si>
  <si>
    <t>*(그룹별 노임 추가 할증)*</t>
  </si>
  <si>
    <t>적용율(%)</t>
  </si>
  <si>
    <t>자동부속재(전기)</t>
  </si>
  <si>
    <t>자동부속재(통신)</t>
  </si>
  <si>
    <t>배관부속재(%)</t>
  </si>
  <si>
    <t>일반배관재</t>
    <phoneticPr fontId="2" type="noConversion"/>
  </si>
  <si>
    <t>CD배관재</t>
    <phoneticPr fontId="2" type="noConversion"/>
  </si>
  <si>
    <t>일위대가소수</t>
    <phoneticPr fontId="2" type="noConversion"/>
  </si>
  <si>
    <t>번호</t>
    <phoneticPr fontId="2" type="noConversion"/>
  </si>
  <si>
    <t>공종코드</t>
    <phoneticPr fontId="2" type="noConversion"/>
  </si>
  <si>
    <t>코드</t>
    <phoneticPr fontId="2" type="noConversion"/>
  </si>
  <si>
    <t>명   칭</t>
    <phoneticPr fontId="2" type="noConversion"/>
  </si>
  <si>
    <t>규   격</t>
    <phoneticPr fontId="2" type="noConversion"/>
  </si>
  <si>
    <t>단위</t>
    <phoneticPr fontId="2" type="noConversion"/>
  </si>
  <si>
    <t>수량</t>
    <phoneticPr fontId="2" type="noConversion"/>
  </si>
  <si>
    <t>공량산출</t>
    <phoneticPr fontId="2" type="noConversion"/>
  </si>
  <si>
    <t>단 위 단 가 산 출</t>
    <phoneticPr fontId="2" type="noConversion"/>
  </si>
  <si>
    <t>품셈근거</t>
    <phoneticPr fontId="2" type="noConversion"/>
  </si>
  <si>
    <t>비고</t>
    <phoneticPr fontId="2" type="noConversion"/>
  </si>
  <si>
    <t>결정수량</t>
    <phoneticPr fontId="2" type="noConversion"/>
  </si>
  <si>
    <t>할증</t>
    <phoneticPr fontId="2" type="noConversion"/>
  </si>
  <si>
    <t>산출수량</t>
    <phoneticPr fontId="2" type="noConversion"/>
  </si>
  <si>
    <t>재할%</t>
    <phoneticPr fontId="2" type="noConversion"/>
  </si>
  <si>
    <t>명칭</t>
    <phoneticPr fontId="2" type="noConversion"/>
  </si>
  <si>
    <t>품셈</t>
    <phoneticPr fontId="2" type="noConversion"/>
  </si>
  <si>
    <t>할증%</t>
    <phoneticPr fontId="2" type="noConversion"/>
  </si>
  <si>
    <t>공량</t>
    <phoneticPr fontId="2" type="noConversion"/>
  </si>
  <si>
    <t>단가</t>
    <phoneticPr fontId="2" type="noConversion"/>
  </si>
  <si>
    <t>단위단가</t>
    <phoneticPr fontId="2" type="noConversion"/>
  </si>
  <si>
    <t>단위계</t>
    <phoneticPr fontId="2" type="noConversion"/>
  </si>
  <si>
    <t>전체자재 적용율(%)(공종/일위대가)</t>
    <phoneticPr fontId="2" type="noConversion"/>
  </si>
  <si>
    <t>전체노임 적용율(%)(공종)</t>
    <phoneticPr fontId="2" type="noConversion"/>
  </si>
  <si>
    <t>전체노임 적용율(%)(일위대가)</t>
    <phoneticPr fontId="2" type="noConversion"/>
  </si>
  <si>
    <t>연속견적가로형식</t>
  </si>
  <si>
    <t>시설단가</t>
    <phoneticPr fontId="2" type="noConversion"/>
  </si>
  <si>
    <t>금액조정이 안되나요?</t>
    <phoneticPr fontId="2" type="noConversion"/>
  </si>
  <si>
    <t>이지테크에서 변환할 때 2번 옵션을 지정하여 다시 해보세요</t>
    <phoneticPr fontId="2" type="noConversion"/>
  </si>
  <si>
    <t>시트를 삭제할 때 에러가 뜨면 1번 옵션으로 하면 됩니다.</t>
    <phoneticPr fontId="2" type="noConversion"/>
  </si>
  <si>
    <t>2번 옵션으로 변환했을 때에는 결과값이 다를 수 있습니다.</t>
    <phoneticPr fontId="2" type="noConversion"/>
  </si>
  <si>
    <t>1-1. 전력간선 및 동력설비 공사</t>
  </si>
  <si>
    <t>1-2. 전등설비 공사</t>
  </si>
  <si>
    <t>2-1. 전력간선 및 동력설비 공사</t>
  </si>
  <si>
    <t>거래가격</t>
    <phoneticPr fontId="2" type="noConversion"/>
  </si>
  <si>
    <t>물가정보</t>
    <phoneticPr fontId="2" type="noConversion"/>
  </si>
  <si>
    <t>물가자료</t>
    <phoneticPr fontId="2" type="noConversion"/>
  </si>
  <si>
    <t>조사단가1</t>
    <phoneticPr fontId="2" type="noConversion"/>
  </si>
  <si>
    <t>조사단가2</t>
    <phoneticPr fontId="2" type="noConversion"/>
  </si>
  <si>
    <t>[ 상상공학관 리모델링 설계_전기 ] - 단가조사서</t>
    <phoneticPr fontId="2" type="noConversion"/>
  </si>
  <si>
    <t>3913170620935608</t>
  </si>
  <si>
    <t>강제전선관(노출)</t>
  </si>
  <si>
    <t>아연도 16 mm</t>
  </si>
  <si>
    <t>M</t>
  </si>
  <si>
    <t>996</t>
  </si>
  <si>
    <t>725</t>
  </si>
  <si>
    <t>3913170620935610</t>
  </si>
  <si>
    <t>아연도 28 mm</t>
  </si>
  <si>
    <t>3913170620935611</t>
  </si>
  <si>
    <t>아연도 36 mm</t>
  </si>
  <si>
    <t>3913170620174410</t>
  </si>
  <si>
    <t>1종금속제가요관(비방수)</t>
  </si>
  <si>
    <t>16 mm</t>
  </si>
  <si>
    <t>993</t>
  </si>
  <si>
    <t>인터넷</t>
  </si>
  <si>
    <t>3913170620174434</t>
  </si>
  <si>
    <t>콘넥터, 16 mm</t>
  </si>
  <si>
    <t>개</t>
  </si>
  <si>
    <t>3913170820176475</t>
  </si>
  <si>
    <t>노말밴드(ST.아연도)</t>
  </si>
  <si>
    <t>28 mm</t>
  </si>
  <si>
    <t>997</t>
  </si>
  <si>
    <t>727</t>
  </si>
  <si>
    <t>3913170820176476</t>
  </si>
  <si>
    <t>36 mm</t>
  </si>
  <si>
    <t>3912130810035750</t>
  </si>
  <si>
    <t>아우트렛박스</t>
  </si>
  <si>
    <t>8각 54㎜</t>
  </si>
  <si>
    <t>999</t>
  </si>
  <si>
    <t>733</t>
  </si>
  <si>
    <t>3912130820174712</t>
  </si>
  <si>
    <t>박스커버</t>
  </si>
  <si>
    <t>8각, 둥근구멍(평)</t>
  </si>
  <si>
    <t>3913170420174048</t>
  </si>
  <si>
    <t>케이블트레이(2.3t)</t>
  </si>
  <si>
    <t>STRAIGHT,St W300x100Hx2.3t</t>
  </si>
  <si>
    <t>1002</t>
  </si>
  <si>
    <t>742</t>
  </si>
  <si>
    <t>3913170420171161</t>
  </si>
  <si>
    <t>케이블트레이</t>
  </si>
  <si>
    <t>COVER,St W300</t>
  </si>
  <si>
    <t>3913170520175064</t>
  </si>
  <si>
    <t>케이블트레이부속품(2.3t)</t>
  </si>
  <si>
    <t>V. ELBOW, St,W300x100Hx2.3t</t>
  </si>
  <si>
    <t>3913170520175118</t>
  </si>
  <si>
    <t>케이블트레이부속품</t>
  </si>
  <si>
    <t>JOINT CONNEC.아연도100Hx2.3</t>
  </si>
  <si>
    <t>3913170520175120</t>
  </si>
  <si>
    <t>SHANK BOLT &amp; NUT, 아연도</t>
  </si>
  <si>
    <t>3913170520175124</t>
  </si>
  <si>
    <t>BONDING JUMPER, 35㎟</t>
  </si>
  <si>
    <t>3913170520935624</t>
  </si>
  <si>
    <t>RAIL CLAMP</t>
  </si>
  <si>
    <t>3913170520175125</t>
  </si>
  <si>
    <t>HOLD DOWN CLAMP, 아연도</t>
  </si>
  <si>
    <t>3913170520175128</t>
  </si>
  <si>
    <t>U CHANNEL, 41x41x2.6t</t>
  </si>
  <si>
    <t>3913170420175333</t>
  </si>
  <si>
    <t>CABLE DUCT(아연도)</t>
  </si>
  <si>
    <t>W300(2.0t)</t>
  </si>
  <si>
    <t>743</t>
  </si>
  <si>
    <t>3913170520175471</t>
  </si>
  <si>
    <t>DUCT 부속</t>
  </si>
  <si>
    <t>CONNECTOR W300</t>
  </si>
  <si>
    <t>3913170810036336</t>
  </si>
  <si>
    <t>강재전선관부품</t>
  </si>
  <si>
    <t>파이프크램프, 28C</t>
  </si>
  <si>
    <t>3913170810036359</t>
  </si>
  <si>
    <t>파이프행거, 28C</t>
  </si>
  <si>
    <t>3913170810036360</t>
  </si>
  <si>
    <t>파이프행거, 36C</t>
  </si>
  <si>
    <t>3116210220135742</t>
  </si>
  <si>
    <t>셋트앵커</t>
  </si>
  <si>
    <t>M8×L150mm</t>
  </si>
  <si>
    <t>121</t>
  </si>
  <si>
    <t>3116210220135769</t>
  </si>
  <si>
    <t>스트롱앵커</t>
  </si>
  <si>
    <t>3/8</t>
  </si>
  <si>
    <t>3116280220163395</t>
  </si>
  <si>
    <t>인서트</t>
  </si>
  <si>
    <t>주물, Φ9mm</t>
  </si>
  <si>
    <t>3116169820135160</t>
  </si>
  <si>
    <t>행거볼트</t>
  </si>
  <si>
    <t>∮9×1000㎜</t>
  </si>
  <si>
    <t>115</t>
  </si>
  <si>
    <t>2612162922076728</t>
  </si>
  <si>
    <t>450/750V 내열비닐절연전선</t>
  </si>
  <si>
    <t>HFIX 4SQ(2.25mm)-단선</t>
  </si>
  <si>
    <t>961</t>
  </si>
  <si>
    <t>687</t>
  </si>
  <si>
    <t>2612162922076729</t>
  </si>
  <si>
    <t>HFIX 2.5㎟</t>
  </si>
  <si>
    <t>2612152420683696</t>
  </si>
  <si>
    <t>접지용비닐절연전선</t>
  </si>
  <si>
    <t>F-GV 4㎟</t>
  </si>
  <si>
    <t>962</t>
  </si>
  <si>
    <t>2612152420683697</t>
  </si>
  <si>
    <t>F-GV 6㎟</t>
  </si>
  <si>
    <t>2612152420683698</t>
  </si>
  <si>
    <t>F-GV 10㎟</t>
  </si>
  <si>
    <t>2612152420683704</t>
  </si>
  <si>
    <t>F-GV 95㎟</t>
  </si>
  <si>
    <t>2612162920683894</t>
  </si>
  <si>
    <t>0.6/1kV 가교P.E난연</t>
  </si>
  <si>
    <t>F-CV 1C×185㎟</t>
  </si>
  <si>
    <t>690</t>
  </si>
  <si>
    <t>2612162920683903</t>
  </si>
  <si>
    <t>F-CV 2C×4㎟</t>
  </si>
  <si>
    <t>2612162920683905</t>
  </si>
  <si>
    <t>F-CV 2C×10㎟</t>
  </si>
  <si>
    <t>2612162920683922</t>
  </si>
  <si>
    <t>F-CV 3C×4㎟</t>
  </si>
  <si>
    <t>2612162920683945</t>
  </si>
  <si>
    <t>F-CV 4C×6㎟</t>
  </si>
  <si>
    <t>2612162920683946</t>
  </si>
  <si>
    <t>F-CV 4C×10㎟</t>
  </si>
  <si>
    <t>2612162920683947</t>
  </si>
  <si>
    <t>F-CV 4C×16㎟</t>
  </si>
  <si>
    <t>2612162920683948</t>
  </si>
  <si>
    <t>F-CV 4C×25㎟</t>
  </si>
  <si>
    <t>2612164020684013</t>
  </si>
  <si>
    <t>소방용내화전선(F-FR-8)</t>
  </si>
  <si>
    <t>2C×4㎟</t>
  </si>
  <si>
    <t>966</t>
  </si>
  <si>
    <t>694</t>
  </si>
  <si>
    <t>2612164020684032</t>
  </si>
  <si>
    <t>3C×4㎟</t>
  </si>
  <si>
    <t>2612164020684054</t>
  </si>
  <si>
    <t>4C×10㎟</t>
  </si>
  <si>
    <t>3912143221650910</t>
  </si>
  <si>
    <t>압착단자(나압착) IEC</t>
  </si>
  <si>
    <t>10 ㎟</t>
  </si>
  <si>
    <t>986</t>
  </si>
  <si>
    <t>723</t>
  </si>
  <si>
    <t>3116172710024976</t>
  </si>
  <si>
    <t>6각너트</t>
  </si>
  <si>
    <t>M10</t>
  </si>
  <si>
    <t>113</t>
  </si>
  <si>
    <t>3116181120136195</t>
  </si>
  <si>
    <t>스프링와샤</t>
  </si>
  <si>
    <t>D10</t>
  </si>
  <si>
    <t>EA</t>
  </si>
  <si>
    <t>3010150420165123</t>
  </si>
  <si>
    <t>ㄷ형강</t>
  </si>
  <si>
    <t>75x40x4T</t>
  </si>
  <si>
    <t>㎏</t>
  </si>
  <si>
    <t>73</t>
  </si>
  <si>
    <t>3010220420289162</t>
  </si>
  <si>
    <t>열연강판</t>
  </si>
  <si>
    <t>6t</t>
  </si>
  <si>
    <t>82</t>
  </si>
  <si>
    <t>InMastDBNonCode</t>
  </si>
  <si>
    <t>직선접속재 JS-1</t>
  </si>
  <si>
    <t>4sq</t>
  </si>
  <si>
    <t>직선접속재 JS-3</t>
  </si>
  <si>
    <t>185sq</t>
  </si>
  <si>
    <t>L-1 철거</t>
  </si>
  <si>
    <t>철거공사</t>
  </si>
  <si>
    <t>식</t>
  </si>
  <si>
    <t>분전반 철거후 벽체복원</t>
  </si>
  <si>
    <t>철거공사(벽체복원)</t>
  </si>
  <si>
    <t>지상1층 벽체구획 격벽설치</t>
  </si>
  <si>
    <t>지하전기실 철거 및 정리</t>
  </si>
  <si>
    <t>LED 원형직부등 (A)</t>
  </si>
  <si>
    <t>LED 12W</t>
  </si>
  <si>
    <t>견적</t>
  </si>
  <si>
    <t>LED 평판직부등 3*12 (B)</t>
  </si>
  <si>
    <t>LED 47W</t>
  </si>
  <si>
    <t>LED 평판직부등 3*6 (C)</t>
  </si>
  <si>
    <t>LED 25W</t>
  </si>
  <si>
    <t>LED 콘램프 (D)</t>
  </si>
  <si>
    <t>LED 45W</t>
  </si>
  <si>
    <t>391115ZZ701Z0001</t>
  </si>
  <si>
    <t>L-1-@관급자재</t>
  </si>
  <si>
    <t>분전반</t>
  </si>
  <si>
    <t>면</t>
  </si>
  <si>
    <t>391115ZZ701Z0002</t>
  </si>
  <si>
    <t>L-2,L-3-@관급자재</t>
  </si>
  <si>
    <t>391115ZZ701Z0003</t>
  </si>
  <si>
    <t>L-M-@관급자재</t>
  </si>
  <si>
    <t>391115ZZ701Z0004</t>
  </si>
  <si>
    <t>MCC-F-@관급자재</t>
  </si>
  <si>
    <t>동력분전반</t>
  </si>
  <si>
    <t>391115ZZ701Z0005</t>
  </si>
  <si>
    <t>MCC-P-@관급자재</t>
  </si>
  <si>
    <t>391115ZZ701Z0006</t>
  </si>
  <si>
    <t>조달 수수료(5)</t>
  </si>
  <si>
    <t>2~5천만원 530,000원</t>
  </si>
  <si>
    <t>0001075</t>
  </si>
  <si>
    <t>노무비</t>
  </si>
  <si>
    <t>내선전공</t>
  </si>
  <si>
    <t>인</t>
  </si>
  <si>
    <t>0001078</t>
  </si>
  <si>
    <t>저압케이블전공</t>
  </si>
  <si>
    <t>93</t>
  </si>
  <si>
    <t>[ 상상공학관 리모델링 설계_전기 ] - 합산자재목록</t>
  </si>
  <si>
    <t>59750337011</t>
  </si>
  <si>
    <t>59750337013</t>
  </si>
  <si>
    <t>59750337014</t>
  </si>
  <si>
    <t>59753017003</t>
  </si>
  <si>
    <t>59753017043</t>
  </si>
  <si>
    <t>59759017061</t>
  </si>
  <si>
    <t>59759017062</t>
  </si>
  <si>
    <t>59753767011</t>
  </si>
  <si>
    <t>59753767221</t>
  </si>
  <si>
    <t>59751817222</t>
  </si>
  <si>
    <t>59751817334</t>
  </si>
  <si>
    <t>59754967111</t>
  </si>
  <si>
    <t>59754967501</t>
  </si>
  <si>
    <t>59754967521</t>
  </si>
  <si>
    <t>59754967561</t>
  </si>
  <si>
    <t>59754967572</t>
  </si>
  <si>
    <t>59754967571</t>
  </si>
  <si>
    <t>59754967601</t>
  </si>
  <si>
    <t>59754977021</t>
  </si>
  <si>
    <t>59754987421</t>
  </si>
  <si>
    <t>59759017053</t>
  </si>
  <si>
    <t>59759017113</t>
  </si>
  <si>
    <t>59759017114</t>
  </si>
  <si>
    <t>53060707007</t>
  </si>
  <si>
    <t>53060807001</t>
  </si>
  <si>
    <t>56803047003</t>
  </si>
  <si>
    <t>53060327011</t>
  </si>
  <si>
    <t>E1450667003</t>
  </si>
  <si>
    <t>E1450667012</t>
  </si>
  <si>
    <t>E1450927202</t>
  </si>
  <si>
    <t>E1450927203</t>
  </si>
  <si>
    <t>E1450927204</t>
  </si>
  <si>
    <t>E1450927212</t>
  </si>
  <si>
    <t>E1450287515</t>
  </si>
  <si>
    <t>E1450287522</t>
  </si>
  <si>
    <t>E1450287524</t>
  </si>
  <si>
    <t>E1450287539</t>
  </si>
  <si>
    <t>E1450287563</t>
  </si>
  <si>
    <t>E1450287564</t>
  </si>
  <si>
    <t>E1450287565</t>
  </si>
  <si>
    <t>E1450287566</t>
  </si>
  <si>
    <t>E1450137202</t>
  </si>
  <si>
    <t>E1450137302</t>
  </si>
  <si>
    <t>E1450137404</t>
  </si>
  <si>
    <t>E9400267005</t>
  </si>
  <si>
    <t>53100027003</t>
  </si>
  <si>
    <t>52100327001</t>
  </si>
  <si>
    <t>95200027092</t>
  </si>
  <si>
    <t>95150607001</t>
  </si>
  <si>
    <t>MM812320283</t>
  </si>
  <si>
    <t>MM812320287</t>
  </si>
  <si>
    <t>MM812320311</t>
  </si>
  <si>
    <t>MM812320312</t>
  </si>
  <si>
    <t>MM812320316</t>
  </si>
  <si>
    <t>MM812320317</t>
  </si>
  <si>
    <t>MM812417735</t>
  </si>
  <si>
    <t>MM812417736</t>
  </si>
  <si>
    <t>MM812417737</t>
  </si>
  <si>
    <t>MM812417738</t>
  </si>
  <si>
    <t>MM816884362</t>
  </si>
  <si>
    <t>MM816884363</t>
  </si>
  <si>
    <t>MM816884361</t>
  </si>
  <si>
    <t>MM816884359</t>
  </si>
  <si>
    <t>MM816884360</t>
  </si>
  <si>
    <t>MM816884373</t>
  </si>
  <si>
    <t>56900017016</t>
  </si>
  <si>
    <t>56900017076</t>
  </si>
  <si>
    <t>81</t>
  </si>
  <si>
    <t>[ 상상공학관 리모델링 설계_전기 ] - 일위노임 산출근거(2018년 하반기 노임)</t>
    <phoneticPr fontId="2" type="noConversion"/>
  </si>
  <si>
    <t>내선전공</t>
    <phoneticPr fontId="2" type="noConversion"/>
  </si>
  <si>
    <t>저압케이블전공</t>
    <phoneticPr fontId="2" type="noConversion"/>
  </si>
  <si>
    <t>800</t>
  </si>
  <si>
    <t>11전기5-29</t>
  </si>
  <si>
    <t>노임계</t>
  </si>
  <si>
    <t>391115ZZ701Z0008</t>
  </si>
  <si>
    <t>품셈 산출근거</t>
  </si>
  <si>
    <t>차단기 철거 MCCB 2P 30AF</t>
  </si>
  <si>
    <t>391115ZZ701Z0011</t>
  </si>
  <si>
    <t>차단기 철거 MCCB 4P 50AF</t>
  </si>
  <si>
    <t>391115ZZ701Z0007</t>
  </si>
  <si>
    <t>차단기 철거 MCCB 2P 100AF</t>
  </si>
  <si>
    <t>391115ZZ701Z0009</t>
  </si>
  <si>
    <t>차단기 철거 MCCB 4P 100AF</t>
  </si>
  <si>
    <t>391115ZZ701Z0010</t>
  </si>
  <si>
    <t>차단기 철거 MCCB 4P 225AF</t>
  </si>
  <si>
    <t>11전기5-1</t>
  </si>
  <si>
    <t>12전기5-3</t>
  </si>
  <si>
    <t>전기5-8</t>
  </si>
  <si>
    <t>11전기5-7</t>
  </si>
  <si>
    <t>11전기5-10</t>
  </si>
  <si>
    <t>11전기3-38</t>
  </si>
  <si>
    <t>11전기5-11</t>
  </si>
  <si>
    <t>11전기5-13</t>
  </si>
  <si>
    <t>전기4-36</t>
  </si>
  <si>
    <t>전기5-4</t>
  </si>
  <si>
    <t>전기5-25-2</t>
  </si>
  <si>
    <t>@관급자재</t>
  </si>
  <si>
    <t>[ 제 1호 ] 파이프행거  28C [개소]</t>
  </si>
  <si>
    <t>공종줄</t>
    <phoneticPr fontId="2" type="noConversion"/>
  </si>
  <si>
    <t>[ 제 2호 ] 파이프행거  36C [개소]</t>
  </si>
  <si>
    <t>[ 제 4호 ] 동력배관지지대  28C [개소]</t>
  </si>
  <si>
    <t>[ 제 5호 ] 차단기/철거  2P 30AF [EA]</t>
  </si>
  <si>
    <t>[ 제 6호 ] 차단기/철거  4P 50AF [EA]</t>
  </si>
  <si>
    <t>[ 제 7호 ] 차단기/철거  2P 100AF [EA]</t>
  </si>
  <si>
    <t>[ 제 8호 ] 차단기/철거  4P 100AF [EA]</t>
  </si>
  <si>
    <t>공종줄</t>
    <phoneticPr fontId="2" type="noConversion"/>
  </si>
  <si>
    <t>[ 제 9호 ] 차단기/철거  4P 225AF [EA]</t>
  </si>
  <si>
    <t>[ 제 10호 ] 강제전선관(노출)  아연도 16 mm [M.]</t>
  </si>
  <si>
    <t>[ 제 11호 ] 강제전선관(노출)  아연도 28 mm [M.]</t>
  </si>
  <si>
    <t>[ 제 12호 ] 강제전선관(노출)  아연도 36 mm [M.]</t>
  </si>
  <si>
    <t>[ 제 13호 ] 1종금속제가요관(비방수)  16 mm [M]</t>
  </si>
  <si>
    <t>[ 제 14호 ] 아우트렛박스  8각 54㎜ [개]</t>
  </si>
  <si>
    <t>[ 제 15호 ] 케이블트레이(2.3t)  STRAIGHT,St W300x100Hx2.3t [m]</t>
  </si>
  <si>
    <t>[ 제 16호 ] 케이블트레이  COVER,St W300 [m]</t>
  </si>
  <si>
    <t>[ 제 17호 ] 케이블트레이부속품(2.3t)  V. ELBOW, St,W300x100Hx2.3t [개]</t>
  </si>
  <si>
    <t>[ 제 18호 ] CABLE DUCT(아연도)  W300(2.0t) [m]</t>
  </si>
  <si>
    <t>[ 제 19호 ] 450/750V 내열비닐절연전선  HFIX 4SQ(2.25mm)-단선 [M]</t>
  </si>
  <si>
    <t>[ 제 20호 ] 450/750V 내열비닐절연전선  HFIX 2.5㎟ [M]</t>
  </si>
  <si>
    <t>[ 제 21호 ] 접지용비닐절연전선  F-GV 4㎟ [M]</t>
  </si>
  <si>
    <t>[ 제 22호 ] 접지용비닐절연전선  F-GV 6㎟ [M]</t>
  </si>
  <si>
    <t>[ 제 23호 ] 접지용비닐절연전선  F-GV 10㎟ [M]</t>
  </si>
  <si>
    <t>[ 제 24호 ] 접지용비닐절연전선  F-GV 95㎟ [M]</t>
  </si>
  <si>
    <t>[ 제 25호 ] 0.6/1kV 가교P.E난연  F-CV 1C×185㎟ [M]</t>
  </si>
  <si>
    <t>[ 제 26호 ] 0.6/1kV 가교P.E난연  F-CV 2C×4㎟ [M]</t>
  </si>
  <si>
    <t>[ 제 27호 ] 0.6/1kV 가교P.E난연  F-CV 2C×10㎟ [M]</t>
  </si>
  <si>
    <t>[ 제 28호 ] 0.6/1kV 가교P.E난연  F-CV 3C×4㎟ [M]</t>
  </si>
  <si>
    <t>[ 제 29호 ] 0.6/1kV 가교P.E난연  F-CV 4C×6㎟ [M]</t>
  </si>
  <si>
    <t>[ 제 30호 ] 0.6/1kV 가교P.E난연  F-CV 4C×10㎟ [M]</t>
  </si>
  <si>
    <t>[ 제 31호 ] 0.6/1kV 가교P.E난연  F-CV 4C×16㎟ [M]</t>
  </si>
  <si>
    <t>[ 제 32호 ] 0.6/1kV 가교P.E난연  F-CV 4C×25㎟ [M]</t>
  </si>
  <si>
    <t>[ 제 33호 ] 소방용내화전선(F-FR-8)  2C×4㎟ [M]</t>
  </si>
  <si>
    <t>[ 제 34호 ] 소방용내화전선(F-FR-8)  3C×4㎟ [M]</t>
  </si>
  <si>
    <t>[ 제 35호 ] 소방용내화전선(F-FR-8)  4C×10㎟ [M]</t>
  </si>
  <si>
    <t>[ 제 36호 ] 직선접속재 JS-1  4sq [개]</t>
  </si>
  <si>
    <t>[ 제 37호 ] 직선접속재 JS-3  185sq [개]</t>
  </si>
  <si>
    <t>[ 제 38호 ] L-1 철거  철거공사 [식]</t>
  </si>
  <si>
    <t>[ 제 39호 ] LED 원형직부등 (A)  LED 12W [개]</t>
  </si>
  <si>
    <t>[ 제 40호 ] LED 평판직부등 3*12 (B)  LED 47W [개]</t>
  </si>
  <si>
    <t>[ 제 41호 ] LED 평판직부등 3*6 (C)  LED 25W [개]</t>
  </si>
  <si>
    <t>[ 제 42호 ] LED 콘램프 (D)  LED 45W [개]</t>
  </si>
  <si>
    <t>[ 제 43호 ] L-1-@관급자재  분전반 [면]</t>
  </si>
  <si>
    <t>[ 제 44호 ] L-2,L-3-@관급자재  분전반 [식]</t>
  </si>
  <si>
    <t>[ 제 45호 ] L-M-@관급자재  분전반 [면]</t>
  </si>
  <si>
    <t>[ 제 46호 ] MCC-F-@관급자재  동력분전반 [면]</t>
  </si>
  <si>
    <t>[ 제 47호 ] MCC-P-@관급자재  동력분전반 [면]</t>
  </si>
  <si>
    <t>159</t>
  </si>
  <si>
    <t>[ 상상공학관 리모델링 설계_전기 ] - 일위대가목차</t>
    <phoneticPr fontId="2" type="noConversion"/>
  </si>
  <si>
    <t>56950120028</t>
  </si>
  <si>
    <t>EAA110130000</t>
  </si>
  <si>
    <t>제 1호</t>
  </si>
  <si>
    <t>파이프행거</t>
  </si>
  <si>
    <t>28C</t>
  </si>
  <si>
    <t>개소</t>
  </si>
  <si>
    <t>56950120036</t>
  </si>
  <si>
    <t>EAA110140000</t>
  </si>
  <si>
    <t>제 2호</t>
  </si>
  <si>
    <t>36C</t>
  </si>
  <si>
    <t>56950160300</t>
  </si>
  <si>
    <t>EAA110430000</t>
  </si>
  <si>
    <t>제 3호</t>
  </si>
  <si>
    <t>트레이행거</t>
  </si>
  <si>
    <t>W300</t>
  </si>
  <si>
    <t>56950180028</t>
  </si>
  <si>
    <t>EAA110830000</t>
  </si>
  <si>
    <t>제 4호</t>
  </si>
  <si>
    <t>동력배관지지대</t>
  </si>
  <si>
    <t>56951EPM032</t>
  </si>
  <si>
    <t>EAZ800010000</t>
  </si>
  <si>
    <t>제 5호</t>
  </si>
  <si>
    <t>차단기/철거</t>
  </si>
  <si>
    <t>2P 30AF</t>
  </si>
  <si>
    <t>56951EPM054</t>
  </si>
  <si>
    <t>EAZ800020000</t>
  </si>
  <si>
    <t>제 6호</t>
  </si>
  <si>
    <t>4P 50AF</t>
  </si>
  <si>
    <t>56951EPM102</t>
  </si>
  <si>
    <t>EAZ800030000</t>
  </si>
  <si>
    <t>제 7호</t>
  </si>
  <si>
    <t>2P 100AF</t>
  </si>
  <si>
    <t>56951EPM104</t>
  </si>
  <si>
    <t>EAZ800040000</t>
  </si>
  <si>
    <t>제 8호</t>
  </si>
  <si>
    <t>4P 100AF</t>
  </si>
  <si>
    <t>56951EPM204</t>
  </si>
  <si>
    <t>EAZ800050000</t>
  </si>
  <si>
    <t>제 9호</t>
  </si>
  <si>
    <t>4P 225AF</t>
  </si>
  <si>
    <t>56958000001</t>
  </si>
  <si>
    <t>EAZ700010000</t>
  </si>
  <si>
    <t>제 10호</t>
  </si>
  <si>
    <t>56958000002</t>
  </si>
  <si>
    <t>EAZ700020000</t>
  </si>
  <si>
    <t>제 11호</t>
  </si>
  <si>
    <t>56958000003</t>
  </si>
  <si>
    <t>EAZ700030000</t>
  </si>
  <si>
    <t>제 12호</t>
  </si>
  <si>
    <t>56958000004</t>
  </si>
  <si>
    <t>EAZ700040000</t>
  </si>
  <si>
    <t>제 13호</t>
  </si>
  <si>
    <t>56958000005</t>
  </si>
  <si>
    <t>EAZ700050000</t>
  </si>
  <si>
    <t>제 14호</t>
  </si>
  <si>
    <t>56958000006</t>
  </si>
  <si>
    <t>EAZ700060000</t>
  </si>
  <si>
    <t>제 15호</t>
  </si>
  <si>
    <t>m</t>
  </si>
  <si>
    <t>56958000007</t>
  </si>
  <si>
    <t>EAZ700070000</t>
  </si>
  <si>
    <t>제 16호</t>
  </si>
  <si>
    <t>56958000008</t>
  </si>
  <si>
    <t>EAZ700080000</t>
  </si>
  <si>
    <t>제 17호</t>
  </si>
  <si>
    <t>56958000009</t>
  </si>
  <si>
    <t>EAZ700090000</t>
  </si>
  <si>
    <t>제 18호</t>
  </si>
  <si>
    <t>56958000010</t>
  </si>
  <si>
    <t>EAZ700100000</t>
  </si>
  <si>
    <t>제 19호</t>
  </si>
  <si>
    <t>56958000011</t>
  </si>
  <si>
    <t>EAZ700110000</t>
  </si>
  <si>
    <t>제 20호</t>
  </si>
  <si>
    <t>56958000012</t>
  </si>
  <si>
    <t>EAZ700120000</t>
  </si>
  <si>
    <t>제 21호</t>
  </si>
  <si>
    <t>56958000013</t>
  </si>
  <si>
    <t>EAZ700130000</t>
  </si>
  <si>
    <t>제 22호</t>
  </si>
  <si>
    <t>56958000014</t>
  </si>
  <si>
    <t>EAZ700140000</t>
  </si>
  <si>
    <t>제 23호</t>
  </si>
  <si>
    <t>56958000015</t>
  </si>
  <si>
    <t>EAZ700150000</t>
  </si>
  <si>
    <t>제 24호</t>
  </si>
  <si>
    <t>56958000016</t>
  </si>
  <si>
    <t>EAZ700160000</t>
  </si>
  <si>
    <t>제 25호</t>
  </si>
  <si>
    <t>56958000017</t>
  </si>
  <si>
    <t>EAZ700170000</t>
  </si>
  <si>
    <t>제 26호</t>
  </si>
  <si>
    <t>56958000018</t>
  </si>
  <si>
    <t>EAZ700180000</t>
  </si>
  <si>
    <t>제 27호</t>
  </si>
  <si>
    <t>56958000019</t>
  </si>
  <si>
    <t>EAZ700190000</t>
  </si>
  <si>
    <t>제 28호</t>
  </si>
  <si>
    <t>56958000020</t>
  </si>
  <si>
    <t>EAZ700200000</t>
  </si>
  <si>
    <t>제 29호</t>
  </si>
  <si>
    <t>56958000021</t>
  </si>
  <si>
    <t>EAZ700210000</t>
  </si>
  <si>
    <t>제 30호</t>
  </si>
  <si>
    <t>56958000022</t>
  </si>
  <si>
    <t>EAZ700220000</t>
  </si>
  <si>
    <t>제 31호</t>
  </si>
  <si>
    <t>56958000023</t>
  </si>
  <si>
    <t>EAZ700230000</t>
  </si>
  <si>
    <t>제 32호</t>
  </si>
  <si>
    <t>56958000024</t>
  </si>
  <si>
    <t>EAZ700240000</t>
  </si>
  <si>
    <t>제 33호</t>
  </si>
  <si>
    <t>56958000025</t>
  </si>
  <si>
    <t>EAZ700250000</t>
  </si>
  <si>
    <t>제 34호</t>
  </si>
  <si>
    <t>56958000026</t>
  </si>
  <si>
    <t>EAZ700260000</t>
  </si>
  <si>
    <t>제 35호</t>
  </si>
  <si>
    <t>56958000027</t>
  </si>
  <si>
    <t>EAZ700270000</t>
  </si>
  <si>
    <t>제 36호</t>
  </si>
  <si>
    <t>56958000028</t>
  </si>
  <si>
    <t>EAZ700280000</t>
  </si>
  <si>
    <t>제 37호</t>
  </si>
  <si>
    <t>56958000029</t>
  </si>
  <si>
    <t>EAZ700290000</t>
  </si>
  <si>
    <t>제 38호</t>
  </si>
  <si>
    <t>56958000030</t>
  </si>
  <si>
    <t>EAZ700300000</t>
  </si>
  <si>
    <t>제 39호</t>
  </si>
  <si>
    <t>56958000031</t>
  </si>
  <si>
    <t>EAZ700310000</t>
  </si>
  <si>
    <t>제 40호</t>
  </si>
  <si>
    <t>56958000032</t>
  </si>
  <si>
    <t>EAZ700320000</t>
  </si>
  <si>
    <t>제 41호</t>
  </si>
  <si>
    <t>56958000033</t>
  </si>
  <si>
    <t>EAZ700330000</t>
  </si>
  <si>
    <t>제 42호</t>
  </si>
  <si>
    <t>56958000034</t>
  </si>
  <si>
    <t>EAZ700340000</t>
  </si>
  <si>
    <t>제 43호</t>
  </si>
  <si>
    <t>56958000035</t>
  </si>
  <si>
    <t>EAZ700350000</t>
  </si>
  <si>
    <t>제 44호</t>
  </si>
  <si>
    <t>56958000036</t>
  </si>
  <si>
    <t>EAZ700360000</t>
  </si>
  <si>
    <t>제 45호</t>
  </si>
  <si>
    <t>56958000037</t>
  </si>
  <si>
    <t>EAZ700370000</t>
  </si>
  <si>
    <t>제 46호</t>
  </si>
  <si>
    <t>56958000038</t>
  </si>
  <si>
    <t>EAZ700380000</t>
  </si>
  <si>
    <t>제 47호</t>
  </si>
  <si>
    <t>55</t>
  </si>
  <si>
    <t>[ 상상공학관 리모델링 설계_전기 ] - 일위대가표</t>
    <phoneticPr fontId="2" type="noConversion"/>
  </si>
  <si>
    <t>A0300000000</t>
  </si>
  <si>
    <t>E300000</t>
  </si>
  <si>
    <t>[ 공 구 손 료 ]</t>
  </si>
  <si>
    <t>노무비의 3 %</t>
  </si>
  <si>
    <t>합계줄</t>
  </si>
  <si>
    <t>( 합       계 )</t>
  </si>
  <si>
    <t>A0500000000</t>
  </si>
  <si>
    <t>40000ZZ500000000</t>
  </si>
  <si>
    <t>[ 전선관 부속품비 ]</t>
  </si>
  <si>
    <t>전선관의 15 %</t>
  </si>
  <si>
    <t>A0100000000</t>
  </si>
  <si>
    <t>40000ZZ100000000</t>
  </si>
  <si>
    <t>[ 잡 재 료 비 ]</t>
  </si>
  <si>
    <t>전선, 전선관의 2 %</t>
  </si>
  <si>
    <t>TRAY</t>
  </si>
  <si>
    <t>[제 1호] 파이프행거  28C [개소]</t>
  </si>
  <si>
    <t>56950120028</t>
    <phoneticPr fontId="2" type="noConversion"/>
  </si>
  <si>
    <t>일목줄</t>
    <phoneticPr fontId="2" type="noConversion"/>
  </si>
  <si>
    <t>EAA110130000</t>
    <phoneticPr fontId="2" type="noConversion"/>
  </si>
  <si>
    <t>[제 2호] 파이프행거  36C [개소]</t>
  </si>
  <si>
    <t>56950120036</t>
    <phoneticPr fontId="2" type="noConversion"/>
  </si>
  <si>
    <t>EAA110140000</t>
    <phoneticPr fontId="2" type="noConversion"/>
  </si>
  <si>
    <t>[제 3호] 트레이행거  W300 [개소]</t>
  </si>
  <si>
    <t>56950160300</t>
    <phoneticPr fontId="2" type="noConversion"/>
  </si>
  <si>
    <t>EAA110430000</t>
    <phoneticPr fontId="2" type="noConversion"/>
  </si>
  <si>
    <t>[제 4호] 동력배관지지대  28C [개소]</t>
  </si>
  <si>
    <t>56950180028</t>
    <phoneticPr fontId="2" type="noConversion"/>
  </si>
  <si>
    <t>EAA110830000</t>
    <phoneticPr fontId="2" type="noConversion"/>
  </si>
  <si>
    <t>[제 5호] 차단기/철거  2P 30AF [EA]</t>
  </si>
  <si>
    <t>56951EPM032</t>
    <phoneticPr fontId="2" type="noConversion"/>
  </si>
  <si>
    <t>EAZ800010000</t>
    <phoneticPr fontId="2" type="noConversion"/>
  </si>
  <si>
    <t>[제 6호] 차단기/철거  4P 50AF [EA]</t>
  </si>
  <si>
    <t>56951EPM054</t>
    <phoneticPr fontId="2" type="noConversion"/>
  </si>
  <si>
    <t>EAZ800020000</t>
    <phoneticPr fontId="2" type="noConversion"/>
  </si>
  <si>
    <t>[제 7호] 차단기/철거  2P 100AF [EA]</t>
  </si>
  <si>
    <t>56951EPM102</t>
    <phoneticPr fontId="2" type="noConversion"/>
  </si>
  <si>
    <t>EAZ800030000</t>
    <phoneticPr fontId="2" type="noConversion"/>
  </si>
  <si>
    <t>[제 8호] 차단기/철거  4P 100AF [EA]</t>
  </si>
  <si>
    <t>56951EPM104</t>
    <phoneticPr fontId="2" type="noConversion"/>
  </si>
  <si>
    <t>EAZ800040000</t>
    <phoneticPr fontId="2" type="noConversion"/>
  </si>
  <si>
    <t>[제 9호] 차단기/철거  4P 225AF [EA]</t>
  </si>
  <si>
    <t>56951EPM204</t>
    <phoneticPr fontId="2" type="noConversion"/>
  </si>
  <si>
    <t>EAZ800050000</t>
    <phoneticPr fontId="2" type="noConversion"/>
  </si>
  <si>
    <t>[제 10호] 강제전선관(노출)  아연도 16 mm [M.]</t>
  </si>
  <si>
    <t>56958000001</t>
    <phoneticPr fontId="2" type="noConversion"/>
  </si>
  <si>
    <t>EAZ700010000</t>
    <phoneticPr fontId="2" type="noConversion"/>
  </si>
  <si>
    <t>[제 11호] 강제전선관(노출)  아연도 28 mm [M.]</t>
  </si>
  <si>
    <t>56958000002</t>
    <phoneticPr fontId="2" type="noConversion"/>
  </si>
  <si>
    <t>EAZ700020000</t>
    <phoneticPr fontId="2" type="noConversion"/>
  </si>
  <si>
    <t>[제 12호] 강제전선관(노출)  아연도 36 mm [M.]</t>
  </si>
  <si>
    <t>56958000003</t>
    <phoneticPr fontId="2" type="noConversion"/>
  </si>
  <si>
    <t>EAZ700030000</t>
    <phoneticPr fontId="2" type="noConversion"/>
  </si>
  <si>
    <t>[제 13호] 1종금속제가요관(비방수)  16 mm [M]</t>
  </si>
  <si>
    <t>56958000004</t>
    <phoneticPr fontId="2" type="noConversion"/>
  </si>
  <si>
    <t>EAZ700040000</t>
    <phoneticPr fontId="2" type="noConversion"/>
  </si>
  <si>
    <t>[제 14호] 아우트렛박스  8각 54㎜ [개]</t>
  </si>
  <si>
    <t>56958000005</t>
    <phoneticPr fontId="2" type="noConversion"/>
  </si>
  <si>
    <t>EAZ700050000</t>
    <phoneticPr fontId="2" type="noConversion"/>
  </si>
  <si>
    <t>[제 15호] 케이블트레이(2.3t)  STRAIGHT,St W300x100Hx2.3t [m]</t>
  </si>
  <si>
    <t>56958000006</t>
    <phoneticPr fontId="2" type="noConversion"/>
  </si>
  <si>
    <t>EAZ700060000</t>
    <phoneticPr fontId="2" type="noConversion"/>
  </si>
  <si>
    <t>[제 16호] 케이블트레이  COVER,St W300 [m]</t>
  </si>
  <si>
    <t>56958000007</t>
    <phoneticPr fontId="2" type="noConversion"/>
  </si>
  <si>
    <t>EAZ700070000</t>
    <phoneticPr fontId="2" type="noConversion"/>
  </si>
  <si>
    <t>[제 17호] 케이블트레이부속품(2.3t)  V. ELBOW, St,W300x100Hx2.3t [개]</t>
  </si>
  <si>
    <t>56958000008</t>
    <phoneticPr fontId="2" type="noConversion"/>
  </si>
  <si>
    <t>EAZ700080000</t>
    <phoneticPr fontId="2" type="noConversion"/>
  </si>
  <si>
    <t>[제 18호] CABLE DUCT(아연도)  W300(2.0t) [m]</t>
  </si>
  <si>
    <t>56958000009</t>
    <phoneticPr fontId="2" type="noConversion"/>
  </si>
  <si>
    <t>EAZ700090000</t>
    <phoneticPr fontId="2" type="noConversion"/>
  </si>
  <si>
    <t>[제 19호] 450/750V 내열비닐절연전선  HFIX 4SQ(2.25mm)-단선 [M]</t>
  </si>
  <si>
    <t>56958000010</t>
    <phoneticPr fontId="2" type="noConversion"/>
  </si>
  <si>
    <t>EAZ700100000</t>
    <phoneticPr fontId="2" type="noConversion"/>
  </si>
  <si>
    <t>[제 20호] 450/750V 내열비닐절연전선  HFIX 2.5㎟ [M]</t>
  </si>
  <si>
    <t>56958000011</t>
    <phoneticPr fontId="2" type="noConversion"/>
  </si>
  <si>
    <t>EAZ700110000</t>
    <phoneticPr fontId="2" type="noConversion"/>
  </si>
  <si>
    <t>[제 21호] 접지용비닐절연전선  F-GV 4㎟ [M]</t>
  </si>
  <si>
    <t>56958000012</t>
    <phoneticPr fontId="2" type="noConversion"/>
  </si>
  <si>
    <t>EAZ700120000</t>
    <phoneticPr fontId="2" type="noConversion"/>
  </si>
  <si>
    <t>[제 22호] 접지용비닐절연전선  F-GV 6㎟ [M]</t>
  </si>
  <si>
    <t>56958000013</t>
    <phoneticPr fontId="2" type="noConversion"/>
  </si>
  <si>
    <t>EAZ700130000</t>
    <phoneticPr fontId="2" type="noConversion"/>
  </si>
  <si>
    <t>[제 23호] 접지용비닐절연전선  F-GV 10㎟ [M]</t>
  </si>
  <si>
    <t>56958000014</t>
    <phoneticPr fontId="2" type="noConversion"/>
  </si>
  <si>
    <t>EAZ700140000</t>
    <phoneticPr fontId="2" type="noConversion"/>
  </si>
  <si>
    <t>[제 24호] 접지용비닐절연전선  F-GV 95㎟ [M]</t>
  </si>
  <si>
    <t>56958000015</t>
    <phoneticPr fontId="2" type="noConversion"/>
  </si>
  <si>
    <t>EAZ700150000</t>
    <phoneticPr fontId="2" type="noConversion"/>
  </si>
  <si>
    <t>[제 25호] 0.6/1kV 가교P.E난연  F-CV 1C×185㎟ [M]</t>
  </si>
  <si>
    <t>56958000016</t>
    <phoneticPr fontId="2" type="noConversion"/>
  </si>
  <si>
    <t>EAZ700160000</t>
    <phoneticPr fontId="2" type="noConversion"/>
  </si>
  <si>
    <t>[제 26호] 0.6/1kV 가교P.E난연  F-CV 2C×4㎟ [M]</t>
  </si>
  <si>
    <t>56958000017</t>
    <phoneticPr fontId="2" type="noConversion"/>
  </si>
  <si>
    <t>EAZ700170000</t>
    <phoneticPr fontId="2" type="noConversion"/>
  </si>
  <si>
    <t>[제 27호] 0.6/1kV 가교P.E난연  F-CV 2C×10㎟ [M]</t>
  </si>
  <si>
    <t>56958000018</t>
    <phoneticPr fontId="2" type="noConversion"/>
  </si>
  <si>
    <t>EAZ700180000</t>
    <phoneticPr fontId="2" type="noConversion"/>
  </si>
  <si>
    <t>[제 28호] 0.6/1kV 가교P.E난연  F-CV 3C×4㎟ [M]</t>
  </si>
  <si>
    <t>56958000019</t>
    <phoneticPr fontId="2" type="noConversion"/>
  </si>
  <si>
    <t>EAZ700190000</t>
    <phoneticPr fontId="2" type="noConversion"/>
  </si>
  <si>
    <t>[제 29호] 0.6/1kV 가교P.E난연  F-CV 4C×6㎟ [M]</t>
  </si>
  <si>
    <t>56958000020</t>
    <phoneticPr fontId="2" type="noConversion"/>
  </si>
  <si>
    <t>EAZ700200000</t>
    <phoneticPr fontId="2" type="noConversion"/>
  </si>
  <si>
    <t>[제 30호] 0.6/1kV 가교P.E난연  F-CV 4C×10㎟ [M]</t>
  </si>
  <si>
    <t>56958000021</t>
    <phoneticPr fontId="2" type="noConversion"/>
  </si>
  <si>
    <t>EAZ700210000</t>
    <phoneticPr fontId="2" type="noConversion"/>
  </si>
  <si>
    <t>[제 31호] 0.6/1kV 가교P.E난연  F-CV 4C×16㎟ [M]</t>
  </si>
  <si>
    <t>56958000022</t>
    <phoneticPr fontId="2" type="noConversion"/>
  </si>
  <si>
    <t>EAZ700220000</t>
    <phoneticPr fontId="2" type="noConversion"/>
  </si>
  <si>
    <t>[제 32호] 0.6/1kV 가교P.E난연  F-CV 4C×25㎟ [M]</t>
  </si>
  <si>
    <t>56958000023</t>
    <phoneticPr fontId="2" type="noConversion"/>
  </si>
  <si>
    <t>EAZ700230000</t>
    <phoneticPr fontId="2" type="noConversion"/>
  </si>
  <si>
    <t>[제 33호] 소방용내화전선(F-FR-8)  2C×4㎟ [M]</t>
  </si>
  <si>
    <t>56958000024</t>
    <phoneticPr fontId="2" type="noConversion"/>
  </si>
  <si>
    <t>EAZ700240000</t>
    <phoneticPr fontId="2" type="noConversion"/>
  </si>
  <si>
    <t>[제 34호] 소방용내화전선(F-FR-8)  3C×4㎟ [M]</t>
  </si>
  <si>
    <t>56958000025</t>
    <phoneticPr fontId="2" type="noConversion"/>
  </si>
  <si>
    <t>EAZ700250000</t>
    <phoneticPr fontId="2" type="noConversion"/>
  </si>
  <si>
    <t>[제 35호] 소방용내화전선(F-FR-8)  4C×10㎟ [M]</t>
  </si>
  <si>
    <t>56958000026</t>
    <phoneticPr fontId="2" type="noConversion"/>
  </si>
  <si>
    <t>EAZ700260000</t>
    <phoneticPr fontId="2" type="noConversion"/>
  </si>
  <si>
    <t>[제 36호] 직선접속재 JS-1  4sq [개]</t>
  </si>
  <si>
    <t>56958000027</t>
    <phoneticPr fontId="2" type="noConversion"/>
  </si>
  <si>
    <t>EAZ700270000</t>
    <phoneticPr fontId="2" type="noConversion"/>
  </si>
  <si>
    <t>[제 37호] 직선접속재 JS-3  185sq [개]</t>
  </si>
  <si>
    <t>56958000028</t>
    <phoneticPr fontId="2" type="noConversion"/>
  </si>
  <si>
    <t>EAZ700280000</t>
    <phoneticPr fontId="2" type="noConversion"/>
  </si>
  <si>
    <t>[제 38호] L-1 철거  철거공사 [식]</t>
  </si>
  <si>
    <t>56958000029</t>
    <phoneticPr fontId="2" type="noConversion"/>
  </si>
  <si>
    <t>EAZ700290000</t>
    <phoneticPr fontId="2" type="noConversion"/>
  </si>
  <si>
    <t>[제 39호] LED 원형직부등 (A)  LED 12W [개]</t>
  </si>
  <si>
    <t>56958000030</t>
    <phoneticPr fontId="2" type="noConversion"/>
  </si>
  <si>
    <t>EAZ700300000</t>
    <phoneticPr fontId="2" type="noConversion"/>
  </si>
  <si>
    <t>[제 40호] LED 평판직부등 3*12 (B)  LED 47W [개]</t>
  </si>
  <si>
    <t>56958000031</t>
    <phoneticPr fontId="2" type="noConversion"/>
  </si>
  <si>
    <t>EAZ700310000</t>
    <phoneticPr fontId="2" type="noConversion"/>
  </si>
  <si>
    <t>[제 41호] LED 평판직부등 3*6 (C)  LED 25W [개]</t>
  </si>
  <si>
    <t>56958000032</t>
    <phoneticPr fontId="2" type="noConversion"/>
  </si>
  <si>
    <t>EAZ700320000</t>
    <phoneticPr fontId="2" type="noConversion"/>
  </si>
  <si>
    <t>[제 42호] LED 콘램프 (D)  LED 45W [개]</t>
  </si>
  <si>
    <t>56958000033</t>
    <phoneticPr fontId="2" type="noConversion"/>
  </si>
  <si>
    <t>EAZ700330000</t>
    <phoneticPr fontId="2" type="noConversion"/>
  </si>
  <si>
    <t>[제 43호] L-1-@관급자재  분전반 [면]</t>
  </si>
  <si>
    <t>56958000034</t>
    <phoneticPr fontId="2" type="noConversion"/>
  </si>
  <si>
    <t>EAZ700340000</t>
    <phoneticPr fontId="2" type="noConversion"/>
  </si>
  <si>
    <t>[제 44호] L-2,L-3-@관급자재  분전반 [식]</t>
  </si>
  <si>
    <t>56958000035</t>
    <phoneticPr fontId="2" type="noConversion"/>
  </si>
  <si>
    <t>EAZ700350000</t>
    <phoneticPr fontId="2" type="noConversion"/>
  </si>
  <si>
    <t>[제 45호] L-M-@관급자재  분전반 [면]</t>
  </si>
  <si>
    <t>56958000036</t>
    <phoneticPr fontId="2" type="noConversion"/>
  </si>
  <si>
    <t>EAZ700360000</t>
    <phoneticPr fontId="2" type="noConversion"/>
  </si>
  <si>
    <t>[제 46호] MCC-F-@관급자재  동력분전반 [면]</t>
  </si>
  <si>
    <t>56958000037</t>
    <phoneticPr fontId="2" type="noConversion"/>
  </si>
  <si>
    <t>EAZ700370000</t>
    <phoneticPr fontId="2" type="noConversion"/>
  </si>
  <si>
    <t>[제 47호] MCC-P-@관급자재  동력분전반 [면]</t>
  </si>
  <si>
    <t>56958000038</t>
    <phoneticPr fontId="2" type="noConversion"/>
  </si>
  <si>
    <t>EAZ700380000</t>
    <phoneticPr fontId="2" type="noConversion"/>
  </si>
  <si>
    <t>341</t>
  </si>
  <si>
    <t>[ 상상공학관 리모델링 설계_전기 ]</t>
  </si>
  <si>
    <t>0101</t>
  </si>
  <si>
    <t>0102</t>
  </si>
  <si>
    <t>0201</t>
  </si>
  <si>
    <t>1.전기공사::1-1.전력간선 및 동력설비 공사</t>
  </si>
  <si>
    <t>공종줄</t>
    <phoneticPr fontId="2" type="noConversion"/>
  </si>
  <si>
    <t>1.전기공사::1-2.전등설비 공사</t>
  </si>
  <si>
    <t>2.도급자관급::2-1.전력간선 및 동력설비 공사</t>
  </si>
  <si>
    <t>133</t>
  </si>
  <si>
    <t>01</t>
  </si>
  <si>
    <t>1. 전기공사</t>
  </si>
  <si>
    <t>Total</t>
  </si>
  <si>
    <t>02</t>
  </si>
  <si>
    <t>2.도급자관급</t>
  </si>
  <si>
    <t>상상공학관 리모델링 설계_전기</t>
  </si>
  <si>
    <t>공종줄</t>
    <phoneticPr fontId="2" type="noConversion"/>
  </si>
  <si>
    <t>1.전기공사</t>
  </si>
  <si>
    <t>107</t>
  </si>
  <si>
    <t>도급자관급</t>
    <phoneticPr fontId="2" type="noConversion"/>
  </si>
  <si>
    <t>본 파일은 이지테크에서 2번 옵션으로 만들었습니다.</t>
  </si>
  <si>
    <t>소 계</t>
  </si>
  <si>
    <t>할증(%)</t>
  </si>
  <si>
    <t>계</t>
  </si>
  <si>
    <t>지 급</t>
  </si>
  <si>
    <t>단위</t>
  </si>
  <si>
    <t>규격</t>
  </si>
  <si>
    <t>명칭</t>
  </si>
  <si>
    <t>코드</t>
  </si>
  <si>
    <t>공종코드</t>
  </si>
  <si>
    <t>번호</t>
  </si>
  <si>
    <t>분전반(@관급자재)</t>
  </si>
  <si>
    <t>L-2,L-3</t>
  </si>
  <si>
    <t>MM812320309</t>
  </si>
  <si>
    <t>L-1</t>
  </si>
  <si>
    <t>MM812320308</t>
  </si>
  <si>
    <t>L-M</t>
  </si>
  <si>
    <t>MM812320307</t>
  </si>
  <si>
    <t>동력분전반(@관급자재)</t>
  </si>
  <si>
    <t>MCC-P</t>
  </si>
  <si>
    <t>MM812320306</t>
  </si>
  <si>
    <t>MCC-F</t>
  </si>
  <si>
    <t>MM812320305</t>
  </si>
  <si>
    <t>P0102</t>
  </si>
  <si>
    <t>3</t>
  </si>
  <si>
    <t>전선 + HFIX + 2.5_㎟</t>
  </si>
  <si>
    <t>2</t>
  </si>
  <si>
    <t>1종 가요 + 커넥터 + 일반16c</t>
  </si>
  <si>
    <t>1</t>
  </si>
  <si>
    <t>1종 가요 + 전선관 + 일반16c</t>
  </si>
  <si>
    <t>◀앞 장에서 연결</t>
  </si>
  <si>
    <t>박스커버 + 8 각 + 둥근구멍</t>
  </si>
  <si>
    <t>단위수식</t>
    <phoneticPr fontId="2" type="noConversion"/>
  </si>
  <si>
    <t>규격</t>
    <phoneticPr fontId="2" type="noConversion"/>
  </si>
  <si>
    <t>명칭</t>
    <phoneticPr fontId="2" type="noConversion"/>
  </si>
  <si>
    <t>수식계</t>
    <phoneticPr fontId="2" type="noConversion"/>
  </si>
  <si>
    <t>산 출 수 식</t>
    <phoneticPr fontId="2" type="noConversion"/>
  </si>
  <si>
    <t>산 출 목 록</t>
    <phoneticPr fontId="2" type="noConversion"/>
  </si>
  <si>
    <t>구분</t>
    <phoneticPr fontId="2" type="noConversion"/>
  </si>
  <si>
    <t>공종코드</t>
    <phoneticPr fontId="2" type="noConversion"/>
  </si>
  <si>
    <t>공종명Line</t>
  </si>
  <si>
    <t>뒷 장으로 연결▶</t>
  </si>
  <si>
    <t>아우트렛 + 8각 박스 + 54㎜</t>
  </si>
  <si>
    <t>조명기구[ C ] LED 25W</t>
  </si>
  <si>
    <t>LED 평판직부등 3*6</t>
  </si>
  <si>
    <t>조명기구[ B ] LED 47W</t>
  </si>
  <si>
    <t>LED 평판직부등 3*12</t>
  </si>
  <si>
    <t>◈ 지상3층 ◈</t>
  </si>
  <si>
    <t>6</t>
  </si>
  <si>
    <t>4</t>
  </si>
  <si>
    <t>◈ 지상2층 ◈</t>
  </si>
  <si>
    <t>9</t>
  </si>
  <si>
    <t>조명기구[ A ] LED 12W</t>
  </si>
  <si>
    <t>LED 원형직부등 LED 12W</t>
  </si>
  <si>
    <t>◈ 지상1층 ◈</t>
  </si>
  <si>
    <t>조명기구[ D ] LED 45W</t>
  </si>
  <si>
    <t>LED 콘램프 LED 45W</t>
  </si>
  <si>
    <t>◈ 지하1층 ◈</t>
  </si>
  <si>
    <t>◈◈ 전등설비공사 ◈◈</t>
  </si>
  <si>
    <t>P0101</t>
  </si>
  <si>
    <t>135</t>
  </si>
  <si>
    <t>전선 + HFIX-단선 + 4SQ</t>
  </si>
  <si>
    <t>45</t>
  </si>
  <si>
    <t>(ⓟ↑3.0*9)+(2.0*9)</t>
  </si>
  <si>
    <t>ST 16C (HFIX 4sq*2, E-4sq)</t>
  </si>
  <si>
    <t>전선관 + (노출) + ST 16c</t>
  </si>
  <si>
    <t>13.5</t>
  </si>
  <si>
    <t>4.5</t>
  </si>
  <si>
    <t>(ⓛ0.5*9)</t>
  </si>
  <si>
    <t xml:space="preserve">       (HFIX 4sq*2, E-4sq)</t>
  </si>
  <si>
    <t>◈◈ L-3 이설 케이블공사 ◈◈</t>
  </si>
  <si>
    <t>직선접속재 JS-1 4sq</t>
  </si>
  <si>
    <t>0.5</t>
  </si>
  <si>
    <t>ⓛ0.5</t>
  </si>
  <si>
    <t xml:space="preserve">         (F-CV 4sq/2Cx1)</t>
  </si>
  <si>
    <t>IEC 90 + F-CV + 4㎟/2c</t>
  </si>
  <si>
    <t>14</t>
  </si>
  <si>
    <t>ⓟ↑3.0+8.0+↑3.0</t>
  </si>
  <si>
    <t>IN TRAY  (F-CV 4sq/2Cx1)</t>
  </si>
  <si>
    <t>[ L-M → 부하"15" ] ********************</t>
  </si>
  <si>
    <t>[ L-M → 부하"14" ] ********************</t>
  </si>
  <si>
    <t>[ L-M → 부하"13" ] ********************</t>
  </si>
  <si>
    <t>[ L-M → 부하"12" ] ********************</t>
  </si>
  <si>
    <t>[ L-M → 부하"11" ] ********************</t>
  </si>
  <si>
    <t>[ L-M → 부하"10" ] ********************</t>
  </si>
  <si>
    <t>직선접속재 JS-1 10sq</t>
  </si>
  <si>
    <t xml:space="preserve">         (F-CV 10sq/4Cx1)</t>
  </si>
  <si>
    <t>IEC 90 + F-CV + 10㎟/4c</t>
  </si>
  <si>
    <t>IN TRAY  (F-CV 10sq/4Cx1)</t>
  </si>
  <si>
    <t>[ L-M → 부하"9" ] *********************</t>
  </si>
  <si>
    <t>[ L-M → 부하"8" ] *********************</t>
  </si>
  <si>
    <t>직선접속재 JS-1 16sq</t>
  </si>
  <si>
    <t xml:space="preserve">         (F-CV 16sq/4Cx1)</t>
  </si>
  <si>
    <t>IEC 90 + F-CV + 16㎟/4c</t>
  </si>
  <si>
    <t>IN TRAY  (F-CV 16sq/4Cx1)</t>
  </si>
  <si>
    <t>[ L-M → 부하"7" ] *********************</t>
  </si>
  <si>
    <t>직선접속재 JS-1 25sq</t>
  </si>
  <si>
    <t xml:space="preserve">         (F-CV 25sq/4Cx1)</t>
  </si>
  <si>
    <t>IEC 90 + F-CV + 25㎟/4c</t>
  </si>
  <si>
    <t>IN TRAY  (F-CV 25sq/4Cx1)</t>
  </si>
  <si>
    <t>[ L-M → 부하"6" ] *********************</t>
  </si>
  <si>
    <t>[ L-M → 부하"5" ] *********************</t>
  </si>
  <si>
    <t>[ L-M → 부하"4" ] *********************</t>
  </si>
  <si>
    <t>[ L-M → 부하"3" ] *********************</t>
  </si>
  <si>
    <t xml:space="preserve">         (F-CV 10sq/2Cx1)</t>
  </si>
  <si>
    <t>IEC 90 + F-CV + 10㎟/2c</t>
  </si>
  <si>
    <t>IN TRAY  (F-CV 10sq/2Cx1)</t>
  </si>
  <si>
    <t>[ L-M → 부하"2" ] *********************</t>
  </si>
  <si>
    <t>[ L-M → 부하"1" ] *********************</t>
  </si>
  <si>
    <t>직선접속재 JS-3 185sq</t>
  </si>
  <si>
    <t>IEC 90 + F-GV + 95㎟</t>
  </si>
  <si>
    <t xml:space="preserve">         (F-CV 185sq/1Cx4, E-95sq)</t>
  </si>
  <si>
    <t>IEC 90 + F-CV + 185㎟/1c</t>
  </si>
  <si>
    <t>56</t>
  </si>
  <si>
    <t>IN TRAY  (F-CV 185sq/1Cx4, E-95sq)</t>
  </si>
  <si>
    <t>[ 기존전기실 → L-M ] ******************</t>
  </si>
  <si>
    <t>◈◈ L-M 이설 케이블공사 ◈◈</t>
  </si>
  <si>
    <t>3*2</t>
  </si>
  <si>
    <t>HOLD DOWN CLAMP</t>
  </si>
  <si>
    <t>Tray부속 + 홀드다운 + 크램프ST</t>
  </si>
  <si>
    <t>CABLE TRAY HANGER W300</t>
  </si>
  <si>
    <t>TRAY + HANGER + W300</t>
  </si>
  <si>
    <t>40</t>
  </si>
  <si>
    <t>4*10</t>
  </si>
  <si>
    <t>SHANK BOLT &amp; NUT</t>
  </si>
  <si>
    <t>Tray부속 + 샹크(ST) + 볼트너트</t>
  </si>
  <si>
    <t>BONDING JUMPER [35㎟]</t>
  </si>
  <si>
    <t>Tray부속 + BONDING + 점퍼35㎟</t>
  </si>
  <si>
    <t>(2*2)</t>
  </si>
  <si>
    <t>JOINT CONNECTOR [H100x2.0t]</t>
  </si>
  <si>
    <t>DUCT + 커넥터 + W 300</t>
  </si>
  <si>
    <t>4.0</t>
  </si>
  <si>
    <t>↑4.0</t>
  </si>
  <si>
    <t>COVER CONNEC [ W300 ]</t>
  </si>
  <si>
    <t>CABLE DUCT [W300xH100x2.0t]</t>
  </si>
  <si>
    <t>DUCT + 아연도 + W300</t>
  </si>
  <si>
    <t>◈ CABLE DUCT ◈ *****</t>
  </si>
  <si>
    <t>16</t>
  </si>
  <si>
    <t>8*2</t>
  </si>
  <si>
    <t>8</t>
  </si>
  <si>
    <t>120</t>
  </si>
  <si>
    <t>12*10</t>
  </si>
  <si>
    <t>10</t>
  </si>
  <si>
    <t>(4*2)+2</t>
  </si>
  <si>
    <t>JOINT CONNEC.[H100x2.3t]</t>
  </si>
  <si>
    <t>Tray부속 + 쬬인커넥 + 100Hx2.3</t>
  </si>
  <si>
    <t>V. ELBOW,St [W300x100Hx2.3t]</t>
  </si>
  <si>
    <t>Tray부속 + V엘보2.3 + 300x100H</t>
  </si>
  <si>
    <t>11</t>
  </si>
  <si>
    <t>7.0+↑1.0+↑3.0</t>
  </si>
  <si>
    <t>COVER,St [W300]</t>
  </si>
  <si>
    <t>트레이 + 커버 ST + W300</t>
  </si>
  <si>
    <t>STRAIGHT,St [W300x100Hx2.3t]</t>
  </si>
  <si>
    <t>트레이 + ST 2.3t + 300x100H</t>
  </si>
  <si>
    <t>◈ CABLE TRAY ◈ ***** LADDER TYPE</t>
  </si>
  <si>
    <t>지하1층 전기실 철거 및 정리</t>
  </si>
  <si>
    <t>◈◈ 기타공사 ◈◈</t>
  </si>
  <si>
    <t>노말밴드 [28C]</t>
  </si>
  <si>
    <t>노말밴드 + (아연도) + ST 28c</t>
  </si>
  <si>
    <t>파이프행거 [28C]</t>
  </si>
  <si>
    <t>PIPE + HANGER + 28c</t>
  </si>
  <si>
    <t>IEC 90 + F-GV + 4㎟</t>
  </si>
  <si>
    <t xml:space="preserve">       (F-CV 4sq/3Cx1, E-4sq)</t>
  </si>
  <si>
    <t>IEC 90 + F-CV + 4㎟/3c</t>
  </si>
  <si>
    <t>ⓟ↑2.0+14.0</t>
  </si>
  <si>
    <t>ST 28C (F-CV 4sq/3Cx1, E-4sq)</t>
  </si>
  <si>
    <t>전선관 + (노출) + ST 28c</t>
  </si>
  <si>
    <t>[ MCC-P → F-1B ] **********************</t>
  </si>
  <si>
    <t>[ MCC-P → F-1A ] **********************</t>
  </si>
  <si>
    <t>동력배관지지가대 [28C]</t>
  </si>
  <si>
    <t>동력배관 + 지지대 + 28C</t>
  </si>
  <si>
    <t>ⓟ↑2.0+4.0+↓3.0</t>
  </si>
  <si>
    <t>[ MCC-P → P-1B ] **********************</t>
  </si>
  <si>
    <t>[ MCC-P → P-1A ] **********************</t>
  </si>
  <si>
    <t>◈ MCC-P ◈</t>
  </si>
  <si>
    <t>7</t>
  </si>
  <si>
    <t xml:space="preserve">       (FR-8 4sq/3Cx1, E-4sq)</t>
  </si>
  <si>
    <t>IEC 90 + FR-8 + 4㎟/3C</t>
  </si>
  <si>
    <t>ⓟ↑2.0+5.0+↓3.0</t>
  </si>
  <si>
    <t>ST 28C (FR-8 4sq/3Cx1, E-4sq)</t>
  </si>
  <si>
    <t>[ MCC-F → FP-3 ] **********************</t>
  </si>
  <si>
    <t xml:space="preserve">       (FR-8 4sq/2Cx1, E-4sq)</t>
  </si>
  <si>
    <t>IEC 90 + FR-8 + 4㎟/2C</t>
  </si>
  <si>
    <t>12</t>
  </si>
  <si>
    <t>ⓟ↑2.0+7.0+↓3.0</t>
  </si>
  <si>
    <t>ST 28C (FR-8 4sq/2Cx1, E-4sq)</t>
  </si>
  <si>
    <t>[ MCC-F → FP-2 ] **********************</t>
  </si>
  <si>
    <t>[ MCC-F → FP-1 ] **********************</t>
  </si>
  <si>
    <t>◈ MCC-F ◈</t>
  </si>
  <si>
    <t>◈◈ 동력설비공사 ◈◈</t>
  </si>
  <si>
    <t>노말밴드 [36C]</t>
  </si>
  <si>
    <t>노말밴드 + (아연도) + ST 36c</t>
  </si>
  <si>
    <t>32</t>
  </si>
  <si>
    <t>파이프행거 [36C]</t>
  </si>
  <si>
    <t>PIPE + HANGER + 36c</t>
  </si>
  <si>
    <t>압착단자 [10㎟]</t>
  </si>
  <si>
    <t>압착단자 + R형IEC90 + 10 ㎟</t>
  </si>
  <si>
    <t>IEC 90 + F-GV + 10㎟</t>
  </si>
  <si>
    <t xml:space="preserve">       (F-CV 10sq/4Cx1, E-10sq)</t>
  </si>
  <si>
    <t>47</t>
  </si>
  <si>
    <t>ⓟ↑2.0+↑3.0+↑3.0+37.0+↓2.0</t>
  </si>
  <si>
    <t>ST 36C (F-CV 10sq/4Cx1, E-10sq)</t>
  </si>
  <si>
    <t>전선관 + (노출) + ST 36c</t>
  </si>
  <si>
    <t>[ L-M → L-3 ] *************************</t>
  </si>
  <si>
    <t>IEC 90 + F-GV + 6㎟</t>
  </si>
  <si>
    <t xml:space="preserve">       (F-CV 6sq/4Cx1, E-6sq)</t>
  </si>
  <si>
    <t>IEC 90 + F-CV + 6㎟/4c</t>
  </si>
  <si>
    <t>5.0+↓3.0</t>
  </si>
  <si>
    <t>ST 36C (F-CV 6sq/4Cx1, E-6sq)</t>
  </si>
  <si>
    <t>ⓟ↓1.0+↓3.0</t>
  </si>
  <si>
    <t>IN TRAY(F-CV 6sq/4Cx1, E-6sq)</t>
  </si>
  <si>
    <t>[ L-M → MCP-P ] ***********************</t>
  </si>
  <si>
    <t xml:space="preserve">       (FR-8 10sq/4Cx1, E-10sq)</t>
  </si>
  <si>
    <t>IEC 90 + FR-8 + 10㎟/4C</t>
  </si>
  <si>
    <t>ST 36C (FR-8 10sq/4Cx1, E-10sq)</t>
  </si>
  <si>
    <t>IN TRAY(FR-8 10sq/4Cx1, E-10sq)</t>
  </si>
  <si>
    <t>[ L-M → MCP-F ] ***********************</t>
  </si>
  <si>
    <t>◈ L-M ◈</t>
  </si>
  <si>
    <t>'L-3-B" 분전반 철거후 벽체복원</t>
  </si>
  <si>
    <t>'L-2-B" 분전반 철거후 벽체복원</t>
  </si>
  <si>
    <t>'MCC-P" 신설</t>
  </si>
  <si>
    <t>MCC-P 동력분전반</t>
  </si>
  <si>
    <t>'MCC-F" 신설</t>
  </si>
  <si>
    <t>MCC-F 동력분전반</t>
  </si>
  <si>
    <t>'L-2,L-3" 개보수</t>
  </si>
  <si>
    <t>L-2,L-3 분전반</t>
  </si>
  <si>
    <t>'L-3" 분전반 철거후 벽체복원</t>
  </si>
  <si>
    <t>차단기 + 철거 + 2P/30</t>
  </si>
  <si>
    <t>'L-2" 속판 철거</t>
  </si>
  <si>
    <t>차단기 + 철거 + 4P/50</t>
  </si>
  <si>
    <t>L-1 분전반</t>
  </si>
  <si>
    <t>'L-1" 철거</t>
  </si>
  <si>
    <t>'L-M" 신설</t>
  </si>
  <si>
    <t>L-M 분전반</t>
  </si>
  <si>
    <t>차단기 + 철거 + 2P/100</t>
  </si>
  <si>
    <t>5</t>
  </si>
  <si>
    <t>차단기 + 철거 + 4P/100</t>
  </si>
  <si>
    <t>'L-M" 속판 철거</t>
  </si>
  <si>
    <t>차단기 + 철거 + 4P/225</t>
  </si>
  <si>
    <t>◈◈ 전력간선설비공사 ◈◈</t>
  </si>
  <si>
    <t>공 사 원 가 계 산 서</t>
    <phoneticPr fontId="2" type="noConversion"/>
  </si>
  <si>
    <t>[ 공 사 명 ]</t>
    <phoneticPr fontId="2" type="noConversion"/>
  </si>
  <si>
    <t>공사기간 :  6개월 이하</t>
    <phoneticPr fontId="2" type="noConversion"/>
  </si>
  <si>
    <t>비                목</t>
    <phoneticPr fontId="2" type="noConversion"/>
  </si>
  <si>
    <t>금          액</t>
    <phoneticPr fontId="2" type="noConversion"/>
  </si>
  <si>
    <t>구            성            비</t>
    <phoneticPr fontId="2" type="noConversion"/>
  </si>
  <si>
    <t>비                고</t>
    <phoneticPr fontId="2" type="noConversion"/>
  </si>
  <si>
    <t>비목</t>
    <phoneticPr fontId="2" type="noConversion"/>
  </si>
  <si>
    <t>순    공    사    원    가</t>
    <phoneticPr fontId="2" type="noConversion"/>
  </si>
  <si>
    <t>재료비</t>
    <phoneticPr fontId="2" type="noConversion"/>
  </si>
  <si>
    <t>직 접 재 료 비</t>
    <phoneticPr fontId="2" type="noConversion"/>
  </si>
  <si>
    <t>간 접 재 료 비</t>
    <phoneticPr fontId="2" type="noConversion"/>
  </si>
  <si>
    <t>[ 소      계 ]</t>
    <phoneticPr fontId="2" type="noConversion"/>
  </si>
  <si>
    <t>노무비</t>
    <phoneticPr fontId="2" type="noConversion"/>
  </si>
  <si>
    <t>직 접 노 무 비</t>
    <phoneticPr fontId="2" type="noConversion"/>
  </si>
  <si>
    <t>간 접 노 무 비</t>
    <phoneticPr fontId="2" type="noConversion"/>
  </si>
  <si>
    <t>간접노무비</t>
    <phoneticPr fontId="2" type="noConversion"/>
  </si>
  <si>
    <t>경         비</t>
    <phoneticPr fontId="2" type="noConversion"/>
  </si>
  <si>
    <t>전    력    비</t>
    <phoneticPr fontId="2" type="noConversion"/>
  </si>
  <si>
    <t>운    반    비</t>
    <phoneticPr fontId="2" type="noConversion"/>
  </si>
  <si>
    <t>기  계  경  비</t>
    <phoneticPr fontId="2" type="noConversion"/>
  </si>
  <si>
    <t>품 질 관 리 비</t>
    <phoneticPr fontId="2" type="noConversion"/>
  </si>
  <si>
    <t>가    설    비</t>
    <phoneticPr fontId="2" type="noConversion"/>
  </si>
  <si>
    <t>산 재 보 험 료</t>
    <phoneticPr fontId="2" type="noConversion"/>
  </si>
  <si>
    <t>산재보험료</t>
    <phoneticPr fontId="2" type="noConversion"/>
  </si>
  <si>
    <t>면허가필요한모든공사에 반영</t>
    <phoneticPr fontId="2" type="noConversion"/>
  </si>
  <si>
    <t>고 용 보 험 료</t>
    <phoneticPr fontId="2" type="noConversion"/>
  </si>
  <si>
    <t>고용보험료</t>
    <phoneticPr fontId="2" type="noConversion"/>
  </si>
  <si>
    <t>건 강 보 험 료</t>
    <phoneticPr fontId="2" type="noConversion"/>
  </si>
  <si>
    <t>건강보험료</t>
    <phoneticPr fontId="2" type="noConversion"/>
  </si>
  <si>
    <t>공사기간1개월이상모든공사에 반영</t>
    <phoneticPr fontId="2" type="noConversion"/>
  </si>
  <si>
    <t>연 금 보 험 료</t>
    <phoneticPr fontId="2" type="noConversion"/>
  </si>
  <si>
    <t>연금보험료</t>
    <phoneticPr fontId="2" type="noConversion"/>
  </si>
  <si>
    <t>노인장기보험료</t>
    <phoneticPr fontId="2" type="noConversion"/>
  </si>
  <si>
    <t>노인보험료</t>
    <phoneticPr fontId="2" type="noConversion"/>
  </si>
  <si>
    <t>퇴 직 금 공 제</t>
    <phoneticPr fontId="2" type="noConversion"/>
  </si>
  <si>
    <t>퇴직공제부금비</t>
    <phoneticPr fontId="2" type="noConversion"/>
  </si>
  <si>
    <t>3억이상공사에 반영</t>
    <phoneticPr fontId="2" type="noConversion"/>
  </si>
  <si>
    <t>안 전 관 리 비</t>
    <phoneticPr fontId="2" type="noConversion"/>
  </si>
  <si>
    <t>안전관리비</t>
    <phoneticPr fontId="2" type="noConversion"/>
  </si>
  <si>
    <t>4천만원이상공사에 반영 = 5억이상일경우 1.81 + 3,294천원</t>
    <phoneticPr fontId="2" type="noConversion"/>
  </si>
  <si>
    <t>기  타  경  비</t>
    <phoneticPr fontId="2" type="noConversion"/>
  </si>
  <si>
    <t>기타경비</t>
    <phoneticPr fontId="2" type="noConversion"/>
  </si>
  <si>
    <t>환 경 보 전 비</t>
    <phoneticPr fontId="2" type="noConversion"/>
  </si>
  <si>
    <t>연 구 개 발 비</t>
    <phoneticPr fontId="2" type="noConversion"/>
  </si>
  <si>
    <t>여 비 교 통 비</t>
    <phoneticPr fontId="2" type="noConversion"/>
  </si>
  <si>
    <t>일  반  관  리  비</t>
    <phoneticPr fontId="2" type="noConversion"/>
  </si>
  <si>
    <t>일반관리비</t>
    <phoneticPr fontId="2" type="noConversion"/>
  </si>
  <si>
    <t>이              윤</t>
    <phoneticPr fontId="2" type="noConversion"/>
  </si>
  <si>
    <t>이  윤</t>
    <phoneticPr fontId="2" type="noConversion"/>
  </si>
  <si>
    <t>폐  기  물  처  리</t>
    <phoneticPr fontId="2" type="noConversion"/>
  </si>
  <si>
    <t>이윤절사</t>
    <phoneticPr fontId="2" type="noConversion"/>
  </si>
  <si>
    <t>[ 총    원    가 ]</t>
    <phoneticPr fontId="2" type="noConversion"/>
  </si>
  <si>
    <t>부  가  가  치  세</t>
    <phoneticPr fontId="2" type="noConversion"/>
  </si>
  <si>
    <t>총 괄 표</t>
    <phoneticPr fontId="2" type="noConversion"/>
  </si>
  <si>
    <t>[ 합          계 ]</t>
    <phoneticPr fontId="2" type="noConversion"/>
  </si>
  <si>
    <t>전기</t>
    <phoneticPr fontId="2" type="noConversion"/>
  </si>
  <si>
    <t>관  급  자  재  비</t>
  </si>
  <si>
    <t>통신</t>
    <phoneticPr fontId="2" type="noConversion"/>
  </si>
  <si>
    <t>사 용 전  검 사 비</t>
    <phoneticPr fontId="2" type="noConversion"/>
  </si>
  <si>
    <t>[ VAT 포함 ]</t>
    <phoneticPr fontId="2" type="noConversion"/>
  </si>
  <si>
    <t>소방</t>
    <phoneticPr fontId="2" type="noConversion"/>
  </si>
  <si>
    <t>한  전  불  입  금</t>
    <phoneticPr fontId="2" type="noConversion"/>
  </si>
  <si>
    <t>[ 총          계 ]</t>
    <phoneticPr fontId="2" type="noConversion"/>
  </si>
  <si>
    <t>천원이하 절사</t>
    <phoneticPr fontId="2" type="noConversion"/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</si>
</sst>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#"/>
    <numFmt numFmtId="178" formatCode="#,###;\-#,###"/>
    <numFmt numFmtId="179" formatCode="&quot;[&quot;#&quot;]&quot;"/>
    <numFmt numFmtId="180" formatCode="\(&quot;₩&quot;###,###,###\ &quot;원&quot;\)"/>
    <numFmt numFmtId="181" formatCode="#,##0.0\ ;\(#,##0.0\);\ \-\ "/>
    <numFmt numFmtId="182" formatCode="_ * #,##0.00_ ;_ * \-#,##0.00_ ;_ * &quot;-&quot;??_ ;_ @_ "/>
    <numFmt numFmtId="183" formatCode="&quot;$&quot;#,##0_);[Red]\(&quot;$&quot;#,##0\)"/>
    <numFmt numFmtId="184" formatCode="&quot;$&quot;#,##0;&quot;$&quot;\-#,##0"/>
    <numFmt numFmtId="185" formatCode="\(&quot;$&quot;#,##0\);\(&quot;$&quot;#,##0\)"/>
    <numFmt numFmtId="186" formatCode="_-* #,##0.0_-;\-* #,##0.0_-;_-* &quot;-&quot;??_-;_-@_-"/>
    <numFmt numFmtId="187" formatCode="#,##0.0;[Red]\(#,##0.0\)"/>
    <numFmt numFmtId="188" formatCode="#,##0.0\ ;\(#,##0.0\);&quot;-&quot;\ "/>
    <numFmt numFmtId="189" formatCode="&quot;?#,##0;[Red]\-&quot;&quot;?&quot;#,##0"/>
    <numFmt numFmtId="190" formatCode="#,##0;[Red]\(#,##0\)"/>
    <numFmt numFmtId="191" formatCode="_-* #,##0_-;\-* #,##0_-;_-* &quot;-&quot;??_-;_-@_-"/>
    <numFmt numFmtId="192" formatCode="0.0000&quot;  &quot;"/>
    <numFmt numFmtId="193" formatCode="&quot;₩&quot;#,##0.00\ ;\(&quot;₩&quot;#,##0.00\)"/>
    <numFmt numFmtId="194" formatCode="&quot;₩&quot;#,##0;&quot;₩&quot;\-#,##0"/>
  </numFmts>
  <fonts count="3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1"/>
      <name val="돋움체"/>
      <family val="3"/>
      <charset val="129"/>
    </font>
    <font>
      <sz val="12"/>
      <name val="돋움체"/>
      <family val="3"/>
      <charset val="129"/>
    </font>
    <font>
      <sz val="18"/>
      <name val="돋움체"/>
      <family val="3"/>
      <charset val="129"/>
    </font>
    <font>
      <b/>
      <sz val="12"/>
      <name val="돋움"/>
      <family val="3"/>
      <charset val="129"/>
    </font>
    <font>
      <b/>
      <u/>
      <sz val="17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color rgb="FFFF0000"/>
      <name val="굴림체"/>
      <family val="3"/>
      <charset val="129"/>
    </font>
    <font>
      <sz val="11"/>
      <color rgb="FFFFFF00"/>
      <name val="굴림체"/>
      <family val="3"/>
      <charset val="129"/>
    </font>
    <font>
      <b/>
      <sz val="10"/>
      <color indexed="12"/>
      <name val="굴림체"/>
      <family val="3"/>
      <charset val="129"/>
    </font>
    <font>
      <b/>
      <sz val="10"/>
      <name val="굴림체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명조"/>
      <family val="3"/>
      <charset val="129"/>
    </font>
    <font>
      <sz val="11"/>
      <name val="바탕체"/>
      <family val="1"/>
      <charset val="129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63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/>
    <xf numFmtId="9" fontId="16" fillId="0" borderId="0">
      <protection locked="0"/>
    </xf>
    <xf numFmtId="0" fontId="1" fillId="0" borderId="0" applyFill="0" applyBorder="0" applyAlignment="0"/>
    <xf numFmtId="0" fontId="17" fillId="0" borderId="0"/>
    <xf numFmtId="38" fontId="18" fillId="0" borderId="0" applyFont="0" applyFill="0" applyBorder="0" applyAlignment="0" applyProtection="0"/>
    <xf numFmtId="181" fontId="16" fillId="0" borderId="0"/>
    <xf numFmtId="182" fontId="19" fillId="0" borderId="0" applyFont="0" applyFill="0" applyBorder="0" applyAlignment="0" applyProtection="0"/>
    <xf numFmtId="0" fontId="20" fillId="0" borderId="0" applyNumberFormat="0" applyAlignment="0">
      <alignment horizontal="left"/>
    </xf>
    <xf numFmtId="183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/>
    <xf numFmtId="0" fontId="21" fillId="0" borderId="0" applyNumberFormat="0" applyAlignment="0">
      <alignment horizontal="left"/>
    </xf>
    <xf numFmtId="38" fontId="22" fillId="5" borderId="0" applyNumberFormat="0" applyBorder="0" applyAlignment="0" applyProtection="0"/>
    <xf numFmtId="0" fontId="23" fillId="0" borderId="0">
      <alignment horizontal="left"/>
    </xf>
    <xf numFmtId="0" fontId="24" fillId="0" borderId="52" applyNumberFormat="0" applyAlignment="0" applyProtection="0">
      <alignment horizontal="left" vertical="center"/>
    </xf>
    <xf numFmtId="0" fontId="24" fillId="0" borderId="18">
      <alignment horizontal="left" vertical="center"/>
    </xf>
    <xf numFmtId="10" fontId="22" fillId="6" borderId="1" applyNumberFormat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5" fillId="0" borderId="16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7" fontId="26" fillId="0" borderId="0"/>
    <xf numFmtId="189" fontId="1" fillId="0" borderId="0"/>
    <xf numFmtId="0" fontId="19" fillId="0" borderId="0"/>
    <xf numFmtId="10" fontId="19" fillId="0" borderId="0" applyFont="0" applyFill="0" applyBorder="0" applyAlignment="0" applyProtection="0"/>
    <xf numFmtId="30" fontId="27" fillId="0" borderId="0" applyNumberFormat="0" applyFill="0" applyBorder="0" applyAlignment="0" applyProtection="0">
      <alignment horizontal="left"/>
    </xf>
    <xf numFmtId="0" fontId="19" fillId="0" borderId="0"/>
    <xf numFmtId="0" fontId="25" fillId="0" borderId="0"/>
    <xf numFmtId="40" fontId="28" fillId="0" borderId="0" applyBorder="0">
      <alignment horizontal="right"/>
    </xf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8" fillId="0" borderId="0"/>
    <xf numFmtId="0" fontId="32" fillId="0" borderId="33"/>
    <xf numFmtId="0" fontId="33" fillId="0" borderId="0" applyNumberFormat="0" applyBorder="0" applyAlignment="0">
      <alignment horizontal="centerContinuous" vertical="center"/>
    </xf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16" fillId="0" borderId="0"/>
    <xf numFmtId="0" fontId="34" fillId="0" borderId="0" applyFont="0" applyFill="0" applyBorder="0" applyAlignment="0" applyProtection="0"/>
    <xf numFmtId="192" fontId="1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29" fillId="0" borderId="53" applyNumberFormat="0" applyFont="0" applyFill="0" applyAlignment="0" applyProtection="0"/>
    <xf numFmtId="193" fontId="29" fillId="0" borderId="0" applyFont="0" applyFill="0" applyBorder="0" applyAlignment="0" applyProtection="0"/>
    <xf numFmtId="194" fontId="29" fillId="0" borderId="0" applyFont="0" applyFill="0" applyBorder="0" applyAlignment="0" applyProtection="0"/>
  </cellStyleXfs>
  <cellXfs count="228">
    <xf numFmtId="0" fontId="0" fillId="0" borderId="0" xfId="0"/>
    <xf numFmtId="49" fontId="4" fillId="0" borderId="0" xfId="0" applyNumberFormat="1" applyFont="1" applyAlignment="1">
      <alignment horizontal="left"/>
    </xf>
    <xf numFmtId="0" fontId="4" fillId="0" borderId="0" xfId="0" applyFont="1"/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176" fontId="4" fillId="0" borderId="1" xfId="0" applyNumberFormat="1" applyFont="1" applyBorder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Alignment="1"/>
    <xf numFmtId="49" fontId="4" fillId="0" borderId="1" xfId="0" applyNumberFormat="1" applyFont="1" applyBorder="1" applyAlignment="1"/>
    <xf numFmtId="49" fontId="4" fillId="0" borderId="0" xfId="0" applyNumberFormat="1" applyFont="1" applyAlignment="1"/>
    <xf numFmtId="49" fontId="4" fillId="0" borderId="0" xfId="0" applyNumberFormat="1" applyFont="1" applyAlignment="1" applyProtection="1"/>
    <xf numFmtId="0" fontId="4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/>
    <xf numFmtId="49" fontId="4" fillId="0" borderId="0" xfId="0" applyNumberFormat="1" applyFont="1"/>
    <xf numFmtId="0" fontId="4" fillId="0" borderId="0" xfId="0" applyNumberFormat="1" applyFont="1"/>
    <xf numFmtId="0" fontId="4" fillId="0" borderId="3" xfId="0" applyNumberFormat="1" applyFont="1" applyBorder="1"/>
    <xf numFmtId="0" fontId="4" fillId="0" borderId="1" xfId="0" applyNumberFormat="1" applyFont="1" applyBorder="1"/>
    <xf numFmtId="0" fontId="4" fillId="0" borderId="1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0" fillId="0" borderId="0" xfId="0" applyNumberFormat="1"/>
    <xf numFmtId="177" fontId="4" fillId="0" borderId="1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/>
    <xf numFmtId="178" fontId="4" fillId="0" borderId="3" xfId="0" applyNumberFormat="1" applyFont="1" applyBorder="1" applyAlignment="1"/>
    <xf numFmtId="178" fontId="4" fillId="0" borderId="1" xfId="0" applyNumberFormat="1" applyFont="1" applyBorder="1" applyAlignment="1"/>
    <xf numFmtId="178" fontId="4" fillId="0" borderId="0" xfId="0" applyNumberFormat="1" applyFont="1"/>
    <xf numFmtId="178" fontId="4" fillId="0" borderId="1" xfId="0" applyNumberFormat="1" applyFont="1" applyBorder="1"/>
    <xf numFmtId="178" fontId="0" fillId="0" borderId="0" xfId="0" applyNumberFormat="1"/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0" borderId="2" xfId="0" applyNumberFormat="1" applyFont="1" applyBorder="1"/>
    <xf numFmtId="178" fontId="4" fillId="0" borderId="2" xfId="0" applyNumberFormat="1" applyFont="1" applyBorder="1" applyAlignment="1"/>
    <xf numFmtId="49" fontId="4" fillId="0" borderId="1" xfId="0" applyNumberFormat="1" applyFont="1" applyBorder="1"/>
    <xf numFmtId="178" fontId="0" fillId="0" borderId="0" xfId="0" applyNumberFormat="1" applyBorder="1" applyAlignment="1"/>
    <xf numFmtId="49" fontId="0" fillId="0" borderId="0" xfId="0" applyNumberFormat="1"/>
    <xf numFmtId="49" fontId="4" fillId="0" borderId="0" xfId="0" applyNumberFormat="1" applyFont="1" applyAlignment="1" applyProtection="1">
      <alignment horizontal="center" vertical="center"/>
    </xf>
    <xf numFmtId="0" fontId="4" fillId="0" borderId="1" xfId="1" applyNumberFormat="1" applyFont="1" applyBorder="1"/>
    <xf numFmtId="49" fontId="4" fillId="0" borderId="1" xfId="0" applyNumberFormat="1" applyFont="1" applyBorder="1" applyAlignment="1">
      <alignment shrinkToFit="1"/>
    </xf>
    <xf numFmtId="178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8" fontId="4" fillId="0" borderId="1" xfId="1" applyNumberFormat="1" applyFont="1" applyBorder="1"/>
    <xf numFmtId="0" fontId="4" fillId="0" borderId="1" xfId="0" applyFont="1" applyBorder="1" applyAlignment="1"/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/>
    <xf numFmtId="49" fontId="3" fillId="0" borderId="0" xfId="0" applyNumberFormat="1" applyFont="1" applyBorder="1" applyAlignment="1">
      <alignment horizontal="left" indent="1"/>
    </xf>
    <xf numFmtId="49" fontId="4" fillId="0" borderId="0" xfId="0" applyNumberFormat="1" applyFont="1" applyAlignment="1"/>
    <xf numFmtId="0" fontId="4" fillId="0" borderId="0" xfId="0" applyNumberFormat="1" applyFont="1" applyAlignment="1"/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9" fillId="0" borderId="0" xfId="3" applyFont="1" applyAlignment="1">
      <alignment vertical="center"/>
    </xf>
    <xf numFmtId="178" fontId="9" fillId="0" borderId="0" xfId="3" applyNumberFormat="1" applyFont="1" applyAlignment="1">
      <alignment vertical="center"/>
    </xf>
    <xf numFmtId="178" fontId="9" fillId="0" borderId="0" xfId="3" applyNumberFormat="1" applyFont="1" applyAlignment="1">
      <alignment vertical="center" shrinkToFit="1"/>
    </xf>
    <xf numFmtId="0" fontId="10" fillId="0" borderId="0" xfId="3" applyFont="1" applyAlignment="1">
      <alignment horizontal="center" vertical="center"/>
    </xf>
    <xf numFmtId="180" fontId="11" fillId="0" borderId="13" xfId="2" applyNumberFormat="1" applyFont="1" applyBorder="1" applyAlignment="1">
      <alignment horizontal="left" vertical="center"/>
    </xf>
    <xf numFmtId="180" fontId="11" fillId="0" borderId="13" xfId="3" applyNumberFormat="1" applyFont="1" applyBorder="1" applyAlignment="1">
      <alignment horizontal="right" vertical="center"/>
    </xf>
    <xf numFmtId="0" fontId="11" fillId="0" borderId="13" xfId="3" applyFont="1" applyBorder="1" applyAlignment="1">
      <alignment horizontal="right" vertical="center"/>
    </xf>
    <xf numFmtId="178" fontId="10" fillId="4" borderId="22" xfId="3" applyNumberFormat="1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 shrinkToFit="1"/>
    </xf>
    <xf numFmtId="0" fontId="10" fillId="0" borderId="1" xfId="3" applyFont="1" applyBorder="1" applyAlignment="1">
      <alignment horizontal="center" vertical="center"/>
    </xf>
    <xf numFmtId="49" fontId="10" fillId="0" borderId="27" xfId="3" applyNumberFormat="1" applyFont="1" applyBorder="1" applyAlignment="1">
      <alignment horizontal="center" vertical="center"/>
    </xf>
    <xf numFmtId="178" fontId="12" fillId="0" borderId="27" xfId="3" applyNumberFormat="1" applyFont="1" applyBorder="1" applyAlignment="1">
      <alignment horizontal="right" vertical="center" indent="1"/>
    </xf>
    <xf numFmtId="10" fontId="10" fillId="0" borderId="0" xfId="4" applyNumberFormat="1" applyFont="1" applyAlignment="1">
      <alignment horizontal="center" vertical="center"/>
    </xf>
    <xf numFmtId="178" fontId="10" fillId="0" borderId="27" xfId="3" applyNumberFormat="1" applyFont="1" applyBorder="1" applyAlignment="1">
      <alignment horizontal="right" vertical="center" indent="1"/>
    </xf>
    <xf numFmtId="49" fontId="10" fillId="0" borderId="26" xfId="3" applyNumberFormat="1" applyFont="1" applyBorder="1" applyAlignment="1">
      <alignment horizontal="center" vertical="center"/>
    </xf>
    <xf numFmtId="178" fontId="10" fillId="0" borderId="26" xfId="3" applyNumberFormat="1" applyFont="1" applyBorder="1" applyAlignment="1">
      <alignment horizontal="right" vertical="center" indent="1"/>
    </xf>
    <xf numFmtId="49" fontId="10" fillId="0" borderId="35" xfId="3" applyNumberFormat="1" applyFont="1" applyBorder="1" applyAlignment="1">
      <alignment horizontal="center" vertical="center"/>
    </xf>
    <xf numFmtId="178" fontId="12" fillId="0" borderId="35" xfId="3" applyNumberFormat="1" applyFont="1" applyBorder="1" applyAlignment="1">
      <alignment horizontal="right" vertical="center" indent="1"/>
    </xf>
    <xf numFmtId="178" fontId="10" fillId="0" borderId="27" xfId="5" applyNumberFormat="1" applyFont="1" applyBorder="1" applyAlignment="1">
      <alignment horizontal="right" vertical="center" indent="1"/>
    </xf>
    <xf numFmtId="49" fontId="10" fillId="0" borderId="1" xfId="3" applyNumberFormat="1" applyFont="1" applyBorder="1" applyAlignment="1">
      <alignment horizontal="center" vertical="center" shrinkToFit="1"/>
    </xf>
    <xf numFmtId="10" fontId="10" fillId="0" borderId="1" xfId="4" applyNumberFormat="1" applyFont="1" applyBorder="1" applyAlignment="1">
      <alignment horizontal="center" vertical="center"/>
    </xf>
    <xf numFmtId="178" fontId="10" fillId="0" borderId="26" xfId="5" applyNumberFormat="1" applyFont="1" applyBorder="1" applyAlignment="1">
      <alignment horizontal="right" vertical="center" indent="1"/>
    </xf>
    <xf numFmtId="49" fontId="10" fillId="0" borderId="0" xfId="3" applyNumberFormat="1" applyFont="1" applyBorder="1" applyAlignment="1">
      <alignment horizontal="center" vertical="center" shrinkToFit="1"/>
    </xf>
    <xf numFmtId="49" fontId="10" fillId="0" borderId="35" xfId="5" applyNumberFormat="1" applyFont="1" applyBorder="1" applyAlignment="1">
      <alignment horizontal="center" vertical="center"/>
    </xf>
    <xf numFmtId="178" fontId="10" fillId="0" borderId="35" xfId="5" applyNumberFormat="1" applyFont="1" applyBorder="1" applyAlignment="1">
      <alignment horizontal="right" vertical="center" indent="1"/>
    </xf>
    <xf numFmtId="49" fontId="10" fillId="0" borderId="0" xfId="5" applyNumberFormat="1" applyFont="1" applyBorder="1" applyAlignment="1">
      <alignment horizontal="center" vertical="center" shrinkToFit="1"/>
    </xf>
    <xf numFmtId="49" fontId="10" fillId="0" borderId="27" xfId="5" applyNumberFormat="1" applyFont="1" applyBorder="1" applyAlignment="1">
      <alignment horizontal="center" vertical="center"/>
    </xf>
    <xf numFmtId="178" fontId="12" fillId="0" borderId="27" xfId="5" applyNumberFormat="1" applyFont="1" applyBorder="1" applyAlignment="1">
      <alignment horizontal="right" vertical="center" indent="1"/>
    </xf>
    <xf numFmtId="49" fontId="10" fillId="0" borderId="1" xfId="5" applyNumberFormat="1" applyFont="1" applyBorder="1" applyAlignment="1">
      <alignment horizontal="center" vertical="center" shrinkToFit="1"/>
    </xf>
    <xf numFmtId="0" fontId="13" fillId="0" borderId="0" xfId="3" applyFont="1" applyAlignment="1">
      <alignment vertical="center"/>
    </xf>
    <xf numFmtId="178" fontId="10" fillId="0" borderId="28" xfId="3" applyNumberFormat="1" applyFont="1" applyBorder="1" applyAlignment="1">
      <alignment horizontal="left" vertical="center" indent="1"/>
    </xf>
    <xf numFmtId="178" fontId="10" fillId="0" borderId="0" xfId="3" applyNumberFormat="1" applyFont="1" applyBorder="1" applyAlignment="1">
      <alignment horizontal="left" vertical="center" indent="1"/>
    </xf>
    <xf numFmtId="178" fontId="10" fillId="0" borderId="11" xfId="3" applyNumberFormat="1" applyFont="1" applyBorder="1" applyAlignment="1">
      <alignment horizontal="left" vertical="center" indent="1"/>
    </xf>
    <xf numFmtId="10" fontId="14" fillId="0" borderId="1" xfId="4" applyNumberFormat="1" applyFont="1" applyBorder="1" applyAlignment="1">
      <alignment horizontal="center" vertical="center"/>
    </xf>
    <xf numFmtId="49" fontId="10" fillId="0" borderId="26" xfId="5" applyNumberFormat="1" applyFont="1" applyBorder="1" applyAlignment="1">
      <alignment horizontal="center" vertical="center"/>
    </xf>
    <xf numFmtId="178" fontId="10" fillId="0" borderId="30" xfId="5" applyNumberFormat="1" applyFont="1" applyBorder="1" applyAlignment="1">
      <alignment horizontal="right" vertical="center" indent="1"/>
    </xf>
    <xf numFmtId="176" fontId="10" fillId="0" borderId="1" xfId="4" applyNumberFormat="1" applyFont="1" applyBorder="1" applyAlignment="1">
      <alignment horizontal="center" vertical="center"/>
    </xf>
    <xf numFmtId="178" fontId="10" fillId="0" borderId="1" xfId="3" applyNumberFormat="1" applyFont="1" applyBorder="1" applyAlignment="1">
      <alignment horizontal="center" vertical="center" shrinkToFit="1"/>
    </xf>
    <xf numFmtId="41" fontId="10" fillId="0" borderId="1" xfId="1" applyFont="1" applyBorder="1" applyAlignment="1">
      <alignment horizontal="center" vertical="center"/>
    </xf>
    <xf numFmtId="178" fontId="12" fillId="0" borderId="30" xfId="5" applyNumberFormat="1" applyFont="1" applyBorder="1" applyAlignment="1">
      <alignment horizontal="right" vertical="center" indent="1"/>
    </xf>
    <xf numFmtId="41" fontId="15" fillId="0" borderId="1" xfId="1" applyFont="1" applyBorder="1" applyAlignment="1">
      <alignment horizontal="center" vertical="center"/>
    </xf>
    <xf numFmtId="178" fontId="10" fillId="0" borderId="48" xfId="5" applyNumberFormat="1" applyFont="1" applyFill="1" applyBorder="1" applyAlignment="1">
      <alignment horizontal="right" vertical="center" indent="1"/>
    </xf>
    <xf numFmtId="0" fontId="8" fillId="0" borderId="0" xfId="2" applyFont="1" applyBorder="1" applyAlignment="1">
      <alignment horizontal="center" vertical="center"/>
    </xf>
    <xf numFmtId="49" fontId="11" fillId="0" borderId="13" xfId="3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vertical="center"/>
    </xf>
    <xf numFmtId="0" fontId="10" fillId="4" borderId="21" xfId="3" applyFont="1" applyFill="1" applyBorder="1" applyAlignment="1">
      <alignment horizontal="center" vertical="center"/>
    </xf>
    <xf numFmtId="0" fontId="10" fillId="4" borderId="22" xfId="3" applyFont="1" applyFill="1" applyBorder="1" applyAlignment="1">
      <alignment horizontal="center" vertical="center"/>
    </xf>
    <xf numFmtId="0" fontId="10" fillId="4" borderId="23" xfId="3" applyFont="1" applyFill="1" applyBorder="1" applyAlignment="1">
      <alignment horizontal="center" vertical="center"/>
    </xf>
    <xf numFmtId="0" fontId="10" fillId="4" borderId="24" xfId="3" applyFont="1" applyFill="1" applyBorder="1" applyAlignment="1">
      <alignment horizontal="center" vertical="center"/>
    </xf>
    <xf numFmtId="0" fontId="10" fillId="4" borderId="18" xfId="3" applyFont="1" applyFill="1" applyBorder="1" applyAlignment="1">
      <alignment horizontal="center" vertical="center"/>
    </xf>
    <xf numFmtId="0" fontId="10" fillId="4" borderId="17" xfId="3" applyFont="1" applyFill="1" applyBorder="1" applyAlignment="1">
      <alignment horizontal="center" vertical="center"/>
    </xf>
    <xf numFmtId="178" fontId="10" fillId="0" borderId="28" xfId="3" applyNumberFormat="1" applyFont="1" applyBorder="1" applyAlignment="1">
      <alignment horizontal="left" vertical="center" indent="1"/>
    </xf>
    <xf numFmtId="178" fontId="10" fillId="0" borderId="29" xfId="3" applyNumberFormat="1" applyFont="1" applyBorder="1" applyAlignment="1">
      <alignment horizontal="left" vertical="center" indent="1"/>
    </xf>
    <xf numFmtId="178" fontId="10" fillId="0" borderId="0" xfId="3" applyNumberFormat="1" applyFont="1" applyBorder="1" applyAlignment="1">
      <alignment horizontal="left" vertical="center" indent="1"/>
    </xf>
    <xf numFmtId="178" fontId="10" fillId="0" borderId="11" xfId="3" applyNumberFormat="1" applyFont="1" applyBorder="1" applyAlignment="1">
      <alignment horizontal="left" vertical="center" indent="1"/>
    </xf>
    <xf numFmtId="178" fontId="10" fillId="0" borderId="31" xfId="3" applyNumberFormat="1" applyFont="1" applyBorder="1" applyAlignment="1">
      <alignment horizontal="left" vertical="center" indent="1"/>
    </xf>
    <xf numFmtId="178" fontId="10" fillId="0" borderId="32" xfId="3" applyNumberFormat="1" applyFont="1" applyBorder="1" applyAlignment="1">
      <alignment horizontal="left" vertical="center" indent="1"/>
    </xf>
    <xf numFmtId="178" fontId="10" fillId="0" borderId="33" xfId="3" applyNumberFormat="1" applyFont="1" applyBorder="1" applyAlignment="1">
      <alignment horizontal="left" vertical="center" indent="1"/>
    </xf>
    <xf numFmtId="178" fontId="10" fillId="0" borderId="34" xfId="3" applyNumberFormat="1" applyFont="1" applyBorder="1" applyAlignment="1">
      <alignment horizontal="left" vertical="center" indent="1"/>
    </xf>
    <xf numFmtId="0" fontId="10" fillId="0" borderId="30" xfId="3" applyFont="1" applyBorder="1" applyAlignment="1">
      <alignment horizontal="center" vertical="center" textRotation="255" wrapText="1"/>
    </xf>
    <xf numFmtId="178" fontId="10" fillId="0" borderId="36" xfId="3" applyNumberFormat="1" applyFont="1" applyBorder="1" applyAlignment="1">
      <alignment horizontal="left" vertical="center" indent="1"/>
    </xf>
    <xf numFmtId="178" fontId="10" fillId="0" borderId="37" xfId="3" applyNumberFormat="1" applyFont="1" applyBorder="1" applyAlignment="1">
      <alignment horizontal="left" vertical="center" indent="1"/>
    </xf>
    <xf numFmtId="178" fontId="10" fillId="0" borderId="38" xfId="3" applyNumberFormat="1" applyFont="1" applyBorder="1" applyAlignment="1">
      <alignment horizontal="left" vertical="center" indent="1"/>
    </xf>
    <xf numFmtId="178" fontId="10" fillId="0" borderId="39" xfId="3" applyNumberFormat="1" applyFont="1" applyBorder="1" applyAlignment="1">
      <alignment horizontal="left" vertical="center" indent="1"/>
    </xf>
    <xf numFmtId="178" fontId="10" fillId="0" borderId="28" xfId="5" applyNumberFormat="1" applyFont="1" applyBorder="1" applyAlignment="1">
      <alignment horizontal="left" vertical="center" indent="1"/>
    </xf>
    <xf numFmtId="178" fontId="10" fillId="0" borderId="29" xfId="5" applyNumberFormat="1" applyFont="1" applyBorder="1" applyAlignment="1">
      <alignment horizontal="left" vertical="center" indent="1"/>
    </xf>
    <xf numFmtId="178" fontId="10" fillId="0" borderId="31" xfId="5" applyNumberFormat="1" applyFont="1" applyBorder="1" applyAlignment="1">
      <alignment horizontal="left" vertical="center" indent="1"/>
    </xf>
    <xf numFmtId="178" fontId="10" fillId="0" borderId="32" xfId="5" applyNumberFormat="1" applyFont="1" applyBorder="1" applyAlignment="1">
      <alignment horizontal="left" vertical="center" indent="1"/>
    </xf>
    <xf numFmtId="49" fontId="10" fillId="0" borderId="41" xfId="3" applyNumberFormat="1" applyFont="1" applyBorder="1" applyAlignment="1">
      <alignment horizontal="center" vertical="center"/>
    </xf>
    <xf numFmtId="49" fontId="10" fillId="0" borderId="30" xfId="3" applyNumberFormat="1" applyFont="1" applyBorder="1" applyAlignment="1">
      <alignment horizontal="center" vertical="center"/>
    </xf>
    <xf numFmtId="178" fontId="10" fillId="0" borderId="42" xfId="5" applyNumberFormat="1" applyFont="1" applyBorder="1" applyAlignment="1">
      <alignment horizontal="left" vertical="center" indent="1"/>
    </xf>
    <xf numFmtId="178" fontId="10" fillId="0" borderId="43" xfId="5" applyNumberFormat="1" applyFont="1" applyBorder="1" applyAlignment="1">
      <alignment horizontal="left" vertical="center" indent="1"/>
    </xf>
    <xf numFmtId="178" fontId="10" fillId="0" borderId="30" xfId="3" applyNumberFormat="1" applyFont="1" applyBorder="1" applyAlignment="1">
      <alignment horizontal="left" vertical="center" indent="1"/>
    </xf>
    <xf numFmtId="178" fontId="10" fillId="0" borderId="44" xfId="3" applyNumberFormat="1" applyFont="1" applyBorder="1" applyAlignment="1">
      <alignment horizontal="left" vertical="center" indent="1"/>
    </xf>
    <xf numFmtId="0" fontId="10" fillId="0" borderId="35" xfId="3" applyFont="1" applyBorder="1" applyAlignment="1">
      <alignment horizontal="center" vertical="center" textRotation="255"/>
    </xf>
    <xf numFmtId="0" fontId="10" fillId="0" borderId="27" xfId="3" applyFont="1" applyBorder="1" applyAlignment="1">
      <alignment horizontal="center" vertical="center" textRotation="255"/>
    </xf>
    <xf numFmtId="0" fontId="10" fillId="0" borderId="26" xfId="3" applyFont="1" applyBorder="1" applyAlignment="1">
      <alignment horizontal="center" vertical="center" textRotation="255"/>
    </xf>
    <xf numFmtId="178" fontId="10" fillId="0" borderId="36" xfId="5" applyNumberFormat="1" applyFont="1" applyBorder="1" applyAlignment="1">
      <alignment horizontal="left" vertical="center" indent="1"/>
    </xf>
    <xf numFmtId="178" fontId="10" fillId="0" borderId="37" xfId="5" applyNumberFormat="1" applyFont="1" applyBorder="1" applyAlignment="1">
      <alignment horizontal="left" vertical="center" indent="1"/>
    </xf>
    <xf numFmtId="0" fontId="10" fillId="0" borderId="25" xfId="3" applyFont="1" applyBorder="1" applyAlignment="1">
      <alignment horizontal="center" vertical="center" textRotation="255"/>
    </xf>
    <xf numFmtId="0" fontId="10" fillId="0" borderId="40" xfId="3" applyFont="1" applyBorder="1" applyAlignment="1">
      <alignment horizontal="center" vertical="center" textRotation="255"/>
    </xf>
    <xf numFmtId="0" fontId="10" fillId="0" borderId="26" xfId="3" applyFont="1" applyBorder="1" applyAlignment="1">
      <alignment horizontal="center" vertical="center" textRotation="255" wrapText="1"/>
    </xf>
    <xf numFmtId="178" fontId="9" fillId="0" borderId="15" xfId="3" applyNumberFormat="1" applyFont="1" applyBorder="1" applyAlignment="1">
      <alignment horizontal="center" vertical="center" shrinkToFit="1"/>
    </xf>
    <xf numFmtId="178" fontId="9" fillId="0" borderId="17" xfId="3" applyNumberFormat="1" applyFont="1" applyBorder="1" applyAlignment="1">
      <alignment horizontal="center" vertical="center" shrinkToFit="1"/>
    </xf>
    <xf numFmtId="178" fontId="10" fillId="0" borderId="42" xfId="5" applyNumberFormat="1" applyFont="1" applyBorder="1" applyAlignment="1">
      <alignment horizontal="center" vertical="center"/>
    </xf>
    <xf numFmtId="178" fontId="10" fillId="0" borderId="43" xfId="5" applyNumberFormat="1" applyFont="1" applyBorder="1" applyAlignment="1">
      <alignment horizontal="center" vertical="center"/>
    </xf>
    <xf numFmtId="178" fontId="10" fillId="0" borderId="42" xfId="3" applyNumberFormat="1" applyFont="1" applyBorder="1" applyAlignment="1">
      <alignment horizontal="left" vertical="center" indent="1"/>
    </xf>
    <xf numFmtId="178" fontId="10" fillId="0" borderId="45" xfId="3" applyNumberFormat="1" applyFont="1" applyBorder="1" applyAlignment="1">
      <alignment horizontal="left" vertical="center" indent="1"/>
    </xf>
    <xf numFmtId="178" fontId="10" fillId="0" borderId="46" xfId="3" applyNumberFormat="1" applyFont="1" applyBorder="1" applyAlignment="1">
      <alignment horizontal="left" vertical="center" indent="1"/>
    </xf>
    <xf numFmtId="178" fontId="12" fillId="0" borderId="42" xfId="5" applyNumberFormat="1" applyFont="1" applyBorder="1" applyAlignment="1">
      <alignment horizontal="left" vertical="center" indent="1"/>
    </xf>
    <xf numFmtId="178" fontId="12" fillId="0" borderId="43" xfId="5" applyNumberFormat="1" applyFont="1" applyBorder="1" applyAlignment="1">
      <alignment horizontal="left" vertical="center" indent="1"/>
    </xf>
    <xf numFmtId="178" fontId="12" fillId="0" borderId="42" xfId="5" applyNumberFormat="1" applyFont="1" applyFill="1" applyBorder="1" applyAlignment="1">
      <alignment horizontal="left" vertical="center" indent="1"/>
    </xf>
    <xf numFmtId="178" fontId="12" fillId="0" borderId="43" xfId="5" applyNumberFormat="1" applyFont="1" applyFill="1" applyBorder="1" applyAlignment="1">
      <alignment horizontal="left" vertical="center" indent="1"/>
    </xf>
    <xf numFmtId="178" fontId="10" fillId="0" borderId="30" xfId="3" applyNumberFormat="1" applyFont="1" applyFill="1" applyBorder="1" applyAlignment="1">
      <alignment horizontal="left" vertical="center" indent="1"/>
    </xf>
    <xf numFmtId="178" fontId="10" fillId="0" borderId="44" xfId="3" applyNumberFormat="1" applyFont="1" applyFill="1" applyBorder="1" applyAlignment="1">
      <alignment horizontal="left" vertical="center" indent="1"/>
    </xf>
    <xf numFmtId="49" fontId="10" fillId="0" borderId="47" xfId="3" applyNumberFormat="1" applyFont="1" applyFill="1" applyBorder="1" applyAlignment="1">
      <alignment horizontal="center" vertical="center"/>
    </xf>
    <xf numFmtId="49" fontId="10" fillId="0" borderId="48" xfId="3" applyNumberFormat="1" applyFont="1" applyFill="1" applyBorder="1" applyAlignment="1">
      <alignment horizontal="center" vertical="center"/>
    </xf>
    <xf numFmtId="178" fontId="10" fillId="0" borderId="49" xfId="5" applyNumberFormat="1" applyFont="1" applyFill="1" applyBorder="1" applyAlignment="1">
      <alignment horizontal="left" vertical="center" indent="1"/>
    </xf>
    <xf numFmtId="178" fontId="10" fillId="0" borderId="50" xfId="5" applyNumberFormat="1" applyFont="1" applyFill="1" applyBorder="1" applyAlignment="1">
      <alignment horizontal="left" vertical="center" indent="1"/>
    </xf>
    <xf numFmtId="178" fontId="10" fillId="0" borderId="48" xfId="3" applyNumberFormat="1" applyFont="1" applyFill="1" applyBorder="1" applyAlignment="1">
      <alignment horizontal="left" vertical="center" indent="1"/>
    </xf>
    <xf numFmtId="178" fontId="10" fillId="0" borderId="51" xfId="3" applyNumberFormat="1" applyFont="1" applyFill="1" applyBorder="1" applyAlignment="1">
      <alignment horizontal="left" vertical="center" indent="1"/>
    </xf>
    <xf numFmtId="0" fontId="9" fillId="0" borderId="0" xfId="3" applyFont="1" applyAlignment="1">
      <alignment horizontal="left" vertical="center"/>
    </xf>
    <xf numFmtId="49" fontId="4" fillId="0" borderId="15" xfId="0" applyNumberFormat="1" applyFont="1" applyBorder="1" applyAlignment="1"/>
    <xf numFmtId="0" fontId="0" fillId="0" borderId="18" xfId="0" applyBorder="1" applyAlignment="1"/>
    <xf numFmtId="0" fontId="0" fillId="0" borderId="17" xfId="0" applyBorder="1" applyAlignment="1"/>
    <xf numFmtId="178" fontId="4" fillId="0" borderId="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/>
    <xf numFmtId="49" fontId="0" fillId="0" borderId="13" xfId="0" applyNumberFormat="1" applyBorder="1" applyAlignment="1"/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indent="1"/>
    </xf>
    <xf numFmtId="0" fontId="0" fillId="0" borderId="0" xfId="0" applyBorder="1" applyAlignment="1"/>
    <xf numFmtId="176" fontId="4" fillId="0" borderId="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/>
    <xf numFmtId="49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/>
    <xf numFmtId="0" fontId="0" fillId="0" borderId="13" xfId="0" applyBorder="1" applyAlignment="1"/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49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178" fontId="4" fillId="0" borderId="0" xfId="0" applyNumberFormat="1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63">
    <cellStyle name="??&amp;O?&amp;H?_x0008_??_x0007__x0001__x0001_" xfId="6"/>
    <cellStyle name="60" xfId="7"/>
    <cellStyle name="Calc Currency (0)" xfId="8"/>
    <cellStyle name="category" xfId="9"/>
    <cellStyle name="Comma [0]" xfId="10"/>
    <cellStyle name="comma zerodec" xfId="11"/>
    <cellStyle name="Comma_ SG&amp;A Bridge " xfId="12"/>
    <cellStyle name="Copied" xfId="13"/>
    <cellStyle name="Currency [0]" xfId="14"/>
    <cellStyle name="Currency_ SG&amp;A Bridge " xfId="15"/>
    <cellStyle name="Currency1" xfId="16"/>
    <cellStyle name="Dezimal [0]_laroux" xfId="17"/>
    <cellStyle name="Dezimal_laroux" xfId="18"/>
    <cellStyle name="Dollar (zero dec)" xfId="19"/>
    <cellStyle name="Entered" xfId="20"/>
    <cellStyle name="Grey" xfId="21"/>
    <cellStyle name="HEADER" xfId="22"/>
    <cellStyle name="Header1" xfId="23"/>
    <cellStyle name="Header2" xfId="24"/>
    <cellStyle name="Input [yellow]" xfId="25"/>
    <cellStyle name="Milliers [0]_Arabian Spec" xfId="26"/>
    <cellStyle name="Milliers_Arabian Spec" xfId="27"/>
    <cellStyle name="Model" xfId="28"/>
    <cellStyle name="Mon?aire [0]_Arabian Spec" xfId="29"/>
    <cellStyle name="Mon?aire_Arabian Spec" xfId="30"/>
    <cellStyle name="no dec" xfId="31"/>
    <cellStyle name="Normal - Style1" xfId="32"/>
    <cellStyle name="Normal_ SG&amp;A Bridge " xfId="33"/>
    <cellStyle name="Percent [2]" xfId="34"/>
    <cellStyle name="RevList" xfId="35"/>
    <cellStyle name="Standard_laroux" xfId="36"/>
    <cellStyle name="subhead" xfId="37"/>
    <cellStyle name="Subtotal" xfId="38"/>
    <cellStyle name="W?rung [0]_laroux" xfId="39"/>
    <cellStyle name="W?rung_laroux" xfId="40"/>
    <cellStyle name="고정소숫점" xfId="41"/>
    <cellStyle name="고정출력1" xfId="42"/>
    <cellStyle name="고정출력2" xfId="43"/>
    <cellStyle name="날짜" xfId="44"/>
    <cellStyle name="달러" xfId="45"/>
    <cellStyle name="똿뗦먛귟 [0.00]_PRODUCT DETAIL Q1" xfId="46"/>
    <cellStyle name="똿뗦먛귟_PRODUCT DETAIL Q1" xfId="47"/>
    <cellStyle name="믅됞 [0.00]_PRODUCT DETAIL Q1" xfId="48"/>
    <cellStyle name="믅됞_PRODUCT DETAIL Q1" xfId="49"/>
    <cellStyle name="백분율 2" xfId="4"/>
    <cellStyle name="뷭?_BOOKSHIP" xfId="50"/>
    <cellStyle name="쉼표 [0]" xfId="1" builtinId="6"/>
    <cellStyle name="스타일 1" xfId="51"/>
    <cellStyle name="안건회계법인" xfId="52"/>
    <cellStyle name="일위대가" xfId="53"/>
    <cellStyle name="자리수" xfId="54"/>
    <cellStyle name="자리수0" xfId="55"/>
    <cellStyle name="지정되지 않음" xfId="56"/>
    <cellStyle name="콤마 [0]_#1 입찰 품의" xfId="57"/>
    <cellStyle name="콤마_#1 입찰 품의" xfId="58"/>
    <cellStyle name="퍼센트" xfId="59"/>
    <cellStyle name="표준" xfId="0" builtinId="0"/>
    <cellStyle name="표준_공사원가계산서(요율조정용)" xfId="3"/>
    <cellStyle name="표준_원가계산" xfId="2"/>
    <cellStyle name="표준_이지테크공사원가계산서(엑셀)" xfId="5"/>
    <cellStyle name="합산" xfId="60"/>
    <cellStyle name="화폐기호" xfId="61"/>
    <cellStyle name="화폐기호0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14</xdr:row>
      <xdr:rowOff>85725</xdr:rowOff>
    </xdr:from>
    <xdr:to>
      <xdr:col>13</xdr:col>
      <xdr:colOff>400050</xdr:colOff>
      <xdr:row>30</xdr:row>
      <xdr:rowOff>28575</xdr:rowOff>
    </xdr:to>
    <xdr:pic>
      <xdr:nvPicPr>
        <xdr:cNvPr id="9226" name="Picture 10">
          <a:extLst>
            <a:ext uri="{FF2B5EF4-FFF2-40B4-BE49-F238E27FC236}">
              <a16:creationId xmlns="" xmlns:a16="http://schemas.microsoft.com/office/drawing/2014/main" id="{351D3746-F676-4F53-BE44-968BE405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2514600"/>
          <a:ext cx="5286375" cy="2724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6-6&#44277;&#44396;&#44032;&#47196;&#46321;/&#47560;&#54252;&#44396;/R-&#54633;&#51221;&#47196;/&#44228;&#49328;&#49436;/&#51312;&#46020;&#44228;&#49328;&#4943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46020;&#47732;&#51089;&#50629;&#48169;\2003&#45380;%20project\&#52285;&#47749;&#50644;&#51648;&#45768;&#50612;&#47553;\&#47924;&#54805;&#47928;&#54868;&#51116;&#51204;&#49688;&#54924;&#44288;\9701A\OUT\Y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2001&#45800;&#44032;&#44228;&#50557;(&#44148;&#49444;&#44277;&#49324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46020;&#47732;&#51089;&#50629;&#48169;\2003&#45380;%20project\&#52285;&#47749;&#50644;&#51648;&#45768;&#50612;&#47553;\&#47924;&#54805;&#47928;&#54868;&#51116;&#51204;&#49688;&#54924;&#44288;\&#51228;&#51312;\&#53356;&#47021;&#53356;&#50808;\EXCEL\&#51312;&#44221;&#452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&#51312;&#44221;&#4523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6-6&#44277;&#44396;&#44032;&#47196;&#46321;/&#47560;&#54252;&#44396;/R-&#54633;&#51221;&#47196;/&#44228;&#49328;&#49436;/&#44228;&#49328;&#49436;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-csm\c\P-Iso\Calc-St2\ILL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2000\R-&#44305;&#51452;&#50948;&#49373;%20&#51652;&#51077;&#47196;\&#50696;&#49328;&#49436;\&#50696;&#49328;\&#44032;&#47196;&#46321;&#44277;&#49324;\Y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2000\R-6&#54840;&#49440;&#46020;&#47196;\Fin-5-4\&#50696;&#49328;&#49436;\&#45800;&#50948;&#49688;&#47049;\R-&#44305;&#51452;&#50948;&#49373;%20&#51652;&#51077;&#47196;\&#50696;&#49328;&#49436;\&#45800;&#50948;&#49688;&#47049;\UNIT-Q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OTUS\9605P\BB_C-BD\OUT\Y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97\R-SUWONJ\REP\P7-5-31\LX-C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park\c\HLOTUS\9801J\OUT\Y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-Iso\Calc-St2\LX-J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보행자로"/>
      <sheetName val="진입로"/>
      <sheetName val="체감식(합정로) "/>
      <sheetName val="DATA"/>
      <sheetName val="등가거리"/>
      <sheetName val="조명율표"/>
      <sheetName val="Sheet2"/>
      <sheetName val="체감식  (원본)"/>
      <sheetName val="진입로 (원본)"/>
      <sheetName val="ITEM"/>
      <sheetName val="전선"/>
      <sheetName val="일위대가(계측기설치)"/>
      <sheetName val="견적"/>
      <sheetName val="터널조도"/>
      <sheetName val="단가산출"/>
      <sheetName val="KMT물량"/>
      <sheetName val="Sheet1"/>
      <sheetName val="조도계산서"/>
      <sheetName val="INPUT"/>
      <sheetName val="송라터널총괄"/>
      <sheetName val="전기"/>
      <sheetName val="포장복구집계"/>
      <sheetName val="COPING"/>
      <sheetName val="11.1 단면hwp"/>
      <sheetName val="11.자재단가"/>
      <sheetName val="정부노임단가"/>
      <sheetName val="기별(종합)"/>
      <sheetName val="설계조건"/>
      <sheetName val="공사비예산서(토목분)"/>
      <sheetName val="손익분석"/>
      <sheetName val="공통가설"/>
      <sheetName val="SLAB&quot;1&quot;"/>
      <sheetName val="단가비교표"/>
      <sheetName val="교량전기"/>
      <sheetName val="과천MAIN"/>
      <sheetName val="내역"/>
      <sheetName val="INPUT(덕도방향-시점)"/>
      <sheetName val="Macro(전선)"/>
      <sheetName val="MOTOR"/>
      <sheetName val="조건표"/>
      <sheetName val="11.우각부 보강"/>
      <sheetName val="9GNG운반"/>
      <sheetName val="동원(3)"/>
      <sheetName val="예정(3)"/>
      <sheetName val="Macro(차단기)"/>
      <sheetName val="기본DATA"/>
      <sheetName val="PROCESS"/>
      <sheetName val="제품"/>
      <sheetName val="공량산출서"/>
      <sheetName val="실행철강하도"/>
      <sheetName val="자판실행"/>
      <sheetName val="CAT_5"/>
      <sheetName val="순공사비산출내역"/>
      <sheetName val="일위대가표1"/>
      <sheetName val="단가산출서 "/>
      <sheetName val="비용"/>
      <sheetName val="예산서"/>
      <sheetName val="직공비"/>
      <sheetName val="COST"/>
      <sheetName val="노임단가"/>
      <sheetName val="3.일반설비"/>
      <sheetName val="#REF"/>
      <sheetName val="3련 BOX"/>
      <sheetName val="工완성공사율"/>
      <sheetName val="DATE"/>
      <sheetName val="당초수량"/>
      <sheetName val="LABTOTAL"/>
      <sheetName val="내역서"/>
      <sheetName val="표지 (2)"/>
      <sheetName val="전단면보수"/>
      <sheetName val="반단면보수"/>
      <sheetName val="콘크리트패칭"/>
      <sheetName val="아스.노면팻칭"/>
      <sheetName val="아스.노면절삭"/>
      <sheetName val="교각계산"/>
      <sheetName val="단면가정"/>
      <sheetName val="설계변경원가계산총괄표"/>
      <sheetName val="교각1"/>
      <sheetName val="CODE"/>
      <sheetName val="Sheet1 (2)"/>
      <sheetName val="CABLE SIZE-3"/>
      <sheetName val="북방3터널"/>
      <sheetName val="단면 (2)"/>
      <sheetName val="말뚝물량"/>
      <sheetName val="guard(mac)"/>
      <sheetName val="입출재고현황 (2)"/>
      <sheetName val="입찰안"/>
      <sheetName val="사용성검토"/>
      <sheetName val="단가"/>
      <sheetName val="실행자재"/>
      <sheetName val="남양시작동자105노65기1.3화1.2"/>
      <sheetName val="관람석제출"/>
      <sheetName val="표지"/>
      <sheetName val="성남여성복지내역"/>
      <sheetName val="CIVIL"/>
      <sheetName val="1-1"/>
      <sheetName val="간선계산"/>
      <sheetName val="기둥(하중)"/>
      <sheetName val="3CHBDC"/>
      <sheetName val="현장관리비"/>
      <sheetName val="Sheet5"/>
      <sheetName val="적용률"/>
      <sheetName val="TEST1"/>
      <sheetName val="01"/>
      <sheetName val="기계내역"/>
      <sheetName val="MCC제원"/>
      <sheetName val="sum1 (2)"/>
      <sheetName val="인건비"/>
      <sheetName val="부표총괄"/>
      <sheetName val="노임"/>
      <sheetName val="BID"/>
      <sheetName val="산출근거"/>
      <sheetName val="식생블럭단위수량"/>
      <sheetName val="케이블및전선관규격표"/>
      <sheetName val="안정검토"/>
      <sheetName val="단면설계"/>
      <sheetName val="ABUT수량-A1"/>
      <sheetName val="Sheet3"/>
      <sheetName val="역T형"/>
      <sheetName val="일위대가시트"/>
      <sheetName val="전차선로 물량표"/>
      <sheetName val="단가표"/>
      <sheetName val="TB-내역서"/>
      <sheetName val="설 계"/>
      <sheetName val="작성기준"/>
      <sheetName val="1.설계조건"/>
      <sheetName val="단가조사서"/>
      <sheetName val=" 견적서"/>
      <sheetName val="2000년1차"/>
      <sheetName val="재료집계"/>
      <sheetName val="FORM-0"/>
      <sheetName val="PART_DISCOUNT"/>
      <sheetName val="집수정"/>
      <sheetName val="날개벽(시점좌측)"/>
      <sheetName val="단면치수"/>
      <sheetName val="개요"/>
      <sheetName val="건축내역"/>
      <sheetName val="품셈1-17"/>
      <sheetName val="봉양~조차장간고하개명(신설)"/>
      <sheetName val="조명시설"/>
      <sheetName val="원가입력"/>
      <sheetName val="유기공정"/>
      <sheetName val="방송일위대가"/>
      <sheetName val="차도조도계산"/>
      <sheetName val="사급자재"/>
      <sheetName val="플랜트 설치"/>
      <sheetName val="Manual Valve List"/>
      <sheetName val="내역표지"/>
      <sheetName val="PARAMETER"/>
      <sheetName val="LEGEND"/>
      <sheetName val="I一般比"/>
      <sheetName val="간접비내역-1"/>
      <sheetName val="인건-측정"/>
      <sheetName val="대전노은1차_조적_집계표"/>
      <sheetName val="JUCK"/>
      <sheetName val="Dae_Jiju"/>
      <sheetName val="Sikje_ingun"/>
      <sheetName val="TREE_D"/>
      <sheetName val="부하계산서"/>
      <sheetName val="단가 및 재료비"/>
      <sheetName val="중기사용료산출근거"/>
      <sheetName val="선로정수계산"/>
      <sheetName val="자재단가비교표"/>
      <sheetName val="일위대가목록"/>
      <sheetName val="일반전기"/>
      <sheetName val="SILICATE"/>
      <sheetName val="EACT10"/>
      <sheetName val="점수계산1-2"/>
      <sheetName val="CTDG"/>
      <sheetName val="THVT"/>
      <sheetName val="gvl"/>
      <sheetName val="일위대가(목록)"/>
      <sheetName val="재료비"/>
      <sheetName val="DAN"/>
      <sheetName val="갑지1"/>
      <sheetName val="GAEYO"/>
      <sheetName val="眞비상(진주)"/>
      <sheetName val="001"/>
      <sheetName val="1월"/>
      <sheetName val="내촌육교방음벽수량집계표"/>
      <sheetName val="MAIN"/>
      <sheetName val="원가계산서"/>
      <sheetName val="삼성전기"/>
      <sheetName val="시멘트"/>
      <sheetName val="ilch"/>
      <sheetName val="4)유동표"/>
      <sheetName val="수안보-MBR1"/>
      <sheetName val="수습"/>
      <sheetName val="신규(07년01월)"/>
      <sheetName val="A-4"/>
      <sheetName val="열린교실"/>
      <sheetName val="BSD (2)"/>
      <sheetName val="BASIC (2)"/>
      <sheetName val="5.모델링"/>
      <sheetName val="sw1"/>
      <sheetName val="물가자료"/>
      <sheetName val="하중계산"/>
      <sheetName val="명세서"/>
      <sheetName val="옹벽기초자료"/>
      <sheetName val="현황산출서"/>
      <sheetName val="현장관리비집계표"/>
      <sheetName val="기둥"/>
      <sheetName val="저판(버림100)"/>
      <sheetName val="부속동"/>
      <sheetName val="(포장)BOQ-실적공사"/>
      <sheetName val="입력DATA"/>
      <sheetName val="수원역(전체분)설계서"/>
      <sheetName val="공정코드"/>
      <sheetName val="대로근거"/>
      <sheetName val="중로근거"/>
      <sheetName val="MAT"/>
      <sheetName val="백암비스타내역"/>
      <sheetName val="설계"/>
      <sheetName val="가점"/>
      <sheetName val="index"/>
      <sheetName val="etc"/>
      <sheetName val="노무비"/>
      <sheetName val="중기일위대가"/>
      <sheetName val="70%"/>
      <sheetName val="취수탑"/>
      <sheetName val="청산공사"/>
      <sheetName val="기둥(원형)"/>
      <sheetName val="당초"/>
      <sheetName val="통합"/>
      <sheetName val="공사개요"/>
      <sheetName val="진주방향"/>
      <sheetName val="투찰"/>
      <sheetName val="깨기"/>
      <sheetName val="원형1호맨홀토공수량"/>
      <sheetName val="Y-WORK"/>
      <sheetName val="조경일람"/>
      <sheetName val="예가표"/>
      <sheetName val="CATCH BASIN"/>
      <sheetName val="기본 상수"/>
      <sheetName val="배수공"/>
      <sheetName val="bearing"/>
      <sheetName val="설비"/>
      <sheetName val="결재판"/>
      <sheetName val="Total"/>
      <sheetName val="표준건축비"/>
      <sheetName val="DANGA"/>
      <sheetName val="계산근거"/>
      <sheetName val="General Data"/>
      <sheetName val="L_RPTB02_01"/>
      <sheetName val="포장직선구간"/>
      <sheetName val="PS-2A구조물방수"/>
      <sheetName val="제수"/>
      <sheetName val="공기"/>
      <sheetName val="CLAUSE"/>
      <sheetName val="현황CODE"/>
      <sheetName val="손익현황"/>
      <sheetName val="공사비집계"/>
      <sheetName val="WORK"/>
      <sheetName val="Cost bd-&quot;A&quot;"/>
      <sheetName val="시추주상도"/>
      <sheetName val="산1"/>
      <sheetName val="copy"/>
      <sheetName val="서식"/>
      <sheetName val="일반공사"/>
      <sheetName val="경비"/>
      <sheetName val="공사비 내역"/>
      <sheetName val="단가대비"/>
      <sheetName val="광로3 - 48m"/>
      <sheetName val="__MAIN"/>
      <sheetName val="수량산출"/>
      <sheetName val="1"/>
      <sheetName val="집행(2-1)"/>
      <sheetName val="주형"/>
      <sheetName val="간지"/>
      <sheetName val="직노"/>
      <sheetName val="실행내역"/>
      <sheetName val="말뚝설계"/>
      <sheetName val="AS복구"/>
      <sheetName val="중기터파기"/>
      <sheetName val="변수값"/>
      <sheetName val="중기상차"/>
      <sheetName val="현장관리비 산출내역"/>
      <sheetName val="원가"/>
      <sheetName val="가시설흙막이"/>
      <sheetName val="동관마찰손실표"/>
      <sheetName val="토목내역서"/>
      <sheetName val="양산물금"/>
      <sheetName val="증감대비"/>
      <sheetName val="실행비교"/>
      <sheetName val="BQ(실행)"/>
      <sheetName val="일위대가"/>
      <sheetName val="홈통받이수량"/>
      <sheetName val="주방환기"/>
      <sheetName val="품목"/>
      <sheetName val="연부97-1"/>
      <sheetName val="배수장공사비"/>
      <sheetName val="Data&amp;Result"/>
      <sheetName val="ACDIM6D"/>
      <sheetName val="장비부하"/>
      <sheetName val="소상 &quot;1&quot;"/>
      <sheetName val="단위수량"/>
      <sheetName val="현황"/>
      <sheetName val="기본"/>
      <sheetName val="전계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>
            <v>5.5</v>
          </cell>
          <cell r="G4">
            <v>51</v>
          </cell>
          <cell r="H4">
            <v>144</v>
          </cell>
          <cell r="N4">
            <v>1E-4</v>
          </cell>
          <cell r="O4">
            <v>22</v>
          </cell>
        </row>
        <row r="5">
          <cell r="F5">
            <v>8</v>
          </cell>
          <cell r="G5">
            <v>59</v>
          </cell>
          <cell r="H5">
            <v>177</v>
          </cell>
          <cell r="N5">
            <v>137</v>
          </cell>
          <cell r="O5">
            <v>28</v>
          </cell>
        </row>
        <row r="6">
          <cell r="F6">
            <v>14</v>
          </cell>
          <cell r="G6">
            <v>76</v>
          </cell>
          <cell r="H6">
            <v>241</v>
          </cell>
          <cell r="N6">
            <v>223</v>
          </cell>
          <cell r="O6">
            <v>36</v>
          </cell>
        </row>
        <row r="7">
          <cell r="F7">
            <v>22</v>
          </cell>
          <cell r="G7">
            <v>104</v>
          </cell>
          <cell r="H7">
            <v>347</v>
          </cell>
          <cell r="N7">
            <v>350</v>
          </cell>
          <cell r="O7">
            <v>42</v>
          </cell>
        </row>
        <row r="8">
          <cell r="F8">
            <v>38</v>
          </cell>
          <cell r="G8">
            <v>144</v>
          </cell>
          <cell r="H8">
            <v>491</v>
          </cell>
          <cell r="N8">
            <v>458</v>
          </cell>
          <cell r="O8">
            <v>54</v>
          </cell>
        </row>
        <row r="9">
          <cell r="F9">
            <v>60</v>
          </cell>
          <cell r="G9">
            <v>202</v>
          </cell>
          <cell r="H9">
            <v>755</v>
          </cell>
          <cell r="N9">
            <v>748</v>
          </cell>
          <cell r="O9">
            <v>70</v>
          </cell>
        </row>
        <row r="10">
          <cell r="F10">
            <v>80</v>
          </cell>
          <cell r="G10">
            <v>241</v>
          </cell>
          <cell r="H10">
            <v>908</v>
          </cell>
          <cell r="N10">
            <v>1306</v>
          </cell>
          <cell r="O10">
            <v>82</v>
          </cell>
        </row>
        <row r="11">
          <cell r="F11">
            <v>100</v>
          </cell>
          <cell r="G11">
            <v>315</v>
          </cell>
          <cell r="H11">
            <v>1195</v>
          </cell>
          <cell r="N11">
            <v>1729</v>
          </cell>
          <cell r="O11">
            <v>104</v>
          </cell>
        </row>
        <row r="12">
          <cell r="F12">
            <v>150</v>
          </cell>
          <cell r="G12">
            <v>452</v>
          </cell>
          <cell r="H12">
            <v>1662</v>
          </cell>
        </row>
        <row r="13">
          <cell r="F13">
            <v>200</v>
          </cell>
          <cell r="G13">
            <v>573</v>
          </cell>
          <cell r="H13">
            <v>2207</v>
          </cell>
        </row>
        <row r="17">
          <cell r="F17">
            <v>9.9999999999999995E-7</v>
          </cell>
          <cell r="G17">
            <v>5.5</v>
          </cell>
        </row>
        <row r="18">
          <cell r="F18">
            <v>5.5000999999999998</v>
          </cell>
          <cell r="G18">
            <v>8</v>
          </cell>
        </row>
        <row r="19">
          <cell r="F19">
            <v>8.0000999999999998</v>
          </cell>
          <cell r="G19">
            <v>14</v>
          </cell>
        </row>
        <row r="20">
          <cell r="F20">
            <v>14.0001</v>
          </cell>
          <cell r="G20">
            <v>22</v>
          </cell>
        </row>
        <row r="21">
          <cell r="F21">
            <v>22.0001</v>
          </cell>
          <cell r="G21">
            <v>38</v>
          </cell>
        </row>
        <row r="22">
          <cell r="F22">
            <v>38.000100000000003</v>
          </cell>
          <cell r="G22">
            <v>60</v>
          </cell>
        </row>
        <row r="23">
          <cell r="F23">
            <v>60.000100000000003</v>
          </cell>
          <cell r="G23">
            <v>80</v>
          </cell>
        </row>
        <row r="24">
          <cell r="F24">
            <v>80.000100000000003</v>
          </cell>
          <cell r="G24">
            <v>100</v>
          </cell>
        </row>
        <row r="25">
          <cell r="F25">
            <v>100.0001</v>
          </cell>
          <cell r="G25">
            <v>150</v>
          </cell>
        </row>
        <row r="26">
          <cell r="F26">
            <v>150.0001</v>
          </cell>
          <cell r="G26">
            <v>200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-WORK"/>
      <sheetName val="STORAGE"/>
      <sheetName val="YES"/>
    </sheetNames>
    <definedNames>
      <definedName name="Macro13"/>
    </defined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단가 및 재료비"/>
      <sheetName val="중기사용료"/>
      <sheetName val="중기사용료산출근거"/>
      <sheetName val="Sheet1"/>
      <sheetName val="단가산출1"/>
      <sheetName val="단가산출2"/>
      <sheetName val="일위대가"/>
      <sheetName val="일위대가data"/>
      <sheetName val="이름표"/>
      <sheetName val="일위대가 (2)"/>
    </sheetNames>
    <sheetDataSet>
      <sheetData sheetId="0">
        <row r="34">
          <cell r="U34">
            <v>276.44</v>
          </cell>
        </row>
        <row r="39">
          <cell r="U39">
            <v>204000</v>
          </cell>
        </row>
        <row r="51">
          <cell r="AA51">
            <v>63210</v>
          </cell>
        </row>
        <row r="72">
          <cell r="AA72">
            <v>56840</v>
          </cell>
        </row>
        <row r="90">
          <cell r="AA90">
            <v>51490</v>
          </cell>
        </row>
        <row r="91">
          <cell r="AA91">
            <v>37050</v>
          </cell>
        </row>
        <row r="143">
          <cell r="S143">
            <v>900</v>
          </cell>
        </row>
        <row r="144">
          <cell r="S144">
            <v>1372</v>
          </cell>
        </row>
        <row r="145">
          <cell r="S145">
            <v>499.6</v>
          </cell>
        </row>
        <row r="170">
          <cell r="S170">
            <v>5856</v>
          </cell>
        </row>
        <row r="171">
          <cell r="S171">
            <v>264705</v>
          </cell>
        </row>
        <row r="172">
          <cell r="S172">
            <v>450</v>
          </cell>
        </row>
        <row r="173">
          <cell r="S173">
            <v>668</v>
          </cell>
        </row>
        <row r="215">
          <cell r="S215">
            <v>1370</v>
          </cell>
        </row>
      </sheetData>
      <sheetData sheetId="1"/>
      <sheetData sheetId="2">
        <row r="20">
          <cell r="G20">
            <v>4631</v>
          </cell>
        </row>
        <row r="24">
          <cell r="G24">
            <v>0</v>
          </cell>
        </row>
        <row r="28">
          <cell r="G28">
            <v>0</v>
          </cell>
        </row>
        <row r="95">
          <cell r="G95">
            <v>4659</v>
          </cell>
        </row>
        <row r="99">
          <cell r="G99">
            <v>9868</v>
          </cell>
        </row>
        <row r="103">
          <cell r="G103">
            <v>11928</v>
          </cell>
        </row>
        <row r="155">
          <cell r="G155">
            <v>3763</v>
          </cell>
        </row>
        <row r="159">
          <cell r="G159">
            <v>11060</v>
          </cell>
        </row>
        <row r="163">
          <cell r="G163">
            <v>6759</v>
          </cell>
        </row>
        <row r="215">
          <cell r="G215">
            <v>10938</v>
          </cell>
        </row>
        <row r="219">
          <cell r="G219">
            <v>19113</v>
          </cell>
        </row>
        <row r="223">
          <cell r="G223">
            <v>5605</v>
          </cell>
        </row>
        <row r="245">
          <cell r="G245">
            <v>1228</v>
          </cell>
        </row>
        <row r="249">
          <cell r="G249">
            <v>9868</v>
          </cell>
        </row>
        <row r="253">
          <cell r="G253">
            <v>7035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"/>
      <sheetName val="건축내역"/>
    </sheetNames>
    <sheetDataSet>
      <sheetData sheetId="0" refreshError="1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"/>
      <sheetName val="건축내역"/>
      <sheetName val="laroux"/>
      <sheetName val="제출문"/>
      <sheetName val="조사개요"/>
      <sheetName val="물가변동지수표"/>
      <sheetName val="비목별계수표"/>
      <sheetName val="결과표(총)"/>
      <sheetName val="장비가격"/>
      <sheetName val="지수조정율산출결과표"/>
      <sheetName val="내역서(1)"/>
      <sheetName val="지수조정율산출결과표(2)"/>
      <sheetName val="내역서(2)"/>
      <sheetName val="N"/>
      <sheetName val="일위(건축)"/>
      <sheetName val="S"/>
      <sheetName val="기계"/>
      <sheetName val="원가"/>
      <sheetName val="결과표"/>
      <sheetName val="내역서"/>
      <sheetName val="적용대가"/>
      <sheetName val="지수산출방법"/>
      <sheetName val="산출방법"/>
      <sheetName val="원가 (2)"/>
      <sheetName val="토목"/>
      <sheetName val="건축"/>
      <sheetName val="설비"/>
      <sheetName val="N(TO)"/>
      <sheetName val="N(GUN)"/>
      <sheetName val="S배수공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보행자로"/>
      <sheetName val="일반구간"/>
      <sheetName val="DATA"/>
      <sheetName val="조명율표"/>
      <sheetName val="Sheet2"/>
      <sheetName val="체감식 "/>
      <sheetName val="데이타"/>
      <sheetName val="분전반"/>
      <sheetName val="Macro(차단기)"/>
      <sheetName val="sheet1"/>
      <sheetName val="DB"/>
      <sheetName val="계산서4"/>
      <sheetName val="2000년1차"/>
      <sheetName val="2000전체분"/>
      <sheetName val="공사비증감"/>
      <sheetName val="BID"/>
      <sheetName val="99총공사내역서"/>
      <sheetName val="간접1"/>
      <sheetName val="약품공급2"/>
      <sheetName val="조경일람"/>
      <sheetName val="조명일위"/>
      <sheetName val="표  지"/>
      <sheetName val="기성내역"/>
      <sheetName val="내역서(전기)"/>
      <sheetName val="13LPMCC"/>
      <sheetName val="내역"/>
      <sheetName val="1,2공구원가계산서"/>
      <sheetName val="1공구산출내역서"/>
      <sheetName val="설계서"/>
      <sheetName val="검암내역"/>
      <sheetName val="#REF"/>
      <sheetName val="일위대가"/>
      <sheetName val="전기일위대가"/>
      <sheetName val="교통대책내역"/>
      <sheetName val="제작기술지원센터"/>
      <sheetName val="자재단가비교표"/>
      <sheetName val="노임"/>
      <sheetName val="문학간접"/>
      <sheetName val="건축내역"/>
      <sheetName val="수량(금호)"/>
      <sheetName val="주안3차A-A"/>
      <sheetName val="접지수량"/>
      <sheetName val="단가일람"/>
      <sheetName val="산출근거"/>
      <sheetName val="DATE"/>
      <sheetName val="수목표준대가"/>
      <sheetName val="N賃率-職"/>
      <sheetName val="산근"/>
      <sheetName val="원가계산서"/>
      <sheetName val="현장설명"/>
      <sheetName val="도담구내 개소별 명세"/>
      <sheetName val="b_balju"/>
      <sheetName val="신호등일위대가"/>
      <sheetName val="G.R300경비"/>
      <sheetName val="건축2"/>
      <sheetName val="내역서"/>
      <sheetName val="자재일람"/>
      <sheetName val="전체"/>
      <sheetName val="전체제잡비"/>
      <sheetName val="2.1  노무비 평균단가산출"/>
      <sheetName val="앉음벽 (2)"/>
      <sheetName val="견적조건"/>
      <sheetName val="조도계산"/>
      <sheetName val="중기"/>
      <sheetName val="교각1"/>
      <sheetName val="준검 내역서"/>
      <sheetName val="갑지"/>
      <sheetName val="조경"/>
      <sheetName val="토목주소"/>
      <sheetName val="단위단가"/>
      <sheetName val="기준정보"/>
      <sheetName val="당진1,2호기전선관설치및접지4차공사내역서-을지"/>
      <sheetName val="상-교대(A1-A2)"/>
      <sheetName val="제조노임"/>
      <sheetName val="단가조사-2"/>
      <sheetName val="4.전기"/>
      <sheetName val="공사비총괄"/>
      <sheetName val="기본단가표"/>
      <sheetName val="노임단가"/>
      <sheetName val="일위목록"/>
      <sheetName val="요율"/>
      <sheetName val="실행철강하도"/>
      <sheetName val="Data &amp; Result"/>
      <sheetName val="EBSDATA"/>
      <sheetName val="결재갑지"/>
      <sheetName val="식재가격"/>
      <sheetName val="식재총괄"/>
      <sheetName val="JUCKEYK"/>
      <sheetName val="설계예산서"/>
      <sheetName val="예산내역서"/>
      <sheetName val="49단가"/>
      <sheetName val="인부노임"/>
      <sheetName val="내   역"/>
      <sheetName val="수량산출서"/>
      <sheetName val="Total"/>
      <sheetName val="옥내소화전계산서"/>
      <sheetName val="단가조사"/>
      <sheetName val="전체항목"/>
      <sheetName val="품셈TABLE"/>
      <sheetName val="자재단가"/>
      <sheetName val="준공정산"/>
      <sheetName val="자산TOTAL"/>
      <sheetName val="총괄표"/>
      <sheetName val="봉양~조차장간고하개명(신설)"/>
      <sheetName val="ELEC"/>
      <sheetName val="총괄내역서"/>
      <sheetName val="전체_1설계"/>
      <sheetName val="도급"/>
      <sheetName val="자재단가표"/>
      <sheetName val="N賃率_職"/>
      <sheetName val="전기2005"/>
      <sheetName val="원가총괄"/>
    </sheetNames>
    <sheetDataSet>
      <sheetData sheetId="0" refreshError="1"/>
      <sheetData sheetId="1" refreshError="1"/>
      <sheetData sheetId="2"/>
      <sheetData sheetId="3"/>
      <sheetData sheetId="4" refreshError="1">
        <row r="4">
          <cell r="D4" t="str">
            <v>HOUSE SIDE</v>
          </cell>
          <cell r="E4" t="str">
            <v>STREET SIDE</v>
          </cell>
        </row>
        <row r="5">
          <cell r="B5">
            <v>9.9999999999999995E-7</v>
          </cell>
          <cell r="C5">
            <v>0.1</v>
          </cell>
          <cell r="D5">
            <v>0.01</v>
          </cell>
          <cell r="E5">
            <v>3.5000000000000003E-2</v>
          </cell>
        </row>
        <row r="6">
          <cell r="B6">
            <v>0.110001</v>
          </cell>
          <cell r="C6">
            <v>0.11</v>
          </cell>
          <cell r="D6">
            <v>1.14E-2</v>
          </cell>
          <cell r="E6">
            <v>3.7500000000000006E-2</v>
          </cell>
        </row>
        <row r="7">
          <cell r="B7">
            <v>0.120001</v>
          </cell>
          <cell r="C7">
            <v>0.12</v>
          </cell>
          <cell r="D7">
            <v>1.2800000000000001E-2</v>
          </cell>
          <cell r="E7">
            <v>0.04</v>
          </cell>
        </row>
        <row r="8">
          <cell r="B8">
            <v>0.13000100000000001</v>
          </cell>
          <cell r="C8">
            <v>0.13</v>
          </cell>
          <cell r="D8">
            <v>1.4200000000000001E-2</v>
          </cell>
          <cell r="E8">
            <v>4.2500000000000003E-2</v>
          </cell>
        </row>
        <row r="9">
          <cell r="B9">
            <v>0.14000100000000001</v>
          </cell>
          <cell r="C9">
            <v>0.14000000000000001</v>
          </cell>
          <cell r="D9">
            <v>1.5599999999999999E-2</v>
          </cell>
          <cell r="E9">
            <v>4.4999999999999998E-2</v>
          </cell>
        </row>
        <row r="10">
          <cell r="B10">
            <v>0.15000100000000002</v>
          </cell>
          <cell r="C10">
            <v>0.15000000000000002</v>
          </cell>
          <cell r="D10">
            <v>1.7000000000000001E-2</v>
          </cell>
          <cell r="E10">
            <v>4.7500000000000001E-2</v>
          </cell>
        </row>
        <row r="11">
          <cell r="B11">
            <v>0.16000100000000003</v>
          </cell>
          <cell r="C11">
            <v>0.16000000000000003</v>
          </cell>
          <cell r="D11">
            <v>1.84E-2</v>
          </cell>
          <cell r="E11">
            <v>0.05</v>
          </cell>
        </row>
        <row r="12">
          <cell r="B12">
            <v>0.17000100000000004</v>
          </cell>
          <cell r="C12">
            <v>0.17000000000000004</v>
          </cell>
          <cell r="D12">
            <v>1.9799999999999998E-2</v>
          </cell>
          <cell r="E12">
            <v>5.2500000000000005E-2</v>
          </cell>
        </row>
        <row r="13">
          <cell r="B13">
            <v>0.18000100000000005</v>
          </cell>
          <cell r="C13">
            <v>0.18000000000000005</v>
          </cell>
          <cell r="D13">
            <v>2.12E-2</v>
          </cell>
          <cell r="E13">
            <v>5.5E-2</v>
          </cell>
        </row>
        <row r="14">
          <cell r="B14">
            <v>0.19000100000000006</v>
          </cell>
          <cell r="C14">
            <v>0.19000000000000006</v>
          </cell>
          <cell r="D14">
            <v>2.2600000000000002E-2</v>
          </cell>
          <cell r="E14">
            <v>5.7499999999999996E-2</v>
          </cell>
        </row>
        <row r="15">
          <cell r="B15">
            <v>0.20000100000000007</v>
          </cell>
          <cell r="C15">
            <v>0.20000000000000007</v>
          </cell>
          <cell r="D15">
            <v>2.4E-2</v>
          </cell>
          <cell r="E15">
            <v>0.06</v>
          </cell>
        </row>
        <row r="16">
          <cell r="B16">
            <v>0.21000100000000008</v>
          </cell>
          <cell r="C16">
            <v>0.21000000000000008</v>
          </cell>
          <cell r="D16">
            <v>2.46E-2</v>
          </cell>
          <cell r="E16">
            <v>6.3E-2</v>
          </cell>
        </row>
        <row r="17">
          <cell r="B17">
            <v>0.22000100000000009</v>
          </cell>
          <cell r="C17">
            <v>0.22000000000000008</v>
          </cell>
          <cell r="D17">
            <v>2.52E-2</v>
          </cell>
          <cell r="E17">
            <v>6.6000000000000003E-2</v>
          </cell>
        </row>
        <row r="18">
          <cell r="B18">
            <v>0.23000100000000009</v>
          </cell>
          <cell r="C18">
            <v>0.23000000000000009</v>
          </cell>
          <cell r="D18">
            <v>2.58E-2</v>
          </cell>
          <cell r="E18">
            <v>6.9000000000000006E-2</v>
          </cell>
        </row>
        <row r="19">
          <cell r="B19">
            <v>0.2400010000000001</v>
          </cell>
          <cell r="C19">
            <v>0.2400000000000001</v>
          </cell>
          <cell r="D19">
            <v>2.64E-2</v>
          </cell>
          <cell r="E19">
            <v>7.1999999999999995E-2</v>
          </cell>
        </row>
        <row r="20">
          <cell r="B20">
            <v>0.25000100000000008</v>
          </cell>
          <cell r="C20">
            <v>0.25000000000000011</v>
          </cell>
          <cell r="D20">
            <v>2.7E-2</v>
          </cell>
          <cell r="E20">
            <v>7.4999999999999997E-2</v>
          </cell>
        </row>
        <row r="21">
          <cell r="B21">
            <v>0.26000100000000009</v>
          </cell>
          <cell r="C21">
            <v>0.26000000000000012</v>
          </cell>
          <cell r="D21">
            <v>2.76E-2</v>
          </cell>
          <cell r="E21">
            <v>7.8E-2</v>
          </cell>
        </row>
        <row r="22">
          <cell r="B22">
            <v>0.2700010000000001</v>
          </cell>
          <cell r="C22">
            <v>0.27000000000000013</v>
          </cell>
          <cell r="D22">
            <v>2.8199999999999999E-2</v>
          </cell>
          <cell r="E22">
            <v>8.1000000000000003E-2</v>
          </cell>
        </row>
        <row r="23">
          <cell r="B23">
            <v>0.28000100000000011</v>
          </cell>
          <cell r="C23">
            <v>0.28000000000000014</v>
          </cell>
          <cell r="D23">
            <v>2.8799999999999999E-2</v>
          </cell>
          <cell r="E23">
            <v>8.3999999999999991E-2</v>
          </cell>
        </row>
        <row r="24">
          <cell r="B24">
            <v>0.29000100000000012</v>
          </cell>
          <cell r="C24">
            <v>0.29000000000000015</v>
          </cell>
          <cell r="D24">
            <v>2.9399999999999999E-2</v>
          </cell>
          <cell r="E24">
            <v>8.6999999999999994E-2</v>
          </cell>
        </row>
        <row r="25">
          <cell r="B25">
            <v>0.30000100000000013</v>
          </cell>
          <cell r="C25">
            <v>0.30000000000000016</v>
          </cell>
          <cell r="D25">
            <v>0.03</v>
          </cell>
          <cell r="E25">
            <v>0.09</v>
          </cell>
        </row>
        <row r="26">
          <cell r="B26">
            <v>0.31000100000000014</v>
          </cell>
          <cell r="C26">
            <v>0.31000000000000016</v>
          </cell>
          <cell r="D26">
            <v>3.1E-2</v>
          </cell>
          <cell r="E26">
            <v>9.2999999999999999E-2</v>
          </cell>
        </row>
        <row r="27">
          <cell r="B27">
            <v>0.32000100000000015</v>
          </cell>
          <cell r="C27">
            <v>0.32000000000000017</v>
          </cell>
          <cell r="D27">
            <v>3.2000000000000001E-2</v>
          </cell>
          <cell r="E27">
            <v>9.6000000000000002E-2</v>
          </cell>
        </row>
        <row r="28">
          <cell r="B28">
            <v>0.33000100000000016</v>
          </cell>
          <cell r="C28">
            <v>0.33000000000000018</v>
          </cell>
          <cell r="D28">
            <v>3.3000000000000002E-2</v>
          </cell>
          <cell r="E28">
            <v>9.9000000000000005E-2</v>
          </cell>
        </row>
        <row r="29">
          <cell r="B29">
            <v>0.34000100000000016</v>
          </cell>
          <cell r="C29">
            <v>0.34000000000000019</v>
          </cell>
          <cell r="D29">
            <v>3.4000000000000002E-2</v>
          </cell>
          <cell r="E29">
            <v>0.10199999999999999</v>
          </cell>
        </row>
        <row r="30">
          <cell r="B30">
            <v>0.35000100000000017</v>
          </cell>
          <cell r="C30">
            <v>0.3500000000000002</v>
          </cell>
          <cell r="D30">
            <v>3.5000000000000003E-2</v>
          </cell>
          <cell r="E30">
            <v>0.105</v>
          </cell>
        </row>
        <row r="31">
          <cell r="B31">
            <v>0.36000100000000018</v>
          </cell>
          <cell r="C31">
            <v>0.36000000000000021</v>
          </cell>
          <cell r="D31">
            <v>3.6000000000000004E-2</v>
          </cell>
          <cell r="E31">
            <v>0.108</v>
          </cell>
        </row>
        <row r="32">
          <cell r="B32">
            <v>0.37000100000000019</v>
          </cell>
          <cell r="C32">
            <v>0.37000000000000022</v>
          </cell>
          <cell r="D32">
            <v>3.6999999999999998E-2</v>
          </cell>
          <cell r="E32">
            <v>0.111</v>
          </cell>
        </row>
        <row r="33">
          <cell r="B33">
            <v>0.3800010000000002</v>
          </cell>
          <cell r="C33">
            <v>0.38000000000000023</v>
          </cell>
          <cell r="D33">
            <v>3.7999999999999999E-2</v>
          </cell>
          <cell r="E33">
            <v>0.11399999999999999</v>
          </cell>
        </row>
        <row r="34">
          <cell r="B34">
            <v>0.39000100000000021</v>
          </cell>
          <cell r="C34">
            <v>0.39000000000000024</v>
          </cell>
          <cell r="D34">
            <v>3.9E-2</v>
          </cell>
          <cell r="E34">
            <v>0.11699999999999999</v>
          </cell>
        </row>
        <row r="35">
          <cell r="B35">
            <v>0.40000100000000022</v>
          </cell>
          <cell r="C35">
            <v>0.40000000000000024</v>
          </cell>
          <cell r="D35">
            <v>0.04</v>
          </cell>
          <cell r="E35">
            <v>0.12</v>
          </cell>
        </row>
        <row r="36">
          <cell r="B36">
            <v>0.41000100000000023</v>
          </cell>
          <cell r="C36">
            <v>0.41000000000000025</v>
          </cell>
          <cell r="D36">
            <v>4.1000000000000002E-2</v>
          </cell>
          <cell r="E36">
            <v>0.123</v>
          </cell>
        </row>
        <row r="37">
          <cell r="B37">
            <v>0.42000100000000024</v>
          </cell>
          <cell r="C37">
            <v>0.42000000000000026</v>
          </cell>
          <cell r="D37">
            <v>4.2000000000000003E-2</v>
          </cell>
          <cell r="E37">
            <v>0.126</v>
          </cell>
        </row>
        <row r="38">
          <cell r="B38">
            <v>0.43000100000000024</v>
          </cell>
          <cell r="C38">
            <v>0.43000000000000027</v>
          </cell>
          <cell r="D38">
            <v>4.3000000000000003E-2</v>
          </cell>
          <cell r="E38">
            <v>0.129</v>
          </cell>
        </row>
        <row r="39">
          <cell r="B39">
            <v>0.44000100000000025</v>
          </cell>
          <cell r="C39">
            <v>0.44000000000000028</v>
          </cell>
          <cell r="D39">
            <v>4.4000000000000004E-2</v>
          </cell>
          <cell r="E39">
            <v>0.13200000000000001</v>
          </cell>
        </row>
        <row r="40">
          <cell r="B40">
            <v>0.45000100000000026</v>
          </cell>
          <cell r="C40">
            <v>0.45000000000000029</v>
          </cell>
          <cell r="D40">
            <v>4.4999999999999998E-2</v>
          </cell>
          <cell r="E40">
            <v>0.13500000000000001</v>
          </cell>
        </row>
        <row r="41">
          <cell r="B41">
            <v>0.46000100000000027</v>
          </cell>
          <cell r="C41">
            <v>0.4600000000000003</v>
          </cell>
          <cell r="D41">
            <v>4.5999999999999999E-2</v>
          </cell>
          <cell r="E41">
            <v>0.13800000000000001</v>
          </cell>
        </row>
        <row r="42">
          <cell r="B42">
            <v>0.47000100000000028</v>
          </cell>
          <cell r="C42">
            <v>0.47000000000000031</v>
          </cell>
          <cell r="D42">
            <v>4.7E-2</v>
          </cell>
          <cell r="E42">
            <v>0.14099999999999999</v>
          </cell>
        </row>
        <row r="43">
          <cell r="B43">
            <v>0.48000100000000029</v>
          </cell>
          <cell r="C43">
            <v>0.48000000000000032</v>
          </cell>
          <cell r="D43">
            <v>4.8000000000000001E-2</v>
          </cell>
          <cell r="E43">
            <v>0.14399999999999999</v>
          </cell>
        </row>
        <row r="44">
          <cell r="B44">
            <v>0.4900010000000003</v>
          </cell>
          <cell r="C44">
            <v>0.49000000000000032</v>
          </cell>
          <cell r="D44">
            <v>4.9000000000000002E-2</v>
          </cell>
          <cell r="E44">
            <v>0.14699999999999999</v>
          </cell>
        </row>
        <row r="45">
          <cell r="B45">
            <v>0.50000100000000036</v>
          </cell>
          <cell r="C45">
            <v>0.50000000000000033</v>
          </cell>
          <cell r="D45">
            <v>0.05</v>
          </cell>
          <cell r="E45">
            <v>0.15</v>
          </cell>
        </row>
        <row r="46">
          <cell r="B46">
            <v>0.51000100000000037</v>
          </cell>
          <cell r="C46">
            <v>0.51000000000000034</v>
          </cell>
          <cell r="D46">
            <v>5.0700000000000002E-2</v>
          </cell>
          <cell r="E46">
            <v>0.153</v>
          </cell>
        </row>
        <row r="47">
          <cell r="B47">
            <v>0.52000100000000038</v>
          </cell>
          <cell r="C47">
            <v>0.52000000000000035</v>
          </cell>
          <cell r="D47">
            <v>5.1400000000000001E-2</v>
          </cell>
          <cell r="E47">
            <v>0.156</v>
          </cell>
        </row>
        <row r="48">
          <cell r="B48">
            <v>0.53000100000000039</v>
          </cell>
          <cell r="C48">
            <v>0.53000000000000036</v>
          </cell>
          <cell r="D48">
            <v>5.21E-2</v>
          </cell>
          <cell r="E48">
            <v>0.159</v>
          </cell>
        </row>
        <row r="49">
          <cell r="B49">
            <v>0.5400010000000004</v>
          </cell>
          <cell r="C49">
            <v>0.54000000000000037</v>
          </cell>
          <cell r="D49">
            <v>5.28E-2</v>
          </cell>
          <cell r="E49">
            <v>0.16200000000000001</v>
          </cell>
        </row>
        <row r="50">
          <cell r="B50">
            <v>0.55000100000000041</v>
          </cell>
          <cell r="C50">
            <v>0.55000000000000038</v>
          </cell>
          <cell r="D50">
            <v>5.3500000000000006E-2</v>
          </cell>
          <cell r="E50">
            <v>0.16499999999999998</v>
          </cell>
        </row>
        <row r="51">
          <cell r="B51">
            <v>0.56000100000000042</v>
          </cell>
          <cell r="C51">
            <v>0.56000000000000039</v>
          </cell>
          <cell r="D51">
            <v>5.4199999999999998E-2</v>
          </cell>
          <cell r="E51">
            <v>0.16799999999999998</v>
          </cell>
        </row>
        <row r="52">
          <cell r="B52">
            <v>0.57000100000000042</v>
          </cell>
          <cell r="C52">
            <v>0.5700000000000004</v>
          </cell>
          <cell r="D52">
            <v>5.4900000000000004E-2</v>
          </cell>
          <cell r="E52">
            <v>0.17099999999999999</v>
          </cell>
        </row>
        <row r="53">
          <cell r="B53">
            <v>0.58000100000000043</v>
          </cell>
          <cell r="C53">
            <v>0.5800000000000004</v>
          </cell>
          <cell r="D53">
            <v>5.5600000000000004E-2</v>
          </cell>
          <cell r="E53">
            <v>0.17399999999999999</v>
          </cell>
        </row>
        <row r="54">
          <cell r="B54">
            <v>0.59000100000000044</v>
          </cell>
          <cell r="C54">
            <v>0.59000000000000041</v>
          </cell>
          <cell r="D54">
            <v>5.6300000000000003E-2</v>
          </cell>
          <cell r="E54">
            <v>0.17699999999999999</v>
          </cell>
        </row>
        <row r="55">
          <cell r="B55">
            <v>0.60000100000000045</v>
          </cell>
          <cell r="C55">
            <v>0.60000000000000042</v>
          </cell>
          <cell r="D55">
            <v>5.7000000000000002E-2</v>
          </cell>
          <cell r="E55">
            <v>0.18</v>
          </cell>
        </row>
        <row r="56">
          <cell r="B56">
            <v>0.61000100000000046</v>
          </cell>
          <cell r="C56">
            <v>0.61000000000000043</v>
          </cell>
          <cell r="D56">
            <v>5.7599999999999998E-2</v>
          </cell>
          <cell r="E56">
            <v>0.183</v>
          </cell>
        </row>
        <row r="57">
          <cell r="B57">
            <v>0.62000100000000047</v>
          </cell>
          <cell r="C57">
            <v>0.62000000000000044</v>
          </cell>
          <cell r="D57">
            <v>5.8200000000000002E-2</v>
          </cell>
          <cell r="E57">
            <v>0.186</v>
          </cell>
        </row>
        <row r="58">
          <cell r="B58">
            <v>0.63000100000000048</v>
          </cell>
          <cell r="C58">
            <v>0.63000000000000045</v>
          </cell>
          <cell r="D58">
            <v>5.8800000000000005E-2</v>
          </cell>
          <cell r="E58">
            <v>0.189</v>
          </cell>
        </row>
        <row r="59">
          <cell r="B59">
            <v>0.64000100000000049</v>
          </cell>
          <cell r="C59">
            <v>0.64000000000000046</v>
          </cell>
          <cell r="D59">
            <v>5.9400000000000001E-2</v>
          </cell>
          <cell r="E59">
            <v>0.192</v>
          </cell>
        </row>
        <row r="60">
          <cell r="B60">
            <v>0.6500010000000005</v>
          </cell>
          <cell r="C60">
            <v>0.65000000000000047</v>
          </cell>
          <cell r="D60">
            <v>0.06</v>
          </cell>
          <cell r="E60">
            <v>0.19500000000000001</v>
          </cell>
        </row>
        <row r="61">
          <cell r="B61">
            <v>0.6600010000000005</v>
          </cell>
          <cell r="C61">
            <v>0.66000000000000048</v>
          </cell>
          <cell r="D61">
            <v>6.0600000000000001E-2</v>
          </cell>
          <cell r="E61">
            <v>0.19800000000000001</v>
          </cell>
        </row>
        <row r="62">
          <cell r="B62">
            <v>0.67000100000000051</v>
          </cell>
          <cell r="C62">
            <v>0.67000000000000048</v>
          </cell>
          <cell r="D62">
            <v>6.1200000000000004E-2</v>
          </cell>
          <cell r="E62">
            <v>0.20099999999999998</v>
          </cell>
        </row>
        <row r="63">
          <cell r="B63">
            <v>0.68000100000000052</v>
          </cell>
          <cell r="C63">
            <v>0.68000000000000049</v>
          </cell>
          <cell r="D63">
            <v>6.1800000000000001E-2</v>
          </cell>
          <cell r="E63">
            <v>0.20399999999999999</v>
          </cell>
        </row>
        <row r="64">
          <cell r="B64">
            <v>0.69000100000000053</v>
          </cell>
          <cell r="C64">
            <v>0.6900000000000005</v>
          </cell>
          <cell r="D64">
            <v>6.2399999999999997E-2</v>
          </cell>
          <cell r="E64">
            <v>0.20699999999999999</v>
          </cell>
        </row>
        <row r="65">
          <cell r="B65">
            <v>0.70000100000000054</v>
          </cell>
          <cell r="C65">
            <v>0.70000000000000051</v>
          </cell>
          <cell r="D65">
            <v>6.3E-2</v>
          </cell>
          <cell r="E65">
            <v>0.21</v>
          </cell>
        </row>
        <row r="66">
          <cell r="B66">
            <v>0.71000100000000055</v>
          </cell>
          <cell r="C66">
            <v>0.71000000000000052</v>
          </cell>
          <cell r="D66">
            <v>6.3700000000000007E-2</v>
          </cell>
          <cell r="E66">
            <v>0.21299999999999999</v>
          </cell>
        </row>
        <row r="67">
          <cell r="B67">
            <v>0.72000100000000056</v>
          </cell>
          <cell r="C67">
            <v>0.72000000000000053</v>
          </cell>
          <cell r="D67">
            <v>6.4399999999999999E-2</v>
          </cell>
          <cell r="E67">
            <v>0.216</v>
          </cell>
        </row>
        <row r="68">
          <cell r="B68">
            <v>0.73000100000000057</v>
          </cell>
          <cell r="C68">
            <v>0.73000000000000054</v>
          </cell>
          <cell r="D68">
            <v>6.5100000000000005E-2</v>
          </cell>
          <cell r="E68">
            <v>0.219</v>
          </cell>
        </row>
        <row r="69">
          <cell r="B69">
            <v>0.74000100000000057</v>
          </cell>
          <cell r="C69">
            <v>0.74000000000000055</v>
          </cell>
          <cell r="D69">
            <v>6.5799999999999997E-2</v>
          </cell>
          <cell r="E69">
            <v>0.222</v>
          </cell>
        </row>
        <row r="70">
          <cell r="B70">
            <v>0.75000100000000058</v>
          </cell>
          <cell r="C70">
            <v>0.75000000000000056</v>
          </cell>
          <cell r="D70">
            <v>6.6500000000000004E-2</v>
          </cell>
          <cell r="E70">
            <v>0.22499999999999998</v>
          </cell>
        </row>
        <row r="71">
          <cell r="B71">
            <v>0.76000100000000059</v>
          </cell>
          <cell r="C71">
            <v>0.76000000000000056</v>
          </cell>
          <cell r="D71">
            <v>6.720000000000001E-2</v>
          </cell>
          <cell r="E71">
            <v>0.22799999999999998</v>
          </cell>
        </row>
        <row r="72">
          <cell r="B72">
            <v>0.7700010000000006</v>
          </cell>
          <cell r="C72">
            <v>0.77000000000000057</v>
          </cell>
          <cell r="D72">
            <v>6.7900000000000002E-2</v>
          </cell>
          <cell r="E72">
            <v>0.23099999999999998</v>
          </cell>
        </row>
        <row r="73">
          <cell r="B73">
            <v>0.78000100000000061</v>
          </cell>
          <cell r="C73">
            <v>0.78000000000000058</v>
          </cell>
          <cell r="D73">
            <v>6.8600000000000008E-2</v>
          </cell>
          <cell r="E73">
            <v>0.23399999999999999</v>
          </cell>
        </row>
        <row r="74">
          <cell r="B74">
            <v>0.79000100000000062</v>
          </cell>
          <cell r="C74">
            <v>0.79000000000000059</v>
          </cell>
          <cell r="D74">
            <v>6.93E-2</v>
          </cell>
          <cell r="E74">
            <v>0.23699999999999999</v>
          </cell>
        </row>
        <row r="75">
          <cell r="B75">
            <v>0.80000100000000063</v>
          </cell>
          <cell r="C75">
            <v>0.8000000000000006</v>
          </cell>
          <cell r="D75">
            <v>7.0000000000000007E-2</v>
          </cell>
          <cell r="E75">
            <v>0.24</v>
          </cell>
        </row>
        <row r="76">
          <cell r="B76">
            <v>0.81000100000000064</v>
          </cell>
          <cell r="C76">
            <v>0.81000000000000061</v>
          </cell>
          <cell r="D76">
            <v>7.060000000000001E-2</v>
          </cell>
          <cell r="E76">
            <v>0.24299999999999999</v>
          </cell>
        </row>
        <row r="77">
          <cell r="B77">
            <v>0.82000100000000065</v>
          </cell>
          <cell r="C77">
            <v>0.82000000000000062</v>
          </cell>
          <cell r="D77">
            <v>7.1199999999999999E-2</v>
          </cell>
          <cell r="E77">
            <v>0.246</v>
          </cell>
        </row>
        <row r="78">
          <cell r="B78">
            <v>0.83000100000000065</v>
          </cell>
          <cell r="C78">
            <v>0.83000000000000063</v>
          </cell>
          <cell r="D78">
            <v>7.1800000000000003E-2</v>
          </cell>
          <cell r="E78">
            <v>0.249</v>
          </cell>
        </row>
        <row r="79">
          <cell r="B79">
            <v>0.84000100000000066</v>
          </cell>
          <cell r="C79">
            <v>0.84000000000000064</v>
          </cell>
          <cell r="D79">
            <v>7.2400000000000006E-2</v>
          </cell>
          <cell r="E79">
            <v>0.252</v>
          </cell>
        </row>
        <row r="80">
          <cell r="B80">
            <v>0.85000100000000067</v>
          </cell>
          <cell r="C80">
            <v>0.85000000000000064</v>
          </cell>
          <cell r="D80">
            <v>7.3000000000000009E-2</v>
          </cell>
          <cell r="E80">
            <v>0.255</v>
          </cell>
        </row>
        <row r="81">
          <cell r="B81">
            <v>0.86000100000000068</v>
          </cell>
          <cell r="C81">
            <v>0.86000000000000065</v>
          </cell>
          <cell r="D81">
            <v>7.3599999999999999E-2</v>
          </cell>
          <cell r="E81">
            <v>0.25800000000000001</v>
          </cell>
        </row>
        <row r="82">
          <cell r="B82">
            <v>0.87000100000000069</v>
          </cell>
          <cell r="C82">
            <v>0.87000000000000066</v>
          </cell>
          <cell r="D82">
            <v>7.4200000000000002E-2</v>
          </cell>
          <cell r="E82">
            <v>0.26100000000000001</v>
          </cell>
        </row>
        <row r="83">
          <cell r="B83">
            <v>0.8800010000000007</v>
          </cell>
          <cell r="C83">
            <v>0.88000000000000067</v>
          </cell>
          <cell r="D83">
            <v>7.4800000000000005E-2</v>
          </cell>
          <cell r="E83">
            <v>0.26400000000000001</v>
          </cell>
        </row>
        <row r="84">
          <cell r="B84">
            <v>0.89000100000000071</v>
          </cell>
          <cell r="C84">
            <v>0.89000000000000068</v>
          </cell>
          <cell r="D84">
            <v>7.5399999999999995E-2</v>
          </cell>
          <cell r="E84">
            <v>0.26700000000000002</v>
          </cell>
        </row>
        <row r="85">
          <cell r="B85">
            <v>0.90000100000000072</v>
          </cell>
          <cell r="C85">
            <v>0.90000000000000069</v>
          </cell>
          <cell r="D85">
            <v>7.5999999999999998E-2</v>
          </cell>
          <cell r="E85">
            <v>0.27</v>
          </cell>
        </row>
        <row r="86">
          <cell r="B86">
            <v>0.91000100000000073</v>
          </cell>
          <cell r="C86">
            <v>0.9100000000000007</v>
          </cell>
          <cell r="D86">
            <v>7.6399999999999996E-2</v>
          </cell>
          <cell r="E86">
            <v>0.27200000000000002</v>
          </cell>
        </row>
        <row r="87">
          <cell r="B87">
            <v>0.92000100000000073</v>
          </cell>
          <cell r="C87">
            <v>0.92000000000000071</v>
          </cell>
          <cell r="D87">
            <v>7.6799999999999993E-2</v>
          </cell>
          <cell r="E87">
            <v>0.27400000000000002</v>
          </cell>
        </row>
        <row r="88">
          <cell r="B88">
            <v>0.93000100000000074</v>
          </cell>
          <cell r="C88">
            <v>0.93000000000000071</v>
          </cell>
          <cell r="D88">
            <v>7.7200000000000005E-2</v>
          </cell>
          <cell r="E88">
            <v>0.27600000000000002</v>
          </cell>
        </row>
        <row r="89">
          <cell r="B89">
            <v>0.94000100000000075</v>
          </cell>
          <cell r="C89">
            <v>0.94000000000000072</v>
          </cell>
          <cell r="D89">
            <v>7.7600000000000002E-2</v>
          </cell>
          <cell r="E89">
            <v>0.27800000000000002</v>
          </cell>
        </row>
        <row r="90">
          <cell r="B90">
            <v>0.95000100000000076</v>
          </cell>
          <cell r="C90">
            <v>0.95000000000000073</v>
          </cell>
          <cell r="D90">
            <v>7.8E-2</v>
          </cell>
          <cell r="E90">
            <v>0.28000000000000003</v>
          </cell>
        </row>
        <row r="91">
          <cell r="B91">
            <v>0.96000100000000077</v>
          </cell>
          <cell r="C91">
            <v>0.96000000000000074</v>
          </cell>
          <cell r="D91">
            <v>7.8399999999999997E-2</v>
          </cell>
          <cell r="E91">
            <v>0.28199999999999997</v>
          </cell>
        </row>
        <row r="92">
          <cell r="B92">
            <v>0.97000100000000078</v>
          </cell>
          <cell r="C92">
            <v>0.97000000000000075</v>
          </cell>
          <cell r="D92">
            <v>7.8799999999999995E-2</v>
          </cell>
          <cell r="E92">
            <v>0.28399999999999997</v>
          </cell>
        </row>
        <row r="93">
          <cell r="B93">
            <v>0.98000100000000079</v>
          </cell>
          <cell r="C93">
            <v>0.98000000000000076</v>
          </cell>
          <cell r="D93">
            <v>7.9200000000000007E-2</v>
          </cell>
          <cell r="E93">
            <v>0.28599999999999998</v>
          </cell>
        </row>
        <row r="94">
          <cell r="B94">
            <v>0.9900010000000008</v>
          </cell>
          <cell r="C94">
            <v>0.99000000000000077</v>
          </cell>
          <cell r="D94">
            <v>7.9600000000000004E-2</v>
          </cell>
          <cell r="E94">
            <v>0.28799999999999998</v>
          </cell>
        </row>
        <row r="95">
          <cell r="B95">
            <v>1.0000010000000006</v>
          </cell>
          <cell r="C95">
            <v>1.0000000000000007</v>
          </cell>
          <cell r="D95">
            <v>0.08</v>
          </cell>
          <cell r="E95">
            <v>0.28999999999999998</v>
          </cell>
        </row>
        <row r="96">
          <cell r="B96">
            <v>1.0100010000000006</v>
          </cell>
          <cell r="C96">
            <v>1.0100000000000007</v>
          </cell>
          <cell r="D96">
            <v>8.0500000000000002E-2</v>
          </cell>
          <cell r="E96">
            <v>0.29269999999999996</v>
          </cell>
        </row>
        <row r="97">
          <cell r="B97">
            <v>1.0200010000000006</v>
          </cell>
          <cell r="C97">
            <v>1.0200000000000007</v>
          </cell>
          <cell r="D97">
            <v>8.1000000000000003E-2</v>
          </cell>
          <cell r="E97">
            <v>0.2954</v>
          </cell>
        </row>
        <row r="98">
          <cell r="B98">
            <v>1.0300010000000006</v>
          </cell>
          <cell r="C98">
            <v>1.0300000000000007</v>
          </cell>
          <cell r="D98">
            <v>8.1500000000000003E-2</v>
          </cell>
          <cell r="E98">
            <v>0.29809999999999998</v>
          </cell>
        </row>
        <row r="99">
          <cell r="B99">
            <v>1.0400010000000006</v>
          </cell>
          <cell r="C99">
            <v>1.0400000000000007</v>
          </cell>
          <cell r="D99">
            <v>8.2000000000000003E-2</v>
          </cell>
          <cell r="E99">
            <v>0.30080000000000001</v>
          </cell>
        </row>
        <row r="100">
          <cell r="B100">
            <v>1.0500010000000006</v>
          </cell>
          <cell r="C100">
            <v>1.0500000000000007</v>
          </cell>
          <cell r="D100">
            <v>8.2500000000000004E-2</v>
          </cell>
          <cell r="E100">
            <v>0.30349999999999999</v>
          </cell>
        </row>
        <row r="101">
          <cell r="B101">
            <v>1.0600010000000006</v>
          </cell>
          <cell r="C101">
            <v>1.0600000000000007</v>
          </cell>
          <cell r="D101">
            <v>8.3000000000000004E-2</v>
          </cell>
          <cell r="E101">
            <v>0.30619999999999997</v>
          </cell>
        </row>
        <row r="102">
          <cell r="B102">
            <v>1.0700010000000006</v>
          </cell>
          <cell r="C102">
            <v>1.0700000000000007</v>
          </cell>
          <cell r="D102">
            <v>8.3500000000000005E-2</v>
          </cell>
          <cell r="E102">
            <v>0.30890000000000001</v>
          </cell>
        </row>
        <row r="103">
          <cell r="B103">
            <v>1.0800010000000007</v>
          </cell>
          <cell r="C103">
            <v>1.0800000000000007</v>
          </cell>
          <cell r="D103">
            <v>8.4000000000000005E-2</v>
          </cell>
          <cell r="E103">
            <v>0.31159999999999999</v>
          </cell>
        </row>
        <row r="104">
          <cell r="B104">
            <v>1.0900010000000007</v>
          </cell>
          <cell r="C104">
            <v>1.0900000000000007</v>
          </cell>
          <cell r="D104">
            <v>8.4500000000000006E-2</v>
          </cell>
          <cell r="E104">
            <v>0.31430000000000002</v>
          </cell>
        </row>
        <row r="105">
          <cell r="B105">
            <v>1.1000010000000007</v>
          </cell>
          <cell r="C105">
            <v>1.1000000000000008</v>
          </cell>
          <cell r="D105">
            <v>8.5000000000000006E-2</v>
          </cell>
          <cell r="E105">
            <v>0.317</v>
          </cell>
        </row>
        <row r="106">
          <cell r="B106">
            <v>1.1100010000000007</v>
          </cell>
          <cell r="C106">
            <v>1.1100000000000008</v>
          </cell>
          <cell r="D106">
            <v>8.5500000000000007E-2</v>
          </cell>
          <cell r="E106">
            <v>0.31930000000000003</v>
          </cell>
        </row>
        <row r="107">
          <cell r="B107">
            <v>1.1200010000000007</v>
          </cell>
          <cell r="C107">
            <v>1.1200000000000008</v>
          </cell>
          <cell r="D107">
            <v>8.6000000000000007E-2</v>
          </cell>
          <cell r="E107">
            <v>0.3216</v>
          </cell>
        </row>
        <row r="108">
          <cell r="B108">
            <v>1.1300010000000007</v>
          </cell>
          <cell r="C108">
            <v>1.1300000000000008</v>
          </cell>
          <cell r="D108">
            <v>8.6500000000000007E-2</v>
          </cell>
          <cell r="E108">
            <v>0.32390000000000002</v>
          </cell>
        </row>
        <row r="109">
          <cell r="B109">
            <v>1.1400010000000007</v>
          </cell>
          <cell r="C109">
            <v>1.1400000000000008</v>
          </cell>
          <cell r="D109">
            <v>8.7000000000000008E-2</v>
          </cell>
          <cell r="E109">
            <v>0.32619999999999999</v>
          </cell>
        </row>
        <row r="110">
          <cell r="B110">
            <v>1.1500010000000007</v>
          </cell>
          <cell r="C110">
            <v>1.1500000000000008</v>
          </cell>
          <cell r="D110">
            <v>8.7499999999999994E-2</v>
          </cell>
          <cell r="E110">
            <v>0.32850000000000001</v>
          </cell>
        </row>
        <row r="111">
          <cell r="B111">
            <v>1.1600010000000007</v>
          </cell>
          <cell r="C111">
            <v>1.1600000000000008</v>
          </cell>
          <cell r="D111">
            <v>8.7999999999999995E-2</v>
          </cell>
          <cell r="E111">
            <v>0.33080000000000004</v>
          </cell>
        </row>
        <row r="112">
          <cell r="B112">
            <v>1.1700010000000007</v>
          </cell>
          <cell r="C112">
            <v>1.1700000000000008</v>
          </cell>
          <cell r="D112">
            <v>8.8499999999999995E-2</v>
          </cell>
          <cell r="E112">
            <v>0.33310000000000001</v>
          </cell>
        </row>
        <row r="113">
          <cell r="B113">
            <v>1.1800010000000007</v>
          </cell>
          <cell r="C113">
            <v>1.1800000000000008</v>
          </cell>
          <cell r="D113">
            <v>8.8999999999999996E-2</v>
          </cell>
          <cell r="E113">
            <v>0.33540000000000003</v>
          </cell>
        </row>
        <row r="114">
          <cell r="B114">
            <v>1.1900010000000008</v>
          </cell>
          <cell r="C114">
            <v>1.1900000000000008</v>
          </cell>
          <cell r="D114">
            <v>8.9499999999999996E-2</v>
          </cell>
          <cell r="E114">
            <v>0.3377</v>
          </cell>
        </row>
        <row r="115">
          <cell r="B115">
            <v>1.2000010000000008</v>
          </cell>
          <cell r="C115">
            <v>1.2000000000000008</v>
          </cell>
          <cell r="D115">
            <v>0.09</v>
          </cell>
          <cell r="E115">
            <v>0.34</v>
          </cell>
        </row>
        <row r="116">
          <cell r="B116">
            <v>1.2100010000000008</v>
          </cell>
          <cell r="C116">
            <v>1.2100000000000009</v>
          </cell>
          <cell r="D116">
            <v>9.0200000000000002E-2</v>
          </cell>
          <cell r="E116">
            <v>0.34160000000000001</v>
          </cell>
        </row>
        <row r="117">
          <cell r="B117">
            <v>1.2200010000000008</v>
          </cell>
          <cell r="C117">
            <v>1.2200000000000009</v>
          </cell>
          <cell r="D117">
            <v>9.0399999999999994E-2</v>
          </cell>
          <cell r="E117">
            <v>0.34320000000000001</v>
          </cell>
        </row>
        <row r="118">
          <cell r="B118">
            <v>1.2300010000000008</v>
          </cell>
          <cell r="C118">
            <v>1.2300000000000009</v>
          </cell>
          <cell r="D118">
            <v>9.06E-2</v>
          </cell>
          <cell r="E118">
            <v>0.3448</v>
          </cell>
        </row>
        <row r="119">
          <cell r="B119">
            <v>1.2400010000000008</v>
          </cell>
          <cell r="C119">
            <v>1.2400000000000009</v>
          </cell>
          <cell r="D119">
            <v>9.0799999999999992E-2</v>
          </cell>
          <cell r="E119">
            <v>0.34639999999999999</v>
          </cell>
        </row>
        <row r="120">
          <cell r="B120">
            <v>1.2500010000000008</v>
          </cell>
          <cell r="C120">
            <v>1.2500000000000009</v>
          </cell>
          <cell r="D120">
            <v>9.0999999999999998E-2</v>
          </cell>
          <cell r="E120">
            <v>0.34799999999999998</v>
          </cell>
        </row>
        <row r="121">
          <cell r="B121">
            <v>1.2600010000000008</v>
          </cell>
          <cell r="C121">
            <v>1.2600000000000009</v>
          </cell>
          <cell r="D121">
            <v>9.1200000000000003E-2</v>
          </cell>
          <cell r="E121">
            <v>0.34960000000000002</v>
          </cell>
        </row>
        <row r="122">
          <cell r="B122">
            <v>1.2700010000000008</v>
          </cell>
          <cell r="C122">
            <v>1.2700000000000009</v>
          </cell>
          <cell r="D122">
            <v>9.1399999999999995E-2</v>
          </cell>
          <cell r="E122">
            <v>0.35120000000000001</v>
          </cell>
        </row>
        <row r="123">
          <cell r="B123">
            <v>1.2800010000000008</v>
          </cell>
          <cell r="C123">
            <v>1.2800000000000009</v>
          </cell>
          <cell r="D123">
            <v>9.1600000000000001E-2</v>
          </cell>
          <cell r="E123">
            <v>0.3528</v>
          </cell>
        </row>
        <row r="124">
          <cell r="B124">
            <v>1.2900010000000008</v>
          </cell>
          <cell r="C124">
            <v>1.2900000000000009</v>
          </cell>
          <cell r="D124">
            <v>9.1799999999999993E-2</v>
          </cell>
          <cell r="E124">
            <v>0.35439999999999999</v>
          </cell>
        </row>
        <row r="125">
          <cell r="B125">
            <v>1.3000010000000009</v>
          </cell>
          <cell r="C125">
            <v>1.3000000000000009</v>
          </cell>
          <cell r="D125">
            <v>9.1999999999999998E-2</v>
          </cell>
          <cell r="E125">
            <v>0.35599999999999998</v>
          </cell>
        </row>
        <row r="126">
          <cell r="B126">
            <v>1.3100010000000009</v>
          </cell>
          <cell r="C126">
            <v>1.3100000000000009</v>
          </cell>
          <cell r="D126">
            <v>9.2399999999999996E-2</v>
          </cell>
          <cell r="E126">
            <v>0.3574</v>
          </cell>
        </row>
        <row r="127">
          <cell r="B127">
            <v>1.3200010000000009</v>
          </cell>
          <cell r="C127">
            <v>1.320000000000001</v>
          </cell>
          <cell r="D127">
            <v>9.2799999999999994E-2</v>
          </cell>
          <cell r="E127">
            <v>0.35880000000000001</v>
          </cell>
        </row>
        <row r="128">
          <cell r="B128">
            <v>1.3300010000000009</v>
          </cell>
          <cell r="C128">
            <v>1.330000000000001</v>
          </cell>
          <cell r="D128">
            <v>9.3200000000000005E-2</v>
          </cell>
          <cell r="E128">
            <v>0.36019999999999996</v>
          </cell>
        </row>
        <row r="129">
          <cell r="B129">
            <v>1.3400010000000009</v>
          </cell>
          <cell r="C129">
            <v>1.340000000000001</v>
          </cell>
          <cell r="D129">
            <v>9.3600000000000003E-2</v>
          </cell>
          <cell r="E129">
            <v>0.36159999999999998</v>
          </cell>
        </row>
        <row r="130">
          <cell r="B130">
            <v>1.3500010000000009</v>
          </cell>
          <cell r="C130">
            <v>1.350000000000001</v>
          </cell>
          <cell r="D130">
            <v>9.4E-2</v>
          </cell>
          <cell r="E130">
            <v>0.36299999999999999</v>
          </cell>
        </row>
        <row r="131">
          <cell r="B131">
            <v>1.3600010000000009</v>
          </cell>
          <cell r="C131">
            <v>1.360000000000001</v>
          </cell>
          <cell r="D131">
            <v>9.4399999999999998E-2</v>
          </cell>
          <cell r="E131">
            <v>0.3644</v>
          </cell>
        </row>
        <row r="132">
          <cell r="B132">
            <v>1.3700010000000009</v>
          </cell>
          <cell r="C132">
            <v>1.370000000000001</v>
          </cell>
          <cell r="D132">
            <v>9.4799999999999995E-2</v>
          </cell>
          <cell r="E132">
            <v>0.36580000000000001</v>
          </cell>
        </row>
        <row r="133">
          <cell r="B133">
            <v>1.3800010000000009</v>
          </cell>
          <cell r="C133">
            <v>1.380000000000001</v>
          </cell>
          <cell r="D133">
            <v>9.5200000000000007E-2</v>
          </cell>
          <cell r="E133">
            <v>0.36719999999999997</v>
          </cell>
        </row>
        <row r="134">
          <cell r="B134">
            <v>1.3900010000000009</v>
          </cell>
          <cell r="C134">
            <v>1.390000000000001</v>
          </cell>
          <cell r="D134">
            <v>9.5600000000000004E-2</v>
          </cell>
          <cell r="E134">
            <v>0.36859999999999998</v>
          </cell>
        </row>
        <row r="135">
          <cell r="B135">
            <v>1.4000010000000009</v>
          </cell>
          <cell r="C135">
            <v>1.400000000000001</v>
          </cell>
          <cell r="D135">
            <v>9.6000000000000002E-2</v>
          </cell>
          <cell r="E135">
            <v>0.37</v>
          </cell>
        </row>
        <row r="136">
          <cell r="B136">
            <v>1.4100010000000009</v>
          </cell>
          <cell r="C136">
            <v>1.410000000000001</v>
          </cell>
          <cell r="D136">
            <v>9.6299999999999997E-2</v>
          </cell>
          <cell r="E136">
            <v>0.3715</v>
          </cell>
        </row>
        <row r="137">
          <cell r="B137">
            <v>1.420001000000001</v>
          </cell>
          <cell r="C137">
            <v>1.420000000000001</v>
          </cell>
          <cell r="D137">
            <v>9.6600000000000005E-2</v>
          </cell>
          <cell r="E137">
            <v>0.373</v>
          </cell>
        </row>
        <row r="138">
          <cell r="B138">
            <v>1.430001000000001</v>
          </cell>
          <cell r="C138">
            <v>1.430000000000001</v>
          </cell>
          <cell r="D138">
            <v>9.69E-2</v>
          </cell>
          <cell r="E138">
            <v>0.3745</v>
          </cell>
        </row>
        <row r="139">
          <cell r="B139">
            <v>1.440001000000001</v>
          </cell>
          <cell r="C139">
            <v>1.4400000000000011</v>
          </cell>
          <cell r="D139">
            <v>9.7200000000000009E-2</v>
          </cell>
          <cell r="E139">
            <v>0.376</v>
          </cell>
        </row>
        <row r="140">
          <cell r="B140">
            <v>1.450001000000001</v>
          </cell>
          <cell r="C140">
            <v>1.4500000000000011</v>
          </cell>
          <cell r="D140">
            <v>9.7500000000000003E-2</v>
          </cell>
          <cell r="E140">
            <v>0.3775</v>
          </cell>
        </row>
        <row r="141">
          <cell r="B141">
            <v>1.460001000000001</v>
          </cell>
          <cell r="C141">
            <v>1.4600000000000011</v>
          </cell>
          <cell r="D141">
            <v>9.7799999999999998E-2</v>
          </cell>
          <cell r="E141">
            <v>0.379</v>
          </cell>
        </row>
        <row r="142">
          <cell r="B142">
            <v>1.470001000000001</v>
          </cell>
          <cell r="C142">
            <v>1.4700000000000011</v>
          </cell>
          <cell r="D142">
            <v>9.8100000000000007E-2</v>
          </cell>
          <cell r="E142">
            <v>0.3805</v>
          </cell>
        </row>
        <row r="143">
          <cell r="B143">
            <v>1.480001000000001</v>
          </cell>
          <cell r="C143">
            <v>1.4800000000000011</v>
          </cell>
          <cell r="D143">
            <v>9.8400000000000001E-2</v>
          </cell>
          <cell r="E143">
            <v>0.38200000000000001</v>
          </cell>
        </row>
        <row r="144">
          <cell r="B144">
            <v>1.490001000000001</v>
          </cell>
          <cell r="C144">
            <v>1.4900000000000011</v>
          </cell>
          <cell r="D144">
            <v>9.870000000000001E-2</v>
          </cell>
          <cell r="E144">
            <v>0.38350000000000001</v>
          </cell>
        </row>
        <row r="145">
          <cell r="B145">
            <v>1.500001000000001</v>
          </cell>
          <cell r="C145">
            <v>1.5000000000000011</v>
          </cell>
          <cell r="D145">
            <v>9.9000000000000005E-2</v>
          </cell>
          <cell r="E145">
            <v>0.38500000000000001</v>
          </cell>
        </row>
        <row r="146">
          <cell r="B146">
            <v>1.510001000000001</v>
          </cell>
          <cell r="C146">
            <v>1.5100000000000011</v>
          </cell>
          <cell r="D146">
            <v>9.9100000000000008E-2</v>
          </cell>
          <cell r="E146">
            <v>0.38650000000000001</v>
          </cell>
        </row>
        <row r="147">
          <cell r="B147">
            <v>1.520001000000001</v>
          </cell>
          <cell r="C147">
            <v>1.5200000000000011</v>
          </cell>
          <cell r="D147">
            <v>9.920000000000001E-2</v>
          </cell>
          <cell r="E147">
            <v>0.38800000000000001</v>
          </cell>
        </row>
        <row r="148">
          <cell r="B148">
            <v>1.5300010000000011</v>
          </cell>
          <cell r="C148">
            <v>1.5300000000000011</v>
          </cell>
          <cell r="D148">
            <v>9.9299999999999999E-2</v>
          </cell>
          <cell r="E148">
            <v>0.38950000000000001</v>
          </cell>
        </row>
        <row r="149">
          <cell r="B149">
            <v>1.5400010000000011</v>
          </cell>
          <cell r="C149">
            <v>1.5400000000000011</v>
          </cell>
          <cell r="D149">
            <v>9.9400000000000002E-2</v>
          </cell>
          <cell r="E149">
            <v>0.39100000000000001</v>
          </cell>
        </row>
        <row r="150">
          <cell r="B150">
            <v>1.5500010000000011</v>
          </cell>
          <cell r="C150">
            <v>1.5500000000000012</v>
          </cell>
          <cell r="D150">
            <v>9.9500000000000005E-2</v>
          </cell>
          <cell r="E150">
            <v>0.39250000000000002</v>
          </cell>
        </row>
        <row r="151">
          <cell r="B151">
            <v>1.5600010000000011</v>
          </cell>
          <cell r="C151">
            <v>1.5600000000000012</v>
          </cell>
          <cell r="D151">
            <v>9.9600000000000008E-2</v>
          </cell>
          <cell r="E151">
            <v>0.39400000000000002</v>
          </cell>
        </row>
        <row r="152">
          <cell r="B152">
            <v>1.5700010000000011</v>
          </cell>
          <cell r="C152">
            <v>1.5700000000000012</v>
          </cell>
          <cell r="D152">
            <v>9.9700000000000011E-2</v>
          </cell>
          <cell r="E152">
            <v>0.39550000000000002</v>
          </cell>
        </row>
        <row r="153">
          <cell r="B153">
            <v>1.5800010000000011</v>
          </cell>
          <cell r="C153">
            <v>1.5800000000000012</v>
          </cell>
          <cell r="D153">
            <v>9.98E-2</v>
          </cell>
          <cell r="E153">
            <v>0.39700000000000002</v>
          </cell>
        </row>
        <row r="154">
          <cell r="B154">
            <v>1.5900010000000011</v>
          </cell>
          <cell r="C154">
            <v>1.5900000000000012</v>
          </cell>
          <cell r="D154">
            <v>9.9900000000000003E-2</v>
          </cell>
          <cell r="E154">
            <v>0.39850000000000002</v>
          </cell>
        </row>
        <row r="155">
          <cell r="B155">
            <v>1.6000010000000011</v>
          </cell>
          <cell r="C155">
            <v>1.6000000000000012</v>
          </cell>
          <cell r="D155">
            <v>0.1</v>
          </cell>
          <cell r="E155">
            <v>0.4</v>
          </cell>
        </row>
        <row r="156">
          <cell r="B156">
            <v>1.6100010000000011</v>
          </cell>
          <cell r="C156">
            <v>1.6100000000000012</v>
          </cell>
          <cell r="D156">
            <v>0.1003</v>
          </cell>
          <cell r="E156">
            <v>0.40100000000000002</v>
          </cell>
        </row>
        <row r="157">
          <cell r="B157">
            <v>1.6200010000000011</v>
          </cell>
          <cell r="C157">
            <v>1.6200000000000012</v>
          </cell>
          <cell r="D157">
            <v>0.10060000000000001</v>
          </cell>
          <cell r="E157">
            <v>0.40200000000000002</v>
          </cell>
        </row>
        <row r="158">
          <cell r="B158">
            <v>1.6300010000000011</v>
          </cell>
          <cell r="C158">
            <v>1.6300000000000012</v>
          </cell>
          <cell r="D158">
            <v>0.1009</v>
          </cell>
          <cell r="E158">
            <v>0.40300000000000002</v>
          </cell>
        </row>
        <row r="159">
          <cell r="B159">
            <v>1.6400010000000012</v>
          </cell>
          <cell r="C159">
            <v>1.6400000000000012</v>
          </cell>
          <cell r="D159">
            <v>0.1012</v>
          </cell>
          <cell r="E159">
            <v>0.40400000000000003</v>
          </cell>
        </row>
        <row r="160">
          <cell r="B160">
            <v>1.6500010000000012</v>
          </cell>
          <cell r="C160">
            <v>1.6500000000000012</v>
          </cell>
          <cell r="D160">
            <v>0.10150000000000001</v>
          </cell>
          <cell r="E160">
            <v>0.40500000000000003</v>
          </cell>
        </row>
        <row r="161">
          <cell r="B161">
            <v>1.6600010000000012</v>
          </cell>
          <cell r="C161">
            <v>1.6600000000000013</v>
          </cell>
          <cell r="D161">
            <v>0.1018</v>
          </cell>
          <cell r="E161">
            <v>0.40599999999999997</v>
          </cell>
        </row>
        <row r="162">
          <cell r="B162">
            <v>1.6700010000000012</v>
          </cell>
          <cell r="C162">
            <v>1.6700000000000013</v>
          </cell>
          <cell r="D162">
            <v>0.1021</v>
          </cell>
          <cell r="E162">
            <v>0.40699999999999997</v>
          </cell>
        </row>
        <row r="163">
          <cell r="B163">
            <v>1.6800010000000012</v>
          </cell>
          <cell r="C163">
            <v>1.6800000000000013</v>
          </cell>
          <cell r="D163">
            <v>0.10239999999999999</v>
          </cell>
          <cell r="E163">
            <v>0.40799999999999997</v>
          </cell>
        </row>
        <row r="164">
          <cell r="B164">
            <v>1.6900010000000012</v>
          </cell>
          <cell r="C164">
            <v>1.6900000000000013</v>
          </cell>
          <cell r="D164">
            <v>0.1027</v>
          </cell>
          <cell r="E164">
            <v>0.40899999999999997</v>
          </cell>
        </row>
        <row r="165">
          <cell r="B165">
            <v>1.7000010000000012</v>
          </cell>
          <cell r="C165">
            <v>1.7000000000000013</v>
          </cell>
          <cell r="D165">
            <v>0.10299999999999999</v>
          </cell>
          <cell r="E165">
            <v>0.41</v>
          </cell>
        </row>
        <row r="166">
          <cell r="B166">
            <v>1.7100010000000012</v>
          </cell>
          <cell r="C166">
            <v>1.7100000000000013</v>
          </cell>
          <cell r="D166">
            <v>0.10329999999999999</v>
          </cell>
          <cell r="E166">
            <v>0.4113</v>
          </cell>
        </row>
        <row r="167">
          <cell r="B167">
            <v>1.7200010000000012</v>
          </cell>
          <cell r="C167">
            <v>1.7200000000000013</v>
          </cell>
          <cell r="D167">
            <v>0.1036</v>
          </cell>
          <cell r="E167">
            <v>0.41259999999999997</v>
          </cell>
        </row>
        <row r="168">
          <cell r="B168">
            <v>1.7300010000000012</v>
          </cell>
          <cell r="C168">
            <v>1.7300000000000013</v>
          </cell>
          <cell r="D168">
            <v>0.10389999999999999</v>
          </cell>
          <cell r="E168">
            <v>0.41389999999999999</v>
          </cell>
        </row>
        <row r="169">
          <cell r="B169">
            <v>1.7400010000000012</v>
          </cell>
          <cell r="C169">
            <v>1.7400000000000013</v>
          </cell>
          <cell r="D169">
            <v>0.1042</v>
          </cell>
          <cell r="E169">
            <v>0.41519999999999996</v>
          </cell>
        </row>
        <row r="170">
          <cell r="B170">
            <v>1.7500010000000013</v>
          </cell>
          <cell r="C170">
            <v>1.7500000000000013</v>
          </cell>
          <cell r="D170">
            <v>0.1045</v>
          </cell>
          <cell r="E170">
            <v>0.41649999999999998</v>
          </cell>
        </row>
        <row r="171">
          <cell r="B171">
            <v>1.7600010000000013</v>
          </cell>
          <cell r="C171">
            <v>1.7600000000000013</v>
          </cell>
          <cell r="D171">
            <v>0.10479999999999999</v>
          </cell>
          <cell r="E171">
            <v>0.4178</v>
          </cell>
        </row>
        <row r="172">
          <cell r="B172">
            <v>1.7700010000000013</v>
          </cell>
          <cell r="C172">
            <v>1.7700000000000014</v>
          </cell>
          <cell r="D172">
            <v>0.1051</v>
          </cell>
          <cell r="E172">
            <v>0.41909999999999997</v>
          </cell>
        </row>
        <row r="173">
          <cell r="B173">
            <v>1.7800010000000013</v>
          </cell>
          <cell r="C173">
            <v>1.7800000000000014</v>
          </cell>
          <cell r="D173">
            <v>0.10539999999999999</v>
          </cell>
          <cell r="E173">
            <v>0.4204</v>
          </cell>
        </row>
        <row r="174">
          <cell r="B174">
            <v>1.7900010000000013</v>
          </cell>
          <cell r="C174">
            <v>1.7900000000000014</v>
          </cell>
          <cell r="D174">
            <v>0.1057</v>
          </cell>
          <cell r="E174">
            <v>0.42169999999999996</v>
          </cell>
        </row>
        <row r="175">
          <cell r="B175">
            <v>1.8000010000000013</v>
          </cell>
          <cell r="C175">
            <v>1.8000000000000014</v>
          </cell>
          <cell r="D175">
            <v>0.106</v>
          </cell>
          <cell r="E175">
            <v>0.42299999999999999</v>
          </cell>
        </row>
        <row r="176">
          <cell r="B176">
            <v>1.8100010000000013</v>
          </cell>
          <cell r="C176">
            <v>1.8100000000000014</v>
          </cell>
          <cell r="D176">
            <v>0.10639999999999999</v>
          </cell>
          <cell r="E176">
            <v>0.42369999999999997</v>
          </cell>
        </row>
        <row r="177">
          <cell r="B177">
            <v>1.8200010000000013</v>
          </cell>
          <cell r="C177">
            <v>1.8200000000000014</v>
          </cell>
          <cell r="D177">
            <v>0.10679999999999999</v>
          </cell>
          <cell r="E177">
            <v>0.4244</v>
          </cell>
        </row>
        <row r="178">
          <cell r="B178">
            <v>1.8300010000000013</v>
          </cell>
          <cell r="C178">
            <v>1.8300000000000014</v>
          </cell>
          <cell r="D178">
            <v>0.1072</v>
          </cell>
          <cell r="E178">
            <v>0.42509999999999998</v>
          </cell>
        </row>
        <row r="179">
          <cell r="B179">
            <v>1.8400010000000013</v>
          </cell>
          <cell r="C179">
            <v>1.8400000000000014</v>
          </cell>
          <cell r="D179">
            <v>0.1076</v>
          </cell>
          <cell r="E179">
            <v>0.42580000000000001</v>
          </cell>
        </row>
        <row r="180">
          <cell r="B180">
            <v>1.8500010000000013</v>
          </cell>
          <cell r="C180">
            <v>1.8500000000000014</v>
          </cell>
          <cell r="D180">
            <v>0.108</v>
          </cell>
          <cell r="E180">
            <v>0.42649999999999999</v>
          </cell>
        </row>
        <row r="181">
          <cell r="B181">
            <v>1.8600010000000013</v>
          </cell>
          <cell r="C181">
            <v>1.8600000000000014</v>
          </cell>
          <cell r="D181">
            <v>0.1084</v>
          </cell>
          <cell r="E181">
            <v>0.42719999999999997</v>
          </cell>
        </row>
        <row r="182">
          <cell r="B182">
            <v>1.8700010000000014</v>
          </cell>
          <cell r="C182">
            <v>1.8700000000000014</v>
          </cell>
          <cell r="D182">
            <v>0.10879999999999999</v>
          </cell>
          <cell r="E182">
            <v>0.4279</v>
          </cell>
        </row>
        <row r="183">
          <cell r="B183">
            <v>1.8800010000000014</v>
          </cell>
          <cell r="C183">
            <v>1.8800000000000014</v>
          </cell>
          <cell r="D183">
            <v>0.10920000000000001</v>
          </cell>
          <cell r="E183">
            <v>0.42859999999999998</v>
          </cell>
        </row>
        <row r="184">
          <cell r="B184">
            <v>1.8900010000000014</v>
          </cell>
          <cell r="C184">
            <v>1.8900000000000015</v>
          </cell>
          <cell r="D184">
            <v>0.1096</v>
          </cell>
          <cell r="E184">
            <v>0.42930000000000001</v>
          </cell>
        </row>
        <row r="185">
          <cell r="B185">
            <v>1.9000010000000014</v>
          </cell>
          <cell r="C185">
            <v>1.9000000000000015</v>
          </cell>
          <cell r="D185">
            <v>0.11</v>
          </cell>
          <cell r="E185">
            <v>0.43</v>
          </cell>
        </row>
        <row r="186">
          <cell r="B186">
            <v>1.9100010000000014</v>
          </cell>
          <cell r="C186">
            <v>1.9100000000000015</v>
          </cell>
          <cell r="D186">
            <v>0.1101</v>
          </cell>
          <cell r="E186">
            <v>0.43080000000000002</v>
          </cell>
        </row>
        <row r="187">
          <cell r="B187">
            <v>1.9200010000000014</v>
          </cell>
          <cell r="C187">
            <v>1.9200000000000015</v>
          </cell>
          <cell r="D187">
            <v>0.11020000000000001</v>
          </cell>
          <cell r="E187">
            <v>0.43159999999999998</v>
          </cell>
        </row>
        <row r="188">
          <cell r="B188">
            <v>1.9300010000000014</v>
          </cell>
          <cell r="C188">
            <v>1.9300000000000015</v>
          </cell>
          <cell r="D188">
            <v>0.1103</v>
          </cell>
          <cell r="E188">
            <v>0.43240000000000001</v>
          </cell>
        </row>
        <row r="189">
          <cell r="B189">
            <v>1.9400010000000014</v>
          </cell>
          <cell r="C189">
            <v>1.9400000000000015</v>
          </cell>
          <cell r="D189">
            <v>0.1104</v>
          </cell>
          <cell r="E189">
            <v>0.43319999999999997</v>
          </cell>
        </row>
        <row r="190">
          <cell r="B190">
            <v>1.9500010000000014</v>
          </cell>
          <cell r="C190">
            <v>1.9500000000000015</v>
          </cell>
          <cell r="D190">
            <v>0.1105</v>
          </cell>
          <cell r="E190">
            <v>0.434</v>
          </cell>
        </row>
        <row r="191">
          <cell r="B191">
            <v>1.9600010000000014</v>
          </cell>
          <cell r="C191">
            <v>1.9600000000000015</v>
          </cell>
          <cell r="D191">
            <v>0.1106</v>
          </cell>
          <cell r="E191">
            <v>0.43480000000000002</v>
          </cell>
        </row>
        <row r="192">
          <cell r="B192">
            <v>1.9700010000000014</v>
          </cell>
          <cell r="C192">
            <v>1.9700000000000015</v>
          </cell>
          <cell r="D192">
            <v>0.11070000000000001</v>
          </cell>
          <cell r="E192">
            <v>0.43559999999999999</v>
          </cell>
        </row>
        <row r="193">
          <cell r="B193">
            <v>1.9800010000000015</v>
          </cell>
          <cell r="C193">
            <v>1.9800000000000015</v>
          </cell>
          <cell r="D193">
            <v>0.1108</v>
          </cell>
          <cell r="E193">
            <v>0.43640000000000001</v>
          </cell>
        </row>
        <row r="194">
          <cell r="B194">
            <v>1.9900010000000015</v>
          </cell>
          <cell r="C194">
            <v>1.9900000000000015</v>
          </cell>
          <cell r="D194">
            <v>0.1109</v>
          </cell>
          <cell r="E194">
            <v>0.43719999999999998</v>
          </cell>
        </row>
        <row r="195">
          <cell r="B195">
            <v>2.0000010000000015</v>
          </cell>
          <cell r="C195">
            <v>2.0000000000000013</v>
          </cell>
          <cell r="D195">
            <v>0.111</v>
          </cell>
          <cell r="E195">
            <v>0.438</v>
          </cell>
        </row>
        <row r="196">
          <cell r="B196">
            <v>2.0100010000000013</v>
          </cell>
          <cell r="C196">
            <v>2.0100000000000011</v>
          </cell>
          <cell r="D196">
            <v>0.1111</v>
          </cell>
          <cell r="E196">
            <v>0.43880000000000002</v>
          </cell>
        </row>
        <row r="197">
          <cell r="B197">
            <v>2.020001000000001</v>
          </cell>
          <cell r="C197">
            <v>2.0200000000000009</v>
          </cell>
          <cell r="D197">
            <v>0.11120000000000001</v>
          </cell>
          <cell r="E197">
            <v>0.43959999999999999</v>
          </cell>
        </row>
        <row r="198">
          <cell r="B198">
            <v>2.0300010000000008</v>
          </cell>
          <cell r="C198">
            <v>2.0300000000000007</v>
          </cell>
          <cell r="D198">
            <v>0.1113</v>
          </cell>
          <cell r="E198">
            <v>0.44040000000000001</v>
          </cell>
        </row>
        <row r="199">
          <cell r="B199">
            <v>2.0400010000000006</v>
          </cell>
          <cell r="C199">
            <v>2.0400000000000005</v>
          </cell>
          <cell r="D199">
            <v>0.1114</v>
          </cell>
          <cell r="E199">
            <v>0.44119999999999998</v>
          </cell>
        </row>
        <row r="200">
          <cell r="B200">
            <v>2.0500010000000004</v>
          </cell>
          <cell r="C200">
            <v>2.0500000000000003</v>
          </cell>
          <cell r="D200">
            <v>0.1115</v>
          </cell>
          <cell r="E200">
            <v>0.442</v>
          </cell>
        </row>
        <row r="201">
          <cell r="B201">
            <v>2.0600010000000002</v>
          </cell>
          <cell r="C201">
            <v>2.06</v>
          </cell>
          <cell r="D201">
            <v>0.1116</v>
          </cell>
          <cell r="E201">
            <v>0.44280000000000003</v>
          </cell>
        </row>
        <row r="202">
          <cell r="B202">
            <v>2.070001</v>
          </cell>
          <cell r="C202">
            <v>2.0699999999999998</v>
          </cell>
          <cell r="D202">
            <v>0.11170000000000001</v>
          </cell>
          <cell r="E202">
            <v>0.44359999999999999</v>
          </cell>
        </row>
        <row r="203">
          <cell r="B203">
            <v>2.0800009999999998</v>
          </cell>
          <cell r="C203">
            <v>2.0799999999999996</v>
          </cell>
          <cell r="D203">
            <v>0.1118</v>
          </cell>
          <cell r="E203">
            <v>0.44440000000000002</v>
          </cell>
        </row>
        <row r="204">
          <cell r="B204">
            <v>2.0900009999999996</v>
          </cell>
          <cell r="C204">
            <v>2.0899999999999994</v>
          </cell>
          <cell r="D204">
            <v>0.1119</v>
          </cell>
          <cell r="E204">
            <v>0.44519999999999998</v>
          </cell>
        </row>
        <row r="205">
          <cell r="B205">
            <v>2.1000009999999993</v>
          </cell>
          <cell r="C205">
            <v>2.0999999999999992</v>
          </cell>
          <cell r="D205">
            <v>0.112</v>
          </cell>
          <cell r="E205">
            <v>0.44600000000000001</v>
          </cell>
        </row>
        <row r="206">
          <cell r="B206">
            <v>2.1100009999999991</v>
          </cell>
          <cell r="C206">
            <v>2.109999999999999</v>
          </cell>
          <cell r="D206">
            <v>0.11210000000000001</v>
          </cell>
          <cell r="E206">
            <v>0.44669999999999999</v>
          </cell>
        </row>
        <row r="207">
          <cell r="B207">
            <v>2.1200009999999989</v>
          </cell>
          <cell r="C207">
            <v>2.1199999999999988</v>
          </cell>
          <cell r="D207">
            <v>0.11220000000000001</v>
          </cell>
          <cell r="E207">
            <v>0.44740000000000002</v>
          </cell>
        </row>
        <row r="208">
          <cell r="B208">
            <v>2.1300009999999987</v>
          </cell>
          <cell r="C208">
            <v>2.1299999999999986</v>
          </cell>
          <cell r="D208">
            <v>0.1123</v>
          </cell>
          <cell r="E208">
            <v>0.4481</v>
          </cell>
        </row>
        <row r="209">
          <cell r="B209">
            <v>2.1400009999999985</v>
          </cell>
          <cell r="C209">
            <v>2.1399999999999983</v>
          </cell>
          <cell r="D209">
            <v>0.1124</v>
          </cell>
          <cell r="E209">
            <v>0.44880000000000003</v>
          </cell>
        </row>
        <row r="210">
          <cell r="B210">
            <v>2.1500009999999983</v>
          </cell>
          <cell r="C210">
            <v>2.1499999999999981</v>
          </cell>
          <cell r="D210">
            <v>0.1125</v>
          </cell>
          <cell r="E210">
            <v>0.44950000000000001</v>
          </cell>
        </row>
        <row r="211">
          <cell r="B211">
            <v>2.1600009999999981</v>
          </cell>
          <cell r="C211">
            <v>2.1599999999999979</v>
          </cell>
          <cell r="D211">
            <v>0.11260000000000001</v>
          </cell>
          <cell r="E211">
            <v>0.45019999999999999</v>
          </cell>
        </row>
        <row r="212">
          <cell r="B212">
            <v>2.1700009999999978</v>
          </cell>
          <cell r="C212">
            <v>2.1699999999999977</v>
          </cell>
          <cell r="D212">
            <v>0.11270000000000001</v>
          </cell>
          <cell r="E212">
            <v>0.45090000000000002</v>
          </cell>
        </row>
        <row r="213">
          <cell r="B213">
            <v>2.1800009999999976</v>
          </cell>
          <cell r="C213">
            <v>2.1799999999999975</v>
          </cell>
          <cell r="D213">
            <v>0.1128</v>
          </cell>
          <cell r="E213">
            <v>0.4516</v>
          </cell>
        </row>
        <row r="214">
          <cell r="B214">
            <v>2.1900009999999974</v>
          </cell>
          <cell r="C214">
            <v>2.1899999999999973</v>
          </cell>
          <cell r="D214">
            <v>0.1129</v>
          </cell>
          <cell r="E214">
            <v>0.45230000000000004</v>
          </cell>
        </row>
        <row r="215">
          <cell r="B215">
            <v>2.2000009999999972</v>
          </cell>
          <cell r="C215">
            <v>2.1999999999999971</v>
          </cell>
          <cell r="D215">
            <v>0.113</v>
          </cell>
          <cell r="E215">
            <v>0.45300000000000001</v>
          </cell>
        </row>
        <row r="216">
          <cell r="B216">
            <v>2.210000999999997</v>
          </cell>
          <cell r="C216">
            <v>2.2099999999999969</v>
          </cell>
          <cell r="D216">
            <v>0.11310000000000001</v>
          </cell>
          <cell r="E216">
            <v>0.45369999999999999</v>
          </cell>
        </row>
        <row r="217">
          <cell r="B217">
            <v>2.2200009999999968</v>
          </cell>
          <cell r="C217">
            <v>2.2199999999999966</v>
          </cell>
          <cell r="D217">
            <v>0.11320000000000001</v>
          </cell>
          <cell r="E217">
            <v>0.45440000000000003</v>
          </cell>
        </row>
        <row r="218">
          <cell r="B218">
            <v>2.2300009999999966</v>
          </cell>
          <cell r="C218">
            <v>2.2299999999999964</v>
          </cell>
          <cell r="D218">
            <v>0.1133</v>
          </cell>
          <cell r="E218">
            <v>0.4551</v>
          </cell>
        </row>
        <row r="219">
          <cell r="B219">
            <v>2.2400009999999964</v>
          </cell>
          <cell r="C219">
            <v>2.2399999999999962</v>
          </cell>
          <cell r="D219">
            <v>0.1134</v>
          </cell>
          <cell r="E219">
            <v>0.45580000000000004</v>
          </cell>
        </row>
        <row r="220">
          <cell r="B220">
            <v>2.2500009999999961</v>
          </cell>
          <cell r="C220">
            <v>2.249999999999996</v>
          </cell>
          <cell r="D220">
            <v>0.1135</v>
          </cell>
          <cell r="E220">
            <v>0.45650000000000002</v>
          </cell>
        </row>
        <row r="221">
          <cell r="B221">
            <v>2.2600009999999959</v>
          </cell>
          <cell r="C221">
            <v>2.2599999999999958</v>
          </cell>
          <cell r="D221">
            <v>0.11360000000000001</v>
          </cell>
          <cell r="E221">
            <v>0.4572</v>
          </cell>
        </row>
        <row r="222">
          <cell r="B222">
            <v>2.2700009999999957</v>
          </cell>
          <cell r="C222">
            <v>2.2699999999999956</v>
          </cell>
          <cell r="D222">
            <v>0.11370000000000001</v>
          </cell>
          <cell r="E222">
            <v>0.45790000000000003</v>
          </cell>
        </row>
        <row r="223">
          <cell r="B223">
            <v>2.2800009999999955</v>
          </cell>
          <cell r="C223">
            <v>2.2799999999999954</v>
          </cell>
          <cell r="D223">
            <v>0.1138</v>
          </cell>
          <cell r="E223">
            <v>0.45860000000000001</v>
          </cell>
        </row>
        <row r="224">
          <cell r="B224">
            <v>2.2900009999999953</v>
          </cell>
          <cell r="C224">
            <v>2.2899999999999952</v>
          </cell>
          <cell r="D224">
            <v>0.1139</v>
          </cell>
          <cell r="E224">
            <v>0.45930000000000004</v>
          </cell>
        </row>
        <row r="225">
          <cell r="B225">
            <v>2.3000009999999951</v>
          </cell>
          <cell r="C225">
            <v>2.2999999999999949</v>
          </cell>
          <cell r="D225">
            <v>0.114</v>
          </cell>
          <cell r="E225">
            <v>0.46</v>
          </cell>
        </row>
        <row r="226">
          <cell r="B226">
            <v>2.3100009999999949</v>
          </cell>
          <cell r="C226">
            <v>2.3099999999999947</v>
          </cell>
          <cell r="D226">
            <v>0.11410000000000001</v>
          </cell>
          <cell r="E226">
            <v>0.46030000000000004</v>
          </cell>
        </row>
        <row r="227">
          <cell r="B227">
            <v>2.3200009999999947</v>
          </cell>
          <cell r="C227">
            <v>2.3199999999999945</v>
          </cell>
          <cell r="D227">
            <v>0.11420000000000001</v>
          </cell>
          <cell r="E227">
            <v>0.46060000000000001</v>
          </cell>
        </row>
        <row r="228">
          <cell r="B228">
            <v>2.3300009999999944</v>
          </cell>
          <cell r="C228">
            <v>2.3299999999999943</v>
          </cell>
          <cell r="D228">
            <v>0.1143</v>
          </cell>
          <cell r="E228">
            <v>0.46090000000000003</v>
          </cell>
        </row>
        <row r="229">
          <cell r="B229">
            <v>2.3400009999999942</v>
          </cell>
          <cell r="C229">
            <v>2.3399999999999941</v>
          </cell>
          <cell r="D229">
            <v>0.1144</v>
          </cell>
          <cell r="E229">
            <v>0.4612</v>
          </cell>
        </row>
        <row r="230">
          <cell r="B230">
            <v>2.350000999999994</v>
          </cell>
          <cell r="C230">
            <v>2.3499999999999939</v>
          </cell>
          <cell r="D230">
            <v>0.1145</v>
          </cell>
          <cell r="E230">
            <v>0.46150000000000002</v>
          </cell>
        </row>
        <row r="231">
          <cell r="B231">
            <v>2.3600009999999938</v>
          </cell>
          <cell r="C231">
            <v>2.3599999999999937</v>
          </cell>
          <cell r="D231">
            <v>0.11460000000000001</v>
          </cell>
          <cell r="E231">
            <v>0.46180000000000004</v>
          </cell>
        </row>
        <row r="232">
          <cell r="B232">
            <v>2.3700009999999936</v>
          </cell>
          <cell r="C232">
            <v>2.3699999999999934</v>
          </cell>
          <cell r="D232">
            <v>0.11470000000000001</v>
          </cell>
          <cell r="E232">
            <v>0.46210000000000001</v>
          </cell>
        </row>
        <row r="233">
          <cell r="B233">
            <v>2.3800009999999934</v>
          </cell>
          <cell r="C233">
            <v>2.3799999999999932</v>
          </cell>
          <cell r="D233">
            <v>0.1148</v>
          </cell>
          <cell r="E233">
            <v>0.46240000000000003</v>
          </cell>
        </row>
        <row r="234">
          <cell r="B234">
            <v>2.3900009999999932</v>
          </cell>
          <cell r="C234">
            <v>2.389999999999993</v>
          </cell>
          <cell r="D234">
            <v>0.1149</v>
          </cell>
          <cell r="E234">
            <v>0.4627</v>
          </cell>
        </row>
        <row r="235">
          <cell r="B235">
            <v>2.4000009999999929</v>
          </cell>
          <cell r="C235">
            <v>2.3999999999999928</v>
          </cell>
          <cell r="D235">
            <v>0.115</v>
          </cell>
          <cell r="E235">
            <v>0.46300000000000002</v>
          </cell>
        </row>
        <row r="236">
          <cell r="B236">
            <v>2.4100009999999927</v>
          </cell>
          <cell r="C236">
            <v>2.4099999999999926</v>
          </cell>
          <cell r="D236">
            <v>0.11510000000000001</v>
          </cell>
          <cell r="E236">
            <v>0.46360000000000001</v>
          </cell>
        </row>
        <row r="237">
          <cell r="B237">
            <v>2.4200009999999925</v>
          </cell>
          <cell r="C237">
            <v>2.4199999999999924</v>
          </cell>
          <cell r="D237">
            <v>0.11520000000000001</v>
          </cell>
          <cell r="E237">
            <v>0.4642</v>
          </cell>
        </row>
        <row r="238">
          <cell r="B238">
            <v>2.4300009999999923</v>
          </cell>
          <cell r="C238">
            <v>2.4299999999999922</v>
          </cell>
          <cell r="D238">
            <v>0.1153</v>
          </cell>
          <cell r="E238">
            <v>0.46479999999999999</v>
          </cell>
        </row>
        <row r="239">
          <cell r="B239">
            <v>2.4400009999999921</v>
          </cell>
          <cell r="C239">
            <v>2.439999999999992</v>
          </cell>
          <cell r="D239">
            <v>0.1154</v>
          </cell>
          <cell r="E239">
            <v>0.46539999999999998</v>
          </cell>
        </row>
        <row r="240">
          <cell r="B240">
            <v>2.4500009999999919</v>
          </cell>
          <cell r="C240">
            <v>2.4499999999999917</v>
          </cell>
          <cell r="D240">
            <v>0.11550000000000001</v>
          </cell>
          <cell r="E240">
            <v>0.46599999999999997</v>
          </cell>
        </row>
        <row r="241">
          <cell r="B241">
            <v>2.4600009999999917</v>
          </cell>
          <cell r="C241">
            <v>2.4599999999999915</v>
          </cell>
          <cell r="D241">
            <v>0.11560000000000001</v>
          </cell>
          <cell r="E241">
            <v>0.46660000000000001</v>
          </cell>
        </row>
        <row r="242">
          <cell r="B242">
            <v>2.4700009999999915</v>
          </cell>
          <cell r="C242">
            <v>2.4699999999999913</v>
          </cell>
          <cell r="D242">
            <v>0.11570000000000001</v>
          </cell>
          <cell r="E242">
            <v>0.4672</v>
          </cell>
        </row>
        <row r="243">
          <cell r="B243">
            <v>2.4800009999999912</v>
          </cell>
          <cell r="C243">
            <v>2.4799999999999911</v>
          </cell>
          <cell r="D243">
            <v>0.1158</v>
          </cell>
          <cell r="E243">
            <v>0.46779999999999999</v>
          </cell>
        </row>
        <row r="244">
          <cell r="B244">
            <v>2.490000999999991</v>
          </cell>
          <cell r="C244">
            <v>2.4899999999999909</v>
          </cell>
          <cell r="D244">
            <v>0.1159</v>
          </cell>
          <cell r="E244">
            <v>0.46839999999999998</v>
          </cell>
        </row>
        <row r="245">
          <cell r="B245">
            <v>2.5000009999999908</v>
          </cell>
          <cell r="C245">
            <v>2.4999999999999907</v>
          </cell>
          <cell r="D245">
            <v>0.11600000000000001</v>
          </cell>
          <cell r="E245">
            <v>0.46899999999999997</v>
          </cell>
        </row>
        <row r="246">
          <cell r="B246">
            <v>2.5100009999999906</v>
          </cell>
          <cell r="C246">
            <v>2.5099999999999905</v>
          </cell>
          <cell r="D246">
            <v>0.11610000000000001</v>
          </cell>
          <cell r="E246">
            <v>0.46929999999999999</v>
          </cell>
        </row>
        <row r="247">
          <cell r="B247">
            <v>2.5200009999999904</v>
          </cell>
          <cell r="C247">
            <v>2.5199999999999902</v>
          </cell>
          <cell r="D247">
            <v>0.11620000000000001</v>
          </cell>
          <cell r="E247">
            <v>0.46959999999999996</v>
          </cell>
        </row>
        <row r="248">
          <cell r="B248">
            <v>2.5300009999999902</v>
          </cell>
          <cell r="C248">
            <v>2.52999999999999</v>
          </cell>
          <cell r="D248">
            <v>0.1163</v>
          </cell>
          <cell r="E248">
            <v>0.46989999999999998</v>
          </cell>
        </row>
        <row r="249">
          <cell r="B249">
            <v>2.54000099999999</v>
          </cell>
          <cell r="C249">
            <v>2.5399999999999898</v>
          </cell>
          <cell r="D249">
            <v>0.1164</v>
          </cell>
          <cell r="E249">
            <v>0.47019999999999995</v>
          </cell>
        </row>
        <row r="250">
          <cell r="B250">
            <v>2.5500009999999897</v>
          </cell>
          <cell r="C250">
            <v>2.5499999999999896</v>
          </cell>
          <cell r="D250">
            <v>0.11650000000000001</v>
          </cell>
          <cell r="E250">
            <v>0.47049999999999997</v>
          </cell>
        </row>
        <row r="251">
          <cell r="B251">
            <v>2.5600009999999895</v>
          </cell>
          <cell r="C251">
            <v>2.5599999999999894</v>
          </cell>
          <cell r="D251">
            <v>0.11660000000000001</v>
          </cell>
          <cell r="E251">
            <v>0.4708</v>
          </cell>
        </row>
        <row r="252">
          <cell r="B252">
            <v>2.5700009999999893</v>
          </cell>
          <cell r="C252">
            <v>2.5699999999999892</v>
          </cell>
          <cell r="D252">
            <v>0.11670000000000001</v>
          </cell>
          <cell r="E252">
            <v>0.47109999999999996</v>
          </cell>
        </row>
        <row r="253">
          <cell r="B253">
            <v>2.5800009999999891</v>
          </cell>
          <cell r="C253">
            <v>2.579999999999989</v>
          </cell>
          <cell r="D253">
            <v>0.1168</v>
          </cell>
          <cell r="E253">
            <v>0.47139999999999999</v>
          </cell>
        </row>
        <row r="254">
          <cell r="B254">
            <v>2.5900009999999889</v>
          </cell>
          <cell r="C254">
            <v>2.5899999999999888</v>
          </cell>
          <cell r="D254">
            <v>0.1169</v>
          </cell>
          <cell r="E254">
            <v>0.47169999999999995</v>
          </cell>
        </row>
        <row r="255">
          <cell r="B255">
            <v>2.6000009999999887</v>
          </cell>
          <cell r="C255">
            <v>2.5999999999999885</v>
          </cell>
          <cell r="D255">
            <v>0.11700000000000001</v>
          </cell>
          <cell r="E255">
            <v>0.47199999999999998</v>
          </cell>
        </row>
        <row r="256">
          <cell r="B256">
            <v>2.6100009999999885</v>
          </cell>
          <cell r="C256">
            <v>2.6099999999999883</v>
          </cell>
          <cell r="D256">
            <v>0.11710000000000001</v>
          </cell>
          <cell r="E256">
            <v>0.47239999999999999</v>
          </cell>
        </row>
        <row r="257">
          <cell r="B257">
            <v>2.6200009999999883</v>
          </cell>
          <cell r="C257">
            <v>2.6199999999999881</v>
          </cell>
          <cell r="D257">
            <v>0.1172</v>
          </cell>
          <cell r="E257">
            <v>0.4728</v>
          </cell>
        </row>
        <row r="258">
          <cell r="B258">
            <v>2.630000999999988</v>
          </cell>
          <cell r="C258">
            <v>2.6299999999999879</v>
          </cell>
          <cell r="D258">
            <v>0.1173</v>
          </cell>
          <cell r="E258">
            <v>0.47319999999999995</v>
          </cell>
        </row>
        <row r="259">
          <cell r="B259">
            <v>2.6400009999999878</v>
          </cell>
          <cell r="C259">
            <v>2.6399999999999877</v>
          </cell>
          <cell r="D259">
            <v>0.1174</v>
          </cell>
          <cell r="E259">
            <v>0.47359999999999997</v>
          </cell>
        </row>
        <row r="260">
          <cell r="B260">
            <v>2.6500009999999876</v>
          </cell>
          <cell r="C260">
            <v>2.6499999999999875</v>
          </cell>
          <cell r="D260">
            <v>0.11749999999999999</v>
          </cell>
          <cell r="E260">
            <v>0.47399999999999998</v>
          </cell>
        </row>
        <row r="261">
          <cell r="B261">
            <v>2.6600009999999874</v>
          </cell>
          <cell r="C261">
            <v>2.6599999999999873</v>
          </cell>
          <cell r="D261">
            <v>0.1176</v>
          </cell>
          <cell r="E261">
            <v>0.47439999999999999</v>
          </cell>
        </row>
        <row r="262">
          <cell r="B262">
            <v>2.6700009999999872</v>
          </cell>
          <cell r="C262">
            <v>2.6699999999999871</v>
          </cell>
          <cell r="D262">
            <v>0.1177</v>
          </cell>
          <cell r="E262">
            <v>0.4748</v>
          </cell>
        </row>
        <row r="263">
          <cell r="B263">
            <v>2.680000999999987</v>
          </cell>
          <cell r="C263">
            <v>2.6799999999999868</v>
          </cell>
          <cell r="D263">
            <v>0.1178</v>
          </cell>
          <cell r="E263">
            <v>0.47519999999999996</v>
          </cell>
        </row>
        <row r="264">
          <cell r="B264">
            <v>2.6900009999999868</v>
          </cell>
          <cell r="C264">
            <v>2.6899999999999866</v>
          </cell>
          <cell r="D264">
            <v>0.11789999999999999</v>
          </cell>
          <cell r="E264">
            <v>0.47559999999999997</v>
          </cell>
        </row>
        <row r="265">
          <cell r="B265">
            <v>2.7000009999999866</v>
          </cell>
          <cell r="C265">
            <v>2.6999999999999864</v>
          </cell>
          <cell r="D265">
            <v>0.11799999999999999</v>
          </cell>
          <cell r="E265">
            <v>0.47599999999999998</v>
          </cell>
        </row>
        <row r="266">
          <cell r="B266">
            <v>2.7100009999999863</v>
          </cell>
          <cell r="C266">
            <v>2.7099999999999862</v>
          </cell>
          <cell r="D266">
            <v>0.1181</v>
          </cell>
          <cell r="E266">
            <v>0.47639999999999999</v>
          </cell>
        </row>
        <row r="267">
          <cell r="B267">
            <v>2.7200009999999861</v>
          </cell>
          <cell r="C267">
            <v>2.719999999999986</v>
          </cell>
          <cell r="D267">
            <v>0.1182</v>
          </cell>
          <cell r="E267">
            <v>0.4768</v>
          </cell>
        </row>
        <row r="268">
          <cell r="B268">
            <v>2.7300009999999859</v>
          </cell>
          <cell r="C268">
            <v>2.7299999999999858</v>
          </cell>
          <cell r="D268">
            <v>0.11829999999999999</v>
          </cell>
          <cell r="E268">
            <v>0.47719999999999996</v>
          </cell>
        </row>
        <row r="269">
          <cell r="B269">
            <v>2.7400009999999857</v>
          </cell>
          <cell r="C269">
            <v>2.7399999999999856</v>
          </cell>
          <cell r="D269">
            <v>0.11839999999999999</v>
          </cell>
          <cell r="E269">
            <v>0.47759999999999997</v>
          </cell>
        </row>
        <row r="270">
          <cell r="B270">
            <v>2.7500009999999855</v>
          </cell>
          <cell r="C270">
            <v>2.7499999999999853</v>
          </cell>
          <cell r="D270">
            <v>0.11849999999999999</v>
          </cell>
          <cell r="E270">
            <v>0.47799999999999998</v>
          </cell>
        </row>
        <row r="271">
          <cell r="B271">
            <v>2.7600009999999853</v>
          </cell>
          <cell r="C271">
            <v>2.7599999999999851</v>
          </cell>
          <cell r="D271">
            <v>0.1186</v>
          </cell>
          <cell r="E271">
            <v>0.47839999999999999</v>
          </cell>
        </row>
        <row r="272">
          <cell r="B272">
            <v>2.7700009999999851</v>
          </cell>
          <cell r="C272">
            <v>2.7699999999999849</v>
          </cell>
          <cell r="D272">
            <v>0.1187</v>
          </cell>
          <cell r="E272">
            <v>0.4788</v>
          </cell>
        </row>
        <row r="273">
          <cell r="B273">
            <v>2.7800009999999848</v>
          </cell>
          <cell r="C273">
            <v>2.7799999999999847</v>
          </cell>
          <cell r="D273">
            <v>0.11879999999999999</v>
          </cell>
          <cell r="E273">
            <v>0.47919999999999996</v>
          </cell>
        </row>
        <row r="274">
          <cell r="B274">
            <v>2.7900009999999846</v>
          </cell>
          <cell r="C274">
            <v>2.7899999999999845</v>
          </cell>
          <cell r="D274">
            <v>0.11889999999999999</v>
          </cell>
          <cell r="E274">
            <v>0.47959999999999997</v>
          </cell>
        </row>
        <row r="275">
          <cell r="B275">
            <v>2.8000009999999844</v>
          </cell>
          <cell r="C275">
            <v>2.7999999999999843</v>
          </cell>
          <cell r="D275">
            <v>0.11899999999999999</v>
          </cell>
          <cell r="E275">
            <v>0.48</v>
          </cell>
        </row>
        <row r="276">
          <cell r="B276">
            <v>2.8100009999999842</v>
          </cell>
          <cell r="C276">
            <v>2.8099999999999841</v>
          </cell>
          <cell r="D276">
            <v>0.1191</v>
          </cell>
          <cell r="E276">
            <v>0.48019999999999996</v>
          </cell>
        </row>
        <row r="277">
          <cell r="B277">
            <v>2.820000999999984</v>
          </cell>
          <cell r="C277">
            <v>2.8199999999999839</v>
          </cell>
          <cell r="D277">
            <v>0.1192</v>
          </cell>
          <cell r="E277">
            <v>0.48039999999999999</v>
          </cell>
        </row>
        <row r="278">
          <cell r="B278">
            <v>2.8300009999999838</v>
          </cell>
          <cell r="C278">
            <v>2.8299999999999836</v>
          </cell>
          <cell r="D278">
            <v>0.11929999999999999</v>
          </cell>
          <cell r="E278">
            <v>0.48059999999999997</v>
          </cell>
        </row>
        <row r="279">
          <cell r="B279">
            <v>2.8400009999999836</v>
          </cell>
          <cell r="C279">
            <v>2.8399999999999834</v>
          </cell>
          <cell r="D279">
            <v>0.11939999999999999</v>
          </cell>
          <cell r="E279">
            <v>0.48080000000000001</v>
          </cell>
        </row>
        <row r="280">
          <cell r="B280">
            <v>2.8500009999999834</v>
          </cell>
          <cell r="C280">
            <v>2.8499999999999832</v>
          </cell>
          <cell r="D280">
            <v>0.1195</v>
          </cell>
          <cell r="E280">
            <v>0.48099999999999998</v>
          </cell>
        </row>
        <row r="281">
          <cell r="B281">
            <v>2.8600009999999831</v>
          </cell>
          <cell r="C281">
            <v>2.859999999999983</v>
          </cell>
          <cell r="D281">
            <v>0.1196</v>
          </cell>
          <cell r="E281">
            <v>0.48119999999999996</v>
          </cell>
        </row>
        <row r="282">
          <cell r="B282">
            <v>2.8700009999999829</v>
          </cell>
          <cell r="C282">
            <v>2.8699999999999828</v>
          </cell>
          <cell r="D282">
            <v>0.1197</v>
          </cell>
          <cell r="E282">
            <v>0.48139999999999999</v>
          </cell>
        </row>
        <row r="283">
          <cell r="B283">
            <v>2.8800009999999827</v>
          </cell>
          <cell r="C283">
            <v>2.8799999999999826</v>
          </cell>
          <cell r="D283">
            <v>0.11979999999999999</v>
          </cell>
          <cell r="E283">
            <v>0.48159999999999997</v>
          </cell>
        </row>
        <row r="284">
          <cell r="B284">
            <v>2.8900009999999825</v>
          </cell>
          <cell r="C284">
            <v>2.8899999999999824</v>
          </cell>
          <cell r="D284">
            <v>0.11989999999999999</v>
          </cell>
          <cell r="E284">
            <v>0.48180000000000001</v>
          </cell>
        </row>
        <row r="285">
          <cell r="B285">
            <v>2.9000009999999823</v>
          </cell>
          <cell r="C285">
            <v>2.8999999999999821</v>
          </cell>
          <cell r="D285">
            <v>0.12</v>
          </cell>
          <cell r="E285">
            <v>0.48199999999999998</v>
          </cell>
        </row>
        <row r="286">
          <cell r="B286">
            <v>2.9100009999999821</v>
          </cell>
          <cell r="C286">
            <v>2.9099999999999819</v>
          </cell>
          <cell r="D286">
            <v>0.1201</v>
          </cell>
          <cell r="E286">
            <v>0.48219999999999996</v>
          </cell>
        </row>
        <row r="287">
          <cell r="B287">
            <v>2.9200009999999819</v>
          </cell>
          <cell r="C287">
            <v>2.9199999999999817</v>
          </cell>
          <cell r="D287">
            <v>0.1202</v>
          </cell>
          <cell r="E287">
            <v>0.4824</v>
          </cell>
        </row>
        <row r="288">
          <cell r="B288">
            <v>2.9300009999999816</v>
          </cell>
          <cell r="C288">
            <v>2.9299999999999815</v>
          </cell>
          <cell r="D288">
            <v>0.12029999999999999</v>
          </cell>
          <cell r="E288">
            <v>0.48259999999999997</v>
          </cell>
        </row>
        <row r="289">
          <cell r="B289">
            <v>2.9400009999999814</v>
          </cell>
          <cell r="C289">
            <v>2.9399999999999813</v>
          </cell>
          <cell r="D289">
            <v>0.12039999999999999</v>
          </cell>
          <cell r="E289">
            <v>0.48280000000000001</v>
          </cell>
        </row>
        <row r="290">
          <cell r="B290">
            <v>2.9500009999999812</v>
          </cell>
          <cell r="C290">
            <v>2.9499999999999811</v>
          </cell>
          <cell r="D290">
            <v>0.1205</v>
          </cell>
          <cell r="E290">
            <v>0.48299999999999998</v>
          </cell>
        </row>
        <row r="291">
          <cell r="B291">
            <v>2.960000999999981</v>
          </cell>
          <cell r="C291">
            <v>2.9599999999999809</v>
          </cell>
          <cell r="D291">
            <v>0.1206</v>
          </cell>
          <cell r="E291">
            <v>0.48319999999999996</v>
          </cell>
        </row>
        <row r="292">
          <cell r="B292">
            <v>2.9700009999999808</v>
          </cell>
          <cell r="C292">
            <v>2.9699999999999807</v>
          </cell>
          <cell r="D292">
            <v>0.1207</v>
          </cell>
          <cell r="E292">
            <v>0.4834</v>
          </cell>
        </row>
        <row r="293">
          <cell r="B293">
            <v>2.9800009999999806</v>
          </cell>
          <cell r="C293">
            <v>2.9799999999999804</v>
          </cell>
          <cell r="D293">
            <v>0.12079999999999999</v>
          </cell>
          <cell r="E293">
            <v>0.48359999999999997</v>
          </cell>
        </row>
        <row r="294">
          <cell r="B294">
            <v>2.9900009999999804</v>
          </cell>
          <cell r="C294">
            <v>2.9899999999999802</v>
          </cell>
          <cell r="D294">
            <v>0.12089999999999999</v>
          </cell>
          <cell r="E294">
            <v>0.48380000000000001</v>
          </cell>
        </row>
        <row r="295">
          <cell r="B295">
            <v>3.0000009999999802</v>
          </cell>
          <cell r="C295">
            <v>2.99999999999998</v>
          </cell>
          <cell r="D295">
            <v>0.121</v>
          </cell>
          <cell r="E295">
            <v>0.48399999999999999</v>
          </cell>
        </row>
        <row r="296">
          <cell r="B296">
            <v>3.0100009999999799</v>
          </cell>
          <cell r="C296">
            <v>3.0099999999999798</v>
          </cell>
          <cell r="D296">
            <v>0.12111999999999999</v>
          </cell>
          <cell r="E296">
            <v>0.48430000000000001</v>
          </cell>
        </row>
        <row r="297">
          <cell r="B297">
            <v>3.0200009999999797</v>
          </cell>
          <cell r="C297">
            <v>3.0199999999999796</v>
          </cell>
          <cell r="D297">
            <v>0.12124</v>
          </cell>
          <cell r="E297">
            <v>0.48459999999999998</v>
          </cell>
        </row>
        <row r="298">
          <cell r="B298">
            <v>3.0300009999999795</v>
          </cell>
          <cell r="C298">
            <v>3.0299999999999794</v>
          </cell>
          <cell r="D298">
            <v>0.12136</v>
          </cell>
          <cell r="E298">
            <v>0.4849</v>
          </cell>
        </row>
        <row r="299">
          <cell r="B299">
            <v>3.0400009999999793</v>
          </cell>
          <cell r="C299">
            <v>3.0399999999999792</v>
          </cell>
          <cell r="D299">
            <v>0.12148</v>
          </cell>
          <cell r="E299">
            <v>0.48519999999999996</v>
          </cell>
        </row>
        <row r="300">
          <cell r="B300">
            <v>3.0500009999999791</v>
          </cell>
          <cell r="C300">
            <v>3.049999999999979</v>
          </cell>
          <cell r="D300">
            <v>0.1216</v>
          </cell>
          <cell r="E300">
            <v>0.48549999999999999</v>
          </cell>
        </row>
        <row r="301">
          <cell r="B301">
            <v>3.0600009999999789</v>
          </cell>
          <cell r="C301">
            <v>3.0599999999999787</v>
          </cell>
          <cell r="D301">
            <v>0.12171999999999999</v>
          </cell>
          <cell r="E301">
            <v>0.48580000000000001</v>
          </cell>
        </row>
        <row r="302">
          <cell r="B302">
            <v>3.0700009999999787</v>
          </cell>
          <cell r="C302">
            <v>3.0699999999999785</v>
          </cell>
          <cell r="D302">
            <v>0.12184</v>
          </cell>
          <cell r="E302">
            <v>0.48609999999999998</v>
          </cell>
        </row>
        <row r="303">
          <cell r="B303">
            <v>3.0800009999999785</v>
          </cell>
          <cell r="C303">
            <v>3.0799999999999783</v>
          </cell>
          <cell r="D303">
            <v>0.12196</v>
          </cell>
          <cell r="E303">
            <v>0.4864</v>
          </cell>
        </row>
        <row r="304">
          <cell r="B304">
            <v>3.0900009999999782</v>
          </cell>
          <cell r="C304">
            <v>3.0899999999999781</v>
          </cell>
          <cell r="D304">
            <v>0.12208000000000001</v>
          </cell>
          <cell r="E304">
            <v>0.48669999999999997</v>
          </cell>
        </row>
        <row r="305">
          <cell r="B305">
            <v>3.100000999999978</v>
          </cell>
          <cell r="C305">
            <v>3.0999999999999779</v>
          </cell>
          <cell r="D305">
            <v>0.1222</v>
          </cell>
          <cell r="E305">
            <v>0.48699999999999999</v>
          </cell>
        </row>
        <row r="306">
          <cell r="B306">
            <v>3.1100009999999778</v>
          </cell>
          <cell r="C306">
            <v>3.1099999999999777</v>
          </cell>
          <cell r="D306">
            <v>0.12218</v>
          </cell>
          <cell r="E306">
            <v>0.48730000000000001</v>
          </cell>
        </row>
        <row r="307">
          <cell r="B307">
            <v>3.1200009999999776</v>
          </cell>
          <cell r="C307">
            <v>3.1199999999999775</v>
          </cell>
          <cell r="D307">
            <v>0.12216</v>
          </cell>
          <cell r="E307">
            <v>0.48759999999999998</v>
          </cell>
        </row>
        <row r="308">
          <cell r="B308">
            <v>3.1300009999999774</v>
          </cell>
          <cell r="C308">
            <v>3.1299999999999772</v>
          </cell>
          <cell r="D308">
            <v>0.12214</v>
          </cell>
          <cell r="E308">
            <v>0.4879</v>
          </cell>
        </row>
        <row r="309">
          <cell r="B309">
            <v>3.1400009999999772</v>
          </cell>
          <cell r="C309">
            <v>3.139999999999977</v>
          </cell>
          <cell r="D309">
            <v>0.12212000000000001</v>
          </cell>
          <cell r="E309">
            <v>0.48819999999999997</v>
          </cell>
        </row>
        <row r="310">
          <cell r="B310">
            <v>3.150000999999977</v>
          </cell>
          <cell r="C310">
            <v>3.1499999999999768</v>
          </cell>
          <cell r="D310">
            <v>0.1221</v>
          </cell>
          <cell r="E310">
            <v>0.48849999999999999</v>
          </cell>
        </row>
        <row r="311">
          <cell r="B311">
            <v>3.1600009999999767</v>
          </cell>
          <cell r="C311">
            <v>3.1599999999999766</v>
          </cell>
          <cell r="D311">
            <v>0.12207999999999999</v>
          </cell>
          <cell r="E311">
            <v>0.48880000000000001</v>
          </cell>
        </row>
        <row r="312">
          <cell r="B312">
            <v>3.1700009999999765</v>
          </cell>
          <cell r="C312">
            <v>3.1699999999999764</v>
          </cell>
          <cell r="D312">
            <v>0.12206</v>
          </cell>
          <cell r="E312">
            <v>0.48909999999999998</v>
          </cell>
        </row>
        <row r="313">
          <cell r="B313">
            <v>3.1800009999999763</v>
          </cell>
          <cell r="C313">
            <v>3.1799999999999762</v>
          </cell>
          <cell r="D313">
            <v>0.12204</v>
          </cell>
          <cell r="E313">
            <v>0.4894</v>
          </cell>
        </row>
        <row r="314">
          <cell r="B314">
            <v>3.1900009999999761</v>
          </cell>
          <cell r="C314">
            <v>3.189999999999976</v>
          </cell>
          <cell r="D314">
            <v>0.12202</v>
          </cell>
          <cell r="E314">
            <v>0.48969999999999997</v>
          </cell>
        </row>
        <row r="315">
          <cell r="B315">
            <v>3.2000009999999759</v>
          </cell>
          <cell r="C315">
            <v>3.1999999999999758</v>
          </cell>
          <cell r="D315">
            <v>0.122</v>
          </cell>
          <cell r="E315">
            <v>0.49</v>
          </cell>
        </row>
        <row r="316">
          <cell r="B316">
            <v>3.2100009999999757</v>
          </cell>
          <cell r="C316">
            <v>3.2099999999999755</v>
          </cell>
          <cell r="D316">
            <v>0.1221</v>
          </cell>
          <cell r="E316">
            <v>0.49019999999999997</v>
          </cell>
        </row>
        <row r="317">
          <cell r="B317">
            <v>3.2200009999999755</v>
          </cell>
          <cell r="C317">
            <v>3.2199999999999753</v>
          </cell>
          <cell r="D317">
            <v>0.1222</v>
          </cell>
          <cell r="E317">
            <v>0.4904</v>
          </cell>
        </row>
        <row r="318">
          <cell r="B318">
            <v>3.2300009999999753</v>
          </cell>
          <cell r="C318">
            <v>3.2299999999999751</v>
          </cell>
          <cell r="D318">
            <v>0.12229999999999999</v>
          </cell>
          <cell r="E318">
            <v>0.49059999999999998</v>
          </cell>
        </row>
        <row r="319">
          <cell r="B319">
            <v>3.240000999999975</v>
          </cell>
          <cell r="C319">
            <v>3.2399999999999749</v>
          </cell>
          <cell r="D319">
            <v>0.12239999999999999</v>
          </cell>
          <cell r="E319">
            <v>0.49080000000000001</v>
          </cell>
        </row>
        <row r="320">
          <cell r="B320">
            <v>3.2500009999999748</v>
          </cell>
          <cell r="C320">
            <v>3.2499999999999747</v>
          </cell>
          <cell r="D320">
            <v>0.1225</v>
          </cell>
          <cell r="E320">
            <v>0.49099999999999999</v>
          </cell>
        </row>
        <row r="321">
          <cell r="B321">
            <v>3.2600009999999746</v>
          </cell>
          <cell r="C321">
            <v>3.2599999999999745</v>
          </cell>
          <cell r="D321">
            <v>0.1226</v>
          </cell>
          <cell r="E321">
            <v>0.49119999999999997</v>
          </cell>
        </row>
        <row r="322">
          <cell r="B322">
            <v>3.2700009999999744</v>
          </cell>
          <cell r="C322">
            <v>3.2699999999999743</v>
          </cell>
          <cell r="D322">
            <v>0.1227</v>
          </cell>
          <cell r="E322">
            <v>0.4914</v>
          </cell>
        </row>
        <row r="323">
          <cell r="B323">
            <v>3.2800009999999742</v>
          </cell>
          <cell r="C323">
            <v>3.279999999999974</v>
          </cell>
          <cell r="D323">
            <v>0.12279999999999999</v>
          </cell>
          <cell r="E323">
            <v>0.49159999999999998</v>
          </cell>
        </row>
        <row r="324">
          <cell r="B324">
            <v>3.290000999999974</v>
          </cell>
          <cell r="C324">
            <v>3.2899999999999738</v>
          </cell>
          <cell r="D324">
            <v>0.1229</v>
          </cell>
          <cell r="E324">
            <v>0.49180000000000001</v>
          </cell>
        </row>
        <row r="325">
          <cell r="B325">
            <v>3.3000009999999738</v>
          </cell>
          <cell r="C325">
            <v>3.2999999999999736</v>
          </cell>
          <cell r="D325">
            <v>0.123</v>
          </cell>
          <cell r="E325">
            <v>0.49199999999999999</v>
          </cell>
        </row>
        <row r="326">
          <cell r="B326">
            <v>3.3100009999999735</v>
          </cell>
          <cell r="C326">
            <v>3.3099999999999734</v>
          </cell>
          <cell r="D326">
            <v>0.123</v>
          </cell>
          <cell r="E326">
            <v>0.49230000000000002</v>
          </cell>
        </row>
        <row r="327">
          <cell r="B327">
            <v>3.3200009999999733</v>
          </cell>
          <cell r="C327">
            <v>3.3199999999999732</v>
          </cell>
          <cell r="D327">
            <v>0.123</v>
          </cell>
          <cell r="E327">
            <v>0.49259999999999998</v>
          </cell>
        </row>
        <row r="328">
          <cell r="B328">
            <v>3.3300009999999731</v>
          </cell>
          <cell r="C328">
            <v>3.329999999999973</v>
          </cell>
          <cell r="D328">
            <v>0.123</v>
          </cell>
          <cell r="E328">
            <v>0.4929</v>
          </cell>
        </row>
        <row r="329">
          <cell r="B329">
            <v>3.3400009999999729</v>
          </cell>
          <cell r="C329">
            <v>3.3399999999999728</v>
          </cell>
          <cell r="D329">
            <v>0.123</v>
          </cell>
          <cell r="E329">
            <v>0.49319999999999997</v>
          </cell>
        </row>
        <row r="330">
          <cell r="B330">
            <v>3.3500009999999727</v>
          </cell>
          <cell r="C330">
            <v>3.3499999999999726</v>
          </cell>
          <cell r="D330">
            <v>0.123</v>
          </cell>
          <cell r="E330">
            <v>0.49349999999999999</v>
          </cell>
        </row>
        <row r="331">
          <cell r="B331">
            <v>3.3600009999999725</v>
          </cell>
          <cell r="C331">
            <v>3.3599999999999723</v>
          </cell>
          <cell r="D331">
            <v>0.123</v>
          </cell>
          <cell r="E331">
            <v>0.49380000000000002</v>
          </cell>
        </row>
        <row r="332">
          <cell r="B332">
            <v>3.3700009999999723</v>
          </cell>
          <cell r="C332">
            <v>3.3699999999999721</v>
          </cell>
          <cell r="D332">
            <v>0.123</v>
          </cell>
          <cell r="E332">
            <v>0.49409999999999998</v>
          </cell>
        </row>
        <row r="333">
          <cell r="B333">
            <v>3.3800009999999721</v>
          </cell>
          <cell r="C333">
            <v>3.3799999999999719</v>
          </cell>
          <cell r="D333">
            <v>0.123</v>
          </cell>
          <cell r="E333">
            <v>0.49440000000000001</v>
          </cell>
        </row>
        <row r="334">
          <cell r="B334">
            <v>3.3900009999999718</v>
          </cell>
          <cell r="C334">
            <v>3.3899999999999717</v>
          </cell>
          <cell r="D334">
            <v>0.123</v>
          </cell>
          <cell r="E334">
            <v>0.49469999999999997</v>
          </cell>
        </row>
        <row r="335">
          <cell r="B335">
            <v>3.4000009999999716</v>
          </cell>
          <cell r="C335">
            <v>3.3999999999999715</v>
          </cell>
          <cell r="D335">
            <v>0.123</v>
          </cell>
          <cell r="E335">
            <v>0.495</v>
          </cell>
        </row>
        <row r="336">
          <cell r="B336">
            <v>3.4100009999999714</v>
          </cell>
          <cell r="C336">
            <v>3.4099999999999713</v>
          </cell>
          <cell r="D336">
            <v>0.1231</v>
          </cell>
          <cell r="E336">
            <v>0.49519999999999997</v>
          </cell>
        </row>
        <row r="337">
          <cell r="B337">
            <v>3.4200009999999712</v>
          </cell>
          <cell r="C337">
            <v>3.4199999999999711</v>
          </cell>
          <cell r="D337">
            <v>0.1232</v>
          </cell>
          <cell r="E337">
            <v>0.49540000000000001</v>
          </cell>
        </row>
        <row r="338">
          <cell r="B338">
            <v>3.430000999999971</v>
          </cell>
          <cell r="C338">
            <v>3.4299999999999708</v>
          </cell>
          <cell r="D338">
            <v>0.12329999999999999</v>
          </cell>
          <cell r="E338">
            <v>0.49559999999999998</v>
          </cell>
        </row>
        <row r="339">
          <cell r="B339">
            <v>3.4400009999999708</v>
          </cell>
          <cell r="C339">
            <v>3.4399999999999706</v>
          </cell>
          <cell r="D339">
            <v>0.1234</v>
          </cell>
          <cell r="E339">
            <v>0.49580000000000002</v>
          </cell>
        </row>
        <row r="340">
          <cell r="B340">
            <v>3.4500009999999706</v>
          </cell>
          <cell r="C340">
            <v>3.4499999999999704</v>
          </cell>
          <cell r="D340">
            <v>0.1235</v>
          </cell>
          <cell r="E340">
            <v>0.496</v>
          </cell>
        </row>
        <row r="341">
          <cell r="B341">
            <v>3.4600009999999704</v>
          </cell>
          <cell r="C341">
            <v>3.4599999999999702</v>
          </cell>
          <cell r="D341">
            <v>0.1236</v>
          </cell>
          <cell r="E341">
            <v>0.49619999999999997</v>
          </cell>
        </row>
        <row r="342">
          <cell r="B342">
            <v>3.4700009999999701</v>
          </cell>
          <cell r="C342">
            <v>3.46999999999997</v>
          </cell>
          <cell r="D342">
            <v>0.1237</v>
          </cell>
          <cell r="E342">
            <v>0.49640000000000001</v>
          </cell>
        </row>
        <row r="343">
          <cell r="B343">
            <v>3.4800009999999699</v>
          </cell>
          <cell r="C343">
            <v>3.4799999999999698</v>
          </cell>
          <cell r="D343">
            <v>0.12379999999999999</v>
          </cell>
          <cell r="E343">
            <v>0.49659999999999999</v>
          </cell>
        </row>
        <row r="344">
          <cell r="B344">
            <v>3.4900009999999697</v>
          </cell>
          <cell r="C344">
            <v>3.4899999999999696</v>
          </cell>
          <cell r="D344">
            <v>0.1239</v>
          </cell>
          <cell r="E344">
            <v>0.49680000000000002</v>
          </cell>
        </row>
        <row r="345">
          <cell r="B345">
            <v>3.5000009999999695</v>
          </cell>
          <cell r="C345">
            <v>3.4999999999999694</v>
          </cell>
          <cell r="D345">
            <v>0.124</v>
          </cell>
          <cell r="E345">
            <v>0.497</v>
          </cell>
        </row>
        <row r="346">
          <cell r="B346">
            <v>3.5100009999999693</v>
          </cell>
          <cell r="C346">
            <v>3.5099999999999691</v>
          </cell>
          <cell r="D346">
            <v>0.124</v>
          </cell>
          <cell r="E346">
            <v>0.49709999999999999</v>
          </cell>
        </row>
        <row r="347">
          <cell r="B347">
            <v>3.5200009999999691</v>
          </cell>
          <cell r="C347">
            <v>3.5199999999999689</v>
          </cell>
          <cell r="D347">
            <v>0.124</v>
          </cell>
          <cell r="E347">
            <v>0.49719999999999998</v>
          </cell>
        </row>
        <row r="348">
          <cell r="B348">
            <v>3.5300009999999689</v>
          </cell>
          <cell r="C348">
            <v>3.5299999999999687</v>
          </cell>
          <cell r="D348">
            <v>0.124</v>
          </cell>
          <cell r="E348">
            <v>0.49730000000000002</v>
          </cell>
        </row>
        <row r="349">
          <cell r="B349">
            <v>3.5400009999999686</v>
          </cell>
          <cell r="C349">
            <v>3.5399999999999685</v>
          </cell>
          <cell r="D349">
            <v>0.124</v>
          </cell>
          <cell r="E349">
            <v>0.49740000000000001</v>
          </cell>
        </row>
        <row r="350">
          <cell r="B350">
            <v>3.5500009999999684</v>
          </cell>
          <cell r="C350">
            <v>3.5499999999999683</v>
          </cell>
          <cell r="D350">
            <v>0.124</v>
          </cell>
          <cell r="E350">
            <v>0.4975</v>
          </cell>
        </row>
        <row r="351">
          <cell r="B351">
            <v>3.5600009999999682</v>
          </cell>
          <cell r="C351">
            <v>3.5599999999999681</v>
          </cell>
          <cell r="D351">
            <v>0.124</v>
          </cell>
          <cell r="E351">
            <v>0.49759999999999999</v>
          </cell>
        </row>
        <row r="352">
          <cell r="B352">
            <v>3.570000999999968</v>
          </cell>
          <cell r="C352">
            <v>3.5699999999999679</v>
          </cell>
          <cell r="D352">
            <v>0.124</v>
          </cell>
          <cell r="E352">
            <v>0.49769999999999998</v>
          </cell>
        </row>
        <row r="353">
          <cell r="B353">
            <v>3.5800009999999678</v>
          </cell>
          <cell r="C353">
            <v>3.5799999999999677</v>
          </cell>
          <cell r="D353">
            <v>0.124</v>
          </cell>
          <cell r="E353">
            <v>0.49780000000000002</v>
          </cell>
        </row>
        <row r="354">
          <cell r="B354">
            <v>3.5900009999999676</v>
          </cell>
          <cell r="C354">
            <v>3.5899999999999674</v>
          </cell>
          <cell r="D354">
            <v>0.124</v>
          </cell>
          <cell r="E354">
            <v>0.49790000000000001</v>
          </cell>
        </row>
        <row r="355">
          <cell r="B355">
            <v>3.6000009999999674</v>
          </cell>
          <cell r="C355">
            <v>3.5999999999999672</v>
          </cell>
          <cell r="D355">
            <v>0.124</v>
          </cell>
          <cell r="E355">
            <v>0.498</v>
          </cell>
        </row>
        <row r="356">
          <cell r="B356">
            <v>3.6100009999999672</v>
          </cell>
          <cell r="C356">
            <v>3.609999999999967</v>
          </cell>
          <cell r="D356">
            <v>0.1241</v>
          </cell>
          <cell r="E356">
            <v>0.49809999999999999</v>
          </cell>
        </row>
        <row r="357">
          <cell r="B357">
            <v>3.6200009999999669</v>
          </cell>
          <cell r="C357">
            <v>3.6199999999999668</v>
          </cell>
          <cell r="D357">
            <v>0.1242</v>
          </cell>
          <cell r="E357">
            <v>0.49819999999999998</v>
          </cell>
        </row>
        <row r="358">
          <cell r="B358">
            <v>3.6300009999999667</v>
          </cell>
          <cell r="C358">
            <v>3.6299999999999666</v>
          </cell>
          <cell r="D358">
            <v>0.12429999999999999</v>
          </cell>
          <cell r="E358">
            <v>0.49830000000000002</v>
          </cell>
        </row>
        <row r="359">
          <cell r="B359">
            <v>3.6400009999999665</v>
          </cell>
          <cell r="C359">
            <v>3.6399999999999664</v>
          </cell>
          <cell r="D359">
            <v>0.1244</v>
          </cell>
          <cell r="E359">
            <v>0.49840000000000001</v>
          </cell>
        </row>
        <row r="360">
          <cell r="B360">
            <v>3.6500009999999663</v>
          </cell>
          <cell r="C360">
            <v>3.6499999999999662</v>
          </cell>
          <cell r="D360">
            <v>0.1245</v>
          </cell>
          <cell r="E360">
            <v>0.4985</v>
          </cell>
        </row>
        <row r="361">
          <cell r="B361">
            <v>3.6600009999999661</v>
          </cell>
          <cell r="C361">
            <v>3.6599999999999659</v>
          </cell>
          <cell r="D361">
            <v>0.1246</v>
          </cell>
          <cell r="E361">
            <v>0.49859999999999999</v>
          </cell>
        </row>
        <row r="362">
          <cell r="B362">
            <v>3.6700009999999659</v>
          </cell>
          <cell r="C362">
            <v>3.6699999999999657</v>
          </cell>
          <cell r="D362">
            <v>0.12470000000000001</v>
          </cell>
          <cell r="E362">
            <v>0.49869999999999998</v>
          </cell>
        </row>
        <row r="363">
          <cell r="B363">
            <v>3.6800009999999657</v>
          </cell>
          <cell r="C363">
            <v>3.6799999999999655</v>
          </cell>
          <cell r="D363">
            <v>0.12479999999999999</v>
          </cell>
          <cell r="E363">
            <v>0.49880000000000002</v>
          </cell>
        </row>
        <row r="364">
          <cell r="B364">
            <v>3.6900009999999654</v>
          </cell>
          <cell r="C364">
            <v>3.6899999999999653</v>
          </cell>
          <cell r="D364">
            <v>0.1249</v>
          </cell>
          <cell r="E364">
            <v>0.49890000000000001</v>
          </cell>
        </row>
        <row r="365">
          <cell r="B365">
            <v>3.7000009999999652</v>
          </cell>
          <cell r="C365">
            <v>3.6999999999999651</v>
          </cell>
          <cell r="D365">
            <v>0.125</v>
          </cell>
          <cell r="E365">
            <v>0.499</v>
          </cell>
        </row>
        <row r="366">
          <cell r="B366">
            <v>3.710000999999965</v>
          </cell>
          <cell r="C366">
            <v>3.7099999999999649</v>
          </cell>
          <cell r="D366">
            <v>0.125</v>
          </cell>
          <cell r="E366">
            <v>0.49909999999999999</v>
          </cell>
        </row>
        <row r="367">
          <cell r="B367">
            <v>3.7200009999999648</v>
          </cell>
          <cell r="C367">
            <v>3.7199999999999647</v>
          </cell>
          <cell r="D367">
            <v>0.125</v>
          </cell>
          <cell r="E367">
            <v>0.49919999999999998</v>
          </cell>
        </row>
        <row r="368">
          <cell r="B368">
            <v>3.7300009999999646</v>
          </cell>
          <cell r="C368">
            <v>3.7299999999999645</v>
          </cell>
          <cell r="D368">
            <v>0.125</v>
          </cell>
          <cell r="E368">
            <v>0.49930000000000002</v>
          </cell>
        </row>
        <row r="369">
          <cell r="B369">
            <v>3.7400009999999644</v>
          </cell>
          <cell r="C369">
            <v>3.7399999999999642</v>
          </cell>
          <cell r="D369">
            <v>0.125</v>
          </cell>
          <cell r="E369">
            <v>0.49940000000000001</v>
          </cell>
        </row>
        <row r="370">
          <cell r="B370">
            <v>3.7500009999999642</v>
          </cell>
          <cell r="C370">
            <v>3.749999999999964</v>
          </cell>
          <cell r="D370">
            <v>0.125</v>
          </cell>
          <cell r="E370">
            <v>0.4995</v>
          </cell>
        </row>
        <row r="371">
          <cell r="B371">
            <v>3.760000999999964</v>
          </cell>
          <cell r="C371">
            <v>3.7599999999999638</v>
          </cell>
          <cell r="D371">
            <v>0.125</v>
          </cell>
          <cell r="E371">
            <v>0.49959999999999999</v>
          </cell>
        </row>
        <row r="372">
          <cell r="B372">
            <v>3.7700009999999637</v>
          </cell>
          <cell r="C372">
            <v>3.7699999999999636</v>
          </cell>
          <cell r="D372">
            <v>0.125</v>
          </cell>
          <cell r="E372">
            <v>0.49969999999999998</v>
          </cell>
        </row>
        <row r="373">
          <cell r="B373">
            <v>3.7800009999999635</v>
          </cell>
          <cell r="C373">
            <v>3.7799999999999634</v>
          </cell>
          <cell r="D373">
            <v>0.125</v>
          </cell>
          <cell r="E373">
            <v>0.49980000000000002</v>
          </cell>
        </row>
        <row r="374">
          <cell r="B374">
            <v>3.7900009999999633</v>
          </cell>
          <cell r="C374">
            <v>3.7899999999999632</v>
          </cell>
          <cell r="D374">
            <v>0.125</v>
          </cell>
          <cell r="E374">
            <v>0.49990000000000001</v>
          </cell>
        </row>
        <row r="375">
          <cell r="B375">
            <v>3.8000009999999631</v>
          </cell>
          <cell r="C375">
            <v>3.799999999999963</v>
          </cell>
          <cell r="D375">
            <v>0.125</v>
          </cell>
          <cell r="E375">
            <v>0.5</v>
          </cell>
        </row>
        <row r="376">
          <cell r="B376">
            <v>3.8100009999999629</v>
          </cell>
          <cell r="C376">
            <v>3.8099999999999627</v>
          </cell>
          <cell r="D376">
            <v>0.12509999999999999</v>
          </cell>
          <cell r="E376">
            <v>0.50009999999999999</v>
          </cell>
        </row>
        <row r="377">
          <cell r="B377">
            <v>3.8200009999999627</v>
          </cell>
          <cell r="C377">
            <v>3.8199999999999625</v>
          </cell>
          <cell r="D377">
            <v>0.12520000000000001</v>
          </cell>
          <cell r="E377">
            <v>0.50019999999999998</v>
          </cell>
        </row>
        <row r="378">
          <cell r="B378">
            <v>3.8300009999999625</v>
          </cell>
          <cell r="C378">
            <v>3.8299999999999623</v>
          </cell>
          <cell r="D378">
            <v>0.12529999999999999</v>
          </cell>
          <cell r="E378">
            <v>0.50029999999999997</v>
          </cell>
        </row>
        <row r="379">
          <cell r="B379">
            <v>3.8400009999999623</v>
          </cell>
          <cell r="C379">
            <v>3.8399999999999621</v>
          </cell>
          <cell r="D379">
            <v>0.12540000000000001</v>
          </cell>
          <cell r="E379">
            <v>0.50039999999999996</v>
          </cell>
        </row>
        <row r="380">
          <cell r="B380">
            <v>3.850000999999962</v>
          </cell>
          <cell r="C380">
            <v>3.8499999999999619</v>
          </cell>
          <cell r="D380">
            <v>0.1255</v>
          </cell>
          <cell r="E380">
            <v>0.50049999999999994</v>
          </cell>
        </row>
        <row r="381">
          <cell r="B381">
            <v>3.8600009999999618</v>
          </cell>
          <cell r="C381">
            <v>3.8599999999999617</v>
          </cell>
          <cell r="D381">
            <v>0.12559999999999999</v>
          </cell>
          <cell r="E381">
            <v>0.50060000000000004</v>
          </cell>
        </row>
        <row r="382">
          <cell r="B382">
            <v>3.8700009999999616</v>
          </cell>
          <cell r="C382">
            <v>3.8699999999999615</v>
          </cell>
          <cell r="D382">
            <v>0.12570000000000001</v>
          </cell>
          <cell r="E382">
            <v>0.50070000000000003</v>
          </cell>
        </row>
        <row r="383">
          <cell r="B383">
            <v>3.8800009999999614</v>
          </cell>
          <cell r="C383">
            <v>3.8799999999999613</v>
          </cell>
          <cell r="D383">
            <v>0.1258</v>
          </cell>
          <cell r="E383">
            <v>0.50080000000000002</v>
          </cell>
        </row>
        <row r="384">
          <cell r="B384">
            <v>3.8900009999999612</v>
          </cell>
          <cell r="C384">
            <v>3.889999999999961</v>
          </cell>
          <cell r="D384">
            <v>0.12590000000000001</v>
          </cell>
          <cell r="E384">
            <v>0.50090000000000001</v>
          </cell>
        </row>
        <row r="385">
          <cell r="B385">
            <v>3.900000999999961</v>
          </cell>
          <cell r="C385">
            <v>3.8999999999999608</v>
          </cell>
          <cell r="D385">
            <v>0.126</v>
          </cell>
          <cell r="E385">
            <v>0.501</v>
          </cell>
        </row>
        <row r="386">
          <cell r="B386">
            <v>3.9100009999999608</v>
          </cell>
          <cell r="C386">
            <v>3.9099999999999606</v>
          </cell>
          <cell r="D386">
            <v>0.126</v>
          </cell>
          <cell r="E386">
            <v>0.50109999999999999</v>
          </cell>
        </row>
        <row r="387">
          <cell r="B387">
            <v>3.9200009999999605</v>
          </cell>
          <cell r="C387">
            <v>3.9199999999999604</v>
          </cell>
          <cell r="D387">
            <v>0.126</v>
          </cell>
          <cell r="E387">
            <v>0.50119999999999998</v>
          </cell>
        </row>
        <row r="388">
          <cell r="B388">
            <v>3.9300009999999603</v>
          </cell>
          <cell r="C388">
            <v>3.9299999999999602</v>
          </cell>
          <cell r="D388">
            <v>0.126</v>
          </cell>
          <cell r="E388">
            <v>0.50129999999999997</v>
          </cell>
        </row>
        <row r="389">
          <cell r="B389">
            <v>3.9400009999999601</v>
          </cell>
          <cell r="C389">
            <v>3.93999999999996</v>
          </cell>
          <cell r="D389">
            <v>0.126</v>
          </cell>
          <cell r="E389">
            <v>0.50139999999999996</v>
          </cell>
        </row>
        <row r="390">
          <cell r="B390">
            <v>3.9500009999999599</v>
          </cell>
          <cell r="C390">
            <v>3.9499999999999598</v>
          </cell>
          <cell r="D390">
            <v>0.126</v>
          </cell>
          <cell r="E390">
            <v>0.50150000000000006</v>
          </cell>
        </row>
        <row r="391">
          <cell r="B391">
            <v>3.9600009999999597</v>
          </cell>
          <cell r="C391">
            <v>3.9599999999999596</v>
          </cell>
          <cell r="D391">
            <v>0.126</v>
          </cell>
          <cell r="E391">
            <v>0.50160000000000005</v>
          </cell>
        </row>
        <row r="392">
          <cell r="B392">
            <v>3.9700009999999595</v>
          </cell>
          <cell r="C392">
            <v>3.9699999999999593</v>
          </cell>
          <cell r="D392">
            <v>0.126</v>
          </cell>
          <cell r="E392">
            <v>0.50170000000000003</v>
          </cell>
        </row>
        <row r="393">
          <cell r="B393">
            <v>3.9800009999999593</v>
          </cell>
          <cell r="C393">
            <v>3.9799999999999591</v>
          </cell>
          <cell r="D393">
            <v>0.126</v>
          </cell>
          <cell r="E393">
            <v>0.50180000000000002</v>
          </cell>
        </row>
        <row r="394">
          <cell r="B394">
            <v>3.9900009999999591</v>
          </cell>
          <cell r="C394">
            <v>3.9899999999999589</v>
          </cell>
          <cell r="D394">
            <v>0.126</v>
          </cell>
          <cell r="E394">
            <v>0.50190000000000001</v>
          </cell>
        </row>
        <row r="395">
          <cell r="B395">
            <v>4.0000009999999584</v>
          </cell>
          <cell r="C395">
            <v>3.9999999999999587</v>
          </cell>
          <cell r="D395">
            <v>0.126</v>
          </cell>
          <cell r="E395">
            <v>0.502</v>
          </cell>
        </row>
        <row r="396">
          <cell r="B396">
            <v>4.0100009999999591</v>
          </cell>
          <cell r="C396">
            <v>4.0099999999999589</v>
          </cell>
          <cell r="D396">
            <v>0.12609999999999999</v>
          </cell>
          <cell r="E396">
            <v>0.502</v>
          </cell>
        </row>
        <row r="397">
          <cell r="B397">
            <v>4.0200009999999589</v>
          </cell>
          <cell r="C397">
            <v>4.0199999999999587</v>
          </cell>
          <cell r="D397">
            <v>0.12620000000000001</v>
          </cell>
          <cell r="E397">
            <v>0.502</v>
          </cell>
        </row>
        <row r="398">
          <cell r="B398">
            <v>4.0300009999999586</v>
          </cell>
          <cell r="C398">
            <v>4.0299999999999585</v>
          </cell>
          <cell r="D398">
            <v>0.1263</v>
          </cell>
          <cell r="E398">
            <v>0.502</v>
          </cell>
        </row>
        <row r="399">
          <cell r="B399">
            <v>4.0400009999999584</v>
          </cell>
          <cell r="C399">
            <v>4.0399999999999583</v>
          </cell>
          <cell r="D399">
            <v>0.12640000000000001</v>
          </cell>
          <cell r="E399">
            <v>0.502</v>
          </cell>
        </row>
        <row r="400">
          <cell r="B400">
            <v>4.0500009999999582</v>
          </cell>
          <cell r="C400">
            <v>4.0499999999999581</v>
          </cell>
          <cell r="D400">
            <v>0.1265</v>
          </cell>
          <cell r="E400">
            <v>0.502</v>
          </cell>
        </row>
        <row r="401">
          <cell r="B401">
            <v>4.060000999999958</v>
          </cell>
          <cell r="C401">
            <v>4.0599999999999579</v>
          </cell>
          <cell r="D401">
            <v>0.12659999999999999</v>
          </cell>
          <cell r="E401">
            <v>0.502</v>
          </cell>
        </row>
        <row r="402">
          <cell r="B402">
            <v>4.0700009999999578</v>
          </cell>
          <cell r="C402">
            <v>4.0699999999999577</v>
          </cell>
          <cell r="D402">
            <v>0.12670000000000001</v>
          </cell>
          <cell r="E402">
            <v>0.502</v>
          </cell>
        </row>
        <row r="403">
          <cell r="B403">
            <v>4.0800009999999576</v>
          </cell>
          <cell r="C403">
            <v>4.0799999999999574</v>
          </cell>
          <cell r="D403">
            <v>0.1268</v>
          </cell>
          <cell r="E403">
            <v>0.502</v>
          </cell>
        </row>
        <row r="404">
          <cell r="B404">
            <v>4.0900009999999574</v>
          </cell>
          <cell r="C404">
            <v>4.0899999999999572</v>
          </cell>
          <cell r="D404">
            <v>0.12690000000000001</v>
          </cell>
          <cell r="E404">
            <v>0.502</v>
          </cell>
        </row>
        <row r="405">
          <cell r="B405">
            <v>4.1000009999999572</v>
          </cell>
          <cell r="C405">
            <v>4.099999999999957</v>
          </cell>
          <cell r="D405">
            <v>0.127</v>
          </cell>
          <cell r="E405">
            <v>0.502</v>
          </cell>
        </row>
        <row r="406">
          <cell r="B406">
            <v>4.1100009999999569</v>
          </cell>
          <cell r="C406">
            <v>4.1099999999999568</v>
          </cell>
          <cell r="D406">
            <v>0.127</v>
          </cell>
          <cell r="E406">
            <v>0.50209999999999999</v>
          </cell>
        </row>
        <row r="407">
          <cell r="B407">
            <v>4.1200009999999567</v>
          </cell>
          <cell r="C407">
            <v>4.1199999999999566</v>
          </cell>
          <cell r="D407">
            <v>0.127</v>
          </cell>
          <cell r="E407">
            <v>0.50219999999999998</v>
          </cell>
        </row>
        <row r="408">
          <cell r="B408">
            <v>4.1300009999999565</v>
          </cell>
          <cell r="C408">
            <v>4.1299999999999564</v>
          </cell>
          <cell r="D408">
            <v>0.127</v>
          </cell>
          <cell r="E408">
            <v>0.50229999999999997</v>
          </cell>
        </row>
        <row r="409">
          <cell r="B409">
            <v>4.1400009999999563</v>
          </cell>
          <cell r="C409">
            <v>4.1399999999999562</v>
          </cell>
          <cell r="D409">
            <v>0.127</v>
          </cell>
          <cell r="E409">
            <v>0.50239999999999996</v>
          </cell>
        </row>
        <row r="410">
          <cell r="B410">
            <v>4.1500009999999561</v>
          </cell>
          <cell r="C410">
            <v>4.1499999999999559</v>
          </cell>
          <cell r="D410">
            <v>0.127</v>
          </cell>
          <cell r="E410">
            <v>0.50249999999999995</v>
          </cell>
        </row>
        <row r="411">
          <cell r="B411">
            <v>4.1600009999999559</v>
          </cell>
          <cell r="C411">
            <v>4.1599999999999557</v>
          </cell>
          <cell r="D411">
            <v>0.127</v>
          </cell>
          <cell r="E411">
            <v>0.50260000000000005</v>
          </cell>
        </row>
        <row r="412">
          <cell r="B412">
            <v>4.1700009999999557</v>
          </cell>
          <cell r="C412">
            <v>4.1699999999999555</v>
          </cell>
          <cell r="D412">
            <v>0.127</v>
          </cell>
          <cell r="E412">
            <v>0.50270000000000004</v>
          </cell>
        </row>
        <row r="413">
          <cell r="B413">
            <v>4.1800009999999554</v>
          </cell>
          <cell r="C413">
            <v>4.1799999999999553</v>
          </cell>
          <cell r="D413">
            <v>0.127</v>
          </cell>
          <cell r="E413">
            <v>0.50280000000000002</v>
          </cell>
        </row>
        <row r="414">
          <cell r="B414">
            <v>4.1900009999999552</v>
          </cell>
          <cell r="C414">
            <v>4.1899999999999551</v>
          </cell>
          <cell r="D414">
            <v>0.127</v>
          </cell>
          <cell r="E414">
            <v>0.50290000000000001</v>
          </cell>
        </row>
        <row r="415">
          <cell r="B415">
            <v>4.200000999999955</v>
          </cell>
          <cell r="C415">
            <v>4.1999999999999549</v>
          </cell>
          <cell r="D415">
            <v>0.127</v>
          </cell>
          <cell r="E415">
            <v>0.503</v>
          </cell>
        </row>
        <row r="416">
          <cell r="B416">
            <v>4.2100009999999548</v>
          </cell>
          <cell r="C416">
            <v>4.2099999999999547</v>
          </cell>
          <cell r="D416">
            <v>0.12709999999999999</v>
          </cell>
          <cell r="E416">
            <v>0.503</v>
          </cell>
        </row>
        <row r="417">
          <cell r="B417">
            <v>4.2200009999999546</v>
          </cell>
          <cell r="C417">
            <v>4.2199999999999545</v>
          </cell>
          <cell r="D417">
            <v>0.12720000000000001</v>
          </cell>
          <cell r="E417">
            <v>0.503</v>
          </cell>
        </row>
        <row r="418">
          <cell r="B418">
            <v>4.2300009999999544</v>
          </cell>
          <cell r="C418">
            <v>4.2299999999999542</v>
          </cell>
          <cell r="D418">
            <v>0.1273</v>
          </cell>
          <cell r="E418">
            <v>0.503</v>
          </cell>
        </row>
        <row r="419">
          <cell r="B419">
            <v>4.2400009999999542</v>
          </cell>
          <cell r="C419">
            <v>4.239999999999954</v>
          </cell>
          <cell r="D419">
            <v>0.12740000000000001</v>
          </cell>
          <cell r="E419">
            <v>0.503</v>
          </cell>
        </row>
        <row r="420">
          <cell r="B420">
            <v>4.250000999999954</v>
          </cell>
          <cell r="C420">
            <v>4.2499999999999538</v>
          </cell>
          <cell r="D420">
            <v>0.1275</v>
          </cell>
          <cell r="E420">
            <v>0.503</v>
          </cell>
        </row>
        <row r="421">
          <cell r="B421">
            <v>4.2600009999999537</v>
          </cell>
          <cell r="C421">
            <v>4.2599999999999536</v>
          </cell>
          <cell r="D421">
            <v>0.12759999999999999</v>
          </cell>
          <cell r="E421">
            <v>0.503</v>
          </cell>
        </row>
        <row r="422">
          <cell r="B422">
            <v>4.2700009999999535</v>
          </cell>
          <cell r="C422">
            <v>4.2699999999999534</v>
          </cell>
          <cell r="D422">
            <v>0.12770000000000001</v>
          </cell>
          <cell r="E422">
            <v>0.503</v>
          </cell>
        </row>
        <row r="423">
          <cell r="B423">
            <v>4.2800009999999533</v>
          </cell>
          <cell r="C423">
            <v>4.2799999999999532</v>
          </cell>
          <cell r="D423">
            <v>0.1278</v>
          </cell>
          <cell r="E423">
            <v>0.503</v>
          </cell>
        </row>
        <row r="424">
          <cell r="B424">
            <v>4.2900009999999531</v>
          </cell>
          <cell r="C424">
            <v>4.289999999999953</v>
          </cell>
          <cell r="D424">
            <v>0.12790000000000001</v>
          </cell>
          <cell r="E424">
            <v>0.503</v>
          </cell>
        </row>
        <row r="425">
          <cell r="B425">
            <v>4.3000009999999529</v>
          </cell>
          <cell r="C425">
            <v>4.2999999999999527</v>
          </cell>
          <cell r="D425">
            <v>0.128</v>
          </cell>
          <cell r="E425">
            <v>0.503</v>
          </cell>
        </row>
        <row r="426">
          <cell r="B426">
            <v>4.3100009999999527</v>
          </cell>
          <cell r="C426">
            <v>4.3099999999999525</v>
          </cell>
          <cell r="D426">
            <v>0.128</v>
          </cell>
          <cell r="E426">
            <v>0.50309999999999999</v>
          </cell>
        </row>
        <row r="427">
          <cell r="B427">
            <v>4.3200009999999525</v>
          </cell>
          <cell r="C427">
            <v>4.3199999999999523</v>
          </cell>
          <cell r="D427">
            <v>0.128</v>
          </cell>
          <cell r="E427">
            <v>0.50319999999999998</v>
          </cell>
        </row>
        <row r="428">
          <cell r="B428">
            <v>4.3300009999999522</v>
          </cell>
          <cell r="C428">
            <v>4.3299999999999521</v>
          </cell>
          <cell r="D428">
            <v>0.128</v>
          </cell>
          <cell r="E428">
            <v>0.50329999999999997</v>
          </cell>
        </row>
        <row r="429">
          <cell r="B429">
            <v>4.340000999999952</v>
          </cell>
          <cell r="C429">
            <v>4.3399999999999519</v>
          </cell>
          <cell r="D429">
            <v>0.128</v>
          </cell>
          <cell r="E429">
            <v>0.50339999999999996</v>
          </cell>
        </row>
        <row r="430">
          <cell r="B430">
            <v>4.3500009999999518</v>
          </cell>
          <cell r="C430">
            <v>4.3499999999999517</v>
          </cell>
          <cell r="D430">
            <v>0.128</v>
          </cell>
          <cell r="E430">
            <v>0.50350000000000006</v>
          </cell>
        </row>
        <row r="431">
          <cell r="B431">
            <v>4.3600009999999516</v>
          </cell>
          <cell r="C431">
            <v>4.3599999999999515</v>
          </cell>
          <cell r="D431">
            <v>0.128</v>
          </cell>
          <cell r="E431">
            <v>0.50360000000000005</v>
          </cell>
        </row>
        <row r="432">
          <cell r="B432">
            <v>4.3700009999999514</v>
          </cell>
          <cell r="C432">
            <v>4.3699999999999513</v>
          </cell>
          <cell r="D432">
            <v>0.128</v>
          </cell>
          <cell r="E432">
            <v>0.50370000000000004</v>
          </cell>
        </row>
        <row r="433">
          <cell r="B433">
            <v>4.3800009999999512</v>
          </cell>
          <cell r="C433">
            <v>4.379999999999951</v>
          </cell>
          <cell r="D433">
            <v>0.128</v>
          </cell>
          <cell r="E433">
            <v>0.50380000000000003</v>
          </cell>
        </row>
        <row r="434">
          <cell r="B434">
            <v>4.390000999999951</v>
          </cell>
          <cell r="C434">
            <v>4.3899999999999508</v>
          </cell>
          <cell r="D434">
            <v>0.128</v>
          </cell>
          <cell r="E434">
            <v>0.50390000000000001</v>
          </cell>
        </row>
        <row r="435">
          <cell r="B435">
            <v>4.4000009999999508</v>
          </cell>
          <cell r="C435">
            <v>4.3999999999999506</v>
          </cell>
          <cell r="D435">
            <v>0.128</v>
          </cell>
          <cell r="E435">
            <v>0.504</v>
          </cell>
        </row>
        <row r="436">
          <cell r="B436">
            <v>4.4100009999999505</v>
          </cell>
          <cell r="C436">
            <v>4.4099999999999504</v>
          </cell>
          <cell r="D436">
            <v>0.12809999999999999</v>
          </cell>
          <cell r="E436">
            <v>0.50409999999999999</v>
          </cell>
        </row>
        <row r="437">
          <cell r="B437">
            <v>4.4200009999999503</v>
          </cell>
          <cell r="C437">
            <v>4.4199999999999502</v>
          </cell>
          <cell r="D437">
            <v>0.12820000000000001</v>
          </cell>
          <cell r="E437">
            <v>0.50419999999999998</v>
          </cell>
        </row>
        <row r="438">
          <cell r="B438">
            <v>4.4300009999999501</v>
          </cell>
          <cell r="C438">
            <v>4.42999999999995</v>
          </cell>
          <cell r="D438">
            <v>0.1283</v>
          </cell>
          <cell r="E438">
            <v>0.50429999999999997</v>
          </cell>
        </row>
        <row r="439">
          <cell r="B439">
            <v>4.4400009999999499</v>
          </cell>
          <cell r="C439">
            <v>4.4399999999999498</v>
          </cell>
          <cell r="D439">
            <v>0.12840000000000001</v>
          </cell>
          <cell r="E439">
            <v>0.50439999999999996</v>
          </cell>
        </row>
        <row r="440">
          <cell r="B440">
            <v>4.4500009999999497</v>
          </cell>
          <cell r="C440">
            <v>4.4499999999999496</v>
          </cell>
          <cell r="D440">
            <v>0.1285</v>
          </cell>
          <cell r="E440">
            <v>0.50449999999999995</v>
          </cell>
        </row>
        <row r="441">
          <cell r="B441">
            <v>4.4600009999999495</v>
          </cell>
          <cell r="C441">
            <v>4.4599999999999493</v>
          </cell>
          <cell r="D441">
            <v>0.12859999999999999</v>
          </cell>
          <cell r="E441">
            <v>0.50460000000000005</v>
          </cell>
        </row>
        <row r="442">
          <cell r="B442">
            <v>4.4700009999999493</v>
          </cell>
          <cell r="C442">
            <v>4.4699999999999491</v>
          </cell>
          <cell r="D442">
            <v>0.12870000000000001</v>
          </cell>
          <cell r="E442">
            <v>0.50470000000000004</v>
          </cell>
        </row>
        <row r="443">
          <cell r="B443">
            <v>4.4800009999999491</v>
          </cell>
          <cell r="C443">
            <v>4.4799999999999489</v>
          </cell>
          <cell r="D443">
            <v>0.1288</v>
          </cell>
          <cell r="E443">
            <v>0.50480000000000003</v>
          </cell>
        </row>
        <row r="444">
          <cell r="B444">
            <v>4.4900009999999488</v>
          </cell>
          <cell r="C444">
            <v>4.4899999999999487</v>
          </cell>
          <cell r="D444">
            <v>0.12890000000000001</v>
          </cell>
          <cell r="E444">
            <v>0.50490000000000002</v>
          </cell>
        </row>
        <row r="445">
          <cell r="B445">
            <v>4.5000009999999486</v>
          </cell>
          <cell r="C445">
            <v>4.4999999999999485</v>
          </cell>
          <cell r="D445">
            <v>0.129</v>
          </cell>
          <cell r="E445">
            <v>0.505</v>
          </cell>
        </row>
        <row r="446">
          <cell r="B446">
            <v>4.5100009999999484</v>
          </cell>
          <cell r="C446">
            <v>4.5099999999999483</v>
          </cell>
          <cell r="D446">
            <v>0.129</v>
          </cell>
          <cell r="E446">
            <v>0.50509999999999999</v>
          </cell>
        </row>
        <row r="447">
          <cell r="B447">
            <v>4.5200009999999482</v>
          </cell>
          <cell r="C447">
            <v>4.5199999999999481</v>
          </cell>
          <cell r="D447">
            <v>0.129</v>
          </cell>
          <cell r="E447">
            <v>0.50519999999999998</v>
          </cell>
        </row>
        <row r="448">
          <cell r="B448">
            <v>4.530000999999948</v>
          </cell>
          <cell r="C448">
            <v>4.5299999999999478</v>
          </cell>
          <cell r="D448">
            <v>0.129</v>
          </cell>
          <cell r="E448">
            <v>0.50529999999999997</v>
          </cell>
        </row>
        <row r="449">
          <cell r="B449">
            <v>4.5400009999999478</v>
          </cell>
          <cell r="C449">
            <v>4.5399999999999476</v>
          </cell>
          <cell r="D449">
            <v>0.129</v>
          </cell>
          <cell r="E449">
            <v>0.50539999999999996</v>
          </cell>
        </row>
        <row r="450">
          <cell r="B450">
            <v>4.5500009999999476</v>
          </cell>
          <cell r="C450">
            <v>4.5499999999999474</v>
          </cell>
          <cell r="D450">
            <v>0.129</v>
          </cell>
          <cell r="E450">
            <v>0.50550000000000006</v>
          </cell>
        </row>
        <row r="451">
          <cell r="B451">
            <v>4.5600009999999473</v>
          </cell>
          <cell r="C451">
            <v>4.5599999999999472</v>
          </cell>
          <cell r="D451">
            <v>0.129</v>
          </cell>
          <cell r="E451">
            <v>0.50560000000000005</v>
          </cell>
        </row>
        <row r="452">
          <cell r="B452">
            <v>4.5700009999999471</v>
          </cell>
          <cell r="C452">
            <v>4.569999999999947</v>
          </cell>
          <cell r="D452">
            <v>0.129</v>
          </cell>
          <cell r="E452">
            <v>0.50570000000000004</v>
          </cell>
        </row>
        <row r="453">
          <cell r="B453">
            <v>4.5800009999999469</v>
          </cell>
          <cell r="C453">
            <v>4.5799999999999468</v>
          </cell>
          <cell r="D453">
            <v>0.129</v>
          </cell>
          <cell r="E453">
            <v>0.50580000000000003</v>
          </cell>
        </row>
        <row r="454">
          <cell r="B454">
            <v>4.5900009999999467</v>
          </cell>
          <cell r="C454">
            <v>4.5899999999999466</v>
          </cell>
          <cell r="D454">
            <v>0.129</v>
          </cell>
          <cell r="E454">
            <v>0.50590000000000002</v>
          </cell>
        </row>
        <row r="455">
          <cell r="B455">
            <v>4.6000009999999465</v>
          </cell>
          <cell r="C455">
            <v>4.5999999999999464</v>
          </cell>
          <cell r="D455">
            <v>0.129</v>
          </cell>
          <cell r="E455">
            <v>0.50600000000000001</v>
          </cell>
        </row>
        <row r="456">
          <cell r="B456">
            <v>4.6100009999999463</v>
          </cell>
          <cell r="C456">
            <v>4.6099999999999461</v>
          </cell>
          <cell r="D456">
            <v>0.12909999999999999</v>
          </cell>
          <cell r="E456">
            <v>0.50609999999999999</v>
          </cell>
        </row>
        <row r="457">
          <cell r="B457">
            <v>4.6200009999999461</v>
          </cell>
          <cell r="C457">
            <v>4.6199999999999459</v>
          </cell>
          <cell r="D457">
            <v>0.12920000000000001</v>
          </cell>
          <cell r="E457">
            <v>0.50619999999999998</v>
          </cell>
        </row>
        <row r="458">
          <cell r="B458">
            <v>4.6300009999999459</v>
          </cell>
          <cell r="C458">
            <v>4.6299999999999457</v>
          </cell>
          <cell r="D458">
            <v>0.1293</v>
          </cell>
          <cell r="E458">
            <v>0.50629999999999997</v>
          </cell>
        </row>
        <row r="459">
          <cell r="B459">
            <v>4.6400009999999456</v>
          </cell>
          <cell r="C459">
            <v>4.6399999999999455</v>
          </cell>
          <cell r="D459">
            <v>0.12940000000000002</v>
          </cell>
          <cell r="E459">
            <v>0.50639999999999996</v>
          </cell>
        </row>
        <row r="460">
          <cell r="B460">
            <v>4.6500009999999454</v>
          </cell>
          <cell r="C460">
            <v>4.6499999999999453</v>
          </cell>
          <cell r="D460">
            <v>0.1295</v>
          </cell>
          <cell r="E460">
            <v>0.50649999999999995</v>
          </cell>
        </row>
        <row r="461">
          <cell r="B461">
            <v>4.6600009999999452</v>
          </cell>
          <cell r="C461">
            <v>4.6599999999999451</v>
          </cell>
          <cell r="D461">
            <v>0.12959999999999999</v>
          </cell>
          <cell r="E461">
            <v>0.50660000000000005</v>
          </cell>
        </row>
        <row r="462">
          <cell r="B462">
            <v>4.670000999999945</v>
          </cell>
          <cell r="C462">
            <v>4.6699999999999449</v>
          </cell>
          <cell r="D462">
            <v>0.12970000000000001</v>
          </cell>
          <cell r="E462">
            <v>0.50670000000000004</v>
          </cell>
        </row>
        <row r="463">
          <cell r="B463">
            <v>4.6800009999999448</v>
          </cell>
          <cell r="C463">
            <v>4.6799999999999446</v>
          </cell>
          <cell r="D463">
            <v>0.1298</v>
          </cell>
          <cell r="E463">
            <v>0.50680000000000003</v>
          </cell>
        </row>
        <row r="464">
          <cell r="B464">
            <v>4.6900009999999446</v>
          </cell>
          <cell r="C464">
            <v>4.6899999999999444</v>
          </cell>
          <cell r="D464">
            <v>0.12990000000000002</v>
          </cell>
          <cell r="E464">
            <v>0.50690000000000002</v>
          </cell>
        </row>
        <row r="465">
          <cell r="B465">
            <v>4.7000009999999444</v>
          </cell>
          <cell r="C465">
            <v>4.6999999999999442</v>
          </cell>
          <cell r="D465">
            <v>0.13</v>
          </cell>
          <cell r="E465">
            <v>0.50700000000000001</v>
          </cell>
        </row>
        <row r="466">
          <cell r="B466">
            <v>4.7100009999999441</v>
          </cell>
          <cell r="C466">
            <v>4.709999999999944</v>
          </cell>
          <cell r="D466">
            <v>0.13</v>
          </cell>
          <cell r="E466">
            <v>0.5071</v>
          </cell>
        </row>
        <row r="467">
          <cell r="B467">
            <v>4.7200009999999439</v>
          </cell>
          <cell r="C467">
            <v>4.7199999999999438</v>
          </cell>
          <cell r="D467">
            <v>0.13</v>
          </cell>
          <cell r="E467">
            <v>0.50719999999999998</v>
          </cell>
        </row>
        <row r="468">
          <cell r="B468">
            <v>4.7300009999999437</v>
          </cell>
          <cell r="C468">
            <v>4.7299999999999436</v>
          </cell>
          <cell r="D468">
            <v>0.13</v>
          </cell>
          <cell r="E468">
            <v>0.50729999999999997</v>
          </cell>
        </row>
        <row r="469">
          <cell r="B469">
            <v>4.7400009999999435</v>
          </cell>
          <cell r="C469">
            <v>4.7399999999999434</v>
          </cell>
          <cell r="D469">
            <v>0.13</v>
          </cell>
          <cell r="E469">
            <v>0.50739999999999996</v>
          </cell>
        </row>
        <row r="470">
          <cell r="B470">
            <v>4.7500009999999433</v>
          </cell>
          <cell r="C470">
            <v>4.7499999999999432</v>
          </cell>
          <cell r="D470">
            <v>0.13</v>
          </cell>
          <cell r="E470">
            <v>0.50750000000000006</v>
          </cell>
        </row>
        <row r="471">
          <cell r="B471">
            <v>4.7600009999999431</v>
          </cell>
          <cell r="C471">
            <v>4.7599999999999429</v>
          </cell>
          <cell r="D471">
            <v>0.13</v>
          </cell>
          <cell r="E471">
            <v>0.50760000000000005</v>
          </cell>
        </row>
        <row r="472">
          <cell r="B472">
            <v>4.7700009999999429</v>
          </cell>
          <cell r="C472">
            <v>4.7699999999999427</v>
          </cell>
          <cell r="D472">
            <v>0.13</v>
          </cell>
          <cell r="E472">
            <v>0.50770000000000004</v>
          </cell>
        </row>
        <row r="473">
          <cell r="B473">
            <v>4.7800009999999427</v>
          </cell>
          <cell r="C473">
            <v>4.7799999999999425</v>
          </cell>
          <cell r="D473">
            <v>0.13</v>
          </cell>
          <cell r="E473">
            <v>0.50780000000000003</v>
          </cell>
        </row>
        <row r="474">
          <cell r="B474">
            <v>4.7900009999999424</v>
          </cell>
          <cell r="C474">
            <v>4.7899999999999423</v>
          </cell>
          <cell r="D474">
            <v>0.13</v>
          </cell>
          <cell r="E474">
            <v>0.50790000000000002</v>
          </cell>
        </row>
        <row r="475">
          <cell r="B475">
            <v>4.8000009999999422</v>
          </cell>
          <cell r="C475">
            <v>4.7999999999999421</v>
          </cell>
          <cell r="D475">
            <v>0.13</v>
          </cell>
          <cell r="E475">
            <v>0.50800000000000001</v>
          </cell>
        </row>
        <row r="476">
          <cell r="B476">
            <v>4.810000999999942</v>
          </cell>
          <cell r="C476">
            <v>4.8099999999999419</v>
          </cell>
          <cell r="D476">
            <v>0.13009999999999999</v>
          </cell>
          <cell r="E476">
            <v>0.5081</v>
          </cell>
        </row>
        <row r="477">
          <cell r="B477">
            <v>4.8200009999999418</v>
          </cell>
          <cell r="C477">
            <v>4.8199999999999417</v>
          </cell>
          <cell r="D477">
            <v>0.13020000000000001</v>
          </cell>
          <cell r="E477">
            <v>0.50819999999999999</v>
          </cell>
        </row>
        <row r="478">
          <cell r="B478">
            <v>4.8300009999999416</v>
          </cell>
          <cell r="C478">
            <v>4.8299999999999415</v>
          </cell>
          <cell r="D478">
            <v>0.1303</v>
          </cell>
          <cell r="E478">
            <v>0.50829999999999997</v>
          </cell>
        </row>
        <row r="479">
          <cell r="B479">
            <v>4.8400009999999414</v>
          </cell>
          <cell r="C479">
            <v>4.8399999999999412</v>
          </cell>
          <cell r="D479">
            <v>0.13040000000000002</v>
          </cell>
          <cell r="E479">
            <v>0.50839999999999996</v>
          </cell>
        </row>
        <row r="480">
          <cell r="B480">
            <v>4.8500009999999412</v>
          </cell>
          <cell r="C480">
            <v>4.849999999999941</v>
          </cell>
          <cell r="D480">
            <v>0.1305</v>
          </cell>
          <cell r="E480">
            <v>0.50849999999999995</v>
          </cell>
        </row>
        <row r="481">
          <cell r="B481">
            <v>4.860000999999941</v>
          </cell>
          <cell r="C481">
            <v>4.8599999999999408</v>
          </cell>
          <cell r="D481">
            <v>0.13059999999999999</v>
          </cell>
          <cell r="E481">
            <v>0.50860000000000005</v>
          </cell>
        </row>
        <row r="482">
          <cell r="B482">
            <v>4.8700009999999407</v>
          </cell>
          <cell r="C482">
            <v>4.8699999999999406</v>
          </cell>
          <cell r="D482">
            <v>0.13070000000000001</v>
          </cell>
          <cell r="E482">
            <v>0.50870000000000004</v>
          </cell>
        </row>
        <row r="483">
          <cell r="B483">
            <v>4.8800009999999405</v>
          </cell>
          <cell r="C483">
            <v>4.8799999999999404</v>
          </cell>
          <cell r="D483">
            <v>0.1308</v>
          </cell>
          <cell r="E483">
            <v>0.50880000000000003</v>
          </cell>
        </row>
        <row r="484">
          <cell r="B484">
            <v>4.8900009999999403</v>
          </cell>
          <cell r="C484">
            <v>4.8899999999999402</v>
          </cell>
          <cell r="D484">
            <v>0.13090000000000002</v>
          </cell>
          <cell r="E484">
            <v>0.50890000000000002</v>
          </cell>
        </row>
        <row r="485">
          <cell r="B485">
            <v>4.9000009999999401</v>
          </cell>
          <cell r="C485">
            <v>4.89999999999994</v>
          </cell>
          <cell r="D485">
            <v>0.13100000000000001</v>
          </cell>
          <cell r="E485">
            <v>0.50900000000000001</v>
          </cell>
        </row>
        <row r="486">
          <cell r="B486">
            <v>4.9100009999999399</v>
          </cell>
          <cell r="C486">
            <v>4.9099999999999397</v>
          </cell>
          <cell r="D486">
            <v>0.13100000000000001</v>
          </cell>
          <cell r="E486">
            <v>0.5091</v>
          </cell>
        </row>
        <row r="487">
          <cell r="B487">
            <v>4.9200009999999397</v>
          </cell>
          <cell r="C487">
            <v>4.9199999999999395</v>
          </cell>
          <cell r="D487">
            <v>0.13100000000000001</v>
          </cell>
          <cell r="E487">
            <v>0.50919999999999999</v>
          </cell>
        </row>
        <row r="488">
          <cell r="B488">
            <v>4.9300009999999395</v>
          </cell>
          <cell r="C488">
            <v>4.9299999999999393</v>
          </cell>
          <cell r="D488">
            <v>0.13100000000000001</v>
          </cell>
          <cell r="E488">
            <v>0.50929999999999997</v>
          </cell>
        </row>
        <row r="489">
          <cell r="B489">
            <v>4.9400009999999392</v>
          </cell>
          <cell r="C489">
            <v>4.9399999999999391</v>
          </cell>
          <cell r="D489">
            <v>0.13100000000000001</v>
          </cell>
          <cell r="E489">
            <v>0.50939999999999996</v>
          </cell>
        </row>
        <row r="490">
          <cell r="B490">
            <v>4.950000999999939</v>
          </cell>
          <cell r="C490">
            <v>4.9499999999999389</v>
          </cell>
          <cell r="D490">
            <v>0.13100000000000001</v>
          </cell>
          <cell r="E490">
            <v>0.50950000000000006</v>
          </cell>
        </row>
        <row r="491">
          <cell r="B491">
            <v>4.9600009999999388</v>
          </cell>
          <cell r="C491">
            <v>4.9599999999999387</v>
          </cell>
          <cell r="D491">
            <v>0.13100000000000001</v>
          </cell>
          <cell r="E491">
            <v>0.50960000000000005</v>
          </cell>
        </row>
        <row r="492">
          <cell r="B492">
            <v>4.9700009999999386</v>
          </cell>
          <cell r="C492">
            <v>4.9699999999999385</v>
          </cell>
          <cell r="D492">
            <v>0.13100000000000001</v>
          </cell>
          <cell r="E492">
            <v>0.50970000000000004</v>
          </cell>
        </row>
        <row r="493">
          <cell r="B493">
            <v>4.9800009999999384</v>
          </cell>
          <cell r="C493">
            <v>4.9799999999999383</v>
          </cell>
          <cell r="D493">
            <v>0.13100000000000001</v>
          </cell>
          <cell r="E493">
            <v>0.50980000000000003</v>
          </cell>
        </row>
        <row r="494">
          <cell r="B494">
            <v>4.9900009999999382</v>
          </cell>
          <cell r="C494">
            <v>4.989999999999938</v>
          </cell>
          <cell r="D494">
            <v>0.13100000000000001</v>
          </cell>
          <cell r="E494">
            <v>0.50990000000000002</v>
          </cell>
        </row>
        <row r="495">
          <cell r="B495">
            <v>5.000000999999938</v>
          </cell>
          <cell r="C495">
            <v>4.9999999999999378</v>
          </cell>
          <cell r="D495">
            <v>0.13100000000000001</v>
          </cell>
          <cell r="E495">
            <v>0.51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데이타"/>
      <sheetName val="조도"/>
      <sheetName val="DATA"/>
      <sheetName val="Sheet1"/>
      <sheetName val="Sheet2"/>
      <sheetName val="노임"/>
      <sheetName val="G.R300경비"/>
      <sheetName val="날개벽"/>
      <sheetName val="설계조건"/>
      <sheetName val="노임9월"/>
      <sheetName val="무산소조"/>
      <sheetName val="터널조도"/>
      <sheetName val="노임단가"/>
      <sheetName val="단가산출"/>
      <sheetName val="단가조사"/>
      <sheetName val="일위목록"/>
      <sheetName val="요율"/>
      <sheetName val="ILLU"/>
      <sheetName val="코드표"/>
      <sheetName val="일위대가"/>
      <sheetName val="경산"/>
      <sheetName val="증감대비"/>
      <sheetName val="7단가"/>
      <sheetName val="4-7.중앙전기실(노임단가)"/>
      <sheetName val="Y-WORK"/>
      <sheetName val="1단계"/>
      <sheetName val="비탈면보호공수량산출"/>
      <sheetName val="건축"/>
      <sheetName val="식재가격"/>
      <sheetName val="식재총괄"/>
      <sheetName val="수목표준대가"/>
      <sheetName val="BID"/>
      <sheetName val="9509"/>
      <sheetName val="11.1 단면hwp"/>
      <sheetName val="내역서"/>
      <sheetName val="A갑지"/>
      <sheetName val="wall"/>
      <sheetName val="Front"/>
      <sheetName val="단위일위"/>
      <sheetName val="자재"/>
      <sheetName val="#REF"/>
      <sheetName val="토사(PE)"/>
      <sheetName val="인건비 "/>
      <sheetName val="???"/>
      <sheetName val="전기"/>
      <sheetName val="BQ(실행)"/>
      <sheetName val="DATE"/>
      <sheetName val="내역"/>
      <sheetName val="종배수관면벽신"/>
      <sheetName val="적용단위길이"/>
      <sheetName val="담장산출"/>
      <sheetName val="µ¥ÀÌÅ¸"/>
      <sheetName val="Á¶µµ"/>
      <sheetName val="³ëÀÓ"/>
      <sheetName val="G.R300°æºñ"/>
      <sheetName val="ºñÅ»¸éº¸È£°ø¼ö·®»êÃâ"/>
      <sheetName val="³ëÀÓ´Ü°¡"/>
      <sheetName val="ÀÏÀ§¸ñ·Ï"/>
      <sheetName val="¿äÀ²"/>
      <sheetName val="ÀÏÀ§´ë°¡"/>
      <sheetName val="ÅÍ³ÎÁ¶µµ"/>
      <sheetName val="ÄÚµåÇ¥"/>
      <sheetName val="´Ü°¡Á¶»ç"/>
      <sheetName val="COST"/>
      <sheetName val="점수계산1-2"/>
      <sheetName val="COVER"/>
      <sheetName val="NEGO"/>
      <sheetName val="TEL"/>
      <sheetName val="입찰안"/>
      <sheetName val="I一般比"/>
      <sheetName val="N賃率-職"/>
      <sheetName val="기계경비(시간당)"/>
      <sheetName val="램머"/>
      <sheetName val="전기일위대가"/>
      <sheetName val="Sheet3"/>
      <sheetName val="대비"/>
      <sheetName val="노무비"/>
      <sheetName val="File_관급"/>
      <sheetName val="공정집계"/>
      <sheetName val="COPING"/>
      <sheetName val="건축내역"/>
      <sheetName val="직노"/>
      <sheetName val="전산망"/>
      <sheetName val="2000년1차"/>
      <sheetName val="6공구(당초)"/>
      <sheetName val="개요"/>
      <sheetName val="수안보-MBR1"/>
      <sheetName val="자료"/>
      <sheetName val="단락전류-A"/>
      <sheetName val="포장복구집계"/>
      <sheetName val="안정계산"/>
      <sheetName val="단면검토"/>
      <sheetName val="기계경비"/>
      <sheetName val="일반자재"/>
      <sheetName val="배수공"/>
      <sheetName val="MOTOR"/>
      <sheetName val="CABdata"/>
      <sheetName val="진주방향"/>
      <sheetName val="데리네이타현황"/>
      <sheetName val="공주-교대(A1)"/>
      <sheetName val="소비자가"/>
      <sheetName val="단가 "/>
      <sheetName val="일위총괄표"/>
      <sheetName val="냉천부속동"/>
      <sheetName val="NEYOK"/>
      <sheetName val="일위대가목차"/>
      <sheetName val="기성내역서표지"/>
      <sheetName val="°æ»ê"/>
      <sheetName val="EQ-R1"/>
      <sheetName val="자재단가"/>
      <sheetName val="비교1"/>
      <sheetName val="첨부1"/>
      <sheetName val="을"/>
      <sheetName val="단가"/>
      <sheetName val="사용성검토"/>
      <sheetName val="Customer Databas"/>
      <sheetName val="설비"/>
      <sheetName val="01상노임"/>
      <sheetName val="집계표"/>
      <sheetName val="설비내역서"/>
      <sheetName val="건축내역서"/>
      <sheetName val="전기내역서"/>
      <sheetName val="단가비교"/>
      <sheetName val="b_balju_cho"/>
      <sheetName val="조도계산"/>
      <sheetName val="토공계산서(부체도로)"/>
      <sheetName val="토목"/>
      <sheetName val="ⴭⴭⴭⴭⴭ"/>
      <sheetName val="calculation"/>
      <sheetName val="6호기"/>
      <sheetName val="1차 내역서"/>
      <sheetName val="공통가설"/>
      <sheetName val="건축(충일분)"/>
      <sheetName val="경비_원본"/>
      <sheetName val="손익분석"/>
      <sheetName val="AS복구"/>
      <sheetName val="중기터파기"/>
      <sheetName val="변수값"/>
      <sheetName val="중기상차"/>
      <sheetName val="수량-가로등"/>
      <sheetName val="산업"/>
      <sheetName val="인건비"/>
      <sheetName val="노임이"/>
      <sheetName val="부표총괄"/>
      <sheetName val="일위집계(기존)"/>
      <sheetName val="수량산출서"/>
      <sheetName val="전기산출"/>
      <sheetName val="터파기및재료"/>
      <sheetName val="EACT10"/>
      <sheetName val="시중노임(공사)"/>
      <sheetName val="금융비용"/>
      <sheetName val="부하계산서"/>
      <sheetName val="공종구간"/>
      <sheetName val="TRE TABLE"/>
      <sheetName val="ASEM내역"/>
      <sheetName val="노무"/>
      <sheetName val="예산명세서"/>
      <sheetName val="설계명세서"/>
      <sheetName val="자료입력"/>
      <sheetName val="MATERIAL"/>
      <sheetName val="원가계산서"/>
      <sheetName val="건축집계표"/>
      <sheetName val="전장품(관리용)"/>
      <sheetName val="9811"/>
      <sheetName val="가격조사"/>
      <sheetName val="변압기 및 발전기 용량"/>
      <sheetName val="제품"/>
      <sheetName val="맨홀수량산출"/>
      <sheetName val="DESIGN CRITERIA"/>
      <sheetName val="옹벽"/>
      <sheetName val="DATA 입력부"/>
      <sheetName val="기둥(원형)"/>
      <sheetName val="단면 (2)"/>
      <sheetName val="교각1"/>
      <sheetName val="단 box"/>
      <sheetName val="노무비 "/>
      <sheetName val="일위집계"/>
      <sheetName val="부하계산"/>
      <sheetName val="1-1"/>
      <sheetName val="단가산출2"/>
      <sheetName val="단가 및 재료비"/>
      <sheetName val="단가산출1"/>
      <sheetName val="LIST"/>
      <sheetName val="WORK"/>
      <sheetName val="산수배수"/>
      <sheetName val="일위대가 (100%)"/>
      <sheetName val="실적원가"/>
      <sheetName val="도급"/>
      <sheetName val="조명율표"/>
      <sheetName val="CATCH BASIN"/>
      <sheetName val="내역서(갑)"/>
      <sheetName val="단위중량"/>
      <sheetName val="출력-내역서"/>
      <sheetName val="견적서세부내용"/>
      <sheetName val="견적내용입력"/>
      <sheetName val="발신정보"/>
      <sheetName val="내역서(기계)"/>
      <sheetName val="INFO"/>
      <sheetName val="2.냉난방설비공사"/>
      <sheetName val="7.자동제어공사"/>
      <sheetName val="세부내역"/>
      <sheetName val="1.설계조건"/>
      <sheetName val="제잡비 산출내역(실적공사비)"/>
      <sheetName val="내역서(총)"/>
      <sheetName val="일위대가(가설)"/>
      <sheetName val="Sheet1 (2)"/>
      <sheetName val="남양주부대"/>
      <sheetName val="제잡비1"/>
      <sheetName val="산출근거"/>
      <sheetName val="갑지(추정)"/>
      <sheetName val="b_balju"/>
      <sheetName val="주공기준"/>
      <sheetName val="6. 직접경비"/>
      <sheetName val="공종목록표"/>
      <sheetName val="사급자재"/>
      <sheetName val="수량산출"/>
      <sheetName val="WEIGHT LIST"/>
      <sheetName val="POL6차-PIPING"/>
      <sheetName val="산#2-1 (2)"/>
      <sheetName val="산#3-1"/>
      <sheetName val="노단"/>
      <sheetName val="수량인공"/>
      <sheetName val="장비"/>
      <sheetName val="원형1호맨홀토공수량"/>
      <sheetName val="노원열병합  건축공사기성내역서"/>
      <sheetName val="2.가정단면"/>
      <sheetName val="DATA(광속)"/>
      <sheetName val="대운반(신설-관급)"/>
      <sheetName val="고창터널(고창방향)"/>
      <sheetName val="자동차폐수처리장"/>
      <sheetName val="상반기손익차2총괄"/>
      <sheetName val="기본일위"/>
      <sheetName val="2. 공원조도(전통공원)"/>
      <sheetName val="부대내역"/>
      <sheetName val="말고개터널조명전압강하"/>
      <sheetName val="2001년 건설노임"/>
      <sheetName val="XL4Poppy"/>
      <sheetName val="유류사용"/>
      <sheetName val="SLAB&quot;1&quot;"/>
      <sheetName val="횡배수관"/>
      <sheetName val="CODE"/>
      <sheetName val="총괄표"/>
      <sheetName val="인공산출"/>
      <sheetName val="대로근거"/>
      <sheetName val="중간부"/>
      <sheetName val="공통가설비"/>
      <sheetName val="Sheet15"/>
      <sheetName val="인부노임"/>
      <sheetName val="단가코드"/>
      <sheetName val="CIVIL"/>
      <sheetName val="예산변경사항"/>
      <sheetName val="2경간"/>
      <sheetName val="시설물"/>
      <sheetName val="식재출력용"/>
      <sheetName val="식재"/>
      <sheetName val="유지관리"/>
      <sheetName val="자재단가-1"/>
      <sheetName val="설계산출기초"/>
      <sheetName val="설계산출표지"/>
      <sheetName val="도급예산내역서총괄표"/>
      <sheetName val="을부담운반비"/>
      <sheetName val="운반비산출"/>
      <sheetName val="직공비"/>
      <sheetName val="하수급견적대비"/>
      <sheetName val="간선계산"/>
      <sheetName val="자재단가표"/>
      <sheetName val="물가"/>
      <sheetName val="실행내역"/>
      <sheetName val="토 적 표"/>
      <sheetName val="2009노임(공사)"/>
      <sheetName val="공문"/>
      <sheetName val="(A)내역서"/>
      <sheetName val="교통대책내역"/>
      <sheetName val="내역분기"/>
      <sheetName val="견적서"/>
      <sheetName val="실행대비"/>
      <sheetName val="2010노임(공사)"/>
      <sheetName val="일위대가표"/>
      <sheetName val="조건표"/>
      <sheetName val="재집"/>
      <sheetName val="직재"/>
      <sheetName val="공내역"/>
      <sheetName val="개소별수량산출"/>
      <sheetName val="단가비교표"/>
      <sheetName val="3.하중산정4.지지력"/>
      <sheetName val="예정(3)"/>
      <sheetName val="동원(3)"/>
      <sheetName val="일위대가(건축)"/>
      <sheetName val="첨부파일"/>
      <sheetName val="Sheet5"/>
      <sheetName val="설변물량"/>
      <sheetName val="960318-1"/>
      <sheetName val="AC포장수량"/>
      <sheetName val="난간벽단위"/>
      <sheetName val="교각별수량"/>
      <sheetName val="말뚝지지력산정"/>
      <sheetName val="102역사"/>
      <sheetName val="DATA1"/>
      <sheetName val="1"/>
      <sheetName val="일위"/>
      <sheetName val="옹벽기초자료"/>
      <sheetName val="현황산출서"/>
      <sheetName val="방송일위대가"/>
      <sheetName val="Macro(전선)"/>
      <sheetName val="계수시트"/>
      <sheetName val="비목군단가비교표"/>
      <sheetName val="INPUT(덕도방향-시점)"/>
      <sheetName val="기자재대비표"/>
      <sheetName val="2004,상노임"/>
      <sheetName val="96노임기준"/>
      <sheetName val="시설물일위"/>
      <sheetName val="플랜트 설치"/>
      <sheetName val="내부부하"/>
      <sheetName val="input"/>
      <sheetName val="교각계산"/>
      <sheetName val="6PILE  (돌출)"/>
      <sheetName val="일위목차"/>
      <sheetName val="G_R300경비"/>
      <sheetName val="단가_"/>
      <sheetName val="4-7_중앙전기실(노임단가)"/>
      <sheetName val="성곽내역서"/>
      <sheetName val="수량명세서"/>
      <sheetName val="토공수량산출"/>
      <sheetName val="토적계산서"/>
      <sheetName val="전선 및 전선관"/>
      <sheetName val="관리비"/>
      <sheetName val="내역(2000년)"/>
      <sheetName val="일위노임단가"/>
      <sheetName val="Mc1"/>
      <sheetName val="7´Ü°¡"/>
      <sheetName val="¼ö¸ñÇ¥ÁØ´ë°¡"/>
      <sheetName val="IìéÚõÝï"/>
      <sheetName val="NìüëÒ-òÅ"/>
      <sheetName val="°ÇÃà³»¿ª"/>
      <sheetName val="Áõ°¨´ëºñ"/>
      <sheetName val="³»¿ª¼­"/>
      <sheetName val="A°©Áö"/>
      <sheetName val="4-7.Áß¾ÓÀü±â½Ç(³ëÀÓ´Ü°¡)"/>
      <sheetName val="°ÇÃà"/>
      <sheetName val="½ÄÀç°¡°Ý"/>
      <sheetName val="½ÄÀçÃÑ°ý"/>
      <sheetName val="Àü±â"/>
      <sheetName val="´ãÀå»êÃâ"/>
      <sheetName val="Åä»ç(PE)"/>
      <sheetName val="11.1 ´Ü¸éhwp"/>
      <sheetName val="6È£±â"/>
      <sheetName val="ÀÎ°Çºñ "/>
      <sheetName val="´ëºñ"/>
      <sheetName val="BQ(½ÇÇà)"/>
      <sheetName val="Á¡¼ö°è»ê1-2"/>
      <sheetName val="³ë¹«ºñ"/>
      <sheetName val="±â°è°æºñ(½Ã°£´ç)"/>
      <sheetName val="·¥¸Ó"/>
      <sheetName val="Àü±âÀÏÀ§´ë°¡"/>
      <sheetName val="File_°ü±Þ"/>
      <sheetName val="°øÁ¤Áý°è"/>
      <sheetName val="ÀÔÂû¾È"/>
      <sheetName val="³»¿ª"/>
      <sheetName val="Æ÷Àåº¹±¸Áý°è"/>
      <sheetName val="1Â÷ ³»¿ª¼­"/>
      <sheetName val="°øÅë°¡¼³"/>
      <sheetName val="01»ó³ëÀÓ"/>
      <sheetName val="½ÃÁß³ëÀÓ(°ø»ç)"/>
      <sheetName val="³ëÀÓ9¿ù"/>
      <sheetName val="¹«»ê¼ÒÁ¶"/>
      <sheetName val="¼³°èÁ¶°Ç"/>
      <sheetName val="¾ÈÁ¤°è»ê"/>
      <sheetName val="´Ü¸é°ËÅä"/>
      <sheetName val="ÅÍÆÄ±â¹×Àç·á"/>
      <sheetName val="Àü»ê¸Á"/>
      <sheetName val="µ¥¸®³×ÀÌÅ¸ÇöÈ²"/>
      <sheetName val="Á÷³ë"/>
      <sheetName val="Á¾¹è¼ö°ü¸éº®½Å"/>
      <sheetName val="Àû¿ë´ÜÀ§±æÀÌ"/>
      <sheetName val="2000³â1Â÷"/>
      <sheetName val="6°ø±¸(´çÃÊ)"/>
      <sheetName val="°³¿ä"/>
      <sheetName val="ÀÚ·á"/>
      <sheetName val="´Ü¶ôÀü·ù-A"/>
      <sheetName val="±â°è°æºñ"/>
      <sheetName val="ÀÏ¹ÝÀÚÀç"/>
      <sheetName val="¹è¼ö°ø"/>
      <sheetName val="ÁøÁÖ¹æÇâ"/>
      <sheetName val="¼ö¾Èº¸-MBR1"/>
      <sheetName val="°øÁÖ-±³´ë(A1)"/>
      <sheetName val="³ÃÃµºÎ¼Óµ¿"/>
      <sheetName val="´Ü°¡"/>
      <sheetName val="ÀÎ°Çºñ"/>
      <sheetName val="¿¹»ê¸í¼¼¼­"/>
      <sheetName val="¼³°è¸í¼¼¼­"/>
      <sheetName val="ÀÚ·áÀÔ·Â"/>
      <sheetName val="À»"/>
      <sheetName val="´Ü°¡ºñ±³"/>
      <sheetName val="°æºñ_¿øº»"/>
      <sheetName val="¼ö·®-°¡·Îµî"/>
      <sheetName val="´ÜÀ§ÀÏÀ§"/>
      <sheetName val="¿ø°¡°è»ê¼­"/>
      <sheetName val="¼³ºñ"/>
      <sheetName val="°ÇÃàÁý°èÇ¥"/>
      <sheetName val="»ê¾÷"/>
      <sheetName val="ÀÚÀç´Ü°¡"/>
      <sheetName val="¼ÒºñÀÚ°¡"/>
      <sheetName val="´Ü°¡ "/>
      <sheetName val="ÀÏÀ§ÃÑ°ýÇ¥"/>
      <sheetName val="1´Ü°è"/>
      <sheetName val="¼ö·®»êÃâ¼­"/>
      <sheetName val="³ë¹«"/>
      <sheetName val="Åä¸ñ"/>
      <sheetName val="건축내역(도급)"/>
      <sheetName val="공조기"/>
      <sheetName val="경  비 "/>
      <sheetName val="재료비"/>
      <sheetName val="4동급수"/>
      <sheetName val="차수"/>
      <sheetName val="신규 수주분(사용자 정의)"/>
      <sheetName val="비용"/>
      <sheetName val="과천MAIN"/>
      <sheetName val="h-013211-2"/>
      <sheetName val="3련 BOX"/>
      <sheetName val="남대문빌딩"/>
      <sheetName val="지급자재"/>
      <sheetName val="안정검토"/>
      <sheetName val="NEWDRAW"/>
      <sheetName val="TB-내역서"/>
      <sheetName val="을지"/>
      <sheetName val="금액집계"/>
      <sheetName val="현장관리비"/>
      <sheetName val="아스.노면절삭"/>
      <sheetName val="평가데이터"/>
      <sheetName val="토공유동표"/>
      <sheetName val="발주설계서(당초)"/>
      <sheetName val="기초자료"/>
      <sheetName val="도급정산"/>
      <sheetName val="배선DATA"/>
      <sheetName val="전동기DATA"/>
      <sheetName val="type-F"/>
      <sheetName val="문산방향-교대(A2)"/>
      <sheetName val="우수토적(진입도로)"/>
      <sheetName val="연결임시"/>
      <sheetName val="비용display"/>
      <sheetName val="기초일위"/>
      <sheetName val="시설일위"/>
      <sheetName val="조명일위"/>
      <sheetName val="2000,9월 일위"/>
      <sheetName val="관로내역원"/>
      <sheetName val="갑지"/>
      <sheetName val="쌍송교"/>
      <sheetName val="토공1"/>
      <sheetName val="Total"/>
      <sheetName val="guard(mac)"/>
      <sheetName val="부대대비"/>
      <sheetName val="냉연집계"/>
      <sheetName val="관기성공.내"/>
      <sheetName val="실행내역서 "/>
      <sheetName val="차도조도계산"/>
      <sheetName val="sheets"/>
      <sheetName val="중기조종사 단위단가"/>
      <sheetName val="정부노임단가"/>
      <sheetName val="Manual Valve List"/>
      <sheetName val="각종장비전압강하계산"/>
      <sheetName val="철근단면적"/>
      <sheetName val="말뚝기초"/>
      <sheetName val="진접"/>
      <sheetName val="TOTAL3"/>
      <sheetName val="본사업"/>
      <sheetName val="SG"/>
      <sheetName val="본부소개"/>
      <sheetName val="투찰(하수)"/>
      <sheetName val="공내역서"/>
      <sheetName val="dt0301"/>
      <sheetName val="dtt0301"/>
      <sheetName val="TYPE-A"/>
      <sheetName val="품셈표"/>
      <sheetName val="월별손익"/>
      <sheetName val="배수장토목공사비"/>
      <sheetName val="경비2내역"/>
      <sheetName val="Imp-Data"/>
      <sheetName val="노임단가표"/>
      <sheetName val="단가조사서"/>
      <sheetName val="전체현황"/>
      <sheetName val="목록1"/>
      <sheetName val="목록2"/>
      <sheetName val="중기"/>
      <sheetName val="공사원가계산서"/>
      <sheetName val="일위대가표(무)"/>
      <sheetName val="일위대가산출기초"/>
      <sheetName val="노임단"/>
      <sheetName val="부대공"/>
      <sheetName val="운반공"/>
      <sheetName val="자재단"/>
      <sheetName val="장비단"/>
      <sheetName val="기본"/>
      <sheetName val="2_냉난방설비공사"/>
      <sheetName val="소총괄표1"/>
      <sheetName val="단가대비"/>
      <sheetName val="관급"/>
      <sheetName val="01_ 원가계산서"/>
      <sheetName val="기계경비산출기준"/>
      <sheetName val="견적을지"/>
      <sheetName val="000000"/>
      <sheetName val="내역서2안"/>
      <sheetName val="견적업체"/>
      <sheetName val="공통가설공사"/>
      <sheetName val="제출내역 (2)"/>
      <sheetName val="교대시점"/>
      <sheetName val="협조전"/>
      <sheetName val="내역표지"/>
    </sheetNames>
    <sheetDataSet>
      <sheetData sheetId="0" refreshError="1"/>
      <sheetData sheetId="1" refreshError="1">
        <row r="23">
          <cell r="R23">
            <v>0</v>
          </cell>
          <cell r="S23" t="str">
            <v>J</v>
          </cell>
          <cell r="U23" t="str">
            <v>FCL 20W</v>
          </cell>
          <cell r="V23">
            <v>900</v>
          </cell>
        </row>
        <row r="24">
          <cell r="R24">
            <v>0.7</v>
          </cell>
          <cell r="S24" t="str">
            <v>I</v>
          </cell>
          <cell r="U24" t="str">
            <v>FCL 30W</v>
          </cell>
          <cell r="V24">
            <v>1370</v>
          </cell>
        </row>
        <row r="25">
          <cell r="R25">
            <v>0.9</v>
          </cell>
          <cell r="S25" t="str">
            <v>H</v>
          </cell>
          <cell r="U25" t="str">
            <v>FCL 32W</v>
          </cell>
          <cell r="V25">
            <v>1690</v>
          </cell>
        </row>
        <row r="26">
          <cell r="R26">
            <v>1.1200000000000001</v>
          </cell>
          <cell r="S26" t="str">
            <v>G</v>
          </cell>
          <cell r="U26" t="str">
            <v>FCL 40W</v>
          </cell>
          <cell r="V26">
            <v>2310</v>
          </cell>
        </row>
        <row r="27">
          <cell r="R27">
            <v>1.38</v>
          </cell>
          <cell r="S27" t="str">
            <v>F</v>
          </cell>
          <cell r="U27" t="str">
            <v>FL 1/20W</v>
          </cell>
          <cell r="V27">
            <v>1010</v>
          </cell>
        </row>
        <row r="28">
          <cell r="R28">
            <v>1.75</v>
          </cell>
          <cell r="S28" t="str">
            <v>E</v>
          </cell>
          <cell r="U28" t="str">
            <v>FL 1/32W</v>
          </cell>
          <cell r="V28">
            <v>2860</v>
          </cell>
        </row>
        <row r="29">
          <cell r="R29">
            <v>2.25</v>
          </cell>
          <cell r="S29" t="str">
            <v>D</v>
          </cell>
          <cell r="U29" t="str">
            <v>FL 1/40W</v>
          </cell>
          <cell r="V29">
            <v>2610</v>
          </cell>
        </row>
        <row r="30">
          <cell r="R30">
            <v>2.75</v>
          </cell>
          <cell r="S30" t="str">
            <v>C</v>
          </cell>
          <cell r="U30" t="str">
            <v>FL 2/20W</v>
          </cell>
          <cell r="V30">
            <v>2020</v>
          </cell>
        </row>
        <row r="31">
          <cell r="R31">
            <v>3.5</v>
          </cell>
          <cell r="S31" t="str">
            <v>B</v>
          </cell>
          <cell r="U31" t="str">
            <v>FL 2/32W</v>
          </cell>
          <cell r="V31">
            <v>5720</v>
          </cell>
        </row>
        <row r="32">
          <cell r="R32">
            <v>4.5</v>
          </cell>
          <cell r="S32" t="str">
            <v>A</v>
          </cell>
          <cell r="U32" t="str">
            <v>FL 2/40W</v>
          </cell>
          <cell r="V32">
            <v>5220</v>
          </cell>
        </row>
        <row r="33">
          <cell r="U33" t="str">
            <v>FUL 13W</v>
          </cell>
          <cell r="V33">
            <v>800</v>
          </cell>
        </row>
        <row r="34">
          <cell r="U34" t="str">
            <v>FUL 17W</v>
          </cell>
          <cell r="V34">
            <v>1070</v>
          </cell>
        </row>
        <row r="35">
          <cell r="U35" t="str">
            <v>FUL 27W</v>
          </cell>
          <cell r="V35">
            <v>1550</v>
          </cell>
        </row>
        <row r="36">
          <cell r="U36" t="str">
            <v>IL 100W</v>
          </cell>
          <cell r="V36">
            <v>1250</v>
          </cell>
        </row>
        <row r="37">
          <cell r="U37" t="str">
            <v>IL 150W</v>
          </cell>
          <cell r="V37">
            <v>2090</v>
          </cell>
        </row>
        <row r="38">
          <cell r="U38" t="str">
            <v>IL 200W</v>
          </cell>
          <cell r="V38">
            <v>2920</v>
          </cell>
        </row>
        <row r="39">
          <cell r="U39" t="str">
            <v>IL 20W</v>
          </cell>
          <cell r="V39">
            <v>130</v>
          </cell>
        </row>
        <row r="40">
          <cell r="U40" t="str">
            <v>IL 30W</v>
          </cell>
          <cell r="V40">
            <v>240</v>
          </cell>
        </row>
        <row r="41">
          <cell r="U41" t="str">
            <v>IL 40W</v>
          </cell>
          <cell r="V41">
            <v>350</v>
          </cell>
        </row>
        <row r="42">
          <cell r="U42" t="str">
            <v>IL 60W</v>
          </cell>
          <cell r="V42">
            <v>630</v>
          </cell>
        </row>
        <row r="43">
          <cell r="U43" t="str">
            <v>MH 100W</v>
          </cell>
          <cell r="V43">
            <v>6500</v>
          </cell>
        </row>
        <row r="44">
          <cell r="U44" t="str">
            <v>MH 175W</v>
          </cell>
          <cell r="V44">
            <v>14000</v>
          </cell>
        </row>
        <row r="45">
          <cell r="U45" t="str">
            <v>MH 250W</v>
          </cell>
          <cell r="V45">
            <v>20500</v>
          </cell>
        </row>
        <row r="46">
          <cell r="U46" t="str">
            <v>MH 400W</v>
          </cell>
          <cell r="V46">
            <v>34000</v>
          </cell>
        </row>
        <row r="47">
          <cell r="U47" t="str">
            <v>NH 100W</v>
          </cell>
          <cell r="V47">
            <v>9000</v>
          </cell>
        </row>
        <row r="48">
          <cell r="U48" t="str">
            <v>NH 150W</v>
          </cell>
          <cell r="V48">
            <v>14000</v>
          </cell>
        </row>
        <row r="49">
          <cell r="U49" t="str">
            <v>NH 200W</v>
          </cell>
          <cell r="V49">
            <v>25000</v>
          </cell>
        </row>
        <row r="50">
          <cell r="U50" t="str">
            <v>NH 70W</v>
          </cell>
          <cell r="V50">
            <v>6200</v>
          </cell>
        </row>
      </sheetData>
      <sheetData sheetId="2" refreshError="1"/>
      <sheetData sheetId="3" refreshError="1">
        <row r="6">
          <cell r="E6" t="str">
            <v>A</v>
          </cell>
          <cell r="F6">
            <v>0.82</v>
          </cell>
        </row>
        <row r="7">
          <cell r="E7" t="str">
            <v>B</v>
          </cell>
          <cell r="F7">
            <v>0.79</v>
          </cell>
        </row>
        <row r="8">
          <cell r="E8" t="str">
            <v>C</v>
          </cell>
          <cell r="F8">
            <v>0.76</v>
          </cell>
        </row>
        <row r="9">
          <cell r="E9" t="str">
            <v>D</v>
          </cell>
          <cell r="F9">
            <v>0.72</v>
          </cell>
        </row>
        <row r="10">
          <cell r="E10" t="str">
            <v>E</v>
          </cell>
          <cell r="F10">
            <v>0.68</v>
          </cell>
        </row>
        <row r="11">
          <cell r="E11" t="str">
            <v>F</v>
          </cell>
          <cell r="F11">
            <v>0.62</v>
          </cell>
        </row>
        <row r="12">
          <cell r="E12" t="str">
            <v>G</v>
          </cell>
          <cell r="F12">
            <v>0.56999999999999995</v>
          </cell>
        </row>
        <row r="13">
          <cell r="E13" t="str">
            <v>H</v>
          </cell>
          <cell r="F13">
            <v>0.49</v>
          </cell>
        </row>
        <row r="14">
          <cell r="E14" t="str">
            <v>I</v>
          </cell>
          <cell r="F14">
            <v>0.42</v>
          </cell>
        </row>
        <row r="15">
          <cell r="E15" t="str">
            <v>J</v>
          </cell>
          <cell r="F15">
            <v>0.33</v>
          </cell>
        </row>
        <row r="17">
          <cell r="E17" t="str">
            <v>A</v>
          </cell>
          <cell r="F17">
            <v>0.74</v>
          </cell>
        </row>
        <row r="18">
          <cell r="E18" t="str">
            <v>B</v>
          </cell>
          <cell r="F18">
            <v>0.71</v>
          </cell>
        </row>
        <row r="19">
          <cell r="E19" t="str">
            <v>C</v>
          </cell>
          <cell r="F19">
            <v>0.67</v>
          </cell>
        </row>
        <row r="20">
          <cell r="E20" t="str">
            <v>D</v>
          </cell>
          <cell r="F20">
            <v>0.64</v>
          </cell>
        </row>
        <row r="21">
          <cell r="E21" t="str">
            <v>E</v>
          </cell>
          <cell r="F21">
            <v>0.59</v>
          </cell>
        </row>
        <row r="22">
          <cell r="E22" t="str">
            <v>F</v>
          </cell>
          <cell r="F22">
            <v>0.53</v>
          </cell>
        </row>
        <row r="23">
          <cell r="E23" t="str">
            <v>G</v>
          </cell>
          <cell r="F23">
            <v>0.49</v>
          </cell>
        </row>
        <row r="24">
          <cell r="E24" t="str">
            <v>H</v>
          </cell>
          <cell r="F24">
            <v>0.42</v>
          </cell>
        </row>
        <row r="25">
          <cell r="E25" t="str">
            <v>I</v>
          </cell>
          <cell r="F25">
            <v>0.36</v>
          </cell>
        </row>
        <row r="26">
          <cell r="E26" t="str">
            <v>J</v>
          </cell>
          <cell r="F26">
            <v>0.28000000000000003</v>
          </cell>
        </row>
        <row r="50">
          <cell r="E50" t="str">
            <v>A</v>
          </cell>
          <cell r="F50">
            <v>0.72</v>
          </cell>
        </row>
        <row r="51">
          <cell r="E51" t="str">
            <v>B</v>
          </cell>
          <cell r="F51">
            <v>0.68</v>
          </cell>
        </row>
        <row r="52">
          <cell r="E52" t="str">
            <v>C</v>
          </cell>
          <cell r="F52">
            <v>0.63</v>
          </cell>
        </row>
        <row r="53">
          <cell r="E53" t="str">
            <v>D</v>
          </cell>
          <cell r="F53">
            <v>0.59</v>
          </cell>
        </row>
        <row r="54">
          <cell r="E54" t="str">
            <v>E</v>
          </cell>
          <cell r="F54">
            <v>0.54</v>
          </cell>
        </row>
        <row r="55">
          <cell r="E55" t="str">
            <v>F</v>
          </cell>
          <cell r="F55">
            <v>0.48</v>
          </cell>
        </row>
        <row r="56">
          <cell r="E56" t="str">
            <v>G</v>
          </cell>
          <cell r="F56">
            <v>0.43</v>
          </cell>
        </row>
        <row r="57">
          <cell r="E57" t="str">
            <v>H</v>
          </cell>
          <cell r="F57">
            <v>0.39</v>
          </cell>
        </row>
        <row r="58">
          <cell r="E58" t="str">
            <v>I</v>
          </cell>
          <cell r="F58">
            <v>0.31</v>
          </cell>
        </row>
        <row r="59">
          <cell r="E59" t="str">
            <v>J</v>
          </cell>
          <cell r="F59">
            <v>0.24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-WORK"/>
      <sheetName val="ITEM"/>
      <sheetName val="단가비교표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DATA1"/>
      <sheetName val="정부노임단가"/>
      <sheetName val="A-4"/>
      <sheetName val="토목내역"/>
      <sheetName val="WORK"/>
      <sheetName val="DATA"/>
      <sheetName val="3BL공동구 수량"/>
      <sheetName val="설계조건"/>
      <sheetName val="날개벽(TYPE3)"/>
      <sheetName val="BQ"/>
      <sheetName val="비교표"/>
      <sheetName val="YES"/>
      <sheetName val="전기일위대가"/>
      <sheetName val="단가"/>
      <sheetName val="시설물일위"/>
      <sheetName val="기계내역"/>
      <sheetName val="단면(RW1)"/>
      <sheetName val="소비자가"/>
      <sheetName val="ilch"/>
      <sheetName val="IMP(MAIN)"/>
      <sheetName val="IMP (REACTOR)"/>
      <sheetName val="부대내역"/>
      <sheetName val="날개벽"/>
      <sheetName val="맨홀수량집계"/>
      <sheetName val="차액보증"/>
      <sheetName val="경비2내역"/>
      <sheetName val="교각계산"/>
      <sheetName val="토공계산서(부체도로)"/>
      <sheetName val="I一般比"/>
      <sheetName val="현장관리비내역서"/>
      <sheetName val="일위대가목록"/>
      <sheetName val="일위대가"/>
      <sheetName val="오산갈곳"/>
      <sheetName val="안정계산"/>
      <sheetName val="단면검토"/>
      <sheetName val="단가대비표"/>
      <sheetName val="우각부보강"/>
      <sheetName val="CONCRETE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전압강하계산"/>
      <sheetName val="계산근거"/>
      <sheetName val="조명율표"/>
      <sheetName val="#REF"/>
      <sheetName val="차도조도계산"/>
      <sheetName val="노무비 근거"/>
      <sheetName val="물량산출근거"/>
      <sheetName val="Sheet4"/>
      <sheetName val="일용노임단가"/>
      <sheetName val="sw1"/>
      <sheetName val="NOMUBI"/>
      <sheetName val="집1"/>
      <sheetName val="데이타"/>
      <sheetName val="보차도경계석"/>
      <sheetName val="내역서"/>
      <sheetName val="자재단가표"/>
      <sheetName val="남양시작동자105노65기1.3화1.2"/>
      <sheetName val="관람석제출"/>
      <sheetName val="포장복구집계"/>
      <sheetName val="을"/>
      <sheetName val="SORCE1"/>
      <sheetName val="가시설단위수량"/>
      <sheetName val="D-3503"/>
      <sheetName val="BID"/>
      <sheetName val="점수계산1-2"/>
      <sheetName val="STORAGE"/>
      <sheetName val="설계예산서"/>
      <sheetName val="수량집계"/>
      <sheetName val="총괄"/>
      <sheetName val="토목"/>
      <sheetName val="가로등내역서"/>
      <sheetName val="수량산출서"/>
      <sheetName val="2000.11월설계내역"/>
      <sheetName val="터파기및재료"/>
      <sheetName val="내역"/>
      <sheetName val="집계표"/>
      <sheetName val="총괄표"/>
      <sheetName val="말뚝지지력산정"/>
      <sheetName val="전선 및 전선관"/>
      <sheetName val="실행철강하도"/>
      <sheetName val="내역서2안"/>
      <sheetName val="단가산출"/>
      <sheetName val="소야공정계획표"/>
      <sheetName val="입찰안"/>
      <sheetName val="단가 및 재료비"/>
      <sheetName val="수량산출"/>
      <sheetName val="준검 내역서"/>
      <sheetName val="특별교실"/>
      <sheetName val="기숙사"/>
      <sheetName val="화장실"/>
      <sheetName val="총집계-1"/>
      <sheetName val="총집계-2"/>
      <sheetName val="원가-1"/>
      <sheetName val="원가-2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기안"/>
      <sheetName val="갑지"/>
      <sheetName val="견적서"/>
      <sheetName val="호계"/>
      <sheetName val="제암"/>
      <sheetName val="월마트"/>
      <sheetName val="월드컵"/>
      <sheetName val="Sheet1"/>
      <sheetName val="Sheet2"/>
      <sheetName val="Sheet3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내역(설계)"/>
      <sheetName val="부대공사비"/>
      <sheetName val="현장관리비집계표"/>
      <sheetName val="Macro1"/>
      <sheetName val="봉양~조차장간고하개명(신설)"/>
      <sheetName val="주상도"/>
      <sheetName val="6호기"/>
      <sheetName val="INPUT"/>
      <sheetName val="하조서"/>
      <sheetName val="보증수수료산출"/>
      <sheetName val="기계경비"/>
      <sheetName val="1.수인터널"/>
      <sheetName val="가로등"/>
      <sheetName val="공사비예산서(토목분)"/>
      <sheetName val="수목데이타 "/>
      <sheetName val="변압기 및 발전기 용량"/>
      <sheetName val="JUCK"/>
      <sheetName val="설계내역서"/>
      <sheetName val="단가조사"/>
      <sheetName val="본선차로수량집계표"/>
      <sheetName val="일반공사"/>
      <sheetName val="대비"/>
      <sheetName val="일위대가(목록)"/>
      <sheetName val="재료비"/>
      <sheetName val="참고"/>
      <sheetName val="공사개요"/>
      <sheetName val="각형맨홀"/>
      <sheetName val="수목단가"/>
      <sheetName val="시설수량표"/>
      <sheetName val="식재수량표"/>
      <sheetName val="일위목록"/>
      <sheetName val="자재단가"/>
      <sheetName val="- INFORMATION -"/>
      <sheetName val="예산변경사항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2000년1차"/>
      <sheetName val="FILE1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직노"/>
      <sheetName val="실행내역"/>
      <sheetName val="200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조건표"/>
      <sheetName val="JJ"/>
      <sheetName val="설계"/>
      <sheetName val="설 계"/>
      <sheetName val="ASP포장"/>
      <sheetName val="내역서(전기)"/>
      <sheetName val="일위대가표"/>
      <sheetName val="단가산출서(기계)"/>
      <sheetName val="표지 (2)"/>
      <sheetName val="에너지동"/>
      <sheetName val="연습"/>
      <sheetName val="Total"/>
      <sheetName val="원가계산"/>
      <sheetName val="코드표"/>
      <sheetName val="Sheet1 (2)"/>
      <sheetName val="MOTOR"/>
      <sheetName val="부하계산서"/>
      <sheetName val="견적조건"/>
      <sheetName val="견적조건(을지)"/>
      <sheetName val="식생블럭단위수량"/>
      <sheetName val="예정(3)"/>
      <sheetName val="동원(3)"/>
      <sheetName val="1.설계기준"/>
      <sheetName val="터널조도"/>
      <sheetName val="노임"/>
      <sheetName val="현황CODE"/>
      <sheetName val="손익현황"/>
      <sheetName val="3차설계"/>
      <sheetName val="기둥(원형)"/>
      <sheetName val="주형"/>
      <sheetName val="ABUT수량-A1"/>
      <sheetName val="옹벽"/>
      <sheetName val="밸브설치"/>
      <sheetName val="3.바닥판설계"/>
      <sheetName val="REACTION(USD지진시)"/>
      <sheetName val="안정검토"/>
      <sheetName val="REACTION(USE평시)"/>
      <sheetName val="일위대가표 (2)"/>
      <sheetName val="Testing"/>
      <sheetName val="IP좌표"/>
      <sheetName val="계화배수"/>
      <sheetName val="조명시설"/>
      <sheetName val="일위대가목차"/>
      <sheetName val="방음벽 기초 일반수량"/>
      <sheetName val="I.설계조건"/>
      <sheetName val="단면가정"/>
      <sheetName val="부재력정리"/>
      <sheetName val="BLOCK(1)"/>
      <sheetName val="단면치수"/>
      <sheetName val="노원열병합  건축공사기성내역서"/>
      <sheetName val="NEYOK"/>
      <sheetName val="woo(mac)"/>
      <sheetName val="Site Expenses"/>
      <sheetName val="sum1 (2)"/>
      <sheetName val="토공(완충)"/>
      <sheetName val="J直材4"/>
      <sheetName val="간선계산"/>
      <sheetName val="Macro(전선)"/>
      <sheetName val="지장물C"/>
      <sheetName val="General Data"/>
      <sheetName val="단위세대"/>
      <sheetName val="월선수금"/>
      <sheetName val="SE-611"/>
      <sheetName val="방송노임"/>
      <sheetName val="일집"/>
      <sheetName val="일위"/>
      <sheetName val="ATS단가"/>
      <sheetName val="단가산출집계"/>
      <sheetName val="설계내역(2001)"/>
      <sheetName val="소업1교"/>
      <sheetName val="변화치수"/>
      <sheetName val="hvac내역서(제어동)"/>
      <sheetName val="공사비집계"/>
      <sheetName val="견적서세부내용"/>
      <sheetName val="견적내용입력"/>
      <sheetName val="발신정보"/>
      <sheetName val="DATE"/>
      <sheetName val="목차"/>
      <sheetName val="설산1.나"/>
      <sheetName val="본사S"/>
      <sheetName val="형식별 개략공사비"/>
      <sheetName val="TABLE"/>
      <sheetName val="전체"/>
      <sheetName val="공통(20-91)"/>
      <sheetName val="2F 회의실견적(5_14 일대)"/>
      <sheetName val="예산서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Module1"/>
      <sheetName val="WORK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정부노임단가"/>
      <sheetName val="일반공사"/>
      <sheetName val="DS-LOAD"/>
      <sheetName val="대비"/>
      <sheetName val="2F 회의실견적(5_14 일대)"/>
      <sheetName val="CONCRETE"/>
      <sheetName val="ITEM"/>
      <sheetName val="P礔CKAGE"/>
      <sheetName val="지급자재"/>
      <sheetName val="D-3503"/>
      <sheetName val="공통비"/>
      <sheetName val="운반비(전선륐)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차액보증"/>
      <sheetName val="남양시작동자105노65기1.3화1.2"/>
      <sheetName val="터널조도"/>
      <sheetName val="데이타"/>
      <sheetName val="전기일위대가"/>
      <sheetName val="Y-WORK"/>
      <sheetName val="코드"/>
      <sheetName val="경비"/>
      <sheetName val="날개벽"/>
      <sheetName val="A-4"/>
      <sheetName val="건축내역"/>
      <sheetName val="출근부"/>
      <sheetName val="수량산출"/>
      <sheetName val="BLOCK(1)"/>
      <sheetName val="판"/>
      <sheetName val="타공종이기"/>
      <sheetName val="자재단가"/>
      <sheetName val="ilch"/>
      <sheetName val="금액내역서"/>
      <sheetName val="토공"/>
      <sheetName val="001"/>
      <sheetName val="c_balju"/>
      <sheetName val="투찰"/>
      <sheetName val="SG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내역분기"/>
      <sheetName val="노원열병합  건축공사기성내역서"/>
      <sheetName val="공통가설"/>
      <sheetName val="소비자가"/>
      <sheetName val="결과조달"/>
      <sheetName val="Sheet1 (2)"/>
      <sheetName val="CTEMCOST"/>
      <sheetName val="부대내역"/>
      <sheetName val="전차선로 물량표"/>
      <sheetName val="31.고_x0000_RTU"/>
      <sheetName val="CODE"/>
      <sheetName val="sw1"/>
      <sheetName val="NOMUBI"/>
      <sheetName val="I.설계조건"/>
      <sheetName val="TEL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공사비집계"/>
      <sheetName val="토공(완충)"/>
      <sheetName val="단위중량"/>
      <sheetName val="98지급계획"/>
      <sheetName val="설계예산내역서"/>
      <sheetName val="L형옹벽(key)"/>
      <sheetName val="연결임시"/>
      <sheetName val="현금"/>
      <sheetName val="집1"/>
      <sheetName val="8.PILE  (돌출)"/>
      <sheetName val="중기사용료"/>
      <sheetName val="한강운반비"/>
      <sheetName val="인건비"/>
      <sheetName val="11.자재단가"/>
      <sheetName val="기초공"/>
      <sheetName val="기둥(원형)"/>
      <sheetName val="단가조사서"/>
      <sheetName val="BQ"/>
      <sheetName val="견적시담(송포2공구)"/>
      <sheetName val="내역서(총)"/>
      <sheetName val="횡배위치"/>
      <sheetName val="관람석제출"/>
      <sheetName val="#REF"/>
      <sheetName val="정렬"/>
      <sheetName val="danga"/>
      <sheetName val="기계내역"/>
      <sheetName val="공통부대비"/>
      <sheetName val="BID"/>
      <sheetName val="DATE"/>
      <sheetName val="단가"/>
      <sheetName val="시설물일위"/>
      <sheetName val="BJJIN"/>
      <sheetName val="겉장"/>
      <sheetName val="기성검사원"/>
      <sheetName val="원가"/>
      <sheetName val="건축"/>
      <sheetName val="토목"/>
      <sheetName val="K1자재(3차등)"/>
      <sheetName val="구조물철거타공정이월"/>
      <sheetName val="노무비"/>
      <sheetName val="몰탈재료산출"/>
      <sheetName val="TOTAL"/>
      <sheetName val="최초침전지집계표"/>
      <sheetName val="6호기"/>
      <sheetName val="조경"/>
      <sheetName val="산거각호표"/>
      <sheetName val="설계조건"/>
      <sheetName val="안정계산"/>
      <sheetName val="단면검토"/>
      <sheetName val="백호우계수"/>
      <sheetName val="B"/>
      <sheetName val="ABUT수량-A1"/>
      <sheetName val="중기일위대가"/>
      <sheetName val="환률"/>
      <sheetName val="토목주소"/>
      <sheetName val="프랜트면허"/>
      <sheetName val="공사개요"/>
      <sheetName val="NEWDRAW"/>
      <sheetName val="토공계산서(부체도로)"/>
      <sheetName val="조도계산서 (도서)"/>
      <sheetName val="일위대가목차"/>
      <sheetName val="실행내역"/>
      <sheetName val="총계"/>
      <sheetName val="내역서 "/>
      <sheetName val="준검 내역서"/>
      <sheetName val="난방열교"/>
      <sheetName val="급탕열교"/>
      <sheetName val="fitting"/>
      <sheetName val="31.고"/>
      <sheetName val="간선계산"/>
      <sheetName val="Site Expenses"/>
      <sheetName val="FACTOR"/>
      <sheetName val="Sheet4"/>
      <sheetName val="손익분석"/>
      <sheetName val="총집계표"/>
      <sheetName val="화재 탐지 설비"/>
      <sheetName val="소업1교"/>
      <sheetName val="JUCK"/>
      <sheetName val="토공총괄집계"/>
      <sheetName val="교각1"/>
      <sheetName val="현장지지물물량"/>
      <sheetName val="보합"/>
      <sheetName val="노임"/>
      <sheetName val="3BL공동구 수량"/>
      <sheetName val="철거수량"/>
      <sheetName val="TYPE-B 평균H"/>
      <sheetName val="자재집계"/>
      <sheetName val="예산서"/>
      <sheetName val="March"/>
      <sheetName val="7.1유효폭"/>
      <sheetName val="수목단가"/>
      <sheetName val="시설수량표"/>
      <sheetName val="식재수량표"/>
      <sheetName val="일위목록"/>
      <sheetName val="실행예산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원형맨홀수량"/>
      <sheetName val="말뚝물량"/>
      <sheetName val="TABLE"/>
      <sheetName val="일위대가표"/>
      <sheetName val="계산근거"/>
      <sheetName val="경비2내역"/>
      <sheetName val="맨홀수량집계"/>
      <sheetName val="STORAGE"/>
      <sheetName val="수량집계"/>
      <sheetName val="총괄집계표"/>
      <sheetName val="2000년1차"/>
      <sheetName val="2000전체분"/>
      <sheetName val="교각계산"/>
      <sheetName val="가공비"/>
      <sheetName val="단중표"/>
      <sheetName val="(2)"/>
      <sheetName val="한전고리-을"/>
      <sheetName val="1.수인터널"/>
      <sheetName val="신공"/>
      <sheetName val="unit 4"/>
      <sheetName val="2.예산냴역검토서"/>
      <sheetName val="32.銅기기초"/>
      <sheetName val="DATA(BAC)"/>
      <sheetName val="견적서"/>
      <sheetName val="dtxl"/>
      <sheetName val="35_x000e_장주신설"/>
      <sheetName val="설변물량"/>
      <sheetName val="점수계산1-2"/>
      <sheetName val="수량산출서"/>
      <sheetName val="woo(mac)"/>
      <sheetName val="입찰"/>
      <sheetName val="현경"/>
      <sheetName val="총투자비산정"/>
      <sheetName val="ROE(FI)"/>
      <sheetName val="Sens&amp;Anal"/>
      <sheetName val="장문교(대전)"/>
      <sheetName val="건축(충일분)"/>
      <sheetName val="단면(RW1)"/>
      <sheetName val="9GNG운반"/>
      <sheetName val="을"/>
      <sheetName val="골조시행"/>
      <sheetName val="단면가정"/>
      <sheetName val="현장"/>
      <sheetName val="Sheet2"/>
      <sheetName val="기계실"/>
      <sheetName val="회사99"/>
      <sheetName val="eq_data"/>
      <sheetName val="EUPDAT2"/>
      <sheetName val="설계예산서"/>
      <sheetName val="Dae_Jiju"/>
      <sheetName val="Sikje_ingun"/>
      <sheetName val="TREE_D"/>
      <sheetName val="금액집계"/>
      <sheetName val="Customer Databas"/>
      <sheetName val="여흥"/>
      <sheetName val="Explanation for Page 17"/>
      <sheetName val="UNIT"/>
      <sheetName val="내역1"/>
      <sheetName val="일위대가목록"/>
      <sheetName val="단가대비표"/>
      <sheetName val="Sheet5"/>
      <sheetName val="토목내역"/>
      <sheetName val="FRP배관단가(만수)"/>
      <sheetName val="만수배관단가"/>
      <sheetName val="년"/>
      <sheetName val="산업개발안내서"/>
      <sheetName val="귀래 설계 공내역서"/>
      <sheetName val="대비표"/>
      <sheetName val="입력DATA"/>
      <sheetName val="바닥판"/>
      <sheetName val="품목"/>
      <sheetName val="품질 및 특성 보정계수"/>
      <sheetName val="8.자재단가"/>
      <sheetName val="자재단가표"/>
      <sheetName val="5. COST SCHEDULE PER EXPENSE"/>
      <sheetName val="공종별 집계"/>
      <sheetName val="단위세대"/>
      <sheetName val="관리비"/>
      <sheetName val="터파기및재료"/>
      <sheetName val="실행철강하도"/>
      <sheetName val="전신환매도율"/>
      <sheetName val="전체총괄표"/>
      <sheetName val="요소별"/>
      <sheetName val="전기요금"/>
      <sheetName val="도급대비"/>
      <sheetName val="조건"/>
      <sheetName val="한전위탁공사비2"/>
      <sheetName val="총괄내역서"/>
      <sheetName val="계화배수"/>
      <sheetName val="토 적 표"/>
      <sheetName val="조건표"/>
      <sheetName val="사용성검토"/>
      <sheetName val="단면 (2)"/>
      <sheetName val="SE-611"/>
      <sheetName val="표지 (2)"/>
      <sheetName val="대비2"/>
      <sheetName val="동원인원산출"/>
      <sheetName val="단가산출2"/>
      <sheetName val="장비집계"/>
      <sheetName val="C &amp; G RHS"/>
      <sheetName val="명세서"/>
      <sheetName val="일위대가 (목록)"/>
      <sheetName val="IMP(MAIN)"/>
      <sheetName val="IMP (REACTOR)"/>
      <sheetName val="J直材4"/>
      <sheetName val="TYPE1"/>
      <sheetName val="COST"/>
      <sheetName val="플랜트 설치"/>
      <sheetName val="DS-최종"/>
      <sheetName val="전기일위목록"/>
      <sheetName val="직노"/>
      <sheetName val="공틀공사"/>
      <sheetName val="연수동"/>
      <sheetName val="#230,#235"/>
      <sheetName val="Macro1"/>
      <sheetName val="제경비"/>
      <sheetName val="hvac(제어동)"/>
      <sheetName val="Indirect Cost"/>
      <sheetName val="아파트건축"/>
      <sheetName val="현장관리비집계표"/>
      <sheetName val="Qheet3"/>
      <sheetName val="초"/>
      <sheetName val="변화치수"/>
      <sheetName val="기계경비"/>
      <sheetName val="Ⅴ-2.공종별내역"/>
      <sheetName val="실시설계"/>
      <sheetName val="2.대외공문"/>
      <sheetName val="설계명세서(선로)"/>
      <sheetName val="설계산출표지"/>
      <sheetName val="공사원가계산서"/>
      <sheetName val="설계산출기초"/>
      <sheetName val="도급예산내역서총괄표"/>
      <sheetName val="을부담운반비"/>
      <sheetName val="운반비산출"/>
      <sheetName val=" 견적서"/>
      <sheetName val="진주방향"/>
      <sheetName val="내역총괄표"/>
      <sheetName val="검색"/>
      <sheetName val="CIVIL"/>
      <sheetName val="SLAB"/>
      <sheetName val="5공철탑검토표"/>
      <sheetName val="4공철탑검토"/>
      <sheetName val="관거공사비"/>
      <sheetName val="하수급견적대비"/>
      <sheetName val="45,46"/>
      <sheetName val="1을"/>
      <sheetName val="을지"/>
      <sheetName val="예산변경사항"/>
      <sheetName val="P.M 별"/>
      <sheetName val="자료"/>
      <sheetName val="실행내역서"/>
      <sheetName val="major"/>
      <sheetName val="단위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61">
          <cell r="B61">
            <v>2.5</v>
          </cell>
          <cell r="C61" t="str">
            <v>KA</v>
          </cell>
          <cell r="D61">
            <v>4.1717686147384132</v>
          </cell>
          <cell r="E61">
            <v>5.5</v>
          </cell>
        </row>
        <row r="62">
          <cell r="B62">
            <v>5</v>
          </cell>
          <cell r="C62" t="str">
            <v>KA</v>
          </cell>
          <cell r="D62">
            <v>8.3435372294768264</v>
          </cell>
          <cell r="E62">
            <v>14</v>
          </cell>
        </row>
        <row r="63">
          <cell r="B63">
            <v>8</v>
          </cell>
          <cell r="C63" t="str">
            <v>KA</v>
          </cell>
          <cell r="D63">
            <v>13.349659567162922</v>
          </cell>
          <cell r="E63">
            <v>14</v>
          </cell>
        </row>
        <row r="64">
          <cell r="B64">
            <v>12.5</v>
          </cell>
          <cell r="C64" t="str">
            <v>KA</v>
          </cell>
          <cell r="D64">
            <v>20.858843073692068</v>
          </cell>
          <cell r="E64">
            <v>22</v>
          </cell>
        </row>
        <row r="65">
          <cell r="B65">
            <v>16</v>
          </cell>
          <cell r="C65" t="str">
            <v>KA</v>
          </cell>
          <cell r="D65">
            <v>26.699319134325844</v>
          </cell>
          <cell r="E65">
            <v>38</v>
          </cell>
        </row>
        <row r="66">
          <cell r="B66">
            <v>20</v>
          </cell>
          <cell r="C66" t="str">
            <v>KA</v>
          </cell>
          <cell r="D66">
            <v>33.374148917907306</v>
          </cell>
          <cell r="E66">
            <v>38</v>
          </cell>
        </row>
        <row r="67">
          <cell r="B67">
            <v>25</v>
          </cell>
          <cell r="C67" t="str">
            <v>KA</v>
          </cell>
          <cell r="D67">
            <v>41.717686147384136</v>
          </cell>
          <cell r="E67">
            <v>60</v>
          </cell>
        </row>
        <row r="68">
          <cell r="B68">
            <v>40</v>
          </cell>
          <cell r="C68" t="str">
            <v>KA</v>
          </cell>
          <cell r="D68">
            <v>66.748297835814611</v>
          </cell>
          <cell r="E68">
            <v>100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/>
      <sheetData sheetId="529"/>
      <sheetData sheetId="530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NIT-QT"/>
    </sheetNames>
    <definedNames>
      <definedName name="Macro1"/>
      <definedName name="Macro11"/>
      <definedName name="Macro3"/>
      <definedName name="Macro4"/>
    </definedNames>
    <sheetDataSet>
      <sheetData sheetId="0" refreshError="1">
        <row r="4">
          <cell r="A4" t="str">
            <v>A</v>
          </cell>
          <cell r="B4">
            <v>3000</v>
          </cell>
          <cell r="C4">
            <v>1500</v>
          </cell>
          <cell r="D4">
            <v>1800</v>
          </cell>
          <cell r="E4">
            <v>634.54</v>
          </cell>
          <cell r="F4">
            <v>141</v>
          </cell>
          <cell r="G4">
            <v>20.8</v>
          </cell>
        </row>
        <row r="5">
          <cell r="A5" t="str">
            <v>B</v>
          </cell>
          <cell r="B5">
            <v>3000</v>
          </cell>
          <cell r="C5">
            <v>2400</v>
          </cell>
          <cell r="D5">
            <v>1800</v>
          </cell>
          <cell r="E5">
            <v>705.14</v>
          </cell>
          <cell r="F5">
            <v>274.27999999999997</v>
          </cell>
          <cell r="G5">
            <v>102.24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ES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표지 (2)"/>
      <sheetName val="XXXXXX"/>
      <sheetName val="호계"/>
      <sheetName val="제암"/>
      <sheetName val="월마트"/>
      <sheetName val="월드컵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갑지"/>
      <sheetName val="견적서"/>
      <sheetName val="내역서"/>
      <sheetName val="표지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견적조건"/>
      <sheetName val="견적조건(을지)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JUCK"/>
      <sheetName val="간선계산"/>
      <sheetName val="N賃率-職"/>
      <sheetName val="일위대가목차"/>
      <sheetName val="매립"/>
      <sheetName val="일위대가"/>
      <sheetName val="일반공사"/>
      <sheetName val="남양시작동자105노65기1.3화1.2"/>
      <sheetName val="을"/>
      <sheetName val="FILE1"/>
      <sheetName val="입찰안"/>
      <sheetName val="단가산출"/>
      <sheetName val="노무비"/>
      <sheetName val="DATA"/>
      <sheetName val="AIR SHOWER(3인용)"/>
      <sheetName val="원가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총괄"/>
      <sheetName val="단가비교표"/>
      <sheetName val="ITEM"/>
      <sheetName val="기초단가"/>
      <sheetName val="대구실행"/>
      <sheetName val="Baby일위대가"/>
      <sheetName val="0.집계"/>
      <sheetName val="1.수변전설비공사"/>
      <sheetName val="조명율표"/>
      <sheetName val="TOT"/>
      <sheetName val="MOTOR"/>
      <sheetName val="정부노임단가"/>
      <sheetName val="직노"/>
      <sheetName val="실행내역"/>
      <sheetName val="200"/>
      <sheetName val="을지"/>
      <sheetName val="DANGA"/>
      <sheetName val="손익분석"/>
      <sheetName val="대치판정"/>
      <sheetName val="98지급계획"/>
      <sheetName val="제-노임"/>
      <sheetName val="제직재"/>
      <sheetName val="대비"/>
      <sheetName val="부하계산서"/>
      <sheetName val="조도계산서 (도서)"/>
      <sheetName val="말뚝지지력산정"/>
      <sheetName val="MAIN_TABLE"/>
      <sheetName val="1.설계조건"/>
      <sheetName val="아산추가1220"/>
      <sheetName val="당초"/>
      <sheetName val="내역"/>
      <sheetName val="재료"/>
      <sheetName val="내역(설계)"/>
      <sheetName val="식생블럭단위수량"/>
      <sheetName val="#REF"/>
      <sheetName val="LOPCALC"/>
      <sheetName val="가로등부표"/>
      <sheetName val="3-1.CB"/>
      <sheetName val="입찰보고"/>
      <sheetName val="노무비단가"/>
      <sheetName val="Macro1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STORAGE"/>
      <sheetName val="Y-WORK"/>
      <sheetName val="설계예산서"/>
      <sheetName val="수량집계"/>
      <sheetName val="토목"/>
      <sheetName val="가로등내역서"/>
      <sheetName val="수량산출서"/>
      <sheetName val="2000.11월설계내역"/>
      <sheetName val="터파기및재료"/>
      <sheetName val="점수계산1-2"/>
      <sheetName val="BID"/>
      <sheetName val="부대공사비"/>
      <sheetName val="현장관리비집계표"/>
      <sheetName val="제경비율"/>
      <sheetName val="1.수인터널"/>
      <sheetName val="인건비"/>
      <sheetName val="CTEMCOST"/>
      <sheetName val="1차설계변경내역"/>
      <sheetName val="XL4Poppy"/>
      <sheetName val="일위대가(가설)"/>
      <sheetName val="자재단가"/>
      <sheetName val="본공사"/>
      <sheetName val="실행내역서"/>
      <sheetName val="신우"/>
      <sheetName val="BQ"/>
      <sheetName val="90.03실행 "/>
      <sheetName val="자료입력"/>
      <sheetName val="조명시설"/>
      <sheetName val="전선 및 전선관"/>
      <sheetName val="예산변경사항"/>
      <sheetName val="설계내역서"/>
      <sheetName val="구역화물"/>
      <sheetName val="단가일람"/>
      <sheetName val="부대공Ⅱ"/>
      <sheetName val="BID-도로"/>
      <sheetName val="001"/>
      <sheetName val="산출내역서집계표"/>
      <sheetName val="총계"/>
      <sheetName val="내력서"/>
      <sheetName val="집계표"/>
      <sheetName val="단가"/>
      <sheetName val="총괄표"/>
      <sheetName val="실행철강하도"/>
      <sheetName val="내역서2안"/>
      <sheetName val="소야공정계획표"/>
      <sheetName val="가설건물"/>
      <sheetName val="단위단가"/>
      <sheetName val="데이타"/>
      <sheetName val="49-119"/>
      <sheetName val="접지수량"/>
      <sheetName val="연습"/>
      <sheetName val="준검 내역서"/>
      <sheetName val="INPUT"/>
      <sheetName val="적용공정"/>
      <sheetName val="L_RPTB02_01"/>
      <sheetName val="원가계산서"/>
      <sheetName val="금리계산"/>
      <sheetName val="토공"/>
      <sheetName val="48전력선로일위"/>
      <sheetName val="우배수"/>
      <sheetName val="맨홀"/>
      <sheetName val="금호"/>
      <sheetName val="부하(성남)"/>
      <sheetName val="Sheet17"/>
      <sheetName val="I一般比"/>
      <sheetName val="중기일위대가"/>
      <sheetName val="본선차로수량집계표"/>
      <sheetName val="검사원"/>
      <sheetName val="원가"/>
      <sheetName val="중총괄"/>
      <sheetName val="소총괄"/>
      <sheetName val="사용내역"/>
      <sheetName val="안전세부"/>
      <sheetName val="총급여"/>
      <sheetName val="급여"/>
      <sheetName val="안전사진"/>
      <sheetName val="계좌"/>
      <sheetName val="사진"/>
      <sheetName val="작업일지"/>
      <sheetName val="계획"/>
      <sheetName val="계획세부"/>
      <sheetName val="사용내역서"/>
      <sheetName val="항목별내역서"/>
      <sheetName val="안전담당자"/>
      <sheetName val="유도원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DATA1"/>
      <sheetName val="수량산출"/>
      <sheetName val="WORK"/>
      <sheetName val="3BL공동구 수량"/>
      <sheetName val="비교표"/>
      <sheetName val="전기일위대가"/>
      <sheetName val="시설물일위"/>
      <sheetName val="기계내역"/>
      <sheetName val="단면(RW1)"/>
      <sheetName val="소비자가"/>
      <sheetName val="ilch"/>
      <sheetName val="일위대가표"/>
      <sheetName val="22단가(철거)"/>
      <sheetName val="49단가"/>
      <sheetName val="49단가(철거)"/>
      <sheetName val="22단가"/>
      <sheetName val="6호기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기둥(원형)"/>
      <sheetName val="과천MAIN"/>
      <sheetName val="터널조도"/>
      <sheetName val="노무비 근거"/>
      <sheetName val="효성CB 1P기초"/>
      <sheetName val="EQ-R1"/>
      <sheetName val="노임"/>
      <sheetName val="Chart1"/>
      <sheetName val="단위내역목록"/>
      <sheetName val="단위내역서"/>
      <sheetName val="원가(1)"/>
      <sheetName val="원가(2)"/>
      <sheetName val="공량산출서"/>
      <sheetName val="품목"/>
      <sheetName val="단가 및 재료비"/>
      <sheetName val="- INFORMATION -"/>
      <sheetName val="2006기계경비산출표"/>
      <sheetName val="보증수수료산출"/>
      <sheetName val="수목데이타 "/>
      <sheetName val="교각1"/>
      <sheetName val="일용노임단가"/>
      <sheetName val="전선"/>
      <sheetName val="CABLE"/>
      <sheetName val="토량산출서"/>
      <sheetName val="2F 회의실견적(5_14 일대)"/>
      <sheetName val="ITB COST"/>
      <sheetName val="수량"/>
      <sheetName val="unit 4"/>
      <sheetName val="발신정보"/>
      <sheetName val="재집"/>
      <sheetName val="직재"/>
      <sheetName val="연부97-1"/>
      <sheetName val="갑지1"/>
      <sheetName val="J直材4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보차도경계석"/>
      <sheetName val="부대내역"/>
      <sheetName val="총괄집계표"/>
      <sheetName val="고창터널(고창방향)"/>
      <sheetName val="96보완계획7.12"/>
      <sheetName val="Macro(전선)"/>
      <sheetName val="전차선로 물량표"/>
      <sheetName val="공종별내역서"/>
      <sheetName val="설직재-1"/>
      <sheetName val="노원열병합  건축공사기성내역서"/>
      <sheetName val="단가조사"/>
      <sheetName val="건축공사"/>
      <sheetName val="기계경비"/>
      <sheetName val="봉양~조차장간고하개명(신설)"/>
      <sheetName val="주상도"/>
      <sheetName val="하조서"/>
      <sheetName val="가로등"/>
      <sheetName val="공사비예산서(토목분)"/>
      <sheetName val="변압기 및 발전기 용량"/>
      <sheetName val="일위대가(목록)"/>
      <sheetName val="재료비"/>
      <sheetName val="참고"/>
      <sheetName val="공사개요"/>
      <sheetName val="각형맨홀"/>
      <sheetName val="수목단가"/>
      <sheetName val="시설수량표"/>
      <sheetName val="식재수량표"/>
      <sheetName val="일위목록"/>
      <sheetName val="t형"/>
      <sheetName val="2000년1차"/>
      <sheetName val="설비내역서"/>
      <sheetName val="건축내역서"/>
      <sheetName val="전기내역서"/>
      <sheetName val="98NS-N"/>
      <sheetName val="설비"/>
      <sheetName val="차액보증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적상기초자료"/>
      <sheetName val="6PILE  (돌출)"/>
      <sheetName val="지급자재"/>
      <sheetName val="99총공사내역서"/>
      <sheetName val="갑지(가로)"/>
      <sheetName val="표지목차간지"/>
      <sheetName val="예산조서-총괄"/>
      <sheetName val="예산조서-신공항1"/>
      <sheetName val="가설물"/>
      <sheetName val="K"/>
      <sheetName val="원가계산서 (총괄)"/>
      <sheetName val="원가계산서 (건축)"/>
      <sheetName val="(총괄집계)"/>
      <sheetName val="내역구성"/>
      <sheetName val="4원가"/>
      <sheetName val="임시급식"/>
      <sheetName val="옥외가스"/>
      <sheetName val="임시급식 (2)"/>
      <sheetName val="목차"/>
      <sheetName val="Summary Sheets"/>
      <sheetName val="요율"/>
      <sheetName val="일위목록-기"/>
      <sheetName val="6동"/>
      <sheetName val="L_RPTA05_목록"/>
      <sheetName val="지진시"/>
      <sheetName val="Total"/>
      <sheetName val="3.공통공사대비"/>
      <sheetName val="철거산출근거"/>
      <sheetName val="³ëÀÓ"/>
      <sheetName val="예산명세서"/>
      <sheetName val="율촌법률사무소2내역"/>
      <sheetName val="기계경비(시간당)"/>
      <sheetName val="램머"/>
      <sheetName val="CA지입"/>
      <sheetName val="U-TYPE(1)"/>
      <sheetName val="수주현황2월"/>
      <sheetName val="단면 (2)"/>
      <sheetName val="토공유동표"/>
      <sheetName val="교각계산"/>
      <sheetName val="20관리비율"/>
      <sheetName val="단가 "/>
      <sheetName val="세부견적서(DAS Call Back)"/>
      <sheetName val="OPGW기별"/>
      <sheetName val="Macro2"/>
      <sheetName val="계수시트"/>
      <sheetName val="C3"/>
      <sheetName val="수입"/>
      <sheetName val="조건표"/>
      <sheetName val="JJ"/>
      <sheetName val="설계"/>
      <sheetName val="설 계"/>
      <sheetName val="ASP포장"/>
      <sheetName val="내역서(전기)"/>
      <sheetName val="단가산출서(기계)"/>
      <sheetName val="에너지동"/>
      <sheetName val="코드표"/>
      <sheetName val="Sheet1 (2)"/>
      <sheetName val="공사비"/>
      <sheetName val="가드레일산근"/>
      <sheetName val="수량집계표"/>
      <sheetName val="단가비교"/>
      <sheetName val="적용2002"/>
      <sheetName val="중기"/>
      <sheetName val="45,46"/>
      <sheetName val="교대(A1)"/>
      <sheetName val="교대(A1-A2)"/>
      <sheetName val="자재대"/>
      <sheetName val="소요자재"/>
      <sheetName val="노무산출서"/>
      <sheetName val="ETC"/>
      <sheetName val="우수맨홀공제단위수량"/>
      <sheetName val="스톱로그내역"/>
      <sheetName val="JUCKEYK"/>
      <sheetName val="돌망태단위수량"/>
      <sheetName val="A-4"/>
      <sheetName val="IMP(MAIN)"/>
      <sheetName val="IMP (REACTOR)"/>
      <sheetName val="오산갈곳"/>
      <sheetName val="맨홀수량집계"/>
      <sheetName val="설계조건"/>
      <sheetName val="날개벽(TYPE3)"/>
      <sheetName val="안정계산"/>
      <sheetName val="단면검토"/>
      <sheetName val="예정(3)"/>
      <sheetName val="동원(3)"/>
      <sheetName val="1.설계기준"/>
      <sheetName val="주형"/>
      <sheetName val="3차설계"/>
      <sheetName val="현황CODE"/>
      <sheetName val="손익현황"/>
      <sheetName val="ABUT수량-A1"/>
      <sheetName val="밸브설치"/>
      <sheetName val="3.바닥판설계"/>
      <sheetName val="부대시설"/>
      <sheetName val="Apt내역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©Áö"/>
      <sheetName val="°ßÀû¼­"/>
      <sheetName val="³»¿ª¼­"/>
      <sheetName val="Ç¥Áö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ÀÏÀ§´ë°¡"/>
      <sheetName val="사전공사"/>
      <sheetName val="철거집계"/>
      <sheetName val="개요"/>
      <sheetName val="인사자료총집계"/>
      <sheetName val="물가시세"/>
      <sheetName val="계산식"/>
      <sheetName val="가도공"/>
      <sheetName val="내역서(토목)"/>
      <sheetName val="주사무실종합"/>
      <sheetName val="연결임시"/>
      <sheetName val="SG"/>
      <sheetName val="DATE"/>
      <sheetName val="한강운반비"/>
      <sheetName val="자재"/>
      <sheetName val="공통(20-91)"/>
      <sheetName val="설계명세서"/>
      <sheetName val="말뚝물량"/>
      <sheetName val="48평단가"/>
      <sheetName val="57단가"/>
      <sheetName val="54평단가"/>
      <sheetName val="66평단가"/>
      <sheetName val="61단가"/>
      <sheetName val="89평단가"/>
      <sheetName val="84평단가"/>
      <sheetName val="간접비"/>
      <sheetName val="합천내역"/>
      <sheetName val="노무비산출"/>
      <sheetName val="경상직원"/>
      <sheetName val="포장공"/>
      <sheetName val="가시설흙막이"/>
      <sheetName val="지주목시비량산출서"/>
      <sheetName val="인건-측정"/>
      <sheetName val="대외공문"/>
      <sheetName val="BJJIN"/>
      <sheetName val="DWPM"/>
      <sheetName val="2000년 공정표"/>
      <sheetName val="유첨#2"/>
      <sheetName val="보합"/>
      <sheetName val="고분전시관"/>
      <sheetName val="경율산정"/>
      <sheetName val="전기2005"/>
      <sheetName val="통신2005"/>
      <sheetName val="부하LOAD"/>
      <sheetName val="내역서 (2)"/>
      <sheetName val="시중노임단가"/>
      <sheetName val="건축내역"/>
      <sheetName val="기본DATA"/>
      <sheetName val="1.¼öº¯Àü¼³ºñ"/>
      <sheetName val="2.Àü·Â°£¼±"/>
      <sheetName val="3.µ¿·Â"/>
      <sheetName val="4.Àüµî"/>
      <sheetName val="5.Àü¿­"/>
      <sheetName val="6.¾àÀü"/>
      <sheetName val="7.¼Ò¹æ"/>
      <sheetName val="8.¹æ¼Û"/>
      <sheetName val="9.Á¶¸íÁ¦¾î"/>
      <sheetName val="10.Ã¶°Å°ø»ç"/>
      <sheetName val="³²¾ç½ÃÀÛµ¿ÀÚ105³ë65±â1.3È­1.2"/>
      <sheetName val="À»"/>
      <sheetName val="ÀÔÂû¾È"/>
      <sheetName val="ºÎÇÏ°è»ê¼­"/>
      <sheetName val="À»Áö"/>
      <sheetName val="Á¶µµ°è»ê¼­ (µµ¼­)"/>
      <sheetName val="´Ü°¡»êÃâ"/>
      <sheetName val="°ßÀûÁ¶°Ç"/>
      <sheetName val="°ßÀûÁ¶°Ç(À»Áö)"/>
      <sheetName val="Á÷³ë"/>
      <sheetName val="½ÇÇà³»¿ª"/>
      <sheetName val="증감대비"/>
      <sheetName val="자동 철거"/>
      <sheetName val="자동 설치"/>
      <sheetName val="토목 철주"/>
      <sheetName val="철거 일위대가(1-19)"/>
      <sheetName val="철거 일위대가(20-22)"/>
      <sheetName val="설치 일위대가(23-45호)"/>
      <sheetName val="설치 일위대가(46~78호)"/>
      <sheetName val="전체"/>
      <sheetName val="날개벽(시점좌측)"/>
      <sheetName val="TABLE"/>
      <sheetName val="기계경비일람"/>
      <sheetName val="본부소개"/>
      <sheetName val="기초자료"/>
      <sheetName val="여과지동"/>
      <sheetName val="내역표지"/>
      <sheetName val="BOQ"/>
      <sheetName val="총괄내역서"/>
      <sheetName val="역T형교대(말뚝기초)"/>
      <sheetName val="건설장비기초단가"/>
      <sheetName val="고등학교"/>
      <sheetName val="빌딩 안내"/>
      <sheetName val="단가대비"/>
      <sheetName val="36신설수량"/>
      <sheetName val="전류"/>
      <sheetName val="자재목록"/>
      <sheetName val="점검총괄"/>
      <sheetName val="입적표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터널조도"/>
      <sheetName val="전압강하-상행"/>
      <sheetName val="전압강하-하행"/>
      <sheetName val="&quot;u&quot; TYPE 구간 조명"/>
      <sheetName val="&quot;U&quot;TYPE 전압강하"/>
      <sheetName val="TR용량"/>
      <sheetName val="TR용량 (2)"/>
      <sheetName val="GEN"/>
      <sheetName val="UPS"/>
      <sheetName val="간선굵기 설명"/>
      <sheetName val="간선굵기"/>
      <sheetName val="접지"/>
      <sheetName val="IMPEADENCE"/>
      <sheetName val="직류전원"/>
      <sheetName val="Sheet5"/>
      <sheetName val="불평형 계산식"/>
      <sheetName val="계산1"/>
      <sheetName val="계산2"/>
      <sheetName val="laroux"/>
    </sheetNames>
    <sheetDataSet>
      <sheetData sheetId="0" refreshError="1"/>
      <sheetData sheetId="1" refreshError="1">
        <row r="19">
          <cell r="AR19">
            <v>70</v>
          </cell>
          <cell r="AS19">
            <v>4600</v>
          </cell>
        </row>
        <row r="20">
          <cell r="AR20">
            <v>100</v>
          </cell>
          <cell r="AS20">
            <v>9000</v>
          </cell>
        </row>
        <row r="21">
          <cell r="AR21">
            <v>150</v>
          </cell>
          <cell r="AS21">
            <v>14000</v>
          </cell>
        </row>
        <row r="22">
          <cell r="AR22">
            <v>200</v>
          </cell>
          <cell r="AS22">
            <v>20000</v>
          </cell>
        </row>
        <row r="23">
          <cell r="AR23">
            <v>250</v>
          </cell>
          <cell r="AS23">
            <v>25000</v>
          </cell>
        </row>
        <row r="24">
          <cell r="AR24">
            <v>400</v>
          </cell>
          <cell r="AS24">
            <v>46000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Y-WORK"/>
      <sheetName val="STORAGE"/>
      <sheetName val="YES"/>
      <sheetName val="터널조도"/>
      <sheetName val="갑지"/>
      <sheetName val="공사원가계산서"/>
      <sheetName val="총내역서"/>
      <sheetName val="내역서"/>
      <sheetName val="일위대가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조명율표"/>
      <sheetName val="동원(3)"/>
      <sheetName val="예정(3)"/>
      <sheetName val="Sheet1"/>
      <sheetName val="연습장소"/>
      <sheetName val="Ampecity Data"/>
      <sheetName val="주형"/>
      <sheetName val="Sheet2"/>
      <sheetName val="MOTOR"/>
      <sheetName val="WORK"/>
      <sheetName val="BASIC (2)"/>
      <sheetName val="1.설계기준"/>
      <sheetName val="노임"/>
      <sheetName val="현황CODE"/>
      <sheetName val="손익현황"/>
      <sheetName val="기둥(원형)"/>
      <sheetName val="3차설계"/>
      <sheetName val="단가비교표"/>
      <sheetName val="ABUT수량-A1"/>
      <sheetName val="MCC제원"/>
      <sheetName val="과천MAIN"/>
      <sheetName val="IMPEADENCE MAP 취수장"/>
      <sheetName val="Upgrades pricing"/>
      <sheetName val="NOMUBI"/>
      <sheetName val="sw1"/>
      <sheetName val="Macro(차단기)"/>
      <sheetName val="6PILE  (돌출)"/>
      <sheetName val="3.바닥판설계"/>
      <sheetName val="工완성공사율"/>
      <sheetName val="노무비 근거"/>
      <sheetName val="DATA"/>
      <sheetName val="옹벽"/>
      <sheetName val="Sheet1 (2)"/>
      <sheetName val="밸브설치"/>
      <sheetName val="JUCK"/>
      <sheetName val="t형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BID"/>
      <sheetName val="점수계산1-2"/>
      <sheetName val="총계"/>
      <sheetName val="수안보-MBR1"/>
      <sheetName val="입력DATA"/>
      <sheetName val="2000.11월설계내역"/>
      <sheetName val="8. 안정검토"/>
      <sheetName val="°©Áö"/>
      <sheetName val="°ø»ç¿ø°¡°è»ê¼­"/>
      <sheetName val="ÃÑ³»¿ª¼­"/>
      <sheetName val="³»¿ª¼­"/>
      <sheetName val="ÀÏÀ§´ë°¡"/>
      <sheetName val="°ü±Þ³»¿ª¼­"/>
      <sheetName val="ÀÌÀüºñ³»¿ª¼­"/>
      <sheetName val="¹°·®"/>
      <sheetName val="¹è¼±¼³°è"/>
      <sheetName val="ºÎÇÏ°è»ê"/>
      <sheetName val="±âÃÊ»êÃâ¼­"/>
      <sheetName val="Àåºñ´Ü°¡»êÃâ"/>
      <sheetName val="µ¿¿ø(3)"/>
      <sheetName val="¿¹Á¤(3)"/>
      <sheetName val="ÁÖÇü"/>
      <sheetName val="일위대가표"/>
      <sheetName val="UNIT"/>
      <sheetName val="48신설수량"/>
      <sheetName val="정부노임단가"/>
      <sheetName val="인건-측정"/>
      <sheetName val="통합"/>
      <sheetName val="BOX"/>
      <sheetName val="TC표지"/>
      <sheetName val="산출(전주P7)"/>
      <sheetName val="9GNG운반"/>
      <sheetName val="설계조건"/>
      <sheetName val="시공계획"/>
      <sheetName val="전기일위대가"/>
      <sheetName val="H-PILE수량집계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설직재-1"/>
      <sheetName val="호계"/>
      <sheetName val="제암"/>
      <sheetName val="월마트"/>
      <sheetName val="월드컵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견적서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표지 (2)"/>
      <sheetName val="단가산출"/>
      <sheetName val="N賃率-職"/>
      <sheetName val="간선계산"/>
      <sheetName val="하조서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견적조건"/>
      <sheetName val="견적조건(을지)"/>
      <sheetName val="대구실행"/>
      <sheetName val="Baby일위대가"/>
      <sheetName val="일반공사"/>
      <sheetName val="을"/>
      <sheetName val="FILE1"/>
      <sheetName val="입찰안"/>
      <sheetName val="0.집계"/>
      <sheetName val="매립"/>
      <sheetName val="기초단가"/>
      <sheetName val="직노"/>
      <sheetName val="실행내역"/>
      <sheetName val="98지급계획"/>
      <sheetName val="20관리비율"/>
      <sheetName val="전선 및 전선관"/>
      <sheetName val="2006기계경비산출표"/>
      <sheetName val="수량산출"/>
      <sheetName val="총괄"/>
      <sheetName val="토목"/>
      <sheetName val="부하계산서"/>
      <sheetName val="봉양~조차장간고하개명(신설)"/>
      <sheetName val="2공구수량"/>
      <sheetName val="cost"/>
      <sheetName val="설계예산서"/>
      <sheetName val="수량집계"/>
      <sheetName val="내역"/>
      <sheetName val="가로등내역서"/>
      <sheetName val="보증수수료산출"/>
      <sheetName val="수량산출서"/>
      <sheetName val="수목데이타 "/>
      <sheetName val="변압기 및 발전기 용량"/>
      <sheetName val="#REF"/>
      <sheetName val="단가"/>
      <sheetName val="총괄표"/>
      <sheetName val="말뚝지지력산정"/>
      <sheetName val="터파기및재료"/>
      <sheetName val="집계표"/>
      <sheetName val="실행철강하도"/>
      <sheetName val="내역서2안"/>
      <sheetName val="소야공정계획표"/>
      <sheetName val="준검 내역서"/>
      <sheetName val="교각1"/>
      <sheetName val="1.수인터널"/>
      <sheetName val="일위대가표(유단가)"/>
      <sheetName val="단가 및 재료비"/>
      <sheetName val="6호기"/>
      <sheetName val="적용(기계)"/>
      <sheetName val="단가조사"/>
      <sheetName val="가로등"/>
      <sheetName val="주상도"/>
      <sheetName val="공사비예산서(토목분)"/>
      <sheetName val="각형맨홀"/>
      <sheetName val="수목단가"/>
      <sheetName val="시설수량표"/>
      <sheetName val="식재수량표"/>
      <sheetName val="일위목록"/>
      <sheetName val="자재단가"/>
      <sheetName val="기계경비"/>
      <sheetName val="내역(설계)"/>
      <sheetName val="부대공사비"/>
      <sheetName val="현장관리비집계표"/>
      <sheetName val="Macro1"/>
      <sheetName val="INPUT"/>
      <sheetName val="일위대가(목록)"/>
      <sheetName val="재료비"/>
      <sheetName val="총괄집계표"/>
      <sheetName val="ITEM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DATA1"/>
      <sheetName val="점검총괄"/>
      <sheetName val="자재목록"/>
      <sheetName val="2000년1차"/>
      <sheetName val="신우"/>
      <sheetName val="단가산출서(기계)"/>
      <sheetName val="ASP포장"/>
      <sheetName val="부대내역"/>
      <sheetName val="내역서(전기)"/>
      <sheetName val="설계내역서"/>
      <sheetName val="- INFORMATION -"/>
      <sheetName val="예산변경사항"/>
      <sheetName val="대비"/>
      <sheetName val="200"/>
      <sheetName val="대치판정"/>
      <sheetName val="옹벽수량집계"/>
      <sheetName val="3BL공동구 수량"/>
      <sheetName val="Total"/>
      <sheetName val="원가계산"/>
      <sheetName val="에너지동"/>
      <sheetName val="연습"/>
      <sheetName val="코드표"/>
      <sheetName val="자재단가표"/>
      <sheetName val="고창터널(고창방향)"/>
      <sheetName val="부속동"/>
      <sheetName val="입찰결과(DATA)"/>
      <sheetName val="ETC"/>
      <sheetName val="¼³°è¿¹»ê¼­"/>
      <sheetName val="¼ö·®Áý°è"/>
      <sheetName val="ÃÑ°ý"/>
      <sheetName val="Åä¸ñ"/>
      <sheetName val="°¡·Îµî³»¿ª¼­"/>
      <sheetName val="¼ö·®»êÃâ¼­"/>
      <sheetName val="2000.11¿ù¼³°è³»¿ª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Á¶¸íÀ²Ç¥"/>
      <sheetName val="6È£±â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데이타"/>
      <sheetName val="CABLE SIZE-3"/>
      <sheetName val="EQUIP-H"/>
      <sheetName val="경비_원본"/>
      <sheetName val="공구원가계산"/>
      <sheetName val="기계경비시간당손료목록"/>
      <sheetName val="요율"/>
      <sheetName val="자재대"/>
      <sheetName val="참고"/>
      <sheetName val="공사개요"/>
      <sheetName val="기계내역"/>
      <sheetName val="소요자재"/>
      <sheetName val="노무산출서"/>
      <sheetName val="동력부하(도산)"/>
      <sheetName val="토공"/>
      <sheetName val="1차증가원가계산"/>
      <sheetName val="가감수량"/>
      <sheetName val="맨홀수량산출"/>
      <sheetName val="단가조사서"/>
      <sheetName val="관로"/>
      <sheetName val="A-4"/>
      <sheetName val="AS포장복구 "/>
      <sheetName val="간접1"/>
      <sheetName val="통장출금액"/>
      <sheetName val="기계경비(시간당)"/>
      <sheetName val="램머"/>
      <sheetName val="본선차로수량집계표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조건표"/>
      <sheetName val="JJ"/>
      <sheetName val="설계"/>
      <sheetName val="설 계"/>
      <sheetName val="식생블럭단위수량"/>
      <sheetName val="BQ"/>
      <sheetName val="단면(RW1)"/>
      <sheetName val="시설물일위"/>
      <sheetName val="비교표"/>
      <sheetName val="소비자가"/>
      <sheetName val="ilch"/>
      <sheetName val="을지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가로등부표"/>
      <sheetName val="조도계산서 (도서)"/>
      <sheetName val="LOPCALC"/>
      <sheetName val="재료"/>
      <sheetName val="MAIN_TABLE"/>
      <sheetName val="1.설계조건"/>
      <sheetName val="일위대가목차"/>
      <sheetName val="제경비율"/>
      <sheetName val="아산추가1220"/>
      <sheetName val="3-1.CB"/>
      <sheetName val="XL4Poppy"/>
      <sheetName val="당초"/>
      <sheetName val="본공사"/>
      <sheetName val="DANGA"/>
      <sheetName val="IMP(MAIN)"/>
      <sheetName val="IMP (REACTOR)"/>
      <sheetName val="차액보증"/>
      <sheetName val="오산갈곳"/>
      <sheetName val="맨홀수량집계"/>
      <sheetName val="날개벽(TYPE3)"/>
      <sheetName val="안정계산"/>
      <sheetName val="단면검토"/>
      <sheetName val="원가"/>
      <sheetName val="VA_code"/>
      <sheetName val="2000전체분"/>
      <sheetName val="일반수량"/>
      <sheetName val="EACT10"/>
      <sheetName val="돌망태단위수량"/>
      <sheetName val="말뚝물량"/>
      <sheetName val="공종별원가계산"/>
      <sheetName val="말고개터널조명전압강하"/>
      <sheetName val="물가자료"/>
      <sheetName val="품의서"/>
      <sheetName val="물가시세"/>
      <sheetName val="SG"/>
      <sheetName val="전신환매도율"/>
      <sheetName val="산출내역서집계표"/>
      <sheetName val="원가계산서 (총괄)"/>
      <sheetName val="원가계산서 (건축)"/>
      <sheetName val="(총괄집계)"/>
      <sheetName val="건축공사"/>
      <sheetName val="방음벽기초(H=4m)"/>
      <sheetName val="우수맨홀공제단위수량"/>
      <sheetName val="스톱로그내역"/>
      <sheetName val="수주현황2월"/>
      <sheetName val="단면 (2)"/>
      <sheetName val="토공유동표"/>
      <sheetName val="교각계산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외주대비-구조물"/>
      <sheetName val="외주대비 -석축"/>
      <sheetName val="외주대비-구조물 (2)"/>
      <sheetName val="견적표지 (3)"/>
      <sheetName val="정태현"/>
      <sheetName val="JUCKEYK"/>
      <sheetName val="예산갑지"/>
      <sheetName val="제수변수량"/>
      <sheetName val="공기변수량"/>
      <sheetName val="포장공"/>
      <sheetName val="상수도토공집계표"/>
      <sheetName val="PO-BOQ"/>
      <sheetName val="인건비"/>
      <sheetName val="일반수량총괄"/>
      <sheetName val="외주"/>
      <sheetName val="구조물철거타공정이월"/>
      <sheetName val="의왕내역"/>
      <sheetName val="입출재고현황 (2)"/>
      <sheetName val="변경비교-을"/>
      <sheetName val="노무비단가"/>
      <sheetName val="입찰보고"/>
      <sheetName val=" 상부공통집계(총괄)"/>
      <sheetName val="참조-(1)"/>
      <sheetName val="인건비 "/>
      <sheetName val="AILC004"/>
      <sheetName val="연결관산출조서"/>
      <sheetName val="단가일람"/>
      <sheetName val="조경일람"/>
      <sheetName val="일위대가목록"/>
      <sheetName val="직공비"/>
      <sheetName val="주관사업"/>
      <sheetName val="수문일1"/>
      <sheetName val="1차설계변경내역"/>
      <sheetName val="발주설계서(당초)"/>
      <sheetName val="노무비"/>
      <sheetName val="가설건물"/>
      <sheetName val="BOX전기내역"/>
      <sheetName val="하수급견적대비"/>
      <sheetName val="간접비"/>
      <sheetName val="9-1차이내역"/>
      <sheetName val="관급총괄"/>
      <sheetName val="2007일위 "/>
      <sheetName val="토목일위 (83~)"/>
      <sheetName val="표지판일위(105~"/>
      <sheetName val="장비일위"/>
      <sheetName val="재료1월호"/>
      <sheetName val="노무비 "/>
      <sheetName val="00000000"/>
      <sheetName val="°ø»çºñ¿¹»ê¼­(Åä¸ñºÐ)"/>
      <sheetName val="°¢Çü¸ÇÈ¦"/>
      <sheetName val="¼ö¸ñ´Ü°¡"/>
      <sheetName val="½Ã¼³¼ö·®Ç¥"/>
      <sheetName val="½ÄÀç¼ö·®Ç¥"/>
      <sheetName val="ÀÏÀ§¸ñ·Ï"/>
      <sheetName val="ÀÚÀç´Ü°¡"/>
      <sheetName val="°¡·Îµî"/>
      <sheetName val="001"/>
      <sheetName val="일위대가(가설)"/>
      <sheetName val="실행내역서"/>
      <sheetName val="BID-도로"/>
      <sheetName val="내력서"/>
      <sheetName val="대창(함평)-창열"/>
      <sheetName val="대창(장성)"/>
      <sheetName val="경비2내역"/>
      <sheetName val="현장관리비내역서"/>
      <sheetName val="포장복구집계"/>
      <sheetName val="공사비"/>
      <sheetName val="가드레일산근"/>
      <sheetName val="수량집계표"/>
      <sheetName val="수량"/>
      <sheetName val="단가비교"/>
      <sheetName val="적용2002"/>
      <sheetName val="중기"/>
      <sheetName val="교대(A1-A2)"/>
      <sheetName val="정화조동내역"/>
      <sheetName val="45,46"/>
      <sheetName val="교대(A1)"/>
      <sheetName val="단위수량"/>
      <sheetName val="관리사무소"/>
      <sheetName val="대구-교대(A1-A2)"/>
      <sheetName val="원형1호맨홀토공수량"/>
      <sheetName val="REACTION(USD지진시)"/>
      <sheetName val="안정검토"/>
      <sheetName val="REACTION(USE평시)"/>
      <sheetName val="일위대가표 (2)"/>
      <sheetName val="단가대비표"/>
      <sheetName val="Testing"/>
      <sheetName val="계화배수"/>
      <sheetName val="I一般比"/>
      <sheetName val="조명시설"/>
      <sheetName val="방음벽 기초 일반수량"/>
      <sheetName val="I.설계조건"/>
      <sheetName val="단면가정"/>
      <sheetName val="부재력정리"/>
      <sheetName val="BLOCK(1)"/>
      <sheetName val="단면치수"/>
      <sheetName val="NEYOK"/>
      <sheetName val="토목내역"/>
      <sheetName val="건축"/>
      <sheetName val="단가산출서 (2)"/>
      <sheetName val="단가산출서"/>
      <sheetName val="Sheet17"/>
      <sheetName val="재정비직인"/>
      <sheetName val="재정비내역"/>
      <sheetName val="지적고시내역"/>
      <sheetName val="철거산출근거"/>
      <sheetName val="단위단가"/>
      <sheetName val="금리계산"/>
      <sheetName val="부대공Ⅱ"/>
      <sheetName val="98NS-N"/>
      <sheetName val="3.공통공사대비"/>
      <sheetName val="90.03실행 "/>
      <sheetName val="자료입력"/>
      <sheetName val="제-노임"/>
      <sheetName val="제직재"/>
      <sheetName val="96보완계획7.12"/>
      <sheetName val="지진시"/>
      <sheetName val="토량산출서"/>
      <sheetName val="부대시설"/>
      <sheetName val="Apt내역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ßÀû¼­"/>
      <sheetName val="Ç¥Áö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BJJIN"/>
      <sheetName val="제품별"/>
      <sheetName val="금액내역서"/>
      <sheetName val="일위집계표"/>
      <sheetName val="5.정산서"/>
      <sheetName val="약품설비"/>
      <sheetName val="물량표"/>
      <sheetName val="견적대비"/>
    </sheetNames>
    <definedNames>
      <definedName name="Macro9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 refreshError="1"/>
      <sheetData sheetId="176" refreshError="1"/>
      <sheetData sheetId="177" refreshError="1"/>
      <sheetData sheetId="178" refreshError="1"/>
      <sheetData sheetId="179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Sheet3"/>
    </sheetNames>
    <sheetDataSet>
      <sheetData sheetId="0" refreshError="1"/>
      <sheetData sheetId="1" refreshError="1">
        <row r="4">
          <cell r="D4" t="str">
            <v>HOUSE SIDE</v>
          </cell>
          <cell r="E4" t="str">
            <v>STREET SIDE</v>
          </cell>
        </row>
        <row r="5">
          <cell r="B5">
            <v>9.9999999999999995E-7</v>
          </cell>
          <cell r="C5">
            <v>0.1</v>
          </cell>
          <cell r="D5">
            <v>0.01</v>
          </cell>
          <cell r="E5">
            <v>3.5000000000000003E-2</v>
          </cell>
        </row>
        <row r="6">
          <cell r="B6">
            <v>0.110001</v>
          </cell>
          <cell r="C6">
            <v>0.11</v>
          </cell>
          <cell r="D6">
            <v>1.14E-2</v>
          </cell>
          <cell r="E6">
            <v>3.7500000000000006E-2</v>
          </cell>
        </row>
        <row r="7">
          <cell r="B7">
            <v>0.120001</v>
          </cell>
          <cell r="C7">
            <v>0.12</v>
          </cell>
          <cell r="D7">
            <v>1.2800000000000001E-2</v>
          </cell>
          <cell r="E7">
            <v>0.04</v>
          </cell>
        </row>
        <row r="8">
          <cell r="B8">
            <v>0.13000100000000001</v>
          </cell>
          <cell r="C8">
            <v>0.13</v>
          </cell>
          <cell r="D8">
            <v>1.4200000000000001E-2</v>
          </cell>
          <cell r="E8">
            <v>4.2500000000000003E-2</v>
          </cell>
        </row>
        <row r="9">
          <cell r="B9">
            <v>0.14000100000000001</v>
          </cell>
          <cell r="C9">
            <v>0.14000000000000001</v>
          </cell>
          <cell r="D9">
            <v>1.5599999999999999E-2</v>
          </cell>
          <cell r="E9">
            <v>4.4999999999999998E-2</v>
          </cell>
        </row>
        <row r="10">
          <cell r="B10">
            <v>0.15000100000000002</v>
          </cell>
          <cell r="C10">
            <v>0.15000000000000002</v>
          </cell>
          <cell r="D10">
            <v>1.7000000000000001E-2</v>
          </cell>
          <cell r="E10">
            <v>4.7500000000000001E-2</v>
          </cell>
        </row>
        <row r="11">
          <cell r="B11">
            <v>0.16000100000000003</v>
          </cell>
          <cell r="C11">
            <v>0.16000000000000003</v>
          </cell>
          <cell r="D11">
            <v>1.84E-2</v>
          </cell>
          <cell r="E11">
            <v>0.05</v>
          </cell>
        </row>
        <row r="12">
          <cell r="B12">
            <v>0.17000100000000004</v>
          </cell>
          <cell r="C12">
            <v>0.17000000000000004</v>
          </cell>
          <cell r="D12">
            <v>1.9799999999999998E-2</v>
          </cell>
          <cell r="E12">
            <v>5.2500000000000005E-2</v>
          </cell>
        </row>
        <row r="13">
          <cell r="B13">
            <v>0.18000100000000005</v>
          </cell>
          <cell r="C13">
            <v>0.18000000000000005</v>
          </cell>
          <cell r="D13">
            <v>2.12E-2</v>
          </cell>
          <cell r="E13">
            <v>5.5E-2</v>
          </cell>
        </row>
        <row r="14">
          <cell r="B14">
            <v>0.19000100000000006</v>
          </cell>
          <cell r="C14">
            <v>0.19000000000000006</v>
          </cell>
          <cell r="D14">
            <v>2.2600000000000002E-2</v>
          </cell>
          <cell r="E14">
            <v>5.7499999999999996E-2</v>
          </cell>
        </row>
        <row r="15">
          <cell r="B15">
            <v>0.20000100000000007</v>
          </cell>
          <cell r="C15">
            <v>0.20000000000000007</v>
          </cell>
          <cell r="D15">
            <v>2.4E-2</v>
          </cell>
          <cell r="E15">
            <v>0.06</v>
          </cell>
        </row>
        <row r="16">
          <cell r="B16">
            <v>0.21000100000000008</v>
          </cell>
          <cell r="C16">
            <v>0.21000000000000008</v>
          </cell>
          <cell r="D16">
            <v>2.46E-2</v>
          </cell>
          <cell r="E16">
            <v>6.3E-2</v>
          </cell>
        </row>
        <row r="17">
          <cell r="B17">
            <v>0.22000100000000009</v>
          </cell>
          <cell r="C17">
            <v>0.22000000000000008</v>
          </cell>
          <cell r="D17">
            <v>2.52E-2</v>
          </cell>
          <cell r="E17">
            <v>6.6000000000000003E-2</v>
          </cell>
        </row>
        <row r="18">
          <cell r="B18">
            <v>0.23000100000000009</v>
          </cell>
          <cell r="C18">
            <v>0.23000000000000009</v>
          </cell>
          <cell r="D18">
            <v>2.58E-2</v>
          </cell>
          <cell r="E18">
            <v>6.9000000000000006E-2</v>
          </cell>
        </row>
        <row r="19">
          <cell r="B19">
            <v>0.2400010000000001</v>
          </cell>
          <cell r="C19">
            <v>0.2400000000000001</v>
          </cell>
          <cell r="D19">
            <v>2.64E-2</v>
          </cell>
          <cell r="E19">
            <v>7.1999999999999995E-2</v>
          </cell>
        </row>
        <row r="20">
          <cell r="B20">
            <v>0.25000100000000008</v>
          </cell>
          <cell r="C20">
            <v>0.25000000000000011</v>
          </cell>
          <cell r="D20">
            <v>2.7E-2</v>
          </cell>
          <cell r="E20">
            <v>7.4999999999999997E-2</v>
          </cell>
        </row>
        <row r="21">
          <cell r="B21">
            <v>0.26000100000000009</v>
          </cell>
          <cell r="C21">
            <v>0.26000000000000012</v>
          </cell>
          <cell r="D21">
            <v>2.76E-2</v>
          </cell>
          <cell r="E21">
            <v>7.8E-2</v>
          </cell>
        </row>
        <row r="22">
          <cell r="B22">
            <v>0.2700010000000001</v>
          </cell>
          <cell r="C22">
            <v>0.27000000000000013</v>
          </cell>
          <cell r="D22">
            <v>2.8199999999999999E-2</v>
          </cell>
          <cell r="E22">
            <v>8.1000000000000003E-2</v>
          </cell>
        </row>
        <row r="23">
          <cell r="B23">
            <v>0.28000100000000011</v>
          </cell>
          <cell r="C23">
            <v>0.28000000000000014</v>
          </cell>
          <cell r="D23">
            <v>2.8799999999999999E-2</v>
          </cell>
          <cell r="E23">
            <v>8.3999999999999991E-2</v>
          </cell>
        </row>
        <row r="24">
          <cell r="B24">
            <v>0.29000100000000012</v>
          </cell>
          <cell r="C24">
            <v>0.29000000000000015</v>
          </cell>
          <cell r="D24">
            <v>2.9399999999999999E-2</v>
          </cell>
          <cell r="E24">
            <v>8.6999999999999994E-2</v>
          </cell>
        </row>
        <row r="25">
          <cell r="B25">
            <v>0.30000100000000013</v>
          </cell>
          <cell r="C25">
            <v>0.30000000000000016</v>
          </cell>
          <cell r="D25">
            <v>0.03</v>
          </cell>
          <cell r="E25">
            <v>0.09</v>
          </cell>
        </row>
        <row r="26">
          <cell r="B26">
            <v>0.31000100000000014</v>
          </cell>
          <cell r="C26">
            <v>0.31000000000000016</v>
          </cell>
          <cell r="D26">
            <v>3.1E-2</v>
          </cell>
          <cell r="E26">
            <v>9.2999999999999999E-2</v>
          </cell>
        </row>
        <row r="27">
          <cell r="B27">
            <v>0.32000100000000015</v>
          </cell>
          <cell r="C27">
            <v>0.32000000000000017</v>
          </cell>
          <cell r="D27">
            <v>3.2000000000000001E-2</v>
          </cell>
          <cell r="E27">
            <v>9.6000000000000002E-2</v>
          </cell>
        </row>
        <row r="28">
          <cell r="B28">
            <v>0.33000100000000016</v>
          </cell>
          <cell r="C28">
            <v>0.33000000000000018</v>
          </cell>
          <cell r="D28">
            <v>3.3000000000000002E-2</v>
          </cell>
          <cell r="E28">
            <v>9.9000000000000005E-2</v>
          </cell>
        </row>
        <row r="29">
          <cell r="B29">
            <v>0.34000100000000016</v>
          </cell>
          <cell r="C29">
            <v>0.34000000000000019</v>
          </cell>
          <cell r="D29">
            <v>3.4000000000000002E-2</v>
          </cell>
          <cell r="E29">
            <v>0.10199999999999999</v>
          </cell>
        </row>
        <row r="30">
          <cell r="B30">
            <v>0.35000100000000017</v>
          </cell>
          <cell r="C30">
            <v>0.3500000000000002</v>
          </cell>
          <cell r="D30">
            <v>3.5000000000000003E-2</v>
          </cell>
          <cell r="E30">
            <v>0.105</v>
          </cell>
        </row>
        <row r="31">
          <cell r="B31">
            <v>0.36000100000000018</v>
          </cell>
          <cell r="C31">
            <v>0.36000000000000021</v>
          </cell>
          <cell r="D31">
            <v>3.6000000000000004E-2</v>
          </cell>
          <cell r="E31">
            <v>0.108</v>
          </cell>
        </row>
        <row r="32">
          <cell r="B32">
            <v>0.37000100000000019</v>
          </cell>
          <cell r="C32">
            <v>0.37000000000000022</v>
          </cell>
          <cell r="D32">
            <v>3.6999999999999998E-2</v>
          </cell>
          <cell r="E32">
            <v>0.111</v>
          </cell>
        </row>
        <row r="33">
          <cell r="B33">
            <v>0.3800010000000002</v>
          </cell>
          <cell r="C33">
            <v>0.38000000000000023</v>
          </cell>
          <cell r="D33">
            <v>3.7999999999999999E-2</v>
          </cell>
          <cell r="E33">
            <v>0.11399999999999999</v>
          </cell>
        </row>
        <row r="34">
          <cell r="B34">
            <v>0.39000100000000021</v>
          </cell>
          <cell r="C34">
            <v>0.39000000000000024</v>
          </cell>
          <cell r="D34">
            <v>3.9E-2</v>
          </cell>
          <cell r="E34">
            <v>0.11699999999999999</v>
          </cell>
        </row>
        <row r="35">
          <cell r="B35">
            <v>0.40000100000000022</v>
          </cell>
          <cell r="C35">
            <v>0.40000000000000024</v>
          </cell>
          <cell r="D35">
            <v>0.04</v>
          </cell>
          <cell r="E35">
            <v>0.12</v>
          </cell>
        </row>
        <row r="36">
          <cell r="B36">
            <v>0.41000100000000023</v>
          </cell>
          <cell r="C36">
            <v>0.41000000000000025</v>
          </cell>
          <cell r="D36">
            <v>4.1000000000000002E-2</v>
          </cell>
          <cell r="E36">
            <v>0.123</v>
          </cell>
        </row>
        <row r="37">
          <cell r="B37">
            <v>0.42000100000000024</v>
          </cell>
          <cell r="C37">
            <v>0.42000000000000026</v>
          </cell>
          <cell r="D37">
            <v>4.2000000000000003E-2</v>
          </cell>
          <cell r="E37">
            <v>0.126</v>
          </cell>
        </row>
        <row r="38">
          <cell r="B38">
            <v>0.43000100000000024</v>
          </cell>
          <cell r="C38">
            <v>0.43000000000000027</v>
          </cell>
          <cell r="D38">
            <v>4.3000000000000003E-2</v>
          </cell>
          <cell r="E38">
            <v>0.129</v>
          </cell>
        </row>
        <row r="39">
          <cell r="B39">
            <v>0.44000100000000025</v>
          </cell>
          <cell r="C39">
            <v>0.44000000000000028</v>
          </cell>
          <cell r="D39">
            <v>4.4000000000000004E-2</v>
          </cell>
          <cell r="E39">
            <v>0.13200000000000001</v>
          </cell>
        </row>
        <row r="40">
          <cell r="B40">
            <v>0.45000100000000026</v>
          </cell>
          <cell r="C40">
            <v>0.45000000000000029</v>
          </cell>
          <cell r="D40">
            <v>4.4999999999999998E-2</v>
          </cell>
          <cell r="E40">
            <v>0.13500000000000001</v>
          </cell>
        </row>
        <row r="41">
          <cell r="B41">
            <v>0.46000100000000027</v>
          </cell>
          <cell r="C41">
            <v>0.4600000000000003</v>
          </cell>
          <cell r="D41">
            <v>4.5999999999999999E-2</v>
          </cell>
          <cell r="E41">
            <v>0.13800000000000001</v>
          </cell>
        </row>
        <row r="42">
          <cell r="B42">
            <v>0.47000100000000028</v>
          </cell>
          <cell r="C42">
            <v>0.47000000000000031</v>
          </cell>
          <cell r="D42">
            <v>4.7E-2</v>
          </cell>
          <cell r="E42">
            <v>0.14099999999999999</v>
          </cell>
        </row>
        <row r="43">
          <cell r="B43">
            <v>0.48000100000000029</v>
          </cell>
          <cell r="C43">
            <v>0.48000000000000032</v>
          </cell>
          <cell r="D43">
            <v>4.8000000000000001E-2</v>
          </cell>
          <cell r="E43">
            <v>0.14399999999999999</v>
          </cell>
        </row>
        <row r="44">
          <cell r="B44">
            <v>0.4900010000000003</v>
          </cell>
          <cell r="C44">
            <v>0.49000000000000032</v>
          </cell>
          <cell r="D44">
            <v>4.9000000000000002E-2</v>
          </cell>
          <cell r="E44">
            <v>0.14699999999999999</v>
          </cell>
        </row>
        <row r="45">
          <cell r="B45">
            <v>0.50000100000000036</v>
          </cell>
          <cell r="C45">
            <v>0.50000000000000033</v>
          </cell>
          <cell r="D45">
            <v>0.05</v>
          </cell>
          <cell r="E45">
            <v>0.15</v>
          </cell>
        </row>
        <row r="46">
          <cell r="B46">
            <v>0.51000100000000037</v>
          </cell>
          <cell r="C46">
            <v>0.51000000000000034</v>
          </cell>
          <cell r="D46">
            <v>5.0700000000000002E-2</v>
          </cell>
          <cell r="E46">
            <v>0.153</v>
          </cell>
        </row>
        <row r="47">
          <cell r="B47">
            <v>0.52000100000000038</v>
          </cell>
          <cell r="C47">
            <v>0.52000000000000035</v>
          </cell>
          <cell r="D47">
            <v>5.1400000000000001E-2</v>
          </cell>
          <cell r="E47">
            <v>0.156</v>
          </cell>
        </row>
        <row r="48">
          <cell r="B48">
            <v>0.53000100000000039</v>
          </cell>
          <cell r="C48">
            <v>0.53000000000000036</v>
          </cell>
          <cell r="D48">
            <v>5.21E-2</v>
          </cell>
          <cell r="E48">
            <v>0.159</v>
          </cell>
        </row>
        <row r="49">
          <cell r="B49">
            <v>0.5400010000000004</v>
          </cell>
          <cell r="C49">
            <v>0.54000000000000037</v>
          </cell>
          <cell r="D49">
            <v>5.28E-2</v>
          </cell>
          <cell r="E49">
            <v>0.16200000000000001</v>
          </cell>
        </row>
        <row r="50">
          <cell r="B50">
            <v>0.55000100000000041</v>
          </cell>
          <cell r="C50">
            <v>0.55000000000000038</v>
          </cell>
          <cell r="D50">
            <v>5.3500000000000006E-2</v>
          </cell>
          <cell r="E50">
            <v>0.16499999999999998</v>
          </cell>
        </row>
        <row r="51">
          <cell r="B51">
            <v>0.56000100000000042</v>
          </cell>
          <cell r="C51">
            <v>0.56000000000000039</v>
          </cell>
          <cell r="D51">
            <v>5.4199999999999998E-2</v>
          </cell>
          <cell r="E51">
            <v>0.16799999999999998</v>
          </cell>
        </row>
        <row r="52">
          <cell r="B52">
            <v>0.57000100000000042</v>
          </cell>
          <cell r="C52">
            <v>0.5700000000000004</v>
          </cell>
          <cell r="D52">
            <v>5.4900000000000004E-2</v>
          </cell>
          <cell r="E52">
            <v>0.17099999999999999</v>
          </cell>
        </row>
        <row r="53">
          <cell r="B53">
            <v>0.58000100000000043</v>
          </cell>
          <cell r="C53">
            <v>0.5800000000000004</v>
          </cell>
          <cell r="D53">
            <v>5.5600000000000004E-2</v>
          </cell>
          <cell r="E53">
            <v>0.17399999999999999</v>
          </cell>
        </row>
        <row r="54">
          <cell r="B54">
            <v>0.59000100000000044</v>
          </cell>
          <cell r="C54">
            <v>0.59000000000000041</v>
          </cell>
          <cell r="D54">
            <v>5.6300000000000003E-2</v>
          </cell>
          <cell r="E54">
            <v>0.17699999999999999</v>
          </cell>
        </row>
        <row r="55">
          <cell r="B55">
            <v>0.60000100000000045</v>
          </cell>
          <cell r="C55">
            <v>0.60000000000000042</v>
          </cell>
          <cell r="D55">
            <v>5.7000000000000002E-2</v>
          </cell>
          <cell r="E55">
            <v>0.18</v>
          </cell>
        </row>
        <row r="56">
          <cell r="B56">
            <v>0.61000100000000046</v>
          </cell>
          <cell r="C56">
            <v>0.61000000000000043</v>
          </cell>
          <cell r="D56">
            <v>5.7599999999999998E-2</v>
          </cell>
          <cell r="E56">
            <v>0.183</v>
          </cell>
        </row>
        <row r="57">
          <cell r="B57">
            <v>0.62000100000000047</v>
          </cell>
          <cell r="C57">
            <v>0.62000000000000044</v>
          </cell>
          <cell r="D57">
            <v>5.8200000000000002E-2</v>
          </cell>
          <cell r="E57">
            <v>0.186</v>
          </cell>
        </row>
        <row r="58">
          <cell r="B58">
            <v>0.63000100000000048</v>
          </cell>
          <cell r="C58">
            <v>0.63000000000000045</v>
          </cell>
          <cell r="D58">
            <v>5.8800000000000005E-2</v>
          </cell>
          <cell r="E58">
            <v>0.189</v>
          </cell>
        </row>
        <row r="59">
          <cell r="B59">
            <v>0.64000100000000049</v>
          </cell>
          <cell r="C59">
            <v>0.64000000000000046</v>
          </cell>
          <cell r="D59">
            <v>5.9400000000000001E-2</v>
          </cell>
          <cell r="E59">
            <v>0.192</v>
          </cell>
        </row>
        <row r="60">
          <cell r="B60">
            <v>0.6500010000000005</v>
          </cell>
          <cell r="C60">
            <v>0.65000000000000047</v>
          </cell>
          <cell r="D60">
            <v>0.06</v>
          </cell>
          <cell r="E60">
            <v>0.19500000000000001</v>
          </cell>
        </row>
        <row r="61">
          <cell r="B61">
            <v>0.6600010000000005</v>
          </cell>
          <cell r="C61">
            <v>0.66000000000000048</v>
          </cell>
          <cell r="D61">
            <v>6.0600000000000001E-2</v>
          </cell>
          <cell r="E61">
            <v>0.19800000000000001</v>
          </cell>
        </row>
        <row r="62">
          <cell r="B62">
            <v>0.67000100000000051</v>
          </cell>
          <cell r="C62">
            <v>0.67000000000000048</v>
          </cell>
          <cell r="D62">
            <v>6.1200000000000004E-2</v>
          </cell>
          <cell r="E62">
            <v>0.20099999999999998</v>
          </cell>
        </row>
        <row r="63">
          <cell r="B63">
            <v>0.68000100000000052</v>
          </cell>
          <cell r="C63">
            <v>0.68000000000000049</v>
          </cell>
          <cell r="D63">
            <v>6.1800000000000001E-2</v>
          </cell>
          <cell r="E63">
            <v>0.20399999999999999</v>
          </cell>
        </row>
        <row r="64">
          <cell r="B64">
            <v>0.69000100000000053</v>
          </cell>
          <cell r="C64">
            <v>0.6900000000000005</v>
          </cell>
          <cell r="D64">
            <v>6.2399999999999997E-2</v>
          </cell>
          <cell r="E64">
            <v>0.20699999999999999</v>
          </cell>
        </row>
        <row r="65">
          <cell r="B65">
            <v>0.70000100000000054</v>
          </cell>
          <cell r="C65">
            <v>0.70000000000000051</v>
          </cell>
          <cell r="D65">
            <v>6.3E-2</v>
          </cell>
          <cell r="E65">
            <v>0.21</v>
          </cell>
        </row>
        <row r="66">
          <cell r="B66">
            <v>0.71000100000000055</v>
          </cell>
          <cell r="C66">
            <v>0.71000000000000052</v>
          </cell>
          <cell r="D66">
            <v>6.3700000000000007E-2</v>
          </cell>
          <cell r="E66">
            <v>0.21299999999999999</v>
          </cell>
        </row>
        <row r="67">
          <cell r="B67">
            <v>0.72000100000000056</v>
          </cell>
          <cell r="C67">
            <v>0.72000000000000053</v>
          </cell>
          <cell r="D67">
            <v>6.4399999999999999E-2</v>
          </cell>
          <cell r="E67">
            <v>0.216</v>
          </cell>
        </row>
        <row r="68">
          <cell r="B68">
            <v>0.73000100000000057</v>
          </cell>
          <cell r="C68">
            <v>0.73000000000000054</v>
          </cell>
          <cell r="D68">
            <v>6.5100000000000005E-2</v>
          </cell>
          <cell r="E68">
            <v>0.219</v>
          </cell>
        </row>
        <row r="69">
          <cell r="B69">
            <v>0.74000100000000057</v>
          </cell>
          <cell r="C69">
            <v>0.74000000000000055</v>
          </cell>
          <cell r="D69">
            <v>6.5799999999999997E-2</v>
          </cell>
          <cell r="E69">
            <v>0.222</v>
          </cell>
        </row>
        <row r="70">
          <cell r="B70">
            <v>0.75000100000000058</v>
          </cell>
          <cell r="C70">
            <v>0.75000000000000056</v>
          </cell>
          <cell r="D70">
            <v>6.6500000000000004E-2</v>
          </cell>
          <cell r="E70">
            <v>0.22499999999999998</v>
          </cell>
        </row>
        <row r="71">
          <cell r="B71">
            <v>0.76000100000000059</v>
          </cell>
          <cell r="C71">
            <v>0.76000000000000056</v>
          </cell>
          <cell r="D71">
            <v>6.720000000000001E-2</v>
          </cell>
          <cell r="E71">
            <v>0.22799999999999998</v>
          </cell>
        </row>
        <row r="72">
          <cell r="B72">
            <v>0.7700010000000006</v>
          </cell>
          <cell r="C72">
            <v>0.77000000000000057</v>
          </cell>
          <cell r="D72">
            <v>6.7900000000000002E-2</v>
          </cell>
          <cell r="E72">
            <v>0.23099999999999998</v>
          </cell>
        </row>
        <row r="73">
          <cell r="B73">
            <v>0.78000100000000061</v>
          </cell>
          <cell r="C73">
            <v>0.78000000000000058</v>
          </cell>
          <cell r="D73">
            <v>6.8600000000000008E-2</v>
          </cell>
          <cell r="E73">
            <v>0.23399999999999999</v>
          </cell>
        </row>
        <row r="74">
          <cell r="B74">
            <v>0.79000100000000062</v>
          </cell>
          <cell r="C74">
            <v>0.79000000000000059</v>
          </cell>
          <cell r="D74">
            <v>6.93E-2</v>
          </cell>
          <cell r="E74">
            <v>0.23699999999999999</v>
          </cell>
        </row>
        <row r="75">
          <cell r="B75">
            <v>0.80000100000000063</v>
          </cell>
          <cell r="C75">
            <v>0.8000000000000006</v>
          </cell>
          <cell r="D75">
            <v>7.0000000000000007E-2</v>
          </cell>
          <cell r="E75">
            <v>0.24</v>
          </cell>
        </row>
        <row r="76">
          <cell r="B76">
            <v>0.81000100000000064</v>
          </cell>
          <cell r="C76">
            <v>0.81000000000000061</v>
          </cell>
          <cell r="D76">
            <v>7.060000000000001E-2</v>
          </cell>
          <cell r="E76">
            <v>0.24299999999999999</v>
          </cell>
        </row>
        <row r="77">
          <cell r="B77">
            <v>0.82000100000000065</v>
          </cell>
          <cell r="C77">
            <v>0.82000000000000062</v>
          </cell>
          <cell r="D77">
            <v>7.1199999999999999E-2</v>
          </cell>
          <cell r="E77">
            <v>0.246</v>
          </cell>
        </row>
        <row r="78">
          <cell r="B78">
            <v>0.83000100000000065</v>
          </cell>
          <cell r="C78">
            <v>0.83000000000000063</v>
          </cell>
          <cell r="D78">
            <v>7.1800000000000003E-2</v>
          </cell>
          <cell r="E78">
            <v>0.249</v>
          </cell>
        </row>
        <row r="79">
          <cell r="B79">
            <v>0.84000100000000066</v>
          </cell>
          <cell r="C79">
            <v>0.84000000000000064</v>
          </cell>
          <cell r="D79">
            <v>7.2400000000000006E-2</v>
          </cell>
          <cell r="E79">
            <v>0.252</v>
          </cell>
        </row>
        <row r="80">
          <cell r="B80">
            <v>0.85000100000000067</v>
          </cell>
          <cell r="C80">
            <v>0.85000000000000064</v>
          </cell>
          <cell r="D80">
            <v>7.3000000000000009E-2</v>
          </cell>
          <cell r="E80">
            <v>0.255</v>
          </cell>
        </row>
        <row r="81">
          <cell r="B81">
            <v>0.86000100000000068</v>
          </cell>
          <cell r="C81">
            <v>0.86000000000000065</v>
          </cell>
          <cell r="D81">
            <v>7.3599999999999999E-2</v>
          </cell>
          <cell r="E81">
            <v>0.25800000000000001</v>
          </cell>
        </row>
        <row r="82">
          <cell r="B82">
            <v>0.87000100000000069</v>
          </cell>
          <cell r="C82">
            <v>0.87000000000000066</v>
          </cell>
          <cell r="D82">
            <v>7.4200000000000002E-2</v>
          </cell>
          <cell r="E82">
            <v>0.26100000000000001</v>
          </cell>
        </row>
        <row r="83">
          <cell r="B83">
            <v>0.8800010000000007</v>
          </cell>
          <cell r="C83">
            <v>0.88000000000000067</v>
          </cell>
          <cell r="D83">
            <v>7.4800000000000005E-2</v>
          </cell>
          <cell r="E83">
            <v>0.26400000000000001</v>
          </cell>
        </row>
        <row r="84">
          <cell r="B84">
            <v>0.89000100000000071</v>
          </cell>
          <cell r="C84">
            <v>0.89000000000000068</v>
          </cell>
          <cell r="D84">
            <v>7.5399999999999995E-2</v>
          </cell>
          <cell r="E84">
            <v>0.26700000000000002</v>
          </cell>
        </row>
        <row r="85">
          <cell r="B85">
            <v>0.90000100000000072</v>
          </cell>
          <cell r="C85">
            <v>0.90000000000000069</v>
          </cell>
          <cell r="D85">
            <v>7.5999999999999998E-2</v>
          </cell>
          <cell r="E85">
            <v>0.27</v>
          </cell>
        </row>
        <row r="86">
          <cell r="B86">
            <v>0.91000100000000073</v>
          </cell>
          <cell r="C86">
            <v>0.9100000000000007</v>
          </cell>
          <cell r="D86">
            <v>7.6399999999999996E-2</v>
          </cell>
          <cell r="E86">
            <v>0.27200000000000002</v>
          </cell>
        </row>
        <row r="87">
          <cell r="B87">
            <v>0.92000100000000073</v>
          </cell>
          <cell r="C87">
            <v>0.92000000000000071</v>
          </cell>
          <cell r="D87">
            <v>7.6799999999999993E-2</v>
          </cell>
          <cell r="E87">
            <v>0.27400000000000002</v>
          </cell>
        </row>
        <row r="88">
          <cell r="B88">
            <v>0.93000100000000074</v>
          </cell>
          <cell r="C88">
            <v>0.93000000000000071</v>
          </cell>
          <cell r="D88">
            <v>7.7200000000000005E-2</v>
          </cell>
          <cell r="E88">
            <v>0.27600000000000002</v>
          </cell>
        </row>
        <row r="89">
          <cell r="B89">
            <v>0.94000100000000075</v>
          </cell>
          <cell r="C89">
            <v>0.94000000000000072</v>
          </cell>
          <cell r="D89">
            <v>7.7600000000000002E-2</v>
          </cell>
          <cell r="E89">
            <v>0.27800000000000002</v>
          </cell>
        </row>
        <row r="90">
          <cell r="B90">
            <v>0.95000100000000076</v>
          </cell>
          <cell r="C90">
            <v>0.95000000000000073</v>
          </cell>
          <cell r="D90">
            <v>7.8E-2</v>
          </cell>
          <cell r="E90">
            <v>0.28000000000000003</v>
          </cell>
        </row>
        <row r="91">
          <cell r="B91">
            <v>0.96000100000000077</v>
          </cell>
          <cell r="C91">
            <v>0.96000000000000074</v>
          </cell>
          <cell r="D91">
            <v>7.8399999999999997E-2</v>
          </cell>
          <cell r="E91">
            <v>0.28199999999999997</v>
          </cell>
        </row>
        <row r="92">
          <cell r="B92">
            <v>0.97000100000000078</v>
          </cell>
          <cell r="C92">
            <v>0.97000000000000075</v>
          </cell>
          <cell r="D92">
            <v>7.8799999999999995E-2</v>
          </cell>
          <cell r="E92">
            <v>0.28399999999999997</v>
          </cell>
        </row>
        <row r="93">
          <cell r="B93">
            <v>0.98000100000000079</v>
          </cell>
          <cell r="C93">
            <v>0.98000000000000076</v>
          </cell>
          <cell r="D93">
            <v>7.9200000000000007E-2</v>
          </cell>
          <cell r="E93">
            <v>0.28599999999999998</v>
          </cell>
        </row>
        <row r="94">
          <cell r="B94">
            <v>0.9900010000000008</v>
          </cell>
          <cell r="C94">
            <v>0.99000000000000077</v>
          </cell>
          <cell r="D94">
            <v>7.9600000000000004E-2</v>
          </cell>
          <cell r="E94">
            <v>0.28799999999999998</v>
          </cell>
        </row>
        <row r="95">
          <cell r="B95">
            <v>1.0000010000000006</v>
          </cell>
          <cell r="C95">
            <v>1.0000000000000007</v>
          </cell>
          <cell r="D95">
            <v>0.08</v>
          </cell>
          <cell r="E95">
            <v>0.28999999999999998</v>
          </cell>
        </row>
        <row r="96">
          <cell r="B96">
            <v>1.0100010000000006</v>
          </cell>
          <cell r="C96">
            <v>1.0100000000000007</v>
          </cell>
          <cell r="D96">
            <v>8.0500000000000002E-2</v>
          </cell>
          <cell r="E96">
            <v>0.29269999999999996</v>
          </cell>
        </row>
        <row r="97">
          <cell r="B97">
            <v>1.0200010000000006</v>
          </cell>
          <cell r="C97">
            <v>1.0200000000000007</v>
          </cell>
          <cell r="D97">
            <v>8.1000000000000003E-2</v>
          </cell>
          <cell r="E97">
            <v>0.2954</v>
          </cell>
        </row>
        <row r="98">
          <cell r="B98">
            <v>1.0300010000000006</v>
          </cell>
          <cell r="C98">
            <v>1.0300000000000007</v>
          </cell>
          <cell r="D98">
            <v>8.1500000000000003E-2</v>
          </cell>
          <cell r="E98">
            <v>0.29809999999999998</v>
          </cell>
        </row>
        <row r="99">
          <cell r="B99">
            <v>1.0400010000000006</v>
          </cell>
          <cell r="C99">
            <v>1.0400000000000007</v>
          </cell>
          <cell r="D99">
            <v>8.2000000000000003E-2</v>
          </cell>
          <cell r="E99">
            <v>0.30080000000000001</v>
          </cell>
        </row>
        <row r="100">
          <cell r="B100">
            <v>1.0500010000000006</v>
          </cell>
          <cell r="C100">
            <v>1.0500000000000007</v>
          </cell>
          <cell r="D100">
            <v>8.2500000000000004E-2</v>
          </cell>
          <cell r="E100">
            <v>0.30349999999999999</v>
          </cell>
        </row>
        <row r="101">
          <cell r="B101">
            <v>1.0600010000000006</v>
          </cell>
          <cell r="C101">
            <v>1.0600000000000007</v>
          </cell>
          <cell r="D101">
            <v>8.3000000000000004E-2</v>
          </cell>
          <cell r="E101">
            <v>0.30619999999999997</v>
          </cell>
        </row>
        <row r="102">
          <cell r="B102">
            <v>1.0700010000000006</v>
          </cell>
          <cell r="C102">
            <v>1.0700000000000007</v>
          </cell>
          <cell r="D102">
            <v>8.3500000000000005E-2</v>
          </cell>
          <cell r="E102">
            <v>0.30890000000000001</v>
          </cell>
        </row>
        <row r="103">
          <cell r="B103">
            <v>1.0800010000000007</v>
          </cell>
          <cell r="C103">
            <v>1.0800000000000007</v>
          </cell>
          <cell r="D103">
            <v>8.4000000000000005E-2</v>
          </cell>
          <cell r="E103">
            <v>0.31159999999999999</v>
          </cell>
        </row>
        <row r="104">
          <cell r="B104">
            <v>1.0900010000000007</v>
          </cell>
          <cell r="C104">
            <v>1.0900000000000007</v>
          </cell>
          <cell r="D104">
            <v>8.4500000000000006E-2</v>
          </cell>
          <cell r="E104">
            <v>0.31430000000000002</v>
          </cell>
        </row>
        <row r="105">
          <cell r="B105">
            <v>1.1000010000000007</v>
          </cell>
          <cell r="C105">
            <v>1.1000000000000008</v>
          </cell>
          <cell r="D105">
            <v>8.5000000000000006E-2</v>
          </cell>
          <cell r="E105">
            <v>0.317</v>
          </cell>
        </row>
        <row r="106">
          <cell r="B106">
            <v>1.1100010000000007</v>
          </cell>
          <cell r="C106">
            <v>1.1100000000000008</v>
          </cell>
          <cell r="D106">
            <v>8.5500000000000007E-2</v>
          </cell>
          <cell r="E106">
            <v>0.31930000000000003</v>
          </cell>
        </row>
        <row r="107">
          <cell r="B107">
            <v>1.1200010000000007</v>
          </cell>
          <cell r="C107">
            <v>1.1200000000000008</v>
          </cell>
          <cell r="D107">
            <v>8.6000000000000007E-2</v>
          </cell>
          <cell r="E107">
            <v>0.3216</v>
          </cell>
        </row>
        <row r="108">
          <cell r="B108">
            <v>1.1300010000000007</v>
          </cell>
          <cell r="C108">
            <v>1.1300000000000008</v>
          </cell>
          <cell r="D108">
            <v>8.6500000000000007E-2</v>
          </cell>
          <cell r="E108">
            <v>0.32390000000000002</v>
          </cell>
        </row>
        <row r="109">
          <cell r="B109">
            <v>1.1400010000000007</v>
          </cell>
          <cell r="C109">
            <v>1.1400000000000008</v>
          </cell>
          <cell r="D109">
            <v>8.7000000000000008E-2</v>
          </cell>
          <cell r="E109">
            <v>0.32619999999999999</v>
          </cell>
        </row>
        <row r="110">
          <cell r="B110">
            <v>1.1500010000000007</v>
          </cell>
          <cell r="C110">
            <v>1.1500000000000008</v>
          </cell>
          <cell r="D110">
            <v>8.7499999999999994E-2</v>
          </cell>
          <cell r="E110">
            <v>0.32850000000000001</v>
          </cell>
        </row>
        <row r="111">
          <cell r="B111">
            <v>1.1600010000000007</v>
          </cell>
          <cell r="C111">
            <v>1.1600000000000008</v>
          </cell>
          <cell r="D111">
            <v>8.7999999999999995E-2</v>
          </cell>
          <cell r="E111">
            <v>0.33080000000000004</v>
          </cell>
        </row>
        <row r="112">
          <cell r="B112">
            <v>1.1700010000000007</v>
          </cell>
          <cell r="C112">
            <v>1.1700000000000008</v>
          </cell>
          <cell r="D112">
            <v>8.8499999999999995E-2</v>
          </cell>
          <cell r="E112">
            <v>0.33310000000000001</v>
          </cell>
        </row>
        <row r="113">
          <cell r="B113">
            <v>1.1800010000000007</v>
          </cell>
          <cell r="C113">
            <v>1.1800000000000008</v>
          </cell>
          <cell r="D113">
            <v>8.8999999999999996E-2</v>
          </cell>
          <cell r="E113">
            <v>0.33540000000000003</v>
          </cell>
        </row>
        <row r="114">
          <cell r="B114">
            <v>1.1900010000000008</v>
          </cell>
          <cell r="C114">
            <v>1.1900000000000008</v>
          </cell>
          <cell r="D114">
            <v>8.9499999999999996E-2</v>
          </cell>
          <cell r="E114">
            <v>0.3377</v>
          </cell>
        </row>
        <row r="115">
          <cell r="B115">
            <v>1.2000010000000008</v>
          </cell>
          <cell r="C115">
            <v>1.2000000000000008</v>
          </cell>
          <cell r="D115">
            <v>0.09</v>
          </cell>
          <cell r="E115">
            <v>0.34</v>
          </cell>
        </row>
        <row r="116">
          <cell r="B116">
            <v>1.2100010000000008</v>
          </cell>
          <cell r="C116">
            <v>1.2100000000000009</v>
          </cell>
          <cell r="D116">
            <v>9.0200000000000002E-2</v>
          </cell>
          <cell r="E116">
            <v>0.34160000000000001</v>
          </cell>
        </row>
        <row r="117">
          <cell r="B117">
            <v>1.2200010000000008</v>
          </cell>
          <cell r="C117">
            <v>1.2200000000000009</v>
          </cell>
          <cell r="D117">
            <v>9.0399999999999994E-2</v>
          </cell>
          <cell r="E117">
            <v>0.34320000000000001</v>
          </cell>
        </row>
        <row r="118">
          <cell r="B118">
            <v>1.2300010000000008</v>
          </cell>
          <cell r="C118">
            <v>1.2300000000000009</v>
          </cell>
          <cell r="D118">
            <v>9.06E-2</v>
          </cell>
          <cell r="E118">
            <v>0.3448</v>
          </cell>
        </row>
        <row r="119">
          <cell r="B119">
            <v>1.2400010000000008</v>
          </cell>
          <cell r="C119">
            <v>1.2400000000000009</v>
          </cell>
          <cell r="D119">
            <v>9.0799999999999992E-2</v>
          </cell>
          <cell r="E119">
            <v>0.34639999999999999</v>
          </cell>
        </row>
        <row r="120">
          <cell r="B120">
            <v>1.2500010000000008</v>
          </cell>
          <cell r="C120">
            <v>1.2500000000000009</v>
          </cell>
          <cell r="D120">
            <v>9.0999999999999998E-2</v>
          </cell>
          <cell r="E120">
            <v>0.34799999999999998</v>
          </cell>
        </row>
        <row r="121">
          <cell r="B121">
            <v>1.2600010000000008</v>
          </cell>
          <cell r="C121">
            <v>1.2600000000000009</v>
          </cell>
          <cell r="D121">
            <v>9.1200000000000003E-2</v>
          </cell>
          <cell r="E121">
            <v>0.34960000000000002</v>
          </cell>
        </row>
        <row r="122">
          <cell r="B122">
            <v>1.2700010000000008</v>
          </cell>
          <cell r="C122">
            <v>1.2700000000000009</v>
          </cell>
          <cell r="D122">
            <v>9.1399999999999995E-2</v>
          </cell>
          <cell r="E122">
            <v>0.35120000000000001</v>
          </cell>
        </row>
        <row r="123">
          <cell r="B123">
            <v>1.2800010000000008</v>
          </cell>
          <cell r="C123">
            <v>1.2800000000000009</v>
          </cell>
          <cell r="D123">
            <v>9.1600000000000001E-2</v>
          </cell>
          <cell r="E123">
            <v>0.3528</v>
          </cell>
        </row>
        <row r="124">
          <cell r="B124">
            <v>1.2900010000000008</v>
          </cell>
          <cell r="C124">
            <v>1.2900000000000009</v>
          </cell>
          <cell r="D124">
            <v>9.1799999999999993E-2</v>
          </cell>
          <cell r="E124">
            <v>0.35439999999999999</v>
          </cell>
        </row>
        <row r="125">
          <cell r="B125">
            <v>1.3000010000000009</v>
          </cell>
          <cell r="C125">
            <v>1.3000000000000009</v>
          </cell>
          <cell r="D125">
            <v>9.1999999999999998E-2</v>
          </cell>
          <cell r="E125">
            <v>0.35599999999999998</v>
          </cell>
        </row>
        <row r="126">
          <cell r="B126">
            <v>1.3100010000000009</v>
          </cell>
          <cell r="C126">
            <v>1.3100000000000009</v>
          </cell>
          <cell r="D126">
            <v>9.2399999999999996E-2</v>
          </cell>
          <cell r="E126">
            <v>0.3574</v>
          </cell>
        </row>
        <row r="127">
          <cell r="B127">
            <v>1.3200010000000009</v>
          </cell>
          <cell r="C127">
            <v>1.320000000000001</v>
          </cell>
          <cell r="D127">
            <v>9.2799999999999994E-2</v>
          </cell>
          <cell r="E127">
            <v>0.35880000000000001</v>
          </cell>
        </row>
        <row r="128">
          <cell r="B128">
            <v>1.3300010000000009</v>
          </cell>
          <cell r="C128">
            <v>1.330000000000001</v>
          </cell>
          <cell r="D128">
            <v>9.3200000000000005E-2</v>
          </cell>
          <cell r="E128">
            <v>0.36019999999999996</v>
          </cell>
        </row>
        <row r="129">
          <cell r="B129">
            <v>1.3400010000000009</v>
          </cell>
          <cell r="C129">
            <v>1.340000000000001</v>
          </cell>
          <cell r="D129">
            <v>9.3600000000000003E-2</v>
          </cell>
          <cell r="E129">
            <v>0.36159999999999998</v>
          </cell>
        </row>
        <row r="130">
          <cell r="B130">
            <v>1.3500010000000009</v>
          </cell>
          <cell r="C130">
            <v>1.350000000000001</v>
          </cell>
          <cell r="D130">
            <v>9.4E-2</v>
          </cell>
          <cell r="E130">
            <v>0.36299999999999999</v>
          </cell>
        </row>
        <row r="131">
          <cell r="B131">
            <v>1.3600010000000009</v>
          </cell>
          <cell r="C131">
            <v>1.360000000000001</v>
          </cell>
          <cell r="D131">
            <v>9.4399999999999998E-2</v>
          </cell>
          <cell r="E131">
            <v>0.3644</v>
          </cell>
        </row>
        <row r="132">
          <cell r="B132">
            <v>1.3700010000000009</v>
          </cell>
          <cell r="C132">
            <v>1.370000000000001</v>
          </cell>
          <cell r="D132">
            <v>9.4799999999999995E-2</v>
          </cell>
          <cell r="E132">
            <v>0.36580000000000001</v>
          </cell>
        </row>
        <row r="133">
          <cell r="B133">
            <v>1.3800010000000009</v>
          </cell>
          <cell r="C133">
            <v>1.380000000000001</v>
          </cell>
          <cell r="D133">
            <v>9.5200000000000007E-2</v>
          </cell>
          <cell r="E133">
            <v>0.36719999999999997</v>
          </cell>
        </row>
        <row r="134">
          <cell r="B134">
            <v>1.3900010000000009</v>
          </cell>
          <cell r="C134">
            <v>1.390000000000001</v>
          </cell>
          <cell r="D134">
            <v>9.5600000000000004E-2</v>
          </cell>
          <cell r="E134">
            <v>0.36859999999999998</v>
          </cell>
        </row>
        <row r="135">
          <cell r="B135">
            <v>1.4000010000000009</v>
          </cell>
          <cell r="C135">
            <v>1.400000000000001</v>
          </cell>
          <cell r="D135">
            <v>9.6000000000000002E-2</v>
          </cell>
          <cell r="E135">
            <v>0.37</v>
          </cell>
        </row>
        <row r="136">
          <cell r="B136">
            <v>1.4100010000000009</v>
          </cell>
          <cell r="C136">
            <v>1.410000000000001</v>
          </cell>
          <cell r="D136">
            <v>9.6299999999999997E-2</v>
          </cell>
          <cell r="E136">
            <v>0.3715</v>
          </cell>
        </row>
        <row r="137">
          <cell r="B137">
            <v>1.420001000000001</v>
          </cell>
          <cell r="C137">
            <v>1.420000000000001</v>
          </cell>
          <cell r="D137">
            <v>9.6600000000000005E-2</v>
          </cell>
          <cell r="E137">
            <v>0.373</v>
          </cell>
        </row>
        <row r="138">
          <cell r="B138">
            <v>1.430001000000001</v>
          </cell>
          <cell r="C138">
            <v>1.430000000000001</v>
          </cell>
          <cell r="D138">
            <v>9.69E-2</v>
          </cell>
          <cell r="E138">
            <v>0.3745</v>
          </cell>
        </row>
        <row r="139">
          <cell r="B139">
            <v>1.440001000000001</v>
          </cell>
          <cell r="C139">
            <v>1.4400000000000011</v>
          </cell>
          <cell r="D139">
            <v>9.7200000000000009E-2</v>
          </cell>
          <cell r="E139">
            <v>0.376</v>
          </cell>
        </row>
        <row r="140">
          <cell r="B140">
            <v>1.450001000000001</v>
          </cell>
          <cell r="C140">
            <v>1.4500000000000011</v>
          </cell>
          <cell r="D140">
            <v>9.7500000000000003E-2</v>
          </cell>
          <cell r="E140">
            <v>0.3775</v>
          </cell>
        </row>
        <row r="141">
          <cell r="B141">
            <v>1.460001000000001</v>
          </cell>
          <cell r="C141">
            <v>1.4600000000000011</v>
          </cell>
          <cell r="D141">
            <v>9.7799999999999998E-2</v>
          </cell>
          <cell r="E141">
            <v>0.379</v>
          </cell>
        </row>
        <row r="142">
          <cell r="B142">
            <v>1.470001000000001</v>
          </cell>
          <cell r="C142">
            <v>1.4700000000000011</v>
          </cell>
          <cell r="D142">
            <v>9.8100000000000007E-2</v>
          </cell>
          <cell r="E142">
            <v>0.3805</v>
          </cell>
        </row>
        <row r="143">
          <cell r="B143">
            <v>1.480001000000001</v>
          </cell>
          <cell r="C143">
            <v>1.4800000000000011</v>
          </cell>
          <cell r="D143">
            <v>9.8400000000000001E-2</v>
          </cell>
          <cell r="E143">
            <v>0.38200000000000001</v>
          </cell>
        </row>
        <row r="144">
          <cell r="B144">
            <v>1.490001000000001</v>
          </cell>
          <cell r="C144">
            <v>1.4900000000000011</v>
          </cell>
          <cell r="D144">
            <v>9.870000000000001E-2</v>
          </cell>
          <cell r="E144">
            <v>0.38350000000000001</v>
          </cell>
        </row>
        <row r="145">
          <cell r="B145">
            <v>1.500001000000001</v>
          </cell>
          <cell r="C145">
            <v>1.5000000000000011</v>
          </cell>
          <cell r="D145">
            <v>9.9000000000000005E-2</v>
          </cell>
          <cell r="E145">
            <v>0.38500000000000001</v>
          </cell>
        </row>
        <row r="146">
          <cell r="B146">
            <v>1.510001000000001</v>
          </cell>
          <cell r="C146">
            <v>1.5100000000000011</v>
          </cell>
          <cell r="D146">
            <v>9.9100000000000008E-2</v>
          </cell>
          <cell r="E146">
            <v>0.38650000000000001</v>
          </cell>
        </row>
        <row r="147">
          <cell r="B147">
            <v>1.520001000000001</v>
          </cell>
          <cell r="C147">
            <v>1.5200000000000011</v>
          </cell>
          <cell r="D147">
            <v>9.920000000000001E-2</v>
          </cell>
          <cell r="E147">
            <v>0.38800000000000001</v>
          </cell>
        </row>
        <row r="148">
          <cell r="B148">
            <v>1.5300010000000011</v>
          </cell>
          <cell r="C148">
            <v>1.5300000000000011</v>
          </cell>
          <cell r="D148">
            <v>9.9299999999999999E-2</v>
          </cell>
          <cell r="E148">
            <v>0.38950000000000001</v>
          </cell>
        </row>
        <row r="149">
          <cell r="B149">
            <v>1.5400010000000011</v>
          </cell>
          <cell r="C149">
            <v>1.5400000000000011</v>
          </cell>
          <cell r="D149">
            <v>9.9400000000000002E-2</v>
          </cell>
          <cell r="E149">
            <v>0.39100000000000001</v>
          </cell>
        </row>
        <row r="150">
          <cell r="B150">
            <v>1.5500010000000011</v>
          </cell>
          <cell r="C150">
            <v>1.5500000000000012</v>
          </cell>
          <cell r="D150">
            <v>9.9500000000000005E-2</v>
          </cell>
          <cell r="E150">
            <v>0.39250000000000002</v>
          </cell>
        </row>
        <row r="151">
          <cell r="B151">
            <v>1.5600010000000011</v>
          </cell>
          <cell r="C151">
            <v>1.5600000000000012</v>
          </cell>
          <cell r="D151">
            <v>9.9600000000000008E-2</v>
          </cell>
          <cell r="E151">
            <v>0.39400000000000002</v>
          </cell>
        </row>
        <row r="152">
          <cell r="B152">
            <v>1.5700010000000011</v>
          </cell>
          <cell r="C152">
            <v>1.5700000000000012</v>
          </cell>
          <cell r="D152">
            <v>9.9700000000000011E-2</v>
          </cell>
          <cell r="E152">
            <v>0.39550000000000002</v>
          </cell>
        </row>
        <row r="153">
          <cell r="B153">
            <v>1.5800010000000011</v>
          </cell>
          <cell r="C153">
            <v>1.5800000000000012</v>
          </cell>
          <cell r="D153">
            <v>9.98E-2</v>
          </cell>
          <cell r="E153">
            <v>0.39700000000000002</v>
          </cell>
        </row>
        <row r="154">
          <cell r="B154">
            <v>1.5900010000000011</v>
          </cell>
          <cell r="C154">
            <v>1.5900000000000012</v>
          </cell>
          <cell r="D154">
            <v>9.9900000000000003E-2</v>
          </cell>
          <cell r="E154">
            <v>0.39850000000000002</v>
          </cell>
        </row>
        <row r="155">
          <cell r="B155">
            <v>1.6000010000000011</v>
          </cell>
          <cell r="C155">
            <v>1.6000000000000012</v>
          </cell>
          <cell r="D155">
            <v>0.1</v>
          </cell>
          <cell r="E155">
            <v>0.4</v>
          </cell>
        </row>
        <row r="156">
          <cell r="B156">
            <v>1.6100010000000011</v>
          </cell>
          <cell r="C156">
            <v>1.6100000000000012</v>
          </cell>
          <cell r="D156">
            <v>0.1003</v>
          </cell>
          <cell r="E156">
            <v>0.40100000000000002</v>
          </cell>
        </row>
        <row r="157">
          <cell r="B157">
            <v>1.6200010000000011</v>
          </cell>
          <cell r="C157">
            <v>1.6200000000000012</v>
          </cell>
          <cell r="D157">
            <v>0.10060000000000001</v>
          </cell>
          <cell r="E157">
            <v>0.40200000000000002</v>
          </cell>
        </row>
        <row r="158">
          <cell r="B158">
            <v>1.6300010000000011</v>
          </cell>
          <cell r="C158">
            <v>1.6300000000000012</v>
          </cell>
          <cell r="D158">
            <v>0.1009</v>
          </cell>
          <cell r="E158">
            <v>0.40300000000000002</v>
          </cell>
        </row>
        <row r="159">
          <cell r="B159">
            <v>1.6400010000000012</v>
          </cell>
          <cell r="C159">
            <v>1.6400000000000012</v>
          </cell>
          <cell r="D159">
            <v>0.1012</v>
          </cell>
          <cell r="E159">
            <v>0.40400000000000003</v>
          </cell>
        </row>
        <row r="160">
          <cell r="B160">
            <v>1.6500010000000012</v>
          </cell>
          <cell r="C160">
            <v>1.6500000000000012</v>
          </cell>
          <cell r="D160">
            <v>0.10150000000000001</v>
          </cell>
          <cell r="E160">
            <v>0.40500000000000003</v>
          </cell>
        </row>
        <row r="161">
          <cell r="B161">
            <v>1.6600010000000012</v>
          </cell>
          <cell r="C161">
            <v>1.6600000000000013</v>
          </cell>
          <cell r="D161">
            <v>0.1018</v>
          </cell>
          <cell r="E161">
            <v>0.40599999999999997</v>
          </cell>
        </row>
        <row r="162">
          <cell r="B162">
            <v>1.6700010000000012</v>
          </cell>
          <cell r="C162">
            <v>1.6700000000000013</v>
          </cell>
          <cell r="D162">
            <v>0.1021</v>
          </cell>
          <cell r="E162">
            <v>0.40699999999999997</v>
          </cell>
        </row>
        <row r="163">
          <cell r="B163">
            <v>1.6800010000000012</v>
          </cell>
          <cell r="C163">
            <v>1.6800000000000013</v>
          </cell>
          <cell r="D163">
            <v>0.10239999999999999</v>
          </cell>
          <cell r="E163">
            <v>0.40799999999999997</v>
          </cell>
        </row>
        <row r="164">
          <cell r="B164">
            <v>1.6900010000000012</v>
          </cell>
          <cell r="C164">
            <v>1.6900000000000013</v>
          </cell>
          <cell r="D164">
            <v>0.1027</v>
          </cell>
          <cell r="E164">
            <v>0.40899999999999997</v>
          </cell>
        </row>
        <row r="165">
          <cell r="B165">
            <v>1.7000010000000012</v>
          </cell>
          <cell r="C165">
            <v>1.7000000000000013</v>
          </cell>
          <cell r="D165">
            <v>0.10299999999999999</v>
          </cell>
          <cell r="E165">
            <v>0.41</v>
          </cell>
        </row>
        <row r="166">
          <cell r="B166">
            <v>1.7100010000000012</v>
          </cell>
          <cell r="C166">
            <v>1.7100000000000013</v>
          </cell>
          <cell r="D166">
            <v>0.10329999999999999</v>
          </cell>
          <cell r="E166">
            <v>0.4113</v>
          </cell>
        </row>
        <row r="167">
          <cell r="B167">
            <v>1.7200010000000012</v>
          </cell>
          <cell r="C167">
            <v>1.7200000000000013</v>
          </cell>
          <cell r="D167">
            <v>0.1036</v>
          </cell>
          <cell r="E167">
            <v>0.41259999999999997</v>
          </cell>
        </row>
        <row r="168">
          <cell r="B168">
            <v>1.7300010000000012</v>
          </cell>
          <cell r="C168">
            <v>1.7300000000000013</v>
          </cell>
          <cell r="D168">
            <v>0.10389999999999999</v>
          </cell>
          <cell r="E168">
            <v>0.41389999999999999</v>
          </cell>
        </row>
        <row r="169">
          <cell r="B169">
            <v>1.7400010000000012</v>
          </cell>
          <cell r="C169">
            <v>1.7400000000000013</v>
          </cell>
          <cell r="D169">
            <v>0.1042</v>
          </cell>
          <cell r="E169">
            <v>0.41519999999999996</v>
          </cell>
        </row>
        <row r="170">
          <cell r="B170">
            <v>1.7500010000000013</v>
          </cell>
          <cell r="C170">
            <v>1.7500000000000013</v>
          </cell>
          <cell r="D170">
            <v>0.1045</v>
          </cell>
          <cell r="E170">
            <v>0.41649999999999998</v>
          </cell>
        </row>
        <row r="171">
          <cell r="B171">
            <v>1.7600010000000013</v>
          </cell>
          <cell r="C171">
            <v>1.7600000000000013</v>
          </cell>
          <cell r="D171">
            <v>0.10479999999999999</v>
          </cell>
          <cell r="E171">
            <v>0.4178</v>
          </cell>
        </row>
        <row r="172">
          <cell r="B172">
            <v>1.7700010000000013</v>
          </cell>
          <cell r="C172">
            <v>1.7700000000000014</v>
          </cell>
          <cell r="D172">
            <v>0.1051</v>
          </cell>
          <cell r="E172">
            <v>0.41909999999999997</v>
          </cell>
        </row>
        <row r="173">
          <cell r="B173">
            <v>1.7800010000000013</v>
          </cell>
          <cell r="C173">
            <v>1.7800000000000014</v>
          </cell>
          <cell r="D173">
            <v>0.10539999999999999</v>
          </cell>
          <cell r="E173">
            <v>0.4204</v>
          </cell>
        </row>
        <row r="174">
          <cell r="B174">
            <v>1.7900010000000013</v>
          </cell>
          <cell r="C174">
            <v>1.7900000000000014</v>
          </cell>
          <cell r="D174">
            <v>0.1057</v>
          </cell>
          <cell r="E174">
            <v>0.42169999999999996</v>
          </cell>
        </row>
        <row r="175">
          <cell r="B175">
            <v>1.8000010000000013</v>
          </cell>
          <cell r="C175">
            <v>1.8000000000000014</v>
          </cell>
          <cell r="D175">
            <v>0.106</v>
          </cell>
          <cell r="E175">
            <v>0.42299999999999999</v>
          </cell>
        </row>
        <row r="176">
          <cell r="B176">
            <v>1.8100010000000013</v>
          </cell>
          <cell r="C176">
            <v>1.8100000000000014</v>
          </cell>
          <cell r="D176">
            <v>0.10639999999999999</v>
          </cell>
          <cell r="E176">
            <v>0.42369999999999997</v>
          </cell>
        </row>
        <row r="177">
          <cell r="B177">
            <v>1.8200010000000013</v>
          </cell>
          <cell r="C177">
            <v>1.8200000000000014</v>
          </cell>
          <cell r="D177">
            <v>0.10679999999999999</v>
          </cell>
          <cell r="E177">
            <v>0.4244</v>
          </cell>
        </row>
        <row r="178">
          <cell r="B178">
            <v>1.8300010000000013</v>
          </cell>
          <cell r="C178">
            <v>1.8300000000000014</v>
          </cell>
          <cell r="D178">
            <v>0.1072</v>
          </cell>
          <cell r="E178">
            <v>0.42509999999999998</v>
          </cell>
        </row>
        <row r="179">
          <cell r="B179">
            <v>1.8400010000000013</v>
          </cell>
          <cell r="C179">
            <v>1.8400000000000014</v>
          </cell>
          <cell r="D179">
            <v>0.1076</v>
          </cell>
          <cell r="E179">
            <v>0.42580000000000001</v>
          </cell>
        </row>
        <row r="180">
          <cell r="B180">
            <v>1.8500010000000013</v>
          </cell>
          <cell r="C180">
            <v>1.8500000000000014</v>
          </cell>
          <cell r="D180">
            <v>0.108</v>
          </cell>
          <cell r="E180">
            <v>0.42649999999999999</v>
          </cell>
        </row>
        <row r="181">
          <cell r="B181">
            <v>1.8600010000000013</v>
          </cell>
          <cell r="C181">
            <v>1.8600000000000014</v>
          </cell>
          <cell r="D181">
            <v>0.1084</v>
          </cell>
          <cell r="E181">
            <v>0.42719999999999997</v>
          </cell>
        </row>
        <row r="182">
          <cell r="B182">
            <v>1.8700010000000014</v>
          </cell>
          <cell r="C182">
            <v>1.8700000000000014</v>
          </cell>
          <cell r="D182">
            <v>0.10879999999999999</v>
          </cell>
          <cell r="E182">
            <v>0.4279</v>
          </cell>
        </row>
        <row r="183">
          <cell r="B183">
            <v>1.8800010000000014</v>
          </cell>
          <cell r="C183">
            <v>1.8800000000000014</v>
          </cell>
          <cell r="D183">
            <v>0.10920000000000001</v>
          </cell>
          <cell r="E183">
            <v>0.42859999999999998</v>
          </cell>
        </row>
        <row r="184">
          <cell r="B184">
            <v>1.8900010000000014</v>
          </cell>
          <cell r="C184">
            <v>1.8900000000000015</v>
          </cell>
          <cell r="D184">
            <v>0.1096</v>
          </cell>
          <cell r="E184">
            <v>0.42930000000000001</v>
          </cell>
        </row>
        <row r="185">
          <cell r="B185">
            <v>1.9000010000000014</v>
          </cell>
          <cell r="C185">
            <v>1.9000000000000015</v>
          </cell>
          <cell r="D185">
            <v>0.11</v>
          </cell>
          <cell r="E185">
            <v>0.43</v>
          </cell>
        </row>
        <row r="186">
          <cell r="B186">
            <v>1.9100010000000014</v>
          </cell>
          <cell r="C186">
            <v>1.9100000000000015</v>
          </cell>
          <cell r="D186">
            <v>0.1101</v>
          </cell>
          <cell r="E186">
            <v>0.43080000000000002</v>
          </cell>
        </row>
        <row r="187">
          <cell r="B187">
            <v>1.9200010000000014</v>
          </cell>
          <cell r="C187">
            <v>1.9200000000000015</v>
          </cell>
          <cell r="D187">
            <v>0.11020000000000001</v>
          </cell>
          <cell r="E187">
            <v>0.43159999999999998</v>
          </cell>
        </row>
        <row r="188">
          <cell r="B188">
            <v>1.9300010000000014</v>
          </cell>
          <cell r="C188">
            <v>1.9300000000000015</v>
          </cell>
          <cell r="D188">
            <v>0.1103</v>
          </cell>
          <cell r="E188">
            <v>0.43240000000000001</v>
          </cell>
        </row>
        <row r="189">
          <cell r="B189">
            <v>1.9400010000000014</v>
          </cell>
          <cell r="C189">
            <v>1.9400000000000015</v>
          </cell>
          <cell r="D189">
            <v>0.1104</v>
          </cell>
          <cell r="E189">
            <v>0.43319999999999997</v>
          </cell>
        </row>
        <row r="190">
          <cell r="B190">
            <v>1.9500010000000014</v>
          </cell>
          <cell r="C190">
            <v>1.9500000000000015</v>
          </cell>
          <cell r="D190">
            <v>0.1105</v>
          </cell>
          <cell r="E190">
            <v>0.434</v>
          </cell>
        </row>
        <row r="191">
          <cell r="B191">
            <v>1.9600010000000014</v>
          </cell>
          <cell r="C191">
            <v>1.9600000000000015</v>
          </cell>
          <cell r="D191">
            <v>0.1106</v>
          </cell>
          <cell r="E191">
            <v>0.43480000000000002</v>
          </cell>
        </row>
        <row r="192">
          <cell r="B192">
            <v>1.9700010000000014</v>
          </cell>
          <cell r="C192">
            <v>1.9700000000000015</v>
          </cell>
          <cell r="D192">
            <v>0.11070000000000001</v>
          </cell>
          <cell r="E192">
            <v>0.43559999999999999</v>
          </cell>
        </row>
        <row r="193">
          <cell r="B193">
            <v>1.9800010000000015</v>
          </cell>
          <cell r="C193">
            <v>1.9800000000000015</v>
          </cell>
          <cell r="D193">
            <v>0.1108</v>
          </cell>
          <cell r="E193">
            <v>0.43640000000000001</v>
          </cell>
        </row>
        <row r="194">
          <cell r="B194">
            <v>1.9900010000000015</v>
          </cell>
          <cell r="C194">
            <v>1.9900000000000015</v>
          </cell>
          <cell r="D194">
            <v>0.1109</v>
          </cell>
          <cell r="E194">
            <v>0.43719999999999998</v>
          </cell>
        </row>
        <row r="195">
          <cell r="B195">
            <v>2.0000010000000015</v>
          </cell>
          <cell r="C195">
            <v>2.0000000000000013</v>
          </cell>
          <cell r="D195">
            <v>0.111</v>
          </cell>
          <cell r="E195">
            <v>0.438</v>
          </cell>
        </row>
        <row r="196">
          <cell r="B196">
            <v>2.0100010000000013</v>
          </cell>
          <cell r="C196">
            <v>2.0100000000000011</v>
          </cell>
          <cell r="D196">
            <v>0.1111</v>
          </cell>
          <cell r="E196">
            <v>0.43880000000000002</v>
          </cell>
        </row>
        <row r="197">
          <cell r="B197">
            <v>2.020001000000001</v>
          </cell>
          <cell r="C197">
            <v>2.0200000000000009</v>
          </cell>
          <cell r="D197">
            <v>0.11120000000000001</v>
          </cell>
          <cell r="E197">
            <v>0.43959999999999999</v>
          </cell>
        </row>
        <row r="198">
          <cell r="B198">
            <v>2.0300010000000008</v>
          </cell>
          <cell r="C198">
            <v>2.0300000000000007</v>
          </cell>
          <cell r="D198">
            <v>0.1113</v>
          </cell>
          <cell r="E198">
            <v>0.44040000000000001</v>
          </cell>
        </row>
        <row r="199">
          <cell r="B199">
            <v>2.0400010000000006</v>
          </cell>
          <cell r="C199">
            <v>2.0400000000000005</v>
          </cell>
          <cell r="D199">
            <v>0.1114</v>
          </cell>
          <cell r="E199">
            <v>0.44119999999999998</v>
          </cell>
        </row>
        <row r="200">
          <cell r="B200">
            <v>2.0500010000000004</v>
          </cell>
          <cell r="C200">
            <v>2.0500000000000003</v>
          </cell>
          <cell r="D200">
            <v>0.1115</v>
          </cell>
          <cell r="E200">
            <v>0.442</v>
          </cell>
        </row>
        <row r="201">
          <cell r="B201">
            <v>2.0600010000000002</v>
          </cell>
          <cell r="C201">
            <v>2.06</v>
          </cell>
          <cell r="D201">
            <v>0.1116</v>
          </cell>
          <cell r="E201">
            <v>0.44280000000000003</v>
          </cell>
        </row>
        <row r="202">
          <cell r="B202">
            <v>2.070001</v>
          </cell>
          <cell r="C202">
            <v>2.0699999999999998</v>
          </cell>
          <cell r="D202">
            <v>0.11170000000000001</v>
          </cell>
          <cell r="E202">
            <v>0.44359999999999999</v>
          </cell>
        </row>
        <row r="203">
          <cell r="B203">
            <v>2.0800009999999998</v>
          </cell>
          <cell r="C203">
            <v>2.0799999999999996</v>
          </cell>
          <cell r="D203">
            <v>0.1118</v>
          </cell>
          <cell r="E203">
            <v>0.44440000000000002</v>
          </cell>
        </row>
        <row r="204">
          <cell r="B204">
            <v>2.0900009999999996</v>
          </cell>
          <cell r="C204">
            <v>2.0899999999999994</v>
          </cell>
          <cell r="D204">
            <v>0.1119</v>
          </cell>
          <cell r="E204">
            <v>0.44519999999999998</v>
          </cell>
        </row>
        <row r="205">
          <cell r="B205">
            <v>2.1000009999999993</v>
          </cell>
          <cell r="C205">
            <v>2.0999999999999992</v>
          </cell>
          <cell r="D205">
            <v>0.112</v>
          </cell>
          <cell r="E205">
            <v>0.44600000000000001</v>
          </cell>
        </row>
        <row r="206">
          <cell r="B206">
            <v>2.1100009999999991</v>
          </cell>
          <cell r="C206">
            <v>2.109999999999999</v>
          </cell>
          <cell r="D206">
            <v>0.11210000000000001</v>
          </cell>
          <cell r="E206">
            <v>0.44669999999999999</v>
          </cell>
        </row>
        <row r="207">
          <cell r="B207">
            <v>2.1200009999999989</v>
          </cell>
          <cell r="C207">
            <v>2.1199999999999988</v>
          </cell>
          <cell r="D207">
            <v>0.11220000000000001</v>
          </cell>
          <cell r="E207">
            <v>0.44740000000000002</v>
          </cell>
        </row>
        <row r="208">
          <cell r="B208">
            <v>2.1300009999999987</v>
          </cell>
          <cell r="C208">
            <v>2.1299999999999986</v>
          </cell>
          <cell r="D208">
            <v>0.1123</v>
          </cell>
          <cell r="E208">
            <v>0.4481</v>
          </cell>
        </row>
        <row r="209">
          <cell r="B209">
            <v>2.1400009999999985</v>
          </cell>
          <cell r="C209">
            <v>2.1399999999999983</v>
          </cell>
          <cell r="D209">
            <v>0.1124</v>
          </cell>
          <cell r="E209">
            <v>0.44880000000000003</v>
          </cell>
        </row>
        <row r="210">
          <cell r="B210">
            <v>2.1500009999999983</v>
          </cell>
          <cell r="C210">
            <v>2.1499999999999981</v>
          </cell>
          <cell r="D210">
            <v>0.1125</v>
          </cell>
          <cell r="E210">
            <v>0.44950000000000001</v>
          </cell>
        </row>
        <row r="211">
          <cell r="B211">
            <v>2.1600009999999981</v>
          </cell>
          <cell r="C211">
            <v>2.1599999999999979</v>
          </cell>
          <cell r="D211">
            <v>0.11260000000000001</v>
          </cell>
          <cell r="E211">
            <v>0.45019999999999999</v>
          </cell>
        </row>
        <row r="212">
          <cell r="B212">
            <v>2.1700009999999978</v>
          </cell>
          <cell r="C212">
            <v>2.1699999999999977</v>
          </cell>
          <cell r="D212">
            <v>0.11270000000000001</v>
          </cell>
          <cell r="E212">
            <v>0.45090000000000002</v>
          </cell>
        </row>
        <row r="213">
          <cell r="B213">
            <v>2.1800009999999976</v>
          </cell>
          <cell r="C213">
            <v>2.1799999999999975</v>
          </cell>
          <cell r="D213">
            <v>0.1128</v>
          </cell>
          <cell r="E213">
            <v>0.4516</v>
          </cell>
        </row>
        <row r="214">
          <cell r="B214">
            <v>2.1900009999999974</v>
          </cell>
          <cell r="C214">
            <v>2.1899999999999973</v>
          </cell>
          <cell r="D214">
            <v>0.1129</v>
          </cell>
          <cell r="E214">
            <v>0.45230000000000004</v>
          </cell>
        </row>
        <row r="215">
          <cell r="B215">
            <v>2.2000009999999972</v>
          </cell>
          <cell r="C215">
            <v>2.1999999999999971</v>
          </cell>
          <cell r="D215">
            <v>0.113</v>
          </cell>
          <cell r="E215">
            <v>0.45300000000000001</v>
          </cell>
        </row>
        <row r="216">
          <cell r="B216">
            <v>2.210000999999997</v>
          </cell>
          <cell r="C216">
            <v>2.2099999999999969</v>
          </cell>
          <cell r="D216">
            <v>0.11310000000000001</v>
          </cell>
          <cell r="E216">
            <v>0.45369999999999999</v>
          </cell>
        </row>
        <row r="217">
          <cell r="B217">
            <v>2.2200009999999968</v>
          </cell>
          <cell r="C217">
            <v>2.2199999999999966</v>
          </cell>
          <cell r="D217">
            <v>0.11320000000000001</v>
          </cell>
          <cell r="E217">
            <v>0.45440000000000003</v>
          </cell>
        </row>
        <row r="218">
          <cell r="B218">
            <v>2.2300009999999966</v>
          </cell>
          <cell r="C218">
            <v>2.2299999999999964</v>
          </cell>
          <cell r="D218">
            <v>0.1133</v>
          </cell>
          <cell r="E218">
            <v>0.4551</v>
          </cell>
        </row>
        <row r="219">
          <cell r="B219">
            <v>2.2400009999999964</v>
          </cell>
          <cell r="C219">
            <v>2.2399999999999962</v>
          </cell>
          <cell r="D219">
            <v>0.1134</v>
          </cell>
          <cell r="E219">
            <v>0.45580000000000004</v>
          </cell>
        </row>
        <row r="220">
          <cell r="B220">
            <v>2.2500009999999961</v>
          </cell>
          <cell r="C220">
            <v>2.249999999999996</v>
          </cell>
          <cell r="D220">
            <v>0.1135</v>
          </cell>
          <cell r="E220">
            <v>0.45650000000000002</v>
          </cell>
        </row>
        <row r="221">
          <cell r="B221">
            <v>2.2600009999999959</v>
          </cell>
          <cell r="C221">
            <v>2.2599999999999958</v>
          </cell>
          <cell r="D221">
            <v>0.11360000000000001</v>
          </cell>
          <cell r="E221">
            <v>0.4572</v>
          </cell>
        </row>
        <row r="222">
          <cell r="B222">
            <v>2.2700009999999957</v>
          </cell>
          <cell r="C222">
            <v>2.2699999999999956</v>
          </cell>
          <cell r="D222">
            <v>0.11370000000000001</v>
          </cell>
          <cell r="E222">
            <v>0.45790000000000003</v>
          </cell>
        </row>
        <row r="223">
          <cell r="B223">
            <v>2.2800009999999955</v>
          </cell>
          <cell r="C223">
            <v>2.2799999999999954</v>
          </cell>
          <cell r="D223">
            <v>0.1138</v>
          </cell>
          <cell r="E223">
            <v>0.45860000000000001</v>
          </cell>
        </row>
        <row r="224">
          <cell r="B224">
            <v>2.2900009999999953</v>
          </cell>
          <cell r="C224">
            <v>2.2899999999999952</v>
          </cell>
          <cell r="D224">
            <v>0.1139</v>
          </cell>
          <cell r="E224">
            <v>0.45930000000000004</v>
          </cell>
        </row>
        <row r="225">
          <cell r="B225">
            <v>2.3000009999999951</v>
          </cell>
          <cell r="C225">
            <v>2.2999999999999949</v>
          </cell>
          <cell r="D225">
            <v>0.114</v>
          </cell>
          <cell r="E225">
            <v>0.46</v>
          </cell>
        </row>
        <row r="226">
          <cell r="B226">
            <v>2.3100009999999949</v>
          </cell>
          <cell r="C226">
            <v>2.3099999999999947</v>
          </cell>
          <cell r="D226">
            <v>0.11410000000000001</v>
          </cell>
          <cell r="E226">
            <v>0.46030000000000004</v>
          </cell>
        </row>
        <row r="227">
          <cell r="B227">
            <v>2.3200009999999947</v>
          </cell>
          <cell r="C227">
            <v>2.3199999999999945</v>
          </cell>
          <cell r="D227">
            <v>0.11420000000000001</v>
          </cell>
          <cell r="E227">
            <v>0.46060000000000001</v>
          </cell>
        </row>
        <row r="228">
          <cell r="B228">
            <v>2.3300009999999944</v>
          </cell>
          <cell r="C228">
            <v>2.3299999999999943</v>
          </cell>
          <cell r="D228">
            <v>0.1143</v>
          </cell>
          <cell r="E228">
            <v>0.46090000000000003</v>
          </cell>
        </row>
        <row r="229">
          <cell r="B229">
            <v>2.3400009999999942</v>
          </cell>
          <cell r="C229">
            <v>2.3399999999999941</v>
          </cell>
          <cell r="D229">
            <v>0.1144</v>
          </cell>
          <cell r="E229">
            <v>0.4612</v>
          </cell>
        </row>
        <row r="230">
          <cell r="B230">
            <v>2.350000999999994</v>
          </cell>
          <cell r="C230">
            <v>2.3499999999999939</v>
          </cell>
          <cell r="D230">
            <v>0.1145</v>
          </cell>
          <cell r="E230">
            <v>0.46150000000000002</v>
          </cell>
        </row>
        <row r="231">
          <cell r="B231">
            <v>2.3600009999999938</v>
          </cell>
          <cell r="C231">
            <v>2.3599999999999937</v>
          </cell>
          <cell r="D231">
            <v>0.11460000000000001</v>
          </cell>
          <cell r="E231">
            <v>0.46180000000000004</v>
          </cell>
        </row>
        <row r="232">
          <cell r="B232">
            <v>2.3700009999999936</v>
          </cell>
          <cell r="C232">
            <v>2.3699999999999934</v>
          </cell>
          <cell r="D232">
            <v>0.11470000000000001</v>
          </cell>
          <cell r="E232">
            <v>0.46210000000000001</v>
          </cell>
        </row>
        <row r="233">
          <cell r="B233">
            <v>2.3800009999999934</v>
          </cell>
          <cell r="C233">
            <v>2.3799999999999932</v>
          </cell>
          <cell r="D233">
            <v>0.1148</v>
          </cell>
          <cell r="E233">
            <v>0.46240000000000003</v>
          </cell>
        </row>
        <row r="234">
          <cell r="B234">
            <v>2.3900009999999932</v>
          </cell>
          <cell r="C234">
            <v>2.389999999999993</v>
          </cell>
          <cell r="D234">
            <v>0.1149</v>
          </cell>
          <cell r="E234">
            <v>0.4627</v>
          </cell>
        </row>
        <row r="235">
          <cell r="B235">
            <v>2.4000009999999929</v>
          </cell>
          <cell r="C235">
            <v>2.3999999999999928</v>
          </cell>
          <cell r="D235">
            <v>0.115</v>
          </cell>
          <cell r="E235">
            <v>0.46300000000000002</v>
          </cell>
        </row>
        <row r="236">
          <cell r="B236">
            <v>2.4100009999999927</v>
          </cell>
          <cell r="C236">
            <v>2.4099999999999926</v>
          </cell>
          <cell r="D236">
            <v>0.11510000000000001</v>
          </cell>
          <cell r="E236">
            <v>0.46360000000000001</v>
          </cell>
        </row>
        <row r="237">
          <cell r="B237">
            <v>2.4200009999999925</v>
          </cell>
          <cell r="C237">
            <v>2.4199999999999924</v>
          </cell>
          <cell r="D237">
            <v>0.11520000000000001</v>
          </cell>
          <cell r="E237">
            <v>0.4642</v>
          </cell>
        </row>
        <row r="238">
          <cell r="B238">
            <v>2.4300009999999923</v>
          </cell>
          <cell r="C238">
            <v>2.4299999999999922</v>
          </cell>
          <cell r="D238">
            <v>0.1153</v>
          </cell>
          <cell r="E238">
            <v>0.46479999999999999</v>
          </cell>
        </row>
        <row r="239">
          <cell r="B239">
            <v>2.4400009999999921</v>
          </cell>
          <cell r="C239">
            <v>2.439999999999992</v>
          </cell>
          <cell r="D239">
            <v>0.1154</v>
          </cell>
          <cell r="E239">
            <v>0.46539999999999998</v>
          </cell>
        </row>
        <row r="240">
          <cell r="B240">
            <v>2.4500009999999919</v>
          </cell>
          <cell r="C240">
            <v>2.4499999999999917</v>
          </cell>
          <cell r="D240">
            <v>0.11550000000000001</v>
          </cell>
          <cell r="E240">
            <v>0.46599999999999997</v>
          </cell>
        </row>
        <row r="241">
          <cell r="B241">
            <v>2.4600009999999917</v>
          </cell>
          <cell r="C241">
            <v>2.4599999999999915</v>
          </cell>
          <cell r="D241">
            <v>0.11560000000000001</v>
          </cell>
          <cell r="E241">
            <v>0.46660000000000001</v>
          </cell>
        </row>
        <row r="242">
          <cell r="B242">
            <v>2.4700009999999915</v>
          </cell>
          <cell r="C242">
            <v>2.4699999999999913</v>
          </cell>
          <cell r="D242">
            <v>0.11570000000000001</v>
          </cell>
          <cell r="E242">
            <v>0.4672</v>
          </cell>
        </row>
        <row r="243">
          <cell r="B243">
            <v>2.4800009999999912</v>
          </cell>
          <cell r="C243">
            <v>2.4799999999999911</v>
          </cell>
          <cell r="D243">
            <v>0.1158</v>
          </cell>
          <cell r="E243">
            <v>0.46779999999999999</v>
          </cell>
        </row>
        <row r="244">
          <cell r="B244">
            <v>2.490000999999991</v>
          </cell>
          <cell r="C244">
            <v>2.4899999999999909</v>
          </cell>
          <cell r="D244">
            <v>0.1159</v>
          </cell>
          <cell r="E244">
            <v>0.46839999999999998</v>
          </cell>
        </row>
        <row r="245">
          <cell r="B245">
            <v>2.5000009999999908</v>
          </cell>
          <cell r="C245">
            <v>2.4999999999999907</v>
          </cell>
          <cell r="D245">
            <v>0.11600000000000001</v>
          </cell>
          <cell r="E245">
            <v>0.46899999999999997</v>
          </cell>
        </row>
        <row r="246">
          <cell r="B246">
            <v>2.5100009999999906</v>
          </cell>
          <cell r="C246">
            <v>2.5099999999999905</v>
          </cell>
          <cell r="D246">
            <v>0.11610000000000001</v>
          </cell>
          <cell r="E246">
            <v>0.46929999999999999</v>
          </cell>
        </row>
        <row r="247">
          <cell r="B247">
            <v>2.5200009999999904</v>
          </cell>
          <cell r="C247">
            <v>2.5199999999999902</v>
          </cell>
          <cell r="D247">
            <v>0.11620000000000001</v>
          </cell>
          <cell r="E247">
            <v>0.46959999999999996</v>
          </cell>
        </row>
        <row r="248">
          <cell r="B248">
            <v>2.5300009999999902</v>
          </cell>
          <cell r="C248">
            <v>2.52999999999999</v>
          </cell>
          <cell r="D248">
            <v>0.1163</v>
          </cell>
          <cell r="E248">
            <v>0.46989999999999998</v>
          </cell>
        </row>
        <row r="249">
          <cell r="B249">
            <v>2.54000099999999</v>
          </cell>
          <cell r="C249">
            <v>2.5399999999999898</v>
          </cell>
          <cell r="D249">
            <v>0.1164</v>
          </cell>
          <cell r="E249">
            <v>0.47019999999999995</v>
          </cell>
        </row>
        <row r="250">
          <cell r="B250">
            <v>2.5500009999999897</v>
          </cell>
          <cell r="C250">
            <v>2.5499999999999896</v>
          </cell>
          <cell r="D250">
            <v>0.11650000000000001</v>
          </cell>
          <cell r="E250">
            <v>0.47049999999999997</v>
          </cell>
        </row>
        <row r="251">
          <cell r="B251">
            <v>2.5600009999999895</v>
          </cell>
          <cell r="C251">
            <v>2.5599999999999894</v>
          </cell>
          <cell r="D251">
            <v>0.11660000000000001</v>
          </cell>
          <cell r="E251">
            <v>0.4708</v>
          </cell>
        </row>
        <row r="252">
          <cell r="B252">
            <v>2.5700009999999893</v>
          </cell>
          <cell r="C252">
            <v>2.5699999999999892</v>
          </cell>
          <cell r="D252">
            <v>0.11670000000000001</v>
          </cell>
          <cell r="E252">
            <v>0.47109999999999996</v>
          </cell>
        </row>
        <row r="253">
          <cell r="B253">
            <v>2.5800009999999891</v>
          </cell>
          <cell r="C253">
            <v>2.579999999999989</v>
          </cell>
          <cell r="D253">
            <v>0.1168</v>
          </cell>
          <cell r="E253">
            <v>0.47139999999999999</v>
          </cell>
        </row>
        <row r="254">
          <cell r="B254">
            <v>2.5900009999999889</v>
          </cell>
          <cell r="C254">
            <v>2.5899999999999888</v>
          </cell>
          <cell r="D254">
            <v>0.1169</v>
          </cell>
          <cell r="E254">
            <v>0.47169999999999995</v>
          </cell>
        </row>
        <row r="255">
          <cell r="B255">
            <v>2.6000009999999887</v>
          </cell>
          <cell r="C255">
            <v>2.5999999999999885</v>
          </cell>
          <cell r="D255">
            <v>0.11700000000000001</v>
          </cell>
          <cell r="E255">
            <v>0.47199999999999998</v>
          </cell>
        </row>
        <row r="256">
          <cell r="B256">
            <v>2.6100009999999885</v>
          </cell>
          <cell r="C256">
            <v>2.6099999999999883</v>
          </cell>
          <cell r="D256">
            <v>0.11710000000000001</v>
          </cell>
          <cell r="E256">
            <v>0.47239999999999999</v>
          </cell>
        </row>
        <row r="257">
          <cell r="B257">
            <v>2.6200009999999883</v>
          </cell>
          <cell r="C257">
            <v>2.6199999999999881</v>
          </cell>
          <cell r="D257">
            <v>0.1172</v>
          </cell>
          <cell r="E257">
            <v>0.4728</v>
          </cell>
        </row>
        <row r="258">
          <cell r="B258">
            <v>2.630000999999988</v>
          </cell>
          <cell r="C258">
            <v>2.6299999999999879</v>
          </cell>
          <cell r="D258">
            <v>0.1173</v>
          </cell>
          <cell r="E258">
            <v>0.47319999999999995</v>
          </cell>
        </row>
        <row r="259">
          <cell r="B259">
            <v>2.6400009999999878</v>
          </cell>
          <cell r="C259">
            <v>2.6399999999999877</v>
          </cell>
          <cell r="D259">
            <v>0.1174</v>
          </cell>
          <cell r="E259">
            <v>0.47359999999999997</v>
          </cell>
        </row>
        <row r="260">
          <cell r="B260">
            <v>2.6500009999999876</v>
          </cell>
          <cell r="C260">
            <v>2.6499999999999875</v>
          </cell>
          <cell r="D260">
            <v>0.11749999999999999</v>
          </cell>
          <cell r="E260">
            <v>0.47399999999999998</v>
          </cell>
        </row>
        <row r="261">
          <cell r="B261">
            <v>2.6600009999999874</v>
          </cell>
          <cell r="C261">
            <v>2.6599999999999873</v>
          </cell>
          <cell r="D261">
            <v>0.1176</v>
          </cell>
          <cell r="E261">
            <v>0.47439999999999999</v>
          </cell>
        </row>
        <row r="262">
          <cell r="B262">
            <v>2.6700009999999872</v>
          </cell>
          <cell r="C262">
            <v>2.6699999999999871</v>
          </cell>
          <cell r="D262">
            <v>0.1177</v>
          </cell>
          <cell r="E262">
            <v>0.4748</v>
          </cell>
        </row>
        <row r="263">
          <cell r="B263">
            <v>2.680000999999987</v>
          </cell>
          <cell r="C263">
            <v>2.6799999999999868</v>
          </cell>
          <cell r="D263">
            <v>0.1178</v>
          </cell>
          <cell r="E263">
            <v>0.47519999999999996</v>
          </cell>
        </row>
        <row r="264">
          <cell r="B264">
            <v>2.6900009999999868</v>
          </cell>
          <cell r="C264">
            <v>2.6899999999999866</v>
          </cell>
          <cell r="D264">
            <v>0.11789999999999999</v>
          </cell>
          <cell r="E264">
            <v>0.47559999999999997</v>
          </cell>
        </row>
        <row r="265">
          <cell r="B265">
            <v>2.7000009999999866</v>
          </cell>
          <cell r="C265">
            <v>2.6999999999999864</v>
          </cell>
          <cell r="D265">
            <v>0.11799999999999999</v>
          </cell>
          <cell r="E265">
            <v>0.47599999999999998</v>
          </cell>
        </row>
        <row r="266">
          <cell r="B266">
            <v>2.7100009999999863</v>
          </cell>
          <cell r="C266">
            <v>2.7099999999999862</v>
          </cell>
          <cell r="D266">
            <v>0.1181</v>
          </cell>
          <cell r="E266">
            <v>0.47639999999999999</v>
          </cell>
        </row>
        <row r="267">
          <cell r="B267">
            <v>2.7200009999999861</v>
          </cell>
          <cell r="C267">
            <v>2.719999999999986</v>
          </cell>
          <cell r="D267">
            <v>0.1182</v>
          </cell>
          <cell r="E267">
            <v>0.4768</v>
          </cell>
        </row>
        <row r="268">
          <cell r="B268">
            <v>2.7300009999999859</v>
          </cell>
          <cell r="C268">
            <v>2.7299999999999858</v>
          </cell>
          <cell r="D268">
            <v>0.11829999999999999</v>
          </cell>
          <cell r="E268">
            <v>0.47719999999999996</v>
          </cell>
        </row>
        <row r="269">
          <cell r="B269">
            <v>2.7400009999999857</v>
          </cell>
          <cell r="C269">
            <v>2.7399999999999856</v>
          </cell>
          <cell r="D269">
            <v>0.11839999999999999</v>
          </cell>
          <cell r="E269">
            <v>0.47759999999999997</v>
          </cell>
        </row>
        <row r="270">
          <cell r="B270">
            <v>2.7500009999999855</v>
          </cell>
          <cell r="C270">
            <v>2.7499999999999853</v>
          </cell>
          <cell r="D270">
            <v>0.11849999999999999</v>
          </cell>
          <cell r="E270">
            <v>0.47799999999999998</v>
          </cell>
        </row>
        <row r="271">
          <cell r="B271">
            <v>2.7600009999999853</v>
          </cell>
          <cell r="C271">
            <v>2.7599999999999851</v>
          </cell>
          <cell r="D271">
            <v>0.1186</v>
          </cell>
          <cell r="E271">
            <v>0.47839999999999999</v>
          </cell>
        </row>
        <row r="272">
          <cell r="B272">
            <v>2.7700009999999851</v>
          </cell>
          <cell r="C272">
            <v>2.7699999999999849</v>
          </cell>
          <cell r="D272">
            <v>0.1187</v>
          </cell>
          <cell r="E272">
            <v>0.4788</v>
          </cell>
        </row>
        <row r="273">
          <cell r="B273">
            <v>2.7800009999999848</v>
          </cell>
          <cell r="C273">
            <v>2.7799999999999847</v>
          </cell>
          <cell r="D273">
            <v>0.11879999999999999</v>
          </cell>
          <cell r="E273">
            <v>0.47919999999999996</v>
          </cell>
        </row>
        <row r="274">
          <cell r="B274">
            <v>2.7900009999999846</v>
          </cell>
          <cell r="C274">
            <v>2.7899999999999845</v>
          </cell>
          <cell r="D274">
            <v>0.11889999999999999</v>
          </cell>
          <cell r="E274">
            <v>0.47959999999999997</v>
          </cell>
        </row>
        <row r="275">
          <cell r="B275">
            <v>2.8000009999999844</v>
          </cell>
          <cell r="C275">
            <v>2.7999999999999843</v>
          </cell>
          <cell r="D275">
            <v>0.11899999999999999</v>
          </cell>
          <cell r="E275">
            <v>0.48</v>
          </cell>
        </row>
        <row r="276">
          <cell r="B276">
            <v>2.8100009999999842</v>
          </cell>
          <cell r="C276">
            <v>2.8099999999999841</v>
          </cell>
          <cell r="D276">
            <v>0.1191</v>
          </cell>
          <cell r="E276">
            <v>0.48019999999999996</v>
          </cell>
        </row>
        <row r="277">
          <cell r="B277">
            <v>2.820000999999984</v>
          </cell>
          <cell r="C277">
            <v>2.8199999999999839</v>
          </cell>
          <cell r="D277">
            <v>0.1192</v>
          </cell>
          <cell r="E277">
            <v>0.48039999999999999</v>
          </cell>
        </row>
        <row r="278">
          <cell r="B278">
            <v>2.8300009999999838</v>
          </cell>
          <cell r="C278">
            <v>2.8299999999999836</v>
          </cell>
          <cell r="D278">
            <v>0.11929999999999999</v>
          </cell>
          <cell r="E278">
            <v>0.48059999999999997</v>
          </cell>
        </row>
        <row r="279">
          <cell r="B279">
            <v>2.8400009999999836</v>
          </cell>
          <cell r="C279">
            <v>2.8399999999999834</v>
          </cell>
          <cell r="D279">
            <v>0.11939999999999999</v>
          </cell>
          <cell r="E279">
            <v>0.48080000000000001</v>
          </cell>
        </row>
        <row r="280">
          <cell r="B280">
            <v>2.8500009999999834</v>
          </cell>
          <cell r="C280">
            <v>2.8499999999999832</v>
          </cell>
          <cell r="D280">
            <v>0.1195</v>
          </cell>
          <cell r="E280">
            <v>0.48099999999999998</v>
          </cell>
        </row>
        <row r="281">
          <cell r="B281">
            <v>2.8600009999999831</v>
          </cell>
          <cell r="C281">
            <v>2.859999999999983</v>
          </cell>
          <cell r="D281">
            <v>0.1196</v>
          </cell>
          <cell r="E281">
            <v>0.48119999999999996</v>
          </cell>
        </row>
        <row r="282">
          <cell r="B282">
            <v>2.8700009999999829</v>
          </cell>
          <cell r="C282">
            <v>2.8699999999999828</v>
          </cell>
          <cell r="D282">
            <v>0.1197</v>
          </cell>
          <cell r="E282">
            <v>0.48139999999999999</v>
          </cell>
        </row>
        <row r="283">
          <cell r="B283">
            <v>2.8800009999999827</v>
          </cell>
          <cell r="C283">
            <v>2.8799999999999826</v>
          </cell>
          <cell r="D283">
            <v>0.11979999999999999</v>
          </cell>
          <cell r="E283">
            <v>0.48159999999999997</v>
          </cell>
        </row>
        <row r="284">
          <cell r="B284">
            <v>2.8900009999999825</v>
          </cell>
          <cell r="C284">
            <v>2.8899999999999824</v>
          </cell>
          <cell r="D284">
            <v>0.11989999999999999</v>
          </cell>
          <cell r="E284">
            <v>0.48180000000000001</v>
          </cell>
        </row>
        <row r="285">
          <cell r="B285">
            <v>2.9000009999999823</v>
          </cell>
          <cell r="C285">
            <v>2.8999999999999821</v>
          </cell>
          <cell r="D285">
            <v>0.12</v>
          </cell>
          <cell r="E285">
            <v>0.48199999999999998</v>
          </cell>
        </row>
        <row r="286">
          <cell r="B286">
            <v>2.9100009999999821</v>
          </cell>
          <cell r="C286">
            <v>2.9099999999999819</v>
          </cell>
          <cell r="D286">
            <v>0.1201</v>
          </cell>
          <cell r="E286">
            <v>0.48219999999999996</v>
          </cell>
        </row>
        <row r="287">
          <cell r="B287">
            <v>2.9200009999999819</v>
          </cell>
          <cell r="C287">
            <v>2.9199999999999817</v>
          </cell>
          <cell r="D287">
            <v>0.1202</v>
          </cell>
          <cell r="E287">
            <v>0.4824</v>
          </cell>
        </row>
        <row r="288">
          <cell r="B288">
            <v>2.9300009999999816</v>
          </cell>
          <cell r="C288">
            <v>2.9299999999999815</v>
          </cell>
          <cell r="D288">
            <v>0.12029999999999999</v>
          </cell>
          <cell r="E288">
            <v>0.48259999999999997</v>
          </cell>
        </row>
        <row r="289">
          <cell r="B289">
            <v>2.9400009999999814</v>
          </cell>
          <cell r="C289">
            <v>2.9399999999999813</v>
          </cell>
          <cell r="D289">
            <v>0.12039999999999999</v>
          </cell>
          <cell r="E289">
            <v>0.48280000000000001</v>
          </cell>
        </row>
        <row r="290">
          <cell r="B290">
            <v>2.9500009999999812</v>
          </cell>
          <cell r="C290">
            <v>2.9499999999999811</v>
          </cell>
          <cell r="D290">
            <v>0.1205</v>
          </cell>
          <cell r="E290">
            <v>0.48299999999999998</v>
          </cell>
        </row>
        <row r="291">
          <cell r="B291">
            <v>2.960000999999981</v>
          </cell>
          <cell r="C291">
            <v>2.9599999999999809</v>
          </cell>
          <cell r="D291">
            <v>0.1206</v>
          </cell>
          <cell r="E291">
            <v>0.48319999999999996</v>
          </cell>
        </row>
        <row r="292">
          <cell r="B292">
            <v>2.9700009999999808</v>
          </cell>
          <cell r="C292">
            <v>2.9699999999999807</v>
          </cell>
          <cell r="D292">
            <v>0.1207</v>
          </cell>
          <cell r="E292">
            <v>0.4834</v>
          </cell>
        </row>
        <row r="293">
          <cell r="B293">
            <v>2.9800009999999806</v>
          </cell>
          <cell r="C293">
            <v>2.9799999999999804</v>
          </cell>
          <cell r="D293">
            <v>0.12079999999999999</v>
          </cell>
          <cell r="E293">
            <v>0.48359999999999997</v>
          </cell>
        </row>
        <row r="294">
          <cell r="B294">
            <v>2.9900009999999804</v>
          </cell>
          <cell r="C294">
            <v>2.9899999999999802</v>
          </cell>
          <cell r="D294">
            <v>0.12089999999999999</v>
          </cell>
          <cell r="E294">
            <v>0.48380000000000001</v>
          </cell>
        </row>
        <row r="295">
          <cell r="B295">
            <v>3.0000009999999802</v>
          </cell>
          <cell r="C295">
            <v>2.99999999999998</v>
          </cell>
          <cell r="D295">
            <v>0.121</v>
          </cell>
          <cell r="E295">
            <v>0.48399999999999999</v>
          </cell>
        </row>
        <row r="296">
          <cell r="B296">
            <v>3.0100009999999799</v>
          </cell>
          <cell r="C296">
            <v>3.0099999999999798</v>
          </cell>
          <cell r="D296">
            <v>0.12111999999999999</v>
          </cell>
          <cell r="E296">
            <v>0.48430000000000001</v>
          </cell>
        </row>
        <row r="297">
          <cell r="B297">
            <v>3.0200009999999797</v>
          </cell>
          <cell r="C297">
            <v>3.0199999999999796</v>
          </cell>
          <cell r="D297">
            <v>0.12124</v>
          </cell>
          <cell r="E297">
            <v>0.48459999999999998</v>
          </cell>
        </row>
        <row r="298">
          <cell r="B298">
            <v>3.0300009999999795</v>
          </cell>
          <cell r="C298">
            <v>3.0299999999999794</v>
          </cell>
          <cell r="D298">
            <v>0.12136</v>
          </cell>
          <cell r="E298">
            <v>0.4849</v>
          </cell>
        </row>
        <row r="299">
          <cell r="B299">
            <v>3.0400009999999793</v>
          </cell>
          <cell r="C299">
            <v>3.0399999999999792</v>
          </cell>
          <cell r="D299">
            <v>0.12148</v>
          </cell>
          <cell r="E299">
            <v>0.48519999999999996</v>
          </cell>
        </row>
        <row r="300">
          <cell r="B300">
            <v>3.0500009999999791</v>
          </cell>
          <cell r="C300">
            <v>3.049999999999979</v>
          </cell>
          <cell r="D300">
            <v>0.1216</v>
          </cell>
          <cell r="E300">
            <v>0.48549999999999999</v>
          </cell>
        </row>
        <row r="301">
          <cell r="B301">
            <v>3.0600009999999789</v>
          </cell>
          <cell r="C301">
            <v>3.0599999999999787</v>
          </cell>
          <cell r="D301">
            <v>0.12171999999999999</v>
          </cell>
          <cell r="E301">
            <v>0.48580000000000001</v>
          </cell>
        </row>
        <row r="302">
          <cell r="B302">
            <v>3.0700009999999787</v>
          </cell>
          <cell r="C302">
            <v>3.0699999999999785</v>
          </cell>
          <cell r="D302">
            <v>0.12184</v>
          </cell>
          <cell r="E302">
            <v>0.48609999999999998</v>
          </cell>
        </row>
        <row r="303">
          <cell r="B303">
            <v>3.0800009999999785</v>
          </cell>
          <cell r="C303">
            <v>3.0799999999999783</v>
          </cell>
          <cell r="D303">
            <v>0.12196</v>
          </cell>
          <cell r="E303">
            <v>0.4864</v>
          </cell>
        </row>
        <row r="304">
          <cell r="B304">
            <v>3.0900009999999782</v>
          </cell>
          <cell r="C304">
            <v>3.0899999999999781</v>
          </cell>
          <cell r="D304">
            <v>0.12208000000000001</v>
          </cell>
          <cell r="E304">
            <v>0.48669999999999997</v>
          </cell>
        </row>
        <row r="305">
          <cell r="B305">
            <v>3.100000999999978</v>
          </cell>
          <cell r="C305">
            <v>3.0999999999999779</v>
          </cell>
          <cell r="D305">
            <v>0.1222</v>
          </cell>
          <cell r="E305">
            <v>0.48699999999999999</v>
          </cell>
        </row>
        <row r="306">
          <cell r="B306">
            <v>3.1100009999999778</v>
          </cell>
          <cell r="C306">
            <v>3.1099999999999777</v>
          </cell>
          <cell r="D306">
            <v>0.12218</v>
          </cell>
          <cell r="E306">
            <v>0.48730000000000001</v>
          </cell>
        </row>
        <row r="307">
          <cell r="B307">
            <v>3.1200009999999776</v>
          </cell>
          <cell r="C307">
            <v>3.1199999999999775</v>
          </cell>
          <cell r="D307">
            <v>0.12216</v>
          </cell>
          <cell r="E307">
            <v>0.48759999999999998</v>
          </cell>
        </row>
        <row r="308">
          <cell r="B308">
            <v>3.1300009999999774</v>
          </cell>
          <cell r="C308">
            <v>3.1299999999999772</v>
          </cell>
          <cell r="D308">
            <v>0.12214</v>
          </cell>
          <cell r="E308">
            <v>0.4879</v>
          </cell>
        </row>
        <row r="309">
          <cell r="B309">
            <v>3.1400009999999772</v>
          </cell>
          <cell r="C309">
            <v>3.139999999999977</v>
          </cell>
          <cell r="D309">
            <v>0.12212000000000001</v>
          </cell>
          <cell r="E309">
            <v>0.48819999999999997</v>
          </cell>
        </row>
        <row r="310">
          <cell r="B310">
            <v>3.150000999999977</v>
          </cell>
          <cell r="C310">
            <v>3.1499999999999768</v>
          </cell>
          <cell r="D310">
            <v>0.1221</v>
          </cell>
          <cell r="E310">
            <v>0.48849999999999999</v>
          </cell>
        </row>
        <row r="311">
          <cell r="B311">
            <v>3.1600009999999767</v>
          </cell>
          <cell r="C311">
            <v>3.1599999999999766</v>
          </cell>
          <cell r="D311">
            <v>0.12207999999999999</v>
          </cell>
          <cell r="E311">
            <v>0.48880000000000001</v>
          </cell>
        </row>
        <row r="312">
          <cell r="B312">
            <v>3.1700009999999765</v>
          </cell>
          <cell r="C312">
            <v>3.1699999999999764</v>
          </cell>
          <cell r="D312">
            <v>0.12206</v>
          </cell>
          <cell r="E312">
            <v>0.48909999999999998</v>
          </cell>
        </row>
        <row r="313">
          <cell r="B313">
            <v>3.1800009999999763</v>
          </cell>
          <cell r="C313">
            <v>3.1799999999999762</v>
          </cell>
          <cell r="D313">
            <v>0.12204</v>
          </cell>
          <cell r="E313">
            <v>0.4894</v>
          </cell>
        </row>
        <row r="314">
          <cell r="B314">
            <v>3.1900009999999761</v>
          </cell>
          <cell r="C314">
            <v>3.189999999999976</v>
          </cell>
          <cell r="D314">
            <v>0.12202</v>
          </cell>
          <cell r="E314">
            <v>0.48969999999999997</v>
          </cell>
        </row>
        <row r="315">
          <cell r="B315">
            <v>3.2000009999999759</v>
          </cell>
          <cell r="C315">
            <v>3.1999999999999758</v>
          </cell>
          <cell r="D315">
            <v>0.122</v>
          </cell>
          <cell r="E315">
            <v>0.49</v>
          </cell>
        </row>
        <row r="316">
          <cell r="B316">
            <v>3.2100009999999757</v>
          </cell>
          <cell r="C316">
            <v>3.2099999999999755</v>
          </cell>
          <cell r="D316">
            <v>0.1221</v>
          </cell>
          <cell r="E316">
            <v>0.49019999999999997</v>
          </cell>
        </row>
        <row r="317">
          <cell r="B317">
            <v>3.2200009999999755</v>
          </cell>
          <cell r="C317">
            <v>3.2199999999999753</v>
          </cell>
          <cell r="D317">
            <v>0.1222</v>
          </cell>
          <cell r="E317">
            <v>0.4904</v>
          </cell>
        </row>
        <row r="318">
          <cell r="B318">
            <v>3.2300009999999753</v>
          </cell>
          <cell r="C318">
            <v>3.2299999999999751</v>
          </cell>
          <cell r="D318">
            <v>0.12229999999999999</v>
          </cell>
          <cell r="E318">
            <v>0.49059999999999998</v>
          </cell>
        </row>
        <row r="319">
          <cell r="B319">
            <v>3.240000999999975</v>
          </cell>
          <cell r="C319">
            <v>3.2399999999999749</v>
          </cell>
          <cell r="D319">
            <v>0.12239999999999999</v>
          </cell>
          <cell r="E319">
            <v>0.49080000000000001</v>
          </cell>
        </row>
        <row r="320">
          <cell r="B320">
            <v>3.2500009999999748</v>
          </cell>
          <cell r="C320">
            <v>3.2499999999999747</v>
          </cell>
          <cell r="D320">
            <v>0.1225</v>
          </cell>
          <cell r="E320">
            <v>0.49099999999999999</v>
          </cell>
        </row>
        <row r="321">
          <cell r="B321">
            <v>3.2600009999999746</v>
          </cell>
          <cell r="C321">
            <v>3.2599999999999745</v>
          </cell>
          <cell r="D321">
            <v>0.1226</v>
          </cell>
          <cell r="E321">
            <v>0.49119999999999997</v>
          </cell>
        </row>
        <row r="322">
          <cell r="B322">
            <v>3.2700009999999744</v>
          </cell>
          <cell r="C322">
            <v>3.2699999999999743</v>
          </cell>
          <cell r="D322">
            <v>0.1227</v>
          </cell>
          <cell r="E322">
            <v>0.4914</v>
          </cell>
        </row>
        <row r="323">
          <cell r="B323">
            <v>3.2800009999999742</v>
          </cell>
          <cell r="C323">
            <v>3.279999999999974</v>
          </cell>
          <cell r="D323">
            <v>0.12279999999999999</v>
          </cell>
          <cell r="E323">
            <v>0.49159999999999998</v>
          </cell>
        </row>
        <row r="324">
          <cell r="B324">
            <v>3.290000999999974</v>
          </cell>
          <cell r="C324">
            <v>3.2899999999999738</v>
          </cell>
          <cell r="D324">
            <v>0.1229</v>
          </cell>
          <cell r="E324">
            <v>0.49180000000000001</v>
          </cell>
        </row>
        <row r="325">
          <cell r="B325">
            <v>3.3000009999999738</v>
          </cell>
          <cell r="C325">
            <v>3.2999999999999736</v>
          </cell>
          <cell r="D325">
            <v>0.123</v>
          </cell>
          <cell r="E325">
            <v>0.49199999999999999</v>
          </cell>
        </row>
        <row r="326">
          <cell r="B326">
            <v>3.3100009999999735</v>
          </cell>
          <cell r="C326">
            <v>3.3099999999999734</v>
          </cell>
          <cell r="D326">
            <v>0.123</v>
          </cell>
          <cell r="E326">
            <v>0.49230000000000002</v>
          </cell>
        </row>
        <row r="327">
          <cell r="B327">
            <v>3.3200009999999733</v>
          </cell>
          <cell r="C327">
            <v>3.3199999999999732</v>
          </cell>
          <cell r="D327">
            <v>0.123</v>
          </cell>
          <cell r="E327">
            <v>0.49259999999999998</v>
          </cell>
        </row>
        <row r="328">
          <cell r="B328">
            <v>3.3300009999999731</v>
          </cell>
          <cell r="C328">
            <v>3.329999999999973</v>
          </cell>
          <cell r="D328">
            <v>0.123</v>
          </cell>
          <cell r="E328">
            <v>0.4929</v>
          </cell>
        </row>
        <row r="329">
          <cell r="B329">
            <v>3.3400009999999729</v>
          </cell>
          <cell r="C329">
            <v>3.3399999999999728</v>
          </cell>
          <cell r="D329">
            <v>0.123</v>
          </cell>
          <cell r="E329">
            <v>0.49319999999999997</v>
          </cell>
        </row>
        <row r="330">
          <cell r="B330">
            <v>3.3500009999999727</v>
          </cell>
          <cell r="C330">
            <v>3.3499999999999726</v>
          </cell>
          <cell r="D330">
            <v>0.123</v>
          </cell>
          <cell r="E330">
            <v>0.49349999999999999</v>
          </cell>
        </row>
        <row r="331">
          <cell r="B331">
            <v>3.3600009999999725</v>
          </cell>
          <cell r="C331">
            <v>3.3599999999999723</v>
          </cell>
          <cell r="D331">
            <v>0.123</v>
          </cell>
          <cell r="E331">
            <v>0.49380000000000002</v>
          </cell>
        </row>
        <row r="332">
          <cell r="B332">
            <v>3.3700009999999723</v>
          </cell>
          <cell r="C332">
            <v>3.3699999999999721</v>
          </cell>
          <cell r="D332">
            <v>0.123</v>
          </cell>
          <cell r="E332">
            <v>0.49409999999999998</v>
          </cell>
        </row>
        <row r="333">
          <cell r="B333">
            <v>3.3800009999999721</v>
          </cell>
          <cell r="C333">
            <v>3.3799999999999719</v>
          </cell>
          <cell r="D333">
            <v>0.123</v>
          </cell>
          <cell r="E333">
            <v>0.49440000000000001</v>
          </cell>
        </row>
        <row r="334">
          <cell r="B334">
            <v>3.3900009999999718</v>
          </cell>
          <cell r="C334">
            <v>3.3899999999999717</v>
          </cell>
          <cell r="D334">
            <v>0.123</v>
          </cell>
          <cell r="E334">
            <v>0.49469999999999997</v>
          </cell>
        </row>
        <row r="335">
          <cell r="B335">
            <v>3.4000009999999716</v>
          </cell>
          <cell r="C335">
            <v>3.3999999999999715</v>
          </cell>
          <cell r="D335">
            <v>0.123</v>
          </cell>
          <cell r="E335">
            <v>0.495</v>
          </cell>
        </row>
        <row r="336">
          <cell r="B336">
            <v>3.4100009999999714</v>
          </cell>
          <cell r="C336">
            <v>3.4099999999999713</v>
          </cell>
          <cell r="D336">
            <v>0.1231</v>
          </cell>
          <cell r="E336">
            <v>0.49519999999999997</v>
          </cell>
        </row>
        <row r="337">
          <cell r="B337">
            <v>3.4200009999999712</v>
          </cell>
          <cell r="C337">
            <v>3.4199999999999711</v>
          </cell>
          <cell r="D337">
            <v>0.1232</v>
          </cell>
          <cell r="E337">
            <v>0.49540000000000001</v>
          </cell>
        </row>
        <row r="338">
          <cell r="B338">
            <v>3.430000999999971</v>
          </cell>
          <cell r="C338">
            <v>3.4299999999999708</v>
          </cell>
          <cell r="D338">
            <v>0.12329999999999999</v>
          </cell>
          <cell r="E338">
            <v>0.49559999999999998</v>
          </cell>
        </row>
        <row r="339">
          <cell r="B339">
            <v>3.4400009999999708</v>
          </cell>
          <cell r="C339">
            <v>3.4399999999999706</v>
          </cell>
          <cell r="D339">
            <v>0.1234</v>
          </cell>
          <cell r="E339">
            <v>0.49580000000000002</v>
          </cell>
        </row>
        <row r="340">
          <cell r="B340">
            <v>3.4500009999999706</v>
          </cell>
          <cell r="C340">
            <v>3.4499999999999704</v>
          </cell>
          <cell r="D340">
            <v>0.1235</v>
          </cell>
          <cell r="E340">
            <v>0.496</v>
          </cell>
        </row>
        <row r="341">
          <cell r="B341">
            <v>3.4600009999999704</v>
          </cell>
          <cell r="C341">
            <v>3.4599999999999702</v>
          </cell>
          <cell r="D341">
            <v>0.1236</v>
          </cell>
          <cell r="E341">
            <v>0.49619999999999997</v>
          </cell>
        </row>
        <row r="342">
          <cell r="B342">
            <v>3.4700009999999701</v>
          </cell>
          <cell r="C342">
            <v>3.46999999999997</v>
          </cell>
          <cell r="D342">
            <v>0.1237</v>
          </cell>
          <cell r="E342">
            <v>0.49640000000000001</v>
          </cell>
        </row>
        <row r="343">
          <cell r="B343">
            <v>3.4800009999999699</v>
          </cell>
          <cell r="C343">
            <v>3.4799999999999698</v>
          </cell>
          <cell r="D343">
            <v>0.12379999999999999</v>
          </cell>
          <cell r="E343">
            <v>0.49659999999999999</v>
          </cell>
        </row>
        <row r="344">
          <cell r="B344">
            <v>3.4900009999999697</v>
          </cell>
          <cell r="C344">
            <v>3.4899999999999696</v>
          </cell>
          <cell r="D344">
            <v>0.1239</v>
          </cell>
          <cell r="E344">
            <v>0.49680000000000002</v>
          </cell>
        </row>
        <row r="345">
          <cell r="B345">
            <v>3.5000009999999695</v>
          </cell>
          <cell r="C345">
            <v>3.4999999999999694</v>
          </cell>
          <cell r="D345">
            <v>0.124</v>
          </cell>
          <cell r="E345">
            <v>0.497</v>
          </cell>
        </row>
        <row r="346">
          <cell r="B346">
            <v>3.5100009999999693</v>
          </cell>
          <cell r="C346">
            <v>3.5099999999999691</v>
          </cell>
          <cell r="D346">
            <v>0.124</v>
          </cell>
          <cell r="E346">
            <v>0.49709999999999999</v>
          </cell>
        </row>
        <row r="347">
          <cell r="B347">
            <v>3.5200009999999691</v>
          </cell>
          <cell r="C347">
            <v>3.5199999999999689</v>
          </cell>
          <cell r="D347">
            <v>0.124</v>
          </cell>
          <cell r="E347">
            <v>0.49719999999999998</v>
          </cell>
        </row>
        <row r="348">
          <cell r="B348">
            <v>3.5300009999999689</v>
          </cell>
          <cell r="C348">
            <v>3.5299999999999687</v>
          </cell>
          <cell r="D348">
            <v>0.124</v>
          </cell>
          <cell r="E348">
            <v>0.49730000000000002</v>
          </cell>
        </row>
        <row r="349">
          <cell r="B349">
            <v>3.5400009999999686</v>
          </cell>
          <cell r="C349">
            <v>3.5399999999999685</v>
          </cell>
          <cell r="D349">
            <v>0.124</v>
          </cell>
          <cell r="E349">
            <v>0.49740000000000001</v>
          </cell>
        </row>
        <row r="350">
          <cell r="B350">
            <v>3.5500009999999684</v>
          </cell>
          <cell r="C350">
            <v>3.5499999999999683</v>
          </cell>
          <cell r="D350">
            <v>0.124</v>
          </cell>
          <cell r="E350">
            <v>0.4975</v>
          </cell>
        </row>
        <row r="351">
          <cell r="B351">
            <v>3.5600009999999682</v>
          </cell>
          <cell r="C351">
            <v>3.5599999999999681</v>
          </cell>
          <cell r="D351">
            <v>0.124</v>
          </cell>
          <cell r="E351">
            <v>0.49759999999999999</v>
          </cell>
        </row>
        <row r="352">
          <cell r="B352">
            <v>3.570000999999968</v>
          </cell>
          <cell r="C352">
            <v>3.5699999999999679</v>
          </cell>
          <cell r="D352">
            <v>0.124</v>
          </cell>
          <cell r="E352">
            <v>0.49769999999999998</v>
          </cell>
        </row>
        <row r="353">
          <cell r="B353">
            <v>3.5800009999999678</v>
          </cell>
          <cell r="C353">
            <v>3.5799999999999677</v>
          </cell>
          <cell r="D353">
            <v>0.124</v>
          </cell>
          <cell r="E353">
            <v>0.49780000000000002</v>
          </cell>
        </row>
        <row r="354">
          <cell r="B354">
            <v>3.5900009999999676</v>
          </cell>
          <cell r="C354">
            <v>3.5899999999999674</v>
          </cell>
          <cell r="D354">
            <v>0.124</v>
          </cell>
          <cell r="E354">
            <v>0.49790000000000001</v>
          </cell>
        </row>
        <row r="355">
          <cell r="B355">
            <v>3.6000009999999674</v>
          </cell>
          <cell r="C355">
            <v>3.5999999999999672</v>
          </cell>
          <cell r="D355">
            <v>0.124</v>
          </cell>
          <cell r="E355">
            <v>0.498</v>
          </cell>
        </row>
        <row r="356">
          <cell r="B356">
            <v>3.6100009999999672</v>
          </cell>
          <cell r="C356">
            <v>3.609999999999967</v>
          </cell>
          <cell r="D356">
            <v>0.1241</v>
          </cell>
          <cell r="E356">
            <v>0.49809999999999999</v>
          </cell>
        </row>
        <row r="357">
          <cell r="B357">
            <v>3.6200009999999669</v>
          </cell>
          <cell r="C357">
            <v>3.6199999999999668</v>
          </cell>
          <cell r="D357">
            <v>0.1242</v>
          </cell>
          <cell r="E357">
            <v>0.49819999999999998</v>
          </cell>
        </row>
        <row r="358">
          <cell r="B358">
            <v>3.6300009999999667</v>
          </cell>
          <cell r="C358">
            <v>3.6299999999999666</v>
          </cell>
          <cell r="D358">
            <v>0.12429999999999999</v>
          </cell>
          <cell r="E358">
            <v>0.49830000000000002</v>
          </cell>
        </row>
        <row r="359">
          <cell r="B359">
            <v>3.6400009999999665</v>
          </cell>
          <cell r="C359">
            <v>3.6399999999999664</v>
          </cell>
          <cell r="D359">
            <v>0.1244</v>
          </cell>
          <cell r="E359">
            <v>0.49840000000000001</v>
          </cell>
        </row>
        <row r="360">
          <cell r="B360">
            <v>3.6500009999999663</v>
          </cell>
          <cell r="C360">
            <v>3.6499999999999662</v>
          </cell>
          <cell r="D360">
            <v>0.1245</v>
          </cell>
          <cell r="E360">
            <v>0.4985</v>
          </cell>
        </row>
        <row r="361">
          <cell r="B361">
            <v>3.6600009999999661</v>
          </cell>
          <cell r="C361">
            <v>3.6599999999999659</v>
          </cell>
          <cell r="D361">
            <v>0.1246</v>
          </cell>
          <cell r="E361">
            <v>0.49859999999999999</v>
          </cell>
        </row>
        <row r="362">
          <cell r="B362">
            <v>3.6700009999999659</v>
          </cell>
          <cell r="C362">
            <v>3.6699999999999657</v>
          </cell>
          <cell r="D362">
            <v>0.12470000000000001</v>
          </cell>
          <cell r="E362">
            <v>0.49869999999999998</v>
          </cell>
        </row>
        <row r="363">
          <cell r="B363">
            <v>3.6800009999999657</v>
          </cell>
          <cell r="C363">
            <v>3.6799999999999655</v>
          </cell>
          <cell r="D363">
            <v>0.12479999999999999</v>
          </cell>
          <cell r="E363">
            <v>0.49880000000000002</v>
          </cell>
        </row>
        <row r="364">
          <cell r="B364">
            <v>3.6900009999999654</v>
          </cell>
          <cell r="C364">
            <v>3.6899999999999653</v>
          </cell>
          <cell r="D364">
            <v>0.1249</v>
          </cell>
          <cell r="E364">
            <v>0.49890000000000001</v>
          </cell>
        </row>
        <row r="365">
          <cell r="B365">
            <v>3.7000009999999652</v>
          </cell>
          <cell r="C365">
            <v>3.6999999999999651</v>
          </cell>
          <cell r="D365">
            <v>0.125</v>
          </cell>
          <cell r="E365">
            <v>0.499</v>
          </cell>
        </row>
        <row r="366">
          <cell r="B366">
            <v>3.710000999999965</v>
          </cell>
          <cell r="C366">
            <v>3.7099999999999649</v>
          </cell>
          <cell r="D366">
            <v>0.125</v>
          </cell>
          <cell r="E366">
            <v>0.49909999999999999</v>
          </cell>
        </row>
        <row r="367">
          <cell r="B367">
            <v>3.7200009999999648</v>
          </cell>
          <cell r="C367">
            <v>3.7199999999999647</v>
          </cell>
          <cell r="D367">
            <v>0.125</v>
          </cell>
          <cell r="E367">
            <v>0.49919999999999998</v>
          </cell>
        </row>
        <row r="368">
          <cell r="B368">
            <v>3.7300009999999646</v>
          </cell>
          <cell r="C368">
            <v>3.7299999999999645</v>
          </cell>
          <cell r="D368">
            <v>0.125</v>
          </cell>
          <cell r="E368">
            <v>0.49930000000000002</v>
          </cell>
        </row>
        <row r="369">
          <cell r="B369">
            <v>3.7400009999999644</v>
          </cell>
          <cell r="C369">
            <v>3.7399999999999642</v>
          </cell>
          <cell r="D369">
            <v>0.125</v>
          </cell>
          <cell r="E369">
            <v>0.49940000000000001</v>
          </cell>
        </row>
        <row r="370">
          <cell r="B370">
            <v>3.7500009999999642</v>
          </cell>
          <cell r="C370">
            <v>3.749999999999964</v>
          </cell>
          <cell r="D370">
            <v>0.125</v>
          </cell>
          <cell r="E370">
            <v>0.4995</v>
          </cell>
        </row>
        <row r="371">
          <cell r="B371">
            <v>3.760000999999964</v>
          </cell>
          <cell r="C371">
            <v>3.7599999999999638</v>
          </cell>
          <cell r="D371">
            <v>0.125</v>
          </cell>
          <cell r="E371">
            <v>0.49959999999999999</v>
          </cell>
        </row>
        <row r="372">
          <cell r="B372">
            <v>3.7700009999999637</v>
          </cell>
          <cell r="C372">
            <v>3.7699999999999636</v>
          </cell>
          <cell r="D372">
            <v>0.125</v>
          </cell>
          <cell r="E372">
            <v>0.49969999999999998</v>
          </cell>
        </row>
        <row r="373">
          <cell r="B373">
            <v>3.7800009999999635</v>
          </cell>
          <cell r="C373">
            <v>3.7799999999999634</v>
          </cell>
          <cell r="D373">
            <v>0.125</v>
          </cell>
          <cell r="E373">
            <v>0.49980000000000002</v>
          </cell>
        </row>
        <row r="374">
          <cell r="B374">
            <v>3.7900009999999633</v>
          </cell>
          <cell r="C374">
            <v>3.7899999999999632</v>
          </cell>
          <cell r="D374">
            <v>0.125</v>
          </cell>
          <cell r="E374">
            <v>0.49990000000000001</v>
          </cell>
        </row>
        <row r="375">
          <cell r="B375">
            <v>3.8000009999999631</v>
          </cell>
          <cell r="C375">
            <v>3.799999999999963</v>
          </cell>
          <cell r="D375">
            <v>0.125</v>
          </cell>
          <cell r="E375">
            <v>0.5</v>
          </cell>
        </row>
        <row r="376">
          <cell r="B376">
            <v>3.8100009999999629</v>
          </cell>
          <cell r="C376">
            <v>3.8099999999999627</v>
          </cell>
          <cell r="D376">
            <v>0.12509999999999999</v>
          </cell>
          <cell r="E376">
            <v>0.50009999999999999</v>
          </cell>
        </row>
        <row r="377">
          <cell r="B377">
            <v>3.8200009999999627</v>
          </cell>
          <cell r="C377">
            <v>3.8199999999999625</v>
          </cell>
          <cell r="D377">
            <v>0.12520000000000001</v>
          </cell>
          <cell r="E377">
            <v>0.50019999999999998</v>
          </cell>
        </row>
        <row r="378">
          <cell r="B378">
            <v>3.8300009999999625</v>
          </cell>
          <cell r="C378">
            <v>3.8299999999999623</v>
          </cell>
          <cell r="D378">
            <v>0.12529999999999999</v>
          </cell>
          <cell r="E378">
            <v>0.50029999999999997</v>
          </cell>
        </row>
        <row r="379">
          <cell r="B379">
            <v>3.8400009999999623</v>
          </cell>
          <cell r="C379">
            <v>3.8399999999999621</v>
          </cell>
          <cell r="D379">
            <v>0.12540000000000001</v>
          </cell>
          <cell r="E379">
            <v>0.50039999999999996</v>
          </cell>
        </row>
        <row r="380">
          <cell r="B380">
            <v>3.850000999999962</v>
          </cell>
          <cell r="C380">
            <v>3.8499999999999619</v>
          </cell>
          <cell r="D380">
            <v>0.1255</v>
          </cell>
          <cell r="E380">
            <v>0.50049999999999994</v>
          </cell>
        </row>
        <row r="381">
          <cell r="B381">
            <v>3.8600009999999618</v>
          </cell>
          <cell r="C381">
            <v>3.8599999999999617</v>
          </cell>
          <cell r="D381">
            <v>0.12559999999999999</v>
          </cell>
          <cell r="E381">
            <v>0.50060000000000004</v>
          </cell>
        </row>
        <row r="382">
          <cell r="B382">
            <v>3.8700009999999616</v>
          </cell>
          <cell r="C382">
            <v>3.8699999999999615</v>
          </cell>
          <cell r="D382">
            <v>0.12570000000000001</v>
          </cell>
          <cell r="E382">
            <v>0.50070000000000003</v>
          </cell>
        </row>
        <row r="383">
          <cell r="B383">
            <v>3.8800009999999614</v>
          </cell>
          <cell r="C383">
            <v>3.8799999999999613</v>
          </cell>
          <cell r="D383">
            <v>0.1258</v>
          </cell>
          <cell r="E383">
            <v>0.50080000000000002</v>
          </cell>
        </row>
        <row r="384">
          <cell r="B384">
            <v>3.8900009999999612</v>
          </cell>
          <cell r="C384">
            <v>3.889999999999961</v>
          </cell>
          <cell r="D384">
            <v>0.12590000000000001</v>
          </cell>
          <cell r="E384">
            <v>0.50090000000000001</v>
          </cell>
        </row>
        <row r="385">
          <cell r="B385">
            <v>3.900000999999961</v>
          </cell>
          <cell r="C385">
            <v>3.8999999999999608</v>
          </cell>
          <cell r="D385">
            <v>0.126</v>
          </cell>
          <cell r="E385">
            <v>0.501</v>
          </cell>
        </row>
        <row r="386">
          <cell r="B386">
            <v>3.9100009999999608</v>
          </cell>
          <cell r="C386">
            <v>3.9099999999999606</v>
          </cell>
          <cell r="D386">
            <v>0.126</v>
          </cell>
          <cell r="E386">
            <v>0.50109999999999999</v>
          </cell>
        </row>
        <row r="387">
          <cell r="B387">
            <v>3.9200009999999605</v>
          </cell>
          <cell r="C387">
            <v>3.9199999999999604</v>
          </cell>
          <cell r="D387">
            <v>0.126</v>
          </cell>
          <cell r="E387">
            <v>0.50119999999999998</v>
          </cell>
        </row>
        <row r="388">
          <cell r="B388">
            <v>3.9300009999999603</v>
          </cell>
          <cell r="C388">
            <v>3.9299999999999602</v>
          </cell>
          <cell r="D388">
            <v>0.126</v>
          </cell>
          <cell r="E388">
            <v>0.50129999999999997</v>
          </cell>
        </row>
        <row r="389">
          <cell r="B389">
            <v>3.9400009999999601</v>
          </cell>
          <cell r="C389">
            <v>3.93999999999996</v>
          </cell>
          <cell r="D389">
            <v>0.126</v>
          </cell>
          <cell r="E389">
            <v>0.50139999999999996</v>
          </cell>
        </row>
        <row r="390">
          <cell r="B390">
            <v>3.9500009999999599</v>
          </cell>
          <cell r="C390">
            <v>3.9499999999999598</v>
          </cell>
          <cell r="D390">
            <v>0.126</v>
          </cell>
          <cell r="E390">
            <v>0.50150000000000006</v>
          </cell>
        </row>
        <row r="391">
          <cell r="B391">
            <v>3.9600009999999597</v>
          </cell>
          <cell r="C391">
            <v>3.9599999999999596</v>
          </cell>
          <cell r="D391">
            <v>0.126</v>
          </cell>
          <cell r="E391">
            <v>0.50160000000000005</v>
          </cell>
        </row>
        <row r="392">
          <cell r="B392">
            <v>3.9700009999999595</v>
          </cell>
          <cell r="C392">
            <v>3.9699999999999593</v>
          </cell>
          <cell r="D392">
            <v>0.126</v>
          </cell>
          <cell r="E392">
            <v>0.50170000000000003</v>
          </cell>
        </row>
        <row r="393">
          <cell r="B393">
            <v>3.9800009999999593</v>
          </cell>
          <cell r="C393">
            <v>3.9799999999999591</v>
          </cell>
          <cell r="D393">
            <v>0.126</v>
          </cell>
          <cell r="E393">
            <v>0.50180000000000002</v>
          </cell>
        </row>
        <row r="394">
          <cell r="B394">
            <v>3.9900009999999591</v>
          </cell>
          <cell r="C394">
            <v>3.9899999999999589</v>
          </cell>
          <cell r="D394">
            <v>0.126</v>
          </cell>
          <cell r="E394">
            <v>0.50190000000000001</v>
          </cell>
        </row>
        <row r="395">
          <cell r="B395">
            <v>4.0000009999999584</v>
          </cell>
          <cell r="C395">
            <v>3.9999999999999587</v>
          </cell>
          <cell r="D395">
            <v>0.126</v>
          </cell>
          <cell r="E395">
            <v>0.502</v>
          </cell>
        </row>
        <row r="396">
          <cell r="B396">
            <v>4.0100009999999591</v>
          </cell>
          <cell r="C396">
            <v>4.0099999999999589</v>
          </cell>
          <cell r="D396">
            <v>0.12609999999999999</v>
          </cell>
          <cell r="E396">
            <v>0.502</v>
          </cell>
        </row>
        <row r="397">
          <cell r="B397">
            <v>4.0200009999999589</v>
          </cell>
          <cell r="C397">
            <v>4.0199999999999587</v>
          </cell>
          <cell r="D397">
            <v>0.12620000000000001</v>
          </cell>
          <cell r="E397">
            <v>0.502</v>
          </cell>
        </row>
        <row r="398">
          <cell r="B398">
            <v>4.0300009999999586</v>
          </cell>
          <cell r="C398">
            <v>4.0299999999999585</v>
          </cell>
          <cell r="D398">
            <v>0.1263</v>
          </cell>
          <cell r="E398">
            <v>0.502</v>
          </cell>
        </row>
        <row r="399">
          <cell r="B399">
            <v>4.0400009999999584</v>
          </cell>
          <cell r="C399">
            <v>4.0399999999999583</v>
          </cell>
          <cell r="D399">
            <v>0.12640000000000001</v>
          </cell>
          <cell r="E399">
            <v>0.502</v>
          </cell>
        </row>
        <row r="400">
          <cell r="B400">
            <v>4.0500009999999582</v>
          </cell>
          <cell r="C400">
            <v>4.0499999999999581</v>
          </cell>
          <cell r="D400">
            <v>0.1265</v>
          </cell>
          <cell r="E400">
            <v>0.502</v>
          </cell>
        </row>
        <row r="401">
          <cell r="B401">
            <v>4.060000999999958</v>
          </cell>
          <cell r="C401">
            <v>4.0599999999999579</v>
          </cell>
          <cell r="D401">
            <v>0.12659999999999999</v>
          </cell>
          <cell r="E401">
            <v>0.502</v>
          </cell>
        </row>
        <row r="402">
          <cell r="B402">
            <v>4.0700009999999578</v>
          </cell>
          <cell r="C402">
            <v>4.0699999999999577</v>
          </cell>
          <cell r="D402">
            <v>0.12670000000000001</v>
          </cell>
          <cell r="E402">
            <v>0.502</v>
          </cell>
        </row>
        <row r="403">
          <cell r="B403">
            <v>4.0800009999999576</v>
          </cell>
          <cell r="C403">
            <v>4.0799999999999574</v>
          </cell>
          <cell r="D403">
            <v>0.1268</v>
          </cell>
          <cell r="E403">
            <v>0.502</v>
          </cell>
        </row>
        <row r="404">
          <cell r="B404">
            <v>4.0900009999999574</v>
          </cell>
          <cell r="C404">
            <v>4.0899999999999572</v>
          </cell>
          <cell r="D404">
            <v>0.12690000000000001</v>
          </cell>
          <cell r="E404">
            <v>0.502</v>
          </cell>
        </row>
        <row r="405">
          <cell r="B405">
            <v>4.1000009999999572</v>
          </cell>
          <cell r="C405">
            <v>4.099999999999957</v>
          </cell>
          <cell r="D405">
            <v>0.127</v>
          </cell>
          <cell r="E405">
            <v>0.502</v>
          </cell>
        </row>
        <row r="406">
          <cell r="B406">
            <v>4.1100009999999569</v>
          </cell>
          <cell r="C406">
            <v>4.1099999999999568</v>
          </cell>
          <cell r="D406">
            <v>0.127</v>
          </cell>
          <cell r="E406">
            <v>0.50209999999999999</v>
          </cell>
        </row>
        <row r="407">
          <cell r="B407">
            <v>4.1200009999999567</v>
          </cell>
          <cell r="C407">
            <v>4.1199999999999566</v>
          </cell>
          <cell r="D407">
            <v>0.127</v>
          </cell>
          <cell r="E407">
            <v>0.50219999999999998</v>
          </cell>
        </row>
        <row r="408">
          <cell r="B408">
            <v>4.1300009999999565</v>
          </cell>
          <cell r="C408">
            <v>4.1299999999999564</v>
          </cell>
          <cell r="D408">
            <v>0.127</v>
          </cell>
          <cell r="E408">
            <v>0.50229999999999997</v>
          </cell>
        </row>
        <row r="409">
          <cell r="B409">
            <v>4.1400009999999563</v>
          </cell>
          <cell r="C409">
            <v>4.1399999999999562</v>
          </cell>
          <cell r="D409">
            <v>0.127</v>
          </cell>
          <cell r="E409">
            <v>0.50239999999999996</v>
          </cell>
        </row>
        <row r="410">
          <cell r="B410">
            <v>4.1500009999999561</v>
          </cell>
          <cell r="C410">
            <v>4.1499999999999559</v>
          </cell>
          <cell r="D410">
            <v>0.127</v>
          </cell>
          <cell r="E410">
            <v>0.50249999999999995</v>
          </cell>
        </row>
        <row r="411">
          <cell r="B411">
            <v>4.1600009999999559</v>
          </cell>
          <cell r="C411">
            <v>4.1599999999999557</v>
          </cell>
          <cell r="D411">
            <v>0.127</v>
          </cell>
          <cell r="E411">
            <v>0.50260000000000005</v>
          </cell>
        </row>
        <row r="412">
          <cell r="B412">
            <v>4.1700009999999557</v>
          </cell>
          <cell r="C412">
            <v>4.1699999999999555</v>
          </cell>
          <cell r="D412">
            <v>0.127</v>
          </cell>
          <cell r="E412">
            <v>0.50270000000000004</v>
          </cell>
        </row>
        <row r="413">
          <cell r="B413">
            <v>4.1800009999999554</v>
          </cell>
          <cell r="C413">
            <v>4.1799999999999553</v>
          </cell>
          <cell r="D413">
            <v>0.127</v>
          </cell>
          <cell r="E413">
            <v>0.50280000000000002</v>
          </cell>
        </row>
        <row r="414">
          <cell r="B414">
            <v>4.1900009999999552</v>
          </cell>
          <cell r="C414">
            <v>4.1899999999999551</v>
          </cell>
          <cell r="D414">
            <v>0.127</v>
          </cell>
          <cell r="E414">
            <v>0.50290000000000001</v>
          </cell>
        </row>
        <row r="415">
          <cell r="B415">
            <v>4.200000999999955</v>
          </cell>
          <cell r="C415">
            <v>4.1999999999999549</v>
          </cell>
          <cell r="D415">
            <v>0.127</v>
          </cell>
          <cell r="E415">
            <v>0.503</v>
          </cell>
        </row>
        <row r="416">
          <cell r="B416">
            <v>4.2100009999999548</v>
          </cell>
          <cell r="C416">
            <v>4.2099999999999547</v>
          </cell>
          <cell r="D416">
            <v>0.12709999999999999</v>
          </cell>
          <cell r="E416">
            <v>0.503</v>
          </cell>
        </row>
        <row r="417">
          <cell r="B417">
            <v>4.2200009999999546</v>
          </cell>
          <cell r="C417">
            <v>4.2199999999999545</v>
          </cell>
          <cell r="D417">
            <v>0.12720000000000001</v>
          </cell>
          <cell r="E417">
            <v>0.503</v>
          </cell>
        </row>
        <row r="418">
          <cell r="B418">
            <v>4.2300009999999544</v>
          </cell>
          <cell r="C418">
            <v>4.2299999999999542</v>
          </cell>
          <cell r="D418">
            <v>0.1273</v>
          </cell>
          <cell r="E418">
            <v>0.503</v>
          </cell>
        </row>
        <row r="419">
          <cell r="B419">
            <v>4.2400009999999542</v>
          </cell>
          <cell r="C419">
            <v>4.239999999999954</v>
          </cell>
          <cell r="D419">
            <v>0.12740000000000001</v>
          </cell>
          <cell r="E419">
            <v>0.503</v>
          </cell>
        </row>
        <row r="420">
          <cell r="B420">
            <v>4.250000999999954</v>
          </cell>
          <cell r="C420">
            <v>4.2499999999999538</v>
          </cell>
          <cell r="D420">
            <v>0.1275</v>
          </cell>
          <cell r="E420">
            <v>0.503</v>
          </cell>
        </row>
        <row r="421">
          <cell r="B421">
            <v>4.2600009999999537</v>
          </cell>
          <cell r="C421">
            <v>4.2599999999999536</v>
          </cell>
          <cell r="D421">
            <v>0.12759999999999999</v>
          </cell>
          <cell r="E421">
            <v>0.503</v>
          </cell>
        </row>
        <row r="422">
          <cell r="B422">
            <v>4.2700009999999535</v>
          </cell>
          <cell r="C422">
            <v>4.2699999999999534</v>
          </cell>
          <cell r="D422">
            <v>0.12770000000000001</v>
          </cell>
          <cell r="E422">
            <v>0.503</v>
          </cell>
        </row>
        <row r="423">
          <cell r="B423">
            <v>4.2800009999999533</v>
          </cell>
          <cell r="C423">
            <v>4.2799999999999532</v>
          </cell>
          <cell r="D423">
            <v>0.1278</v>
          </cell>
          <cell r="E423">
            <v>0.503</v>
          </cell>
        </row>
        <row r="424">
          <cell r="B424">
            <v>4.2900009999999531</v>
          </cell>
          <cell r="C424">
            <v>4.289999999999953</v>
          </cell>
          <cell r="D424">
            <v>0.12790000000000001</v>
          </cell>
          <cell r="E424">
            <v>0.503</v>
          </cell>
        </row>
        <row r="425">
          <cell r="B425">
            <v>4.3000009999999529</v>
          </cell>
          <cell r="C425">
            <v>4.2999999999999527</v>
          </cell>
          <cell r="D425">
            <v>0.128</v>
          </cell>
          <cell r="E425">
            <v>0.503</v>
          </cell>
        </row>
        <row r="426">
          <cell r="B426">
            <v>4.3100009999999527</v>
          </cell>
          <cell r="C426">
            <v>4.3099999999999525</v>
          </cell>
          <cell r="D426">
            <v>0.128</v>
          </cell>
          <cell r="E426">
            <v>0.50309999999999999</v>
          </cell>
        </row>
        <row r="427">
          <cell r="B427">
            <v>4.3200009999999525</v>
          </cell>
          <cell r="C427">
            <v>4.3199999999999523</v>
          </cell>
          <cell r="D427">
            <v>0.128</v>
          </cell>
          <cell r="E427">
            <v>0.50319999999999998</v>
          </cell>
        </row>
        <row r="428">
          <cell r="B428">
            <v>4.3300009999999522</v>
          </cell>
          <cell r="C428">
            <v>4.3299999999999521</v>
          </cell>
          <cell r="D428">
            <v>0.128</v>
          </cell>
          <cell r="E428">
            <v>0.50329999999999997</v>
          </cell>
        </row>
        <row r="429">
          <cell r="B429">
            <v>4.340000999999952</v>
          </cell>
          <cell r="C429">
            <v>4.3399999999999519</v>
          </cell>
          <cell r="D429">
            <v>0.128</v>
          </cell>
          <cell r="E429">
            <v>0.50339999999999996</v>
          </cell>
        </row>
        <row r="430">
          <cell r="B430">
            <v>4.3500009999999518</v>
          </cell>
          <cell r="C430">
            <v>4.3499999999999517</v>
          </cell>
          <cell r="D430">
            <v>0.128</v>
          </cell>
          <cell r="E430">
            <v>0.50350000000000006</v>
          </cell>
        </row>
        <row r="431">
          <cell r="B431">
            <v>4.3600009999999516</v>
          </cell>
          <cell r="C431">
            <v>4.3599999999999515</v>
          </cell>
          <cell r="D431">
            <v>0.128</v>
          </cell>
          <cell r="E431">
            <v>0.50360000000000005</v>
          </cell>
        </row>
        <row r="432">
          <cell r="B432">
            <v>4.3700009999999514</v>
          </cell>
          <cell r="C432">
            <v>4.3699999999999513</v>
          </cell>
          <cell r="D432">
            <v>0.128</v>
          </cell>
          <cell r="E432">
            <v>0.50370000000000004</v>
          </cell>
        </row>
        <row r="433">
          <cell r="B433">
            <v>4.3800009999999512</v>
          </cell>
          <cell r="C433">
            <v>4.379999999999951</v>
          </cell>
          <cell r="D433">
            <v>0.128</v>
          </cell>
          <cell r="E433">
            <v>0.50380000000000003</v>
          </cell>
        </row>
        <row r="434">
          <cell r="B434">
            <v>4.390000999999951</v>
          </cell>
          <cell r="C434">
            <v>4.3899999999999508</v>
          </cell>
          <cell r="D434">
            <v>0.128</v>
          </cell>
          <cell r="E434">
            <v>0.50390000000000001</v>
          </cell>
        </row>
        <row r="435">
          <cell r="B435">
            <v>4.4000009999999508</v>
          </cell>
          <cell r="C435">
            <v>4.3999999999999506</v>
          </cell>
          <cell r="D435">
            <v>0.128</v>
          </cell>
          <cell r="E435">
            <v>0.504</v>
          </cell>
        </row>
        <row r="436">
          <cell r="B436">
            <v>4.4100009999999505</v>
          </cell>
          <cell r="C436">
            <v>4.4099999999999504</v>
          </cell>
          <cell r="D436">
            <v>0.12809999999999999</v>
          </cell>
          <cell r="E436">
            <v>0.50409999999999999</v>
          </cell>
        </row>
        <row r="437">
          <cell r="B437">
            <v>4.4200009999999503</v>
          </cell>
          <cell r="C437">
            <v>4.4199999999999502</v>
          </cell>
          <cell r="D437">
            <v>0.12820000000000001</v>
          </cell>
          <cell r="E437">
            <v>0.50419999999999998</v>
          </cell>
        </row>
        <row r="438">
          <cell r="B438">
            <v>4.4300009999999501</v>
          </cell>
          <cell r="C438">
            <v>4.42999999999995</v>
          </cell>
          <cell r="D438">
            <v>0.1283</v>
          </cell>
          <cell r="E438">
            <v>0.50429999999999997</v>
          </cell>
        </row>
        <row r="439">
          <cell r="B439">
            <v>4.4400009999999499</v>
          </cell>
          <cell r="C439">
            <v>4.4399999999999498</v>
          </cell>
          <cell r="D439">
            <v>0.12840000000000001</v>
          </cell>
          <cell r="E439">
            <v>0.50439999999999996</v>
          </cell>
        </row>
        <row r="440">
          <cell r="B440">
            <v>4.4500009999999497</v>
          </cell>
          <cell r="C440">
            <v>4.4499999999999496</v>
          </cell>
          <cell r="D440">
            <v>0.1285</v>
          </cell>
          <cell r="E440">
            <v>0.50449999999999995</v>
          </cell>
        </row>
        <row r="441">
          <cell r="B441">
            <v>4.4600009999999495</v>
          </cell>
          <cell r="C441">
            <v>4.4599999999999493</v>
          </cell>
          <cell r="D441">
            <v>0.12859999999999999</v>
          </cell>
          <cell r="E441">
            <v>0.50460000000000005</v>
          </cell>
        </row>
        <row r="442">
          <cell r="B442">
            <v>4.4700009999999493</v>
          </cell>
          <cell r="C442">
            <v>4.4699999999999491</v>
          </cell>
          <cell r="D442">
            <v>0.12870000000000001</v>
          </cell>
          <cell r="E442">
            <v>0.50470000000000004</v>
          </cell>
        </row>
        <row r="443">
          <cell r="B443">
            <v>4.4800009999999491</v>
          </cell>
          <cell r="C443">
            <v>4.4799999999999489</v>
          </cell>
          <cell r="D443">
            <v>0.1288</v>
          </cell>
          <cell r="E443">
            <v>0.50480000000000003</v>
          </cell>
        </row>
        <row r="444">
          <cell r="B444">
            <v>4.4900009999999488</v>
          </cell>
          <cell r="C444">
            <v>4.4899999999999487</v>
          </cell>
          <cell r="D444">
            <v>0.12890000000000001</v>
          </cell>
          <cell r="E444">
            <v>0.50490000000000002</v>
          </cell>
        </row>
        <row r="445">
          <cell r="B445">
            <v>4.5000009999999486</v>
          </cell>
          <cell r="C445">
            <v>4.4999999999999485</v>
          </cell>
          <cell r="D445">
            <v>0.129</v>
          </cell>
          <cell r="E445">
            <v>0.505</v>
          </cell>
        </row>
        <row r="446">
          <cell r="B446">
            <v>4.5100009999999484</v>
          </cell>
          <cell r="C446">
            <v>4.5099999999999483</v>
          </cell>
          <cell r="D446">
            <v>0.129</v>
          </cell>
          <cell r="E446">
            <v>0.50509999999999999</v>
          </cell>
        </row>
        <row r="447">
          <cell r="B447">
            <v>4.5200009999999482</v>
          </cell>
          <cell r="C447">
            <v>4.5199999999999481</v>
          </cell>
          <cell r="D447">
            <v>0.129</v>
          </cell>
          <cell r="E447">
            <v>0.50519999999999998</v>
          </cell>
        </row>
        <row r="448">
          <cell r="B448">
            <v>4.530000999999948</v>
          </cell>
          <cell r="C448">
            <v>4.5299999999999478</v>
          </cell>
          <cell r="D448">
            <v>0.129</v>
          </cell>
          <cell r="E448">
            <v>0.50529999999999997</v>
          </cell>
        </row>
        <row r="449">
          <cell r="B449">
            <v>4.5400009999999478</v>
          </cell>
          <cell r="C449">
            <v>4.5399999999999476</v>
          </cell>
          <cell r="D449">
            <v>0.129</v>
          </cell>
          <cell r="E449">
            <v>0.50539999999999996</v>
          </cell>
        </row>
        <row r="450">
          <cell r="B450">
            <v>4.5500009999999476</v>
          </cell>
          <cell r="C450">
            <v>4.5499999999999474</v>
          </cell>
          <cell r="D450">
            <v>0.129</v>
          </cell>
          <cell r="E450">
            <v>0.50550000000000006</v>
          </cell>
        </row>
        <row r="451">
          <cell r="B451">
            <v>4.5600009999999473</v>
          </cell>
          <cell r="C451">
            <v>4.5599999999999472</v>
          </cell>
          <cell r="D451">
            <v>0.129</v>
          </cell>
          <cell r="E451">
            <v>0.50560000000000005</v>
          </cell>
        </row>
        <row r="452">
          <cell r="B452">
            <v>4.5700009999999471</v>
          </cell>
          <cell r="C452">
            <v>4.569999999999947</v>
          </cell>
          <cell r="D452">
            <v>0.129</v>
          </cell>
          <cell r="E452">
            <v>0.50570000000000004</v>
          </cell>
        </row>
        <row r="453">
          <cell r="B453">
            <v>4.5800009999999469</v>
          </cell>
          <cell r="C453">
            <v>4.5799999999999468</v>
          </cell>
          <cell r="D453">
            <v>0.129</v>
          </cell>
          <cell r="E453">
            <v>0.50580000000000003</v>
          </cell>
        </row>
        <row r="454">
          <cell r="B454">
            <v>4.5900009999999467</v>
          </cell>
          <cell r="C454">
            <v>4.5899999999999466</v>
          </cell>
          <cell r="D454">
            <v>0.129</v>
          </cell>
          <cell r="E454">
            <v>0.50590000000000002</v>
          </cell>
        </row>
        <row r="455">
          <cell r="B455">
            <v>4.6000009999999465</v>
          </cell>
          <cell r="C455">
            <v>4.5999999999999464</v>
          </cell>
          <cell r="D455">
            <v>0.129</v>
          </cell>
          <cell r="E455">
            <v>0.50600000000000001</v>
          </cell>
        </row>
        <row r="456">
          <cell r="B456">
            <v>4.6100009999999463</v>
          </cell>
          <cell r="C456">
            <v>4.6099999999999461</v>
          </cell>
          <cell r="D456">
            <v>0.12909999999999999</v>
          </cell>
          <cell r="E456">
            <v>0.50609999999999999</v>
          </cell>
        </row>
        <row r="457">
          <cell r="B457">
            <v>4.6200009999999461</v>
          </cell>
          <cell r="C457">
            <v>4.6199999999999459</v>
          </cell>
          <cell r="D457">
            <v>0.12920000000000001</v>
          </cell>
          <cell r="E457">
            <v>0.50619999999999998</v>
          </cell>
        </row>
        <row r="458">
          <cell r="B458">
            <v>4.6300009999999459</v>
          </cell>
          <cell r="C458">
            <v>4.6299999999999457</v>
          </cell>
          <cell r="D458">
            <v>0.1293</v>
          </cell>
          <cell r="E458">
            <v>0.50629999999999997</v>
          </cell>
        </row>
        <row r="459">
          <cell r="B459">
            <v>4.6400009999999456</v>
          </cell>
          <cell r="C459">
            <v>4.6399999999999455</v>
          </cell>
          <cell r="D459">
            <v>0.12940000000000002</v>
          </cell>
          <cell r="E459">
            <v>0.50639999999999996</v>
          </cell>
        </row>
        <row r="460">
          <cell r="B460">
            <v>4.6500009999999454</v>
          </cell>
          <cell r="C460">
            <v>4.6499999999999453</v>
          </cell>
          <cell r="D460">
            <v>0.1295</v>
          </cell>
          <cell r="E460">
            <v>0.50649999999999995</v>
          </cell>
        </row>
        <row r="461">
          <cell r="B461">
            <v>4.6600009999999452</v>
          </cell>
          <cell r="C461">
            <v>4.6599999999999451</v>
          </cell>
          <cell r="D461">
            <v>0.12959999999999999</v>
          </cell>
          <cell r="E461">
            <v>0.50660000000000005</v>
          </cell>
        </row>
        <row r="462">
          <cell r="B462">
            <v>4.670000999999945</v>
          </cell>
          <cell r="C462">
            <v>4.6699999999999449</v>
          </cell>
          <cell r="D462">
            <v>0.12970000000000001</v>
          </cell>
          <cell r="E462">
            <v>0.50670000000000004</v>
          </cell>
        </row>
        <row r="463">
          <cell r="B463">
            <v>4.6800009999999448</v>
          </cell>
          <cell r="C463">
            <v>4.6799999999999446</v>
          </cell>
          <cell r="D463">
            <v>0.1298</v>
          </cell>
          <cell r="E463">
            <v>0.50680000000000003</v>
          </cell>
        </row>
        <row r="464">
          <cell r="B464">
            <v>4.6900009999999446</v>
          </cell>
          <cell r="C464">
            <v>4.6899999999999444</v>
          </cell>
          <cell r="D464">
            <v>0.12990000000000002</v>
          </cell>
          <cell r="E464">
            <v>0.50690000000000002</v>
          </cell>
        </row>
        <row r="465">
          <cell r="B465">
            <v>4.7000009999999444</v>
          </cell>
          <cell r="C465">
            <v>4.6999999999999442</v>
          </cell>
          <cell r="D465">
            <v>0.13</v>
          </cell>
          <cell r="E465">
            <v>0.50700000000000001</v>
          </cell>
        </row>
        <row r="466">
          <cell r="B466">
            <v>4.7100009999999441</v>
          </cell>
          <cell r="C466">
            <v>4.709999999999944</v>
          </cell>
          <cell r="D466">
            <v>0.13</v>
          </cell>
          <cell r="E466">
            <v>0.5071</v>
          </cell>
        </row>
        <row r="467">
          <cell r="B467">
            <v>4.7200009999999439</v>
          </cell>
          <cell r="C467">
            <v>4.7199999999999438</v>
          </cell>
          <cell r="D467">
            <v>0.13</v>
          </cell>
          <cell r="E467">
            <v>0.50719999999999998</v>
          </cell>
        </row>
        <row r="468">
          <cell r="B468">
            <v>4.7300009999999437</v>
          </cell>
          <cell r="C468">
            <v>4.7299999999999436</v>
          </cell>
          <cell r="D468">
            <v>0.13</v>
          </cell>
          <cell r="E468">
            <v>0.50729999999999997</v>
          </cell>
        </row>
        <row r="469">
          <cell r="B469">
            <v>4.7400009999999435</v>
          </cell>
          <cell r="C469">
            <v>4.7399999999999434</v>
          </cell>
          <cell r="D469">
            <v>0.13</v>
          </cell>
          <cell r="E469">
            <v>0.50739999999999996</v>
          </cell>
        </row>
        <row r="470">
          <cell r="B470">
            <v>4.7500009999999433</v>
          </cell>
          <cell r="C470">
            <v>4.7499999999999432</v>
          </cell>
          <cell r="D470">
            <v>0.13</v>
          </cell>
          <cell r="E470">
            <v>0.50750000000000006</v>
          </cell>
        </row>
        <row r="471">
          <cell r="B471">
            <v>4.7600009999999431</v>
          </cell>
          <cell r="C471">
            <v>4.7599999999999429</v>
          </cell>
          <cell r="D471">
            <v>0.13</v>
          </cell>
          <cell r="E471">
            <v>0.50760000000000005</v>
          </cell>
        </row>
        <row r="472">
          <cell r="B472">
            <v>4.7700009999999429</v>
          </cell>
          <cell r="C472">
            <v>4.7699999999999427</v>
          </cell>
          <cell r="D472">
            <v>0.13</v>
          </cell>
          <cell r="E472">
            <v>0.50770000000000004</v>
          </cell>
        </row>
        <row r="473">
          <cell r="B473">
            <v>4.7800009999999427</v>
          </cell>
          <cell r="C473">
            <v>4.7799999999999425</v>
          </cell>
          <cell r="D473">
            <v>0.13</v>
          </cell>
          <cell r="E473">
            <v>0.50780000000000003</v>
          </cell>
        </row>
        <row r="474">
          <cell r="B474">
            <v>4.7900009999999424</v>
          </cell>
          <cell r="C474">
            <v>4.7899999999999423</v>
          </cell>
          <cell r="D474">
            <v>0.13</v>
          </cell>
          <cell r="E474">
            <v>0.50790000000000002</v>
          </cell>
        </row>
        <row r="475">
          <cell r="B475">
            <v>4.8000009999999422</v>
          </cell>
          <cell r="C475">
            <v>4.7999999999999421</v>
          </cell>
          <cell r="D475">
            <v>0.13</v>
          </cell>
          <cell r="E475">
            <v>0.50800000000000001</v>
          </cell>
        </row>
        <row r="476">
          <cell r="B476">
            <v>4.810000999999942</v>
          </cell>
          <cell r="C476">
            <v>4.8099999999999419</v>
          </cell>
          <cell r="D476">
            <v>0.13009999999999999</v>
          </cell>
          <cell r="E476">
            <v>0.5081</v>
          </cell>
        </row>
        <row r="477">
          <cell r="B477">
            <v>4.8200009999999418</v>
          </cell>
          <cell r="C477">
            <v>4.8199999999999417</v>
          </cell>
          <cell r="D477">
            <v>0.13020000000000001</v>
          </cell>
          <cell r="E477">
            <v>0.50819999999999999</v>
          </cell>
        </row>
        <row r="478">
          <cell r="B478">
            <v>4.8300009999999416</v>
          </cell>
          <cell r="C478">
            <v>4.8299999999999415</v>
          </cell>
          <cell r="D478">
            <v>0.1303</v>
          </cell>
          <cell r="E478">
            <v>0.50829999999999997</v>
          </cell>
        </row>
        <row r="479">
          <cell r="B479">
            <v>4.8400009999999414</v>
          </cell>
          <cell r="C479">
            <v>4.8399999999999412</v>
          </cell>
          <cell r="D479">
            <v>0.13040000000000002</v>
          </cell>
          <cell r="E479">
            <v>0.50839999999999996</v>
          </cell>
        </row>
        <row r="480">
          <cell r="B480">
            <v>4.8500009999999412</v>
          </cell>
          <cell r="C480">
            <v>4.849999999999941</v>
          </cell>
          <cell r="D480">
            <v>0.1305</v>
          </cell>
          <cell r="E480">
            <v>0.50849999999999995</v>
          </cell>
        </row>
        <row r="481">
          <cell r="B481">
            <v>4.860000999999941</v>
          </cell>
          <cell r="C481">
            <v>4.8599999999999408</v>
          </cell>
          <cell r="D481">
            <v>0.13059999999999999</v>
          </cell>
          <cell r="E481">
            <v>0.50860000000000005</v>
          </cell>
        </row>
        <row r="482">
          <cell r="B482">
            <v>4.8700009999999407</v>
          </cell>
          <cell r="C482">
            <v>4.8699999999999406</v>
          </cell>
          <cell r="D482">
            <v>0.13070000000000001</v>
          </cell>
          <cell r="E482">
            <v>0.50870000000000004</v>
          </cell>
        </row>
        <row r="483">
          <cell r="B483">
            <v>4.8800009999999405</v>
          </cell>
          <cell r="C483">
            <v>4.8799999999999404</v>
          </cell>
          <cell r="D483">
            <v>0.1308</v>
          </cell>
          <cell r="E483">
            <v>0.50880000000000003</v>
          </cell>
        </row>
        <row r="484">
          <cell r="B484">
            <v>4.8900009999999403</v>
          </cell>
          <cell r="C484">
            <v>4.8899999999999402</v>
          </cell>
          <cell r="D484">
            <v>0.13090000000000002</v>
          </cell>
          <cell r="E484">
            <v>0.50890000000000002</v>
          </cell>
        </row>
        <row r="485">
          <cell r="B485">
            <v>4.9000009999999401</v>
          </cell>
          <cell r="C485">
            <v>4.89999999999994</v>
          </cell>
          <cell r="D485">
            <v>0.13100000000000001</v>
          </cell>
          <cell r="E485">
            <v>0.50900000000000001</v>
          </cell>
        </row>
        <row r="486">
          <cell r="B486">
            <v>4.9100009999999399</v>
          </cell>
          <cell r="C486">
            <v>4.9099999999999397</v>
          </cell>
          <cell r="D486">
            <v>0.13100000000000001</v>
          </cell>
          <cell r="E486">
            <v>0.5091</v>
          </cell>
        </row>
        <row r="487">
          <cell r="B487">
            <v>4.9200009999999397</v>
          </cell>
          <cell r="C487">
            <v>4.9199999999999395</v>
          </cell>
          <cell r="D487">
            <v>0.13100000000000001</v>
          </cell>
          <cell r="E487">
            <v>0.50919999999999999</v>
          </cell>
        </row>
        <row r="488">
          <cell r="B488">
            <v>4.9300009999999395</v>
          </cell>
          <cell r="C488">
            <v>4.9299999999999393</v>
          </cell>
          <cell r="D488">
            <v>0.13100000000000001</v>
          </cell>
          <cell r="E488">
            <v>0.50929999999999997</v>
          </cell>
        </row>
        <row r="489">
          <cell r="B489">
            <v>4.9400009999999392</v>
          </cell>
          <cell r="C489">
            <v>4.9399999999999391</v>
          </cell>
          <cell r="D489">
            <v>0.13100000000000001</v>
          </cell>
          <cell r="E489">
            <v>0.50939999999999996</v>
          </cell>
        </row>
        <row r="490">
          <cell r="B490">
            <v>4.950000999999939</v>
          </cell>
          <cell r="C490">
            <v>4.9499999999999389</v>
          </cell>
          <cell r="D490">
            <v>0.13100000000000001</v>
          </cell>
          <cell r="E490">
            <v>0.50950000000000006</v>
          </cell>
        </row>
        <row r="491">
          <cell r="B491">
            <v>4.9600009999999388</v>
          </cell>
          <cell r="C491">
            <v>4.9599999999999387</v>
          </cell>
          <cell r="D491">
            <v>0.13100000000000001</v>
          </cell>
          <cell r="E491">
            <v>0.50960000000000005</v>
          </cell>
        </row>
        <row r="492">
          <cell r="B492">
            <v>4.9700009999999386</v>
          </cell>
          <cell r="C492">
            <v>4.9699999999999385</v>
          </cell>
          <cell r="D492">
            <v>0.13100000000000001</v>
          </cell>
          <cell r="E492">
            <v>0.50970000000000004</v>
          </cell>
        </row>
        <row r="493">
          <cell r="B493">
            <v>4.9800009999999384</v>
          </cell>
          <cell r="C493">
            <v>4.9799999999999383</v>
          </cell>
          <cell r="D493">
            <v>0.13100000000000001</v>
          </cell>
          <cell r="E493">
            <v>0.50980000000000003</v>
          </cell>
        </row>
        <row r="494">
          <cell r="B494">
            <v>4.9900009999999382</v>
          </cell>
          <cell r="C494">
            <v>4.989999999999938</v>
          </cell>
          <cell r="D494">
            <v>0.13100000000000001</v>
          </cell>
          <cell r="E494">
            <v>0.50990000000000002</v>
          </cell>
        </row>
        <row r="495">
          <cell r="B495">
            <v>5.000000999999938</v>
          </cell>
          <cell r="C495">
            <v>4.9999999999999378</v>
          </cell>
          <cell r="D495">
            <v>0.13100000000000001</v>
          </cell>
          <cell r="E495">
            <v>0.51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40"/>
  <sheetViews>
    <sheetView showGridLines="0" showZeros="0" tabSelected="1" view="pageBreakPreview" zoomScale="85" zoomScaleSheetLayoutView="85" workbookViewId="0">
      <selection activeCell="E32" sqref="E32:F32"/>
    </sheetView>
  </sheetViews>
  <sheetFormatPr defaultRowHeight="13.5"/>
  <cols>
    <col min="1" max="1" width="4.77734375" style="79" customWidth="1"/>
    <col min="2" max="2" width="3.77734375" style="79" customWidth="1"/>
    <col min="3" max="3" width="14.77734375" style="79" customWidth="1"/>
    <col min="4" max="4" width="18.77734375" style="80" customWidth="1"/>
    <col min="5" max="5" width="12.77734375" style="80" customWidth="1"/>
    <col min="6" max="6" width="22.77734375" style="80" customWidth="1"/>
    <col min="7" max="8" width="11.77734375" style="80" customWidth="1"/>
    <col min="9" max="9" width="11.77734375" style="79" customWidth="1"/>
    <col min="10" max="10" width="8.77734375" style="79" hidden="1" customWidth="1"/>
    <col min="11" max="11" width="8.88671875" style="79" hidden="1" customWidth="1"/>
    <col min="12" max="12" width="0.88671875" style="80" customWidth="1"/>
    <col min="13" max="13" width="7.77734375" style="81" customWidth="1"/>
    <col min="14" max="14" width="12.77734375" style="82" customWidth="1"/>
    <col min="15" max="256" width="8.88671875" style="79"/>
    <col min="257" max="257" width="4.77734375" style="79" customWidth="1"/>
    <col min="258" max="258" width="3.77734375" style="79" customWidth="1"/>
    <col min="259" max="259" width="14.77734375" style="79" customWidth="1"/>
    <col min="260" max="260" width="18.77734375" style="79" customWidth="1"/>
    <col min="261" max="261" width="12.77734375" style="79" customWidth="1"/>
    <col min="262" max="262" width="22.77734375" style="79" customWidth="1"/>
    <col min="263" max="265" width="11.77734375" style="79" customWidth="1"/>
    <col min="266" max="267" width="0" style="79" hidden="1" customWidth="1"/>
    <col min="268" max="268" width="0.88671875" style="79" customWidth="1"/>
    <col min="269" max="269" width="7.77734375" style="79" customWidth="1"/>
    <col min="270" max="270" width="12.77734375" style="79" customWidth="1"/>
    <col min="271" max="512" width="8.88671875" style="79"/>
    <col min="513" max="513" width="4.77734375" style="79" customWidth="1"/>
    <col min="514" max="514" width="3.77734375" style="79" customWidth="1"/>
    <col min="515" max="515" width="14.77734375" style="79" customWidth="1"/>
    <col min="516" max="516" width="18.77734375" style="79" customWidth="1"/>
    <col min="517" max="517" width="12.77734375" style="79" customWidth="1"/>
    <col min="518" max="518" width="22.77734375" style="79" customWidth="1"/>
    <col min="519" max="521" width="11.77734375" style="79" customWidth="1"/>
    <col min="522" max="523" width="0" style="79" hidden="1" customWidth="1"/>
    <col min="524" max="524" width="0.88671875" style="79" customWidth="1"/>
    <col min="525" max="525" width="7.77734375" style="79" customWidth="1"/>
    <col min="526" max="526" width="12.77734375" style="79" customWidth="1"/>
    <col min="527" max="768" width="8.88671875" style="79"/>
    <col min="769" max="769" width="4.77734375" style="79" customWidth="1"/>
    <col min="770" max="770" width="3.77734375" style="79" customWidth="1"/>
    <col min="771" max="771" width="14.77734375" style="79" customWidth="1"/>
    <col min="772" max="772" width="18.77734375" style="79" customWidth="1"/>
    <col min="773" max="773" width="12.77734375" style="79" customWidth="1"/>
    <col min="774" max="774" width="22.77734375" style="79" customWidth="1"/>
    <col min="775" max="777" width="11.77734375" style="79" customWidth="1"/>
    <col min="778" max="779" width="0" style="79" hidden="1" customWidth="1"/>
    <col min="780" max="780" width="0.88671875" style="79" customWidth="1"/>
    <col min="781" max="781" width="7.77734375" style="79" customWidth="1"/>
    <col min="782" max="782" width="12.77734375" style="79" customWidth="1"/>
    <col min="783" max="1024" width="8.88671875" style="79"/>
    <col min="1025" max="1025" width="4.77734375" style="79" customWidth="1"/>
    <col min="1026" max="1026" width="3.77734375" style="79" customWidth="1"/>
    <col min="1027" max="1027" width="14.77734375" style="79" customWidth="1"/>
    <col min="1028" max="1028" width="18.77734375" style="79" customWidth="1"/>
    <col min="1029" max="1029" width="12.77734375" style="79" customWidth="1"/>
    <col min="1030" max="1030" width="22.77734375" style="79" customWidth="1"/>
    <col min="1031" max="1033" width="11.77734375" style="79" customWidth="1"/>
    <col min="1034" max="1035" width="0" style="79" hidden="1" customWidth="1"/>
    <col min="1036" max="1036" width="0.88671875" style="79" customWidth="1"/>
    <col min="1037" max="1037" width="7.77734375" style="79" customWidth="1"/>
    <col min="1038" max="1038" width="12.77734375" style="79" customWidth="1"/>
    <col min="1039" max="1280" width="8.88671875" style="79"/>
    <col min="1281" max="1281" width="4.77734375" style="79" customWidth="1"/>
    <col min="1282" max="1282" width="3.77734375" style="79" customWidth="1"/>
    <col min="1283" max="1283" width="14.77734375" style="79" customWidth="1"/>
    <col min="1284" max="1284" width="18.77734375" style="79" customWidth="1"/>
    <col min="1285" max="1285" width="12.77734375" style="79" customWidth="1"/>
    <col min="1286" max="1286" width="22.77734375" style="79" customWidth="1"/>
    <col min="1287" max="1289" width="11.77734375" style="79" customWidth="1"/>
    <col min="1290" max="1291" width="0" style="79" hidden="1" customWidth="1"/>
    <col min="1292" max="1292" width="0.88671875" style="79" customWidth="1"/>
    <col min="1293" max="1293" width="7.77734375" style="79" customWidth="1"/>
    <col min="1294" max="1294" width="12.77734375" style="79" customWidth="1"/>
    <col min="1295" max="1536" width="8.88671875" style="79"/>
    <col min="1537" max="1537" width="4.77734375" style="79" customWidth="1"/>
    <col min="1538" max="1538" width="3.77734375" style="79" customWidth="1"/>
    <col min="1539" max="1539" width="14.77734375" style="79" customWidth="1"/>
    <col min="1540" max="1540" width="18.77734375" style="79" customWidth="1"/>
    <col min="1541" max="1541" width="12.77734375" style="79" customWidth="1"/>
    <col min="1542" max="1542" width="22.77734375" style="79" customWidth="1"/>
    <col min="1543" max="1545" width="11.77734375" style="79" customWidth="1"/>
    <col min="1546" max="1547" width="0" style="79" hidden="1" customWidth="1"/>
    <col min="1548" max="1548" width="0.88671875" style="79" customWidth="1"/>
    <col min="1549" max="1549" width="7.77734375" style="79" customWidth="1"/>
    <col min="1550" max="1550" width="12.77734375" style="79" customWidth="1"/>
    <col min="1551" max="1792" width="8.88671875" style="79"/>
    <col min="1793" max="1793" width="4.77734375" style="79" customWidth="1"/>
    <col min="1794" max="1794" width="3.77734375" style="79" customWidth="1"/>
    <col min="1795" max="1795" width="14.77734375" style="79" customWidth="1"/>
    <col min="1796" max="1796" width="18.77734375" style="79" customWidth="1"/>
    <col min="1797" max="1797" width="12.77734375" style="79" customWidth="1"/>
    <col min="1798" max="1798" width="22.77734375" style="79" customWidth="1"/>
    <col min="1799" max="1801" width="11.77734375" style="79" customWidth="1"/>
    <col min="1802" max="1803" width="0" style="79" hidden="1" customWidth="1"/>
    <col min="1804" max="1804" width="0.88671875" style="79" customWidth="1"/>
    <col min="1805" max="1805" width="7.77734375" style="79" customWidth="1"/>
    <col min="1806" max="1806" width="12.77734375" style="79" customWidth="1"/>
    <col min="1807" max="2048" width="8.88671875" style="79"/>
    <col min="2049" max="2049" width="4.77734375" style="79" customWidth="1"/>
    <col min="2050" max="2050" width="3.77734375" style="79" customWidth="1"/>
    <col min="2051" max="2051" width="14.77734375" style="79" customWidth="1"/>
    <col min="2052" max="2052" width="18.77734375" style="79" customWidth="1"/>
    <col min="2053" max="2053" width="12.77734375" style="79" customWidth="1"/>
    <col min="2054" max="2054" width="22.77734375" style="79" customWidth="1"/>
    <col min="2055" max="2057" width="11.77734375" style="79" customWidth="1"/>
    <col min="2058" max="2059" width="0" style="79" hidden="1" customWidth="1"/>
    <col min="2060" max="2060" width="0.88671875" style="79" customWidth="1"/>
    <col min="2061" max="2061" width="7.77734375" style="79" customWidth="1"/>
    <col min="2062" max="2062" width="12.77734375" style="79" customWidth="1"/>
    <col min="2063" max="2304" width="8.88671875" style="79"/>
    <col min="2305" max="2305" width="4.77734375" style="79" customWidth="1"/>
    <col min="2306" max="2306" width="3.77734375" style="79" customWidth="1"/>
    <col min="2307" max="2307" width="14.77734375" style="79" customWidth="1"/>
    <col min="2308" max="2308" width="18.77734375" style="79" customWidth="1"/>
    <col min="2309" max="2309" width="12.77734375" style="79" customWidth="1"/>
    <col min="2310" max="2310" width="22.77734375" style="79" customWidth="1"/>
    <col min="2311" max="2313" width="11.77734375" style="79" customWidth="1"/>
    <col min="2314" max="2315" width="0" style="79" hidden="1" customWidth="1"/>
    <col min="2316" max="2316" width="0.88671875" style="79" customWidth="1"/>
    <col min="2317" max="2317" width="7.77734375" style="79" customWidth="1"/>
    <col min="2318" max="2318" width="12.77734375" style="79" customWidth="1"/>
    <col min="2319" max="2560" width="8.88671875" style="79"/>
    <col min="2561" max="2561" width="4.77734375" style="79" customWidth="1"/>
    <col min="2562" max="2562" width="3.77734375" style="79" customWidth="1"/>
    <col min="2563" max="2563" width="14.77734375" style="79" customWidth="1"/>
    <col min="2564" max="2564" width="18.77734375" style="79" customWidth="1"/>
    <col min="2565" max="2565" width="12.77734375" style="79" customWidth="1"/>
    <col min="2566" max="2566" width="22.77734375" style="79" customWidth="1"/>
    <col min="2567" max="2569" width="11.77734375" style="79" customWidth="1"/>
    <col min="2570" max="2571" width="0" style="79" hidden="1" customWidth="1"/>
    <col min="2572" max="2572" width="0.88671875" style="79" customWidth="1"/>
    <col min="2573" max="2573" width="7.77734375" style="79" customWidth="1"/>
    <col min="2574" max="2574" width="12.77734375" style="79" customWidth="1"/>
    <col min="2575" max="2816" width="8.88671875" style="79"/>
    <col min="2817" max="2817" width="4.77734375" style="79" customWidth="1"/>
    <col min="2818" max="2818" width="3.77734375" style="79" customWidth="1"/>
    <col min="2819" max="2819" width="14.77734375" style="79" customWidth="1"/>
    <col min="2820" max="2820" width="18.77734375" style="79" customWidth="1"/>
    <col min="2821" max="2821" width="12.77734375" style="79" customWidth="1"/>
    <col min="2822" max="2822" width="22.77734375" style="79" customWidth="1"/>
    <col min="2823" max="2825" width="11.77734375" style="79" customWidth="1"/>
    <col min="2826" max="2827" width="0" style="79" hidden="1" customWidth="1"/>
    <col min="2828" max="2828" width="0.88671875" style="79" customWidth="1"/>
    <col min="2829" max="2829" width="7.77734375" style="79" customWidth="1"/>
    <col min="2830" max="2830" width="12.77734375" style="79" customWidth="1"/>
    <col min="2831" max="3072" width="8.88671875" style="79"/>
    <col min="3073" max="3073" width="4.77734375" style="79" customWidth="1"/>
    <col min="3074" max="3074" width="3.77734375" style="79" customWidth="1"/>
    <col min="3075" max="3075" width="14.77734375" style="79" customWidth="1"/>
    <col min="3076" max="3076" width="18.77734375" style="79" customWidth="1"/>
    <col min="3077" max="3077" width="12.77734375" style="79" customWidth="1"/>
    <col min="3078" max="3078" width="22.77734375" style="79" customWidth="1"/>
    <col min="3079" max="3081" width="11.77734375" style="79" customWidth="1"/>
    <col min="3082" max="3083" width="0" style="79" hidden="1" customWidth="1"/>
    <col min="3084" max="3084" width="0.88671875" style="79" customWidth="1"/>
    <col min="3085" max="3085" width="7.77734375" style="79" customWidth="1"/>
    <col min="3086" max="3086" width="12.77734375" style="79" customWidth="1"/>
    <col min="3087" max="3328" width="8.88671875" style="79"/>
    <col min="3329" max="3329" width="4.77734375" style="79" customWidth="1"/>
    <col min="3330" max="3330" width="3.77734375" style="79" customWidth="1"/>
    <col min="3331" max="3331" width="14.77734375" style="79" customWidth="1"/>
    <col min="3332" max="3332" width="18.77734375" style="79" customWidth="1"/>
    <col min="3333" max="3333" width="12.77734375" style="79" customWidth="1"/>
    <col min="3334" max="3334" width="22.77734375" style="79" customWidth="1"/>
    <col min="3335" max="3337" width="11.77734375" style="79" customWidth="1"/>
    <col min="3338" max="3339" width="0" style="79" hidden="1" customWidth="1"/>
    <col min="3340" max="3340" width="0.88671875" style="79" customWidth="1"/>
    <col min="3341" max="3341" width="7.77734375" style="79" customWidth="1"/>
    <col min="3342" max="3342" width="12.77734375" style="79" customWidth="1"/>
    <col min="3343" max="3584" width="8.88671875" style="79"/>
    <col min="3585" max="3585" width="4.77734375" style="79" customWidth="1"/>
    <col min="3586" max="3586" width="3.77734375" style="79" customWidth="1"/>
    <col min="3587" max="3587" width="14.77734375" style="79" customWidth="1"/>
    <col min="3588" max="3588" width="18.77734375" style="79" customWidth="1"/>
    <col min="3589" max="3589" width="12.77734375" style="79" customWidth="1"/>
    <col min="3590" max="3590" width="22.77734375" style="79" customWidth="1"/>
    <col min="3591" max="3593" width="11.77734375" style="79" customWidth="1"/>
    <col min="3594" max="3595" width="0" style="79" hidden="1" customWidth="1"/>
    <col min="3596" max="3596" width="0.88671875" style="79" customWidth="1"/>
    <col min="3597" max="3597" width="7.77734375" style="79" customWidth="1"/>
    <col min="3598" max="3598" width="12.77734375" style="79" customWidth="1"/>
    <col min="3599" max="3840" width="8.88671875" style="79"/>
    <col min="3841" max="3841" width="4.77734375" style="79" customWidth="1"/>
    <col min="3842" max="3842" width="3.77734375" style="79" customWidth="1"/>
    <col min="3843" max="3843" width="14.77734375" style="79" customWidth="1"/>
    <col min="3844" max="3844" width="18.77734375" style="79" customWidth="1"/>
    <col min="3845" max="3845" width="12.77734375" style="79" customWidth="1"/>
    <col min="3846" max="3846" width="22.77734375" style="79" customWidth="1"/>
    <col min="3847" max="3849" width="11.77734375" style="79" customWidth="1"/>
    <col min="3850" max="3851" width="0" style="79" hidden="1" customWidth="1"/>
    <col min="3852" max="3852" width="0.88671875" style="79" customWidth="1"/>
    <col min="3853" max="3853" width="7.77734375" style="79" customWidth="1"/>
    <col min="3854" max="3854" width="12.77734375" style="79" customWidth="1"/>
    <col min="3855" max="4096" width="8.88671875" style="79"/>
    <col min="4097" max="4097" width="4.77734375" style="79" customWidth="1"/>
    <col min="4098" max="4098" width="3.77734375" style="79" customWidth="1"/>
    <col min="4099" max="4099" width="14.77734375" style="79" customWidth="1"/>
    <col min="4100" max="4100" width="18.77734375" style="79" customWidth="1"/>
    <col min="4101" max="4101" width="12.77734375" style="79" customWidth="1"/>
    <col min="4102" max="4102" width="22.77734375" style="79" customWidth="1"/>
    <col min="4103" max="4105" width="11.77734375" style="79" customWidth="1"/>
    <col min="4106" max="4107" width="0" style="79" hidden="1" customWidth="1"/>
    <col min="4108" max="4108" width="0.88671875" style="79" customWidth="1"/>
    <col min="4109" max="4109" width="7.77734375" style="79" customWidth="1"/>
    <col min="4110" max="4110" width="12.77734375" style="79" customWidth="1"/>
    <col min="4111" max="4352" width="8.88671875" style="79"/>
    <col min="4353" max="4353" width="4.77734375" style="79" customWidth="1"/>
    <col min="4354" max="4354" width="3.77734375" style="79" customWidth="1"/>
    <col min="4355" max="4355" width="14.77734375" style="79" customWidth="1"/>
    <col min="4356" max="4356" width="18.77734375" style="79" customWidth="1"/>
    <col min="4357" max="4357" width="12.77734375" style="79" customWidth="1"/>
    <col min="4358" max="4358" width="22.77734375" style="79" customWidth="1"/>
    <col min="4359" max="4361" width="11.77734375" style="79" customWidth="1"/>
    <col min="4362" max="4363" width="0" style="79" hidden="1" customWidth="1"/>
    <col min="4364" max="4364" width="0.88671875" style="79" customWidth="1"/>
    <col min="4365" max="4365" width="7.77734375" style="79" customWidth="1"/>
    <col min="4366" max="4366" width="12.77734375" style="79" customWidth="1"/>
    <col min="4367" max="4608" width="8.88671875" style="79"/>
    <col min="4609" max="4609" width="4.77734375" style="79" customWidth="1"/>
    <col min="4610" max="4610" width="3.77734375" style="79" customWidth="1"/>
    <col min="4611" max="4611" width="14.77734375" style="79" customWidth="1"/>
    <col min="4612" max="4612" width="18.77734375" style="79" customWidth="1"/>
    <col min="4613" max="4613" width="12.77734375" style="79" customWidth="1"/>
    <col min="4614" max="4614" width="22.77734375" style="79" customWidth="1"/>
    <col min="4615" max="4617" width="11.77734375" style="79" customWidth="1"/>
    <col min="4618" max="4619" width="0" style="79" hidden="1" customWidth="1"/>
    <col min="4620" max="4620" width="0.88671875" style="79" customWidth="1"/>
    <col min="4621" max="4621" width="7.77734375" style="79" customWidth="1"/>
    <col min="4622" max="4622" width="12.77734375" style="79" customWidth="1"/>
    <col min="4623" max="4864" width="8.88671875" style="79"/>
    <col min="4865" max="4865" width="4.77734375" style="79" customWidth="1"/>
    <col min="4866" max="4866" width="3.77734375" style="79" customWidth="1"/>
    <col min="4867" max="4867" width="14.77734375" style="79" customWidth="1"/>
    <col min="4868" max="4868" width="18.77734375" style="79" customWidth="1"/>
    <col min="4869" max="4869" width="12.77734375" style="79" customWidth="1"/>
    <col min="4870" max="4870" width="22.77734375" style="79" customWidth="1"/>
    <col min="4871" max="4873" width="11.77734375" style="79" customWidth="1"/>
    <col min="4874" max="4875" width="0" style="79" hidden="1" customWidth="1"/>
    <col min="4876" max="4876" width="0.88671875" style="79" customWidth="1"/>
    <col min="4877" max="4877" width="7.77734375" style="79" customWidth="1"/>
    <col min="4878" max="4878" width="12.77734375" style="79" customWidth="1"/>
    <col min="4879" max="5120" width="8.88671875" style="79"/>
    <col min="5121" max="5121" width="4.77734375" style="79" customWidth="1"/>
    <col min="5122" max="5122" width="3.77734375" style="79" customWidth="1"/>
    <col min="5123" max="5123" width="14.77734375" style="79" customWidth="1"/>
    <col min="5124" max="5124" width="18.77734375" style="79" customWidth="1"/>
    <col min="5125" max="5125" width="12.77734375" style="79" customWidth="1"/>
    <col min="5126" max="5126" width="22.77734375" style="79" customWidth="1"/>
    <col min="5127" max="5129" width="11.77734375" style="79" customWidth="1"/>
    <col min="5130" max="5131" width="0" style="79" hidden="1" customWidth="1"/>
    <col min="5132" max="5132" width="0.88671875" style="79" customWidth="1"/>
    <col min="5133" max="5133" width="7.77734375" style="79" customWidth="1"/>
    <col min="5134" max="5134" width="12.77734375" style="79" customWidth="1"/>
    <col min="5135" max="5376" width="8.88671875" style="79"/>
    <col min="5377" max="5377" width="4.77734375" style="79" customWidth="1"/>
    <col min="5378" max="5378" width="3.77734375" style="79" customWidth="1"/>
    <col min="5379" max="5379" width="14.77734375" style="79" customWidth="1"/>
    <col min="5380" max="5380" width="18.77734375" style="79" customWidth="1"/>
    <col min="5381" max="5381" width="12.77734375" style="79" customWidth="1"/>
    <col min="5382" max="5382" width="22.77734375" style="79" customWidth="1"/>
    <col min="5383" max="5385" width="11.77734375" style="79" customWidth="1"/>
    <col min="5386" max="5387" width="0" style="79" hidden="1" customWidth="1"/>
    <col min="5388" max="5388" width="0.88671875" style="79" customWidth="1"/>
    <col min="5389" max="5389" width="7.77734375" style="79" customWidth="1"/>
    <col min="5390" max="5390" width="12.77734375" style="79" customWidth="1"/>
    <col min="5391" max="5632" width="8.88671875" style="79"/>
    <col min="5633" max="5633" width="4.77734375" style="79" customWidth="1"/>
    <col min="5634" max="5634" width="3.77734375" style="79" customWidth="1"/>
    <col min="5635" max="5635" width="14.77734375" style="79" customWidth="1"/>
    <col min="5636" max="5636" width="18.77734375" style="79" customWidth="1"/>
    <col min="5637" max="5637" width="12.77734375" style="79" customWidth="1"/>
    <col min="5638" max="5638" width="22.77734375" style="79" customWidth="1"/>
    <col min="5639" max="5641" width="11.77734375" style="79" customWidth="1"/>
    <col min="5642" max="5643" width="0" style="79" hidden="1" customWidth="1"/>
    <col min="5644" max="5644" width="0.88671875" style="79" customWidth="1"/>
    <col min="5645" max="5645" width="7.77734375" style="79" customWidth="1"/>
    <col min="5646" max="5646" width="12.77734375" style="79" customWidth="1"/>
    <col min="5647" max="5888" width="8.88671875" style="79"/>
    <col min="5889" max="5889" width="4.77734375" style="79" customWidth="1"/>
    <col min="5890" max="5890" width="3.77734375" style="79" customWidth="1"/>
    <col min="5891" max="5891" width="14.77734375" style="79" customWidth="1"/>
    <col min="5892" max="5892" width="18.77734375" style="79" customWidth="1"/>
    <col min="5893" max="5893" width="12.77734375" style="79" customWidth="1"/>
    <col min="5894" max="5894" width="22.77734375" style="79" customWidth="1"/>
    <col min="5895" max="5897" width="11.77734375" style="79" customWidth="1"/>
    <col min="5898" max="5899" width="0" style="79" hidden="1" customWidth="1"/>
    <col min="5900" max="5900" width="0.88671875" style="79" customWidth="1"/>
    <col min="5901" max="5901" width="7.77734375" style="79" customWidth="1"/>
    <col min="5902" max="5902" width="12.77734375" style="79" customWidth="1"/>
    <col min="5903" max="6144" width="8.88671875" style="79"/>
    <col min="6145" max="6145" width="4.77734375" style="79" customWidth="1"/>
    <col min="6146" max="6146" width="3.77734375" style="79" customWidth="1"/>
    <col min="6147" max="6147" width="14.77734375" style="79" customWidth="1"/>
    <col min="6148" max="6148" width="18.77734375" style="79" customWidth="1"/>
    <col min="6149" max="6149" width="12.77734375" style="79" customWidth="1"/>
    <col min="6150" max="6150" width="22.77734375" style="79" customWidth="1"/>
    <col min="6151" max="6153" width="11.77734375" style="79" customWidth="1"/>
    <col min="6154" max="6155" width="0" style="79" hidden="1" customWidth="1"/>
    <col min="6156" max="6156" width="0.88671875" style="79" customWidth="1"/>
    <col min="6157" max="6157" width="7.77734375" style="79" customWidth="1"/>
    <col min="6158" max="6158" width="12.77734375" style="79" customWidth="1"/>
    <col min="6159" max="6400" width="8.88671875" style="79"/>
    <col min="6401" max="6401" width="4.77734375" style="79" customWidth="1"/>
    <col min="6402" max="6402" width="3.77734375" style="79" customWidth="1"/>
    <col min="6403" max="6403" width="14.77734375" style="79" customWidth="1"/>
    <col min="6404" max="6404" width="18.77734375" style="79" customWidth="1"/>
    <col min="6405" max="6405" width="12.77734375" style="79" customWidth="1"/>
    <col min="6406" max="6406" width="22.77734375" style="79" customWidth="1"/>
    <col min="6407" max="6409" width="11.77734375" style="79" customWidth="1"/>
    <col min="6410" max="6411" width="0" style="79" hidden="1" customWidth="1"/>
    <col min="6412" max="6412" width="0.88671875" style="79" customWidth="1"/>
    <col min="6413" max="6413" width="7.77734375" style="79" customWidth="1"/>
    <col min="6414" max="6414" width="12.77734375" style="79" customWidth="1"/>
    <col min="6415" max="6656" width="8.88671875" style="79"/>
    <col min="6657" max="6657" width="4.77734375" style="79" customWidth="1"/>
    <col min="6658" max="6658" width="3.77734375" style="79" customWidth="1"/>
    <col min="6659" max="6659" width="14.77734375" style="79" customWidth="1"/>
    <col min="6660" max="6660" width="18.77734375" style="79" customWidth="1"/>
    <col min="6661" max="6661" width="12.77734375" style="79" customWidth="1"/>
    <col min="6662" max="6662" width="22.77734375" style="79" customWidth="1"/>
    <col min="6663" max="6665" width="11.77734375" style="79" customWidth="1"/>
    <col min="6666" max="6667" width="0" style="79" hidden="1" customWidth="1"/>
    <col min="6668" max="6668" width="0.88671875" style="79" customWidth="1"/>
    <col min="6669" max="6669" width="7.77734375" style="79" customWidth="1"/>
    <col min="6670" max="6670" width="12.77734375" style="79" customWidth="1"/>
    <col min="6671" max="6912" width="8.88671875" style="79"/>
    <col min="6913" max="6913" width="4.77734375" style="79" customWidth="1"/>
    <col min="6914" max="6914" width="3.77734375" style="79" customWidth="1"/>
    <col min="6915" max="6915" width="14.77734375" style="79" customWidth="1"/>
    <col min="6916" max="6916" width="18.77734375" style="79" customWidth="1"/>
    <col min="6917" max="6917" width="12.77734375" style="79" customWidth="1"/>
    <col min="6918" max="6918" width="22.77734375" style="79" customWidth="1"/>
    <col min="6919" max="6921" width="11.77734375" style="79" customWidth="1"/>
    <col min="6922" max="6923" width="0" style="79" hidden="1" customWidth="1"/>
    <col min="6924" max="6924" width="0.88671875" style="79" customWidth="1"/>
    <col min="6925" max="6925" width="7.77734375" style="79" customWidth="1"/>
    <col min="6926" max="6926" width="12.77734375" style="79" customWidth="1"/>
    <col min="6927" max="7168" width="8.88671875" style="79"/>
    <col min="7169" max="7169" width="4.77734375" style="79" customWidth="1"/>
    <col min="7170" max="7170" width="3.77734375" style="79" customWidth="1"/>
    <col min="7171" max="7171" width="14.77734375" style="79" customWidth="1"/>
    <col min="7172" max="7172" width="18.77734375" style="79" customWidth="1"/>
    <col min="7173" max="7173" width="12.77734375" style="79" customWidth="1"/>
    <col min="7174" max="7174" width="22.77734375" style="79" customWidth="1"/>
    <col min="7175" max="7177" width="11.77734375" style="79" customWidth="1"/>
    <col min="7178" max="7179" width="0" style="79" hidden="1" customWidth="1"/>
    <col min="7180" max="7180" width="0.88671875" style="79" customWidth="1"/>
    <col min="7181" max="7181" width="7.77734375" style="79" customWidth="1"/>
    <col min="7182" max="7182" width="12.77734375" style="79" customWidth="1"/>
    <col min="7183" max="7424" width="8.88671875" style="79"/>
    <col min="7425" max="7425" width="4.77734375" style="79" customWidth="1"/>
    <col min="7426" max="7426" width="3.77734375" style="79" customWidth="1"/>
    <col min="7427" max="7427" width="14.77734375" style="79" customWidth="1"/>
    <col min="7428" max="7428" width="18.77734375" style="79" customWidth="1"/>
    <col min="7429" max="7429" width="12.77734375" style="79" customWidth="1"/>
    <col min="7430" max="7430" width="22.77734375" style="79" customWidth="1"/>
    <col min="7431" max="7433" width="11.77734375" style="79" customWidth="1"/>
    <col min="7434" max="7435" width="0" style="79" hidden="1" customWidth="1"/>
    <col min="7436" max="7436" width="0.88671875" style="79" customWidth="1"/>
    <col min="7437" max="7437" width="7.77734375" style="79" customWidth="1"/>
    <col min="7438" max="7438" width="12.77734375" style="79" customWidth="1"/>
    <col min="7439" max="7680" width="8.88671875" style="79"/>
    <col min="7681" max="7681" width="4.77734375" style="79" customWidth="1"/>
    <col min="7682" max="7682" width="3.77734375" style="79" customWidth="1"/>
    <col min="7683" max="7683" width="14.77734375" style="79" customWidth="1"/>
    <col min="7684" max="7684" width="18.77734375" style="79" customWidth="1"/>
    <col min="7685" max="7685" width="12.77734375" style="79" customWidth="1"/>
    <col min="7686" max="7686" width="22.77734375" style="79" customWidth="1"/>
    <col min="7687" max="7689" width="11.77734375" style="79" customWidth="1"/>
    <col min="7690" max="7691" width="0" style="79" hidden="1" customWidth="1"/>
    <col min="7692" max="7692" width="0.88671875" style="79" customWidth="1"/>
    <col min="7693" max="7693" width="7.77734375" style="79" customWidth="1"/>
    <col min="7694" max="7694" width="12.77734375" style="79" customWidth="1"/>
    <col min="7695" max="7936" width="8.88671875" style="79"/>
    <col min="7937" max="7937" width="4.77734375" style="79" customWidth="1"/>
    <col min="7938" max="7938" width="3.77734375" style="79" customWidth="1"/>
    <col min="7939" max="7939" width="14.77734375" style="79" customWidth="1"/>
    <col min="7940" max="7940" width="18.77734375" style="79" customWidth="1"/>
    <col min="7941" max="7941" width="12.77734375" style="79" customWidth="1"/>
    <col min="7942" max="7942" width="22.77734375" style="79" customWidth="1"/>
    <col min="7943" max="7945" width="11.77734375" style="79" customWidth="1"/>
    <col min="7946" max="7947" width="0" style="79" hidden="1" customWidth="1"/>
    <col min="7948" max="7948" width="0.88671875" style="79" customWidth="1"/>
    <col min="7949" max="7949" width="7.77734375" style="79" customWidth="1"/>
    <col min="7950" max="7950" width="12.77734375" style="79" customWidth="1"/>
    <col min="7951" max="8192" width="8.88671875" style="79"/>
    <col min="8193" max="8193" width="4.77734375" style="79" customWidth="1"/>
    <col min="8194" max="8194" width="3.77734375" style="79" customWidth="1"/>
    <col min="8195" max="8195" width="14.77734375" style="79" customWidth="1"/>
    <col min="8196" max="8196" width="18.77734375" style="79" customWidth="1"/>
    <col min="8197" max="8197" width="12.77734375" style="79" customWidth="1"/>
    <col min="8198" max="8198" width="22.77734375" style="79" customWidth="1"/>
    <col min="8199" max="8201" width="11.77734375" style="79" customWidth="1"/>
    <col min="8202" max="8203" width="0" style="79" hidden="1" customWidth="1"/>
    <col min="8204" max="8204" width="0.88671875" style="79" customWidth="1"/>
    <col min="8205" max="8205" width="7.77734375" style="79" customWidth="1"/>
    <col min="8206" max="8206" width="12.77734375" style="79" customWidth="1"/>
    <col min="8207" max="8448" width="8.88671875" style="79"/>
    <col min="8449" max="8449" width="4.77734375" style="79" customWidth="1"/>
    <col min="8450" max="8450" width="3.77734375" style="79" customWidth="1"/>
    <col min="8451" max="8451" width="14.77734375" style="79" customWidth="1"/>
    <col min="8452" max="8452" width="18.77734375" style="79" customWidth="1"/>
    <col min="8453" max="8453" width="12.77734375" style="79" customWidth="1"/>
    <col min="8454" max="8454" width="22.77734375" style="79" customWidth="1"/>
    <col min="8455" max="8457" width="11.77734375" style="79" customWidth="1"/>
    <col min="8458" max="8459" width="0" style="79" hidden="1" customWidth="1"/>
    <col min="8460" max="8460" width="0.88671875" style="79" customWidth="1"/>
    <col min="8461" max="8461" width="7.77734375" style="79" customWidth="1"/>
    <col min="8462" max="8462" width="12.77734375" style="79" customWidth="1"/>
    <col min="8463" max="8704" width="8.88671875" style="79"/>
    <col min="8705" max="8705" width="4.77734375" style="79" customWidth="1"/>
    <col min="8706" max="8706" width="3.77734375" style="79" customWidth="1"/>
    <col min="8707" max="8707" width="14.77734375" style="79" customWidth="1"/>
    <col min="8708" max="8708" width="18.77734375" style="79" customWidth="1"/>
    <col min="8709" max="8709" width="12.77734375" style="79" customWidth="1"/>
    <col min="8710" max="8710" width="22.77734375" style="79" customWidth="1"/>
    <col min="8711" max="8713" width="11.77734375" style="79" customWidth="1"/>
    <col min="8714" max="8715" width="0" style="79" hidden="1" customWidth="1"/>
    <col min="8716" max="8716" width="0.88671875" style="79" customWidth="1"/>
    <col min="8717" max="8717" width="7.77734375" style="79" customWidth="1"/>
    <col min="8718" max="8718" width="12.77734375" style="79" customWidth="1"/>
    <col min="8719" max="8960" width="8.88671875" style="79"/>
    <col min="8961" max="8961" width="4.77734375" style="79" customWidth="1"/>
    <col min="8962" max="8962" width="3.77734375" style="79" customWidth="1"/>
    <col min="8963" max="8963" width="14.77734375" style="79" customWidth="1"/>
    <col min="8964" max="8964" width="18.77734375" style="79" customWidth="1"/>
    <col min="8965" max="8965" width="12.77734375" style="79" customWidth="1"/>
    <col min="8966" max="8966" width="22.77734375" style="79" customWidth="1"/>
    <col min="8967" max="8969" width="11.77734375" style="79" customWidth="1"/>
    <col min="8970" max="8971" width="0" style="79" hidden="1" customWidth="1"/>
    <col min="8972" max="8972" width="0.88671875" style="79" customWidth="1"/>
    <col min="8973" max="8973" width="7.77734375" style="79" customWidth="1"/>
    <col min="8974" max="8974" width="12.77734375" style="79" customWidth="1"/>
    <col min="8975" max="9216" width="8.88671875" style="79"/>
    <col min="9217" max="9217" width="4.77734375" style="79" customWidth="1"/>
    <col min="9218" max="9218" width="3.77734375" style="79" customWidth="1"/>
    <col min="9219" max="9219" width="14.77734375" style="79" customWidth="1"/>
    <col min="9220" max="9220" width="18.77734375" style="79" customWidth="1"/>
    <col min="9221" max="9221" width="12.77734375" style="79" customWidth="1"/>
    <col min="9222" max="9222" width="22.77734375" style="79" customWidth="1"/>
    <col min="9223" max="9225" width="11.77734375" style="79" customWidth="1"/>
    <col min="9226" max="9227" width="0" style="79" hidden="1" customWidth="1"/>
    <col min="9228" max="9228" width="0.88671875" style="79" customWidth="1"/>
    <col min="9229" max="9229" width="7.77734375" style="79" customWidth="1"/>
    <col min="9230" max="9230" width="12.77734375" style="79" customWidth="1"/>
    <col min="9231" max="9472" width="8.88671875" style="79"/>
    <col min="9473" max="9473" width="4.77734375" style="79" customWidth="1"/>
    <col min="9474" max="9474" width="3.77734375" style="79" customWidth="1"/>
    <col min="9475" max="9475" width="14.77734375" style="79" customWidth="1"/>
    <col min="9476" max="9476" width="18.77734375" style="79" customWidth="1"/>
    <col min="9477" max="9477" width="12.77734375" style="79" customWidth="1"/>
    <col min="9478" max="9478" width="22.77734375" style="79" customWidth="1"/>
    <col min="9479" max="9481" width="11.77734375" style="79" customWidth="1"/>
    <col min="9482" max="9483" width="0" style="79" hidden="1" customWidth="1"/>
    <col min="9484" max="9484" width="0.88671875" style="79" customWidth="1"/>
    <col min="9485" max="9485" width="7.77734375" style="79" customWidth="1"/>
    <col min="9486" max="9486" width="12.77734375" style="79" customWidth="1"/>
    <col min="9487" max="9728" width="8.88671875" style="79"/>
    <col min="9729" max="9729" width="4.77734375" style="79" customWidth="1"/>
    <col min="9730" max="9730" width="3.77734375" style="79" customWidth="1"/>
    <col min="9731" max="9731" width="14.77734375" style="79" customWidth="1"/>
    <col min="9732" max="9732" width="18.77734375" style="79" customWidth="1"/>
    <col min="9733" max="9733" width="12.77734375" style="79" customWidth="1"/>
    <col min="9734" max="9734" width="22.77734375" style="79" customWidth="1"/>
    <col min="9735" max="9737" width="11.77734375" style="79" customWidth="1"/>
    <col min="9738" max="9739" width="0" style="79" hidden="1" customWidth="1"/>
    <col min="9740" max="9740" width="0.88671875" style="79" customWidth="1"/>
    <col min="9741" max="9741" width="7.77734375" style="79" customWidth="1"/>
    <col min="9742" max="9742" width="12.77734375" style="79" customWidth="1"/>
    <col min="9743" max="9984" width="8.88671875" style="79"/>
    <col min="9985" max="9985" width="4.77734375" style="79" customWidth="1"/>
    <col min="9986" max="9986" width="3.77734375" style="79" customWidth="1"/>
    <col min="9987" max="9987" width="14.77734375" style="79" customWidth="1"/>
    <col min="9988" max="9988" width="18.77734375" style="79" customWidth="1"/>
    <col min="9989" max="9989" width="12.77734375" style="79" customWidth="1"/>
    <col min="9990" max="9990" width="22.77734375" style="79" customWidth="1"/>
    <col min="9991" max="9993" width="11.77734375" style="79" customWidth="1"/>
    <col min="9994" max="9995" width="0" style="79" hidden="1" customWidth="1"/>
    <col min="9996" max="9996" width="0.88671875" style="79" customWidth="1"/>
    <col min="9997" max="9997" width="7.77734375" style="79" customWidth="1"/>
    <col min="9998" max="9998" width="12.77734375" style="79" customWidth="1"/>
    <col min="9999" max="10240" width="8.88671875" style="79"/>
    <col min="10241" max="10241" width="4.77734375" style="79" customWidth="1"/>
    <col min="10242" max="10242" width="3.77734375" style="79" customWidth="1"/>
    <col min="10243" max="10243" width="14.77734375" style="79" customWidth="1"/>
    <col min="10244" max="10244" width="18.77734375" style="79" customWidth="1"/>
    <col min="10245" max="10245" width="12.77734375" style="79" customWidth="1"/>
    <col min="10246" max="10246" width="22.77734375" style="79" customWidth="1"/>
    <col min="10247" max="10249" width="11.77734375" style="79" customWidth="1"/>
    <col min="10250" max="10251" width="0" style="79" hidden="1" customWidth="1"/>
    <col min="10252" max="10252" width="0.88671875" style="79" customWidth="1"/>
    <col min="10253" max="10253" width="7.77734375" style="79" customWidth="1"/>
    <col min="10254" max="10254" width="12.77734375" style="79" customWidth="1"/>
    <col min="10255" max="10496" width="8.88671875" style="79"/>
    <col min="10497" max="10497" width="4.77734375" style="79" customWidth="1"/>
    <col min="10498" max="10498" width="3.77734375" style="79" customWidth="1"/>
    <col min="10499" max="10499" width="14.77734375" style="79" customWidth="1"/>
    <col min="10500" max="10500" width="18.77734375" style="79" customWidth="1"/>
    <col min="10501" max="10501" width="12.77734375" style="79" customWidth="1"/>
    <col min="10502" max="10502" width="22.77734375" style="79" customWidth="1"/>
    <col min="10503" max="10505" width="11.77734375" style="79" customWidth="1"/>
    <col min="10506" max="10507" width="0" style="79" hidden="1" customWidth="1"/>
    <col min="10508" max="10508" width="0.88671875" style="79" customWidth="1"/>
    <col min="10509" max="10509" width="7.77734375" style="79" customWidth="1"/>
    <col min="10510" max="10510" width="12.77734375" style="79" customWidth="1"/>
    <col min="10511" max="10752" width="8.88671875" style="79"/>
    <col min="10753" max="10753" width="4.77734375" style="79" customWidth="1"/>
    <col min="10754" max="10754" width="3.77734375" style="79" customWidth="1"/>
    <col min="10755" max="10755" width="14.77734375" style="79" customWidth="1"/>
    <col min="10756" max="10756" width="18.77734375" style="79" customWidth="1"/>
    <col min="10757" max="10757" width="12.77734375" style="79" customWidth="1"/>
    <col min="10758" max="10758" width="22.77734375" style="79" customWidth="1"/>
    <col min="10759" max="10761" width="11.77734375" style="79" customWidth="1"/>
    <col min="10762" max="10763" width="0" style="79" hidden="1" customWidth="1"/>
    <col min="10764" max="10764" width="0.88671875" style="79" customWidth="1"/>
    <col min="10765" max="10765" width="7.77734375" style="79" customWidth="1"/>
    <col min="10766" max="10766" width="12.77734375" style="79" customWidth="1"/>
    <col min="10767" max="11008" width="8.88671875" style="79"/>
    <col min="11009" max="11009" width="4.77734375" style="79" customWidth="1"/>
    <col min="11010" max="11010" width="3.77734375" style="79" customWidth="1"/>
    <col min="11011" max="11011" width="14.77734375" style="79" customWidth="1"/>
    <col min="11012" max="11012" width="18.77734375" style="79" customWidth="1"/>
    <col min="11013" max="11013" width="12.77734375" style="79" customWidth="1"/>
    <col min="11014" max="11014" width="22.77734375" style="79" customWidth="1"/>
    <col min="11015" max="11017" width="11.77734375" style="79" customWidth="1"/>
    <col min="11018" max="11019" width="0" style="79" hidden="1" customWidth="1"/>
    <col min="11020" max="11020" width="0.88671875" style="79" customWidth="1"/>
    <col min="11021" max="11021" width="7.77734375" style="79" customWidth="1"/>
    <col min="11022" max="11022" width="12.77734375" style="79" customWidth="1"/>
    <col min="11023" max="11264" width="8.88671875" style="79"/>
    <col min="11265" max="11265" width="4.77734375" style="79" customWidth="1"/>
    <col min="11266" max="11266" width="3.77734375" style="79" customWidth="1"/>
    <col min="11267" max="11267" width="14.77734375" style="79" customWidth="1"/>
    <col min="11268" max="11268" width="18.77734375" style="79" customWidth="1"/>
    <col min="11269" max="11269" width="12.77734375" style="79" customWidth="1"/>
    <col min="11270" max="11270" width="22.77734375" style="79" customWidth="1"/>
    <col min="11271" max="11273" width="11.77734375" style="79" customWidth="1"/>
    <col min="11274" max="11275" width="0" style="79" hidden="1" customWidth="1"/>
    <col min="11276" max="11276" width="0.88671875" style="79" customWidth="1"/>
    <col min="11277" max="11277" width="7.77734375" style="79" customWidth="1"/>
    <col min="11278" max="11278" width="12.77734375" style="79" customWidth="1"/>
    <col min="11279" max="11520" width="8.88671875" style="79"/>
    <col min="11521" max="11521" width="4.77734375" style="79" customWidth="1"/>
    <col min="11522" max="11522" width="3.77734375" style="79" customWidth="1"/>
    <col min="11523" max="11523" width="14.77734375" style="79" customWidth="1"/>
    <col min="11524" max="11524" width="18.77734375" style="79" customWidth="1"/>
    <col min="11525" max="11525" width="12.77734375" style="79" customWidth="1"/>
    <col min="11526" max="11526" width="22.77734375" style="79" customWidth="1"/>
    <col min="11527" max="11529" width="11.77734375" style="79" customWidth="1"/>
    <col min="11530" max="11531" width="0" style="79" hidden="1" customWidth="1"/>
    <col min="11532" max="11532" width="0.88671875" style="79" customWidth="1"/>
    <col min="11533" max="11533" width="7.77734375" style="79" customWidth="1"/>
    <col min="11534" max="11534" width="12.77734375" style="79" customWidth="1"/>
    <col min="11535" max="11776" width="8.88671875" style="79"/>
    <col min="11777" max="11777" width="4.77734375" style="79" customWidth="1"/>
    <col min="11778" max="11778" width="3.77734375" style="79" customWidth="1"/>
    <col min="11779" max="11779" width="14.77734375" style="79" customWidth="1"/>
    <col min="11780" max="11780" width="18.77734375" style="79" customWidth="1"/>
    <col min="11781" max="11781" width="12.77734375" style="79" customWidth="1"/>
    <col min="11782" max="11782" width="22.77734375" style="79" customWidth="1"/>
    <col min="11783" max="11785" width="11.77734375" style="79" customWidth="1"/>
    <col min="11786" max="11787" width="0" style="79" hidden="1" customWidth="1"/>
    <col min="11788" max="11788" width="0.88671875" style="79" customWidth="1"/>
    <col min="11789" max="11789" width="7.77734375" style="79" customWidth="1"/>
    <col min="11790" max="11790" width="12.77734375" style="79" customWidth="1"/>
    <col min="11791" max="12032" width="8.88671875" style="79"/>
    <col min="12033" max="12033" width="4.77734375" style="79" customWidth="1"/>
    <col min="12034" max="12034" width="3.77734375" style="79" customWidth="1"/>
    <col min="12035" max="12035" width="14.77734375" style="79" customWidth="1"/>
    <col min="12036" max="12036" width="18.77734375" style="79" customWidth="1"/>
    <col min="12037" max="12037" width="12.77734375" style="79" customWidth="1"/>
    <col min="12038" max="12038" width="22.77734375" style="79" customWidth="1"/>
    <col min="12039" max="12041" width="11.77734375" style="79" customWidth="1"/>
    <col min="12042" max="12043" width="0" style="79" hidden="1" customWidth="1"/>
    <col min="12044" max="12044" width="0.88671875" style="79" customWidth="1"/>
    <col min="12045" max="12045" width="7.77734375" style="79" customWidth="1"/>
    <col min="12046" max="12046" width="12.77734375" style="79" customWidth="1"/>
    <col min="12047" max="12288" width="8.88671875" style="79"/>
    <col min="12289" max="12289" width="4.77734375" style="79" customWidth="1"/>
    <col min="12290" max="12290" width="3.77734375" style="79" customWidth="1"/>
    <col min="12291" max="12291" width="14.77734375" style="79" customWidth="1"/>
    <col min="12292" max="12292" width="18.77734375" style="79" customWidth="1"/>
    <col min="12293" max="12293" width="12.77734375" style="79" customWidth="1"/>
    <col min="12294" max="12294" width="22.77734375" style="79" customWidth="1"/>
    <col min="12295" max="12297" width="11.77734375" style="79" customWidth="1"/>
    <col min="12298" max="12299" width="0" style="79" hidden="1" customWidth="1"/>
    <col min="12300" max="12300" width="0.88671875" style="79" customWidth="1"/>
    <col min="12301" max="12301" width="7.77734375" style="79" customWidth="1"/>
    <col min="12302" max="12302" width="12.77734375" style="79" customWidth="1"/>
    <col min="12303" max="12544" width="8.88671875" style="79"/>
    <col min="12545" max="12545" width="4.77734375" style="79" customWidth="1"/>
    <col min="12546" max="12546" width="3.77734375" style="79" customWidth="1"/>
    <col min="12547" max="12547" width="14.77734375" style="79" customWidth="1"/>
    <col min="12548" max="12548" width="18.77734375" style="79" customWidth="1"/>
    <col min="12549" max="12549" width="12.77734375" style="79" customWidth="1"/>
    <col min="12550" max="12550" width="22.77734375" style="79" customWidth="1"/>
    <col min="12551" max="12553" width="11.77734375" style="79" customWidth="1"/>
    <col min="12554" max="12555" width="0" style="79" hidden="1" customWidth="1"/>
    <col min="12556" max="12556" width="0.88671875" style="79" customWidth="1"/>
    <col min="12557" max="12557" width="7.77734375" style="79" customWidth="1"/>
    <col min="12558" max="12558" width="12.77734375" style="79" customWidth="1"/>
    <col min="12559" max="12800" width="8.88671875" style="79"/>
    <col min="12801" max="12801" width="4.77734375" style="79" customWidth="1"/>
    <col min="12802" max="12802" width="3.77734375" style="79" customWidth="1"/>
    <col min="12803" max="12803" width="14.77734375" style="79" customWidth="1"/>
    <col min="12804" max="12804" width="18.77734375" style="79" customWidth="1"/>
    <col min="12805" max="12805" width="12.77734375" style="79" customWidth="1"/>
    <col min="12806" max="12806" width="22.77734375" style="79" customWidth="1"/>
    <col min="12807" max="12809" width="11.77734375" style="79" customWidth="1"/>
    <col min="12810" max="12811" width="0" style="79" hidden="1" customWidth="1"/>
    <col min="12812" max="12812" width="0.88671875" style="79" customWidth="1"/>
    <col min="12813" max="12813" width="7.77734375" style="79" customWidth="1"/>
    <col min="12814" max="12814" width="12.77734375" style="79" customWidth="1"/>
    <col min="12815" max="13056" width="8.88671875" style="79"/>
    <col min="13057" max="13057" width="4.77734375" style="79" customWidth="1"/>
    <col min="13058" max="13058" width="3.77734375" style="79" customWidth="1"/>
    <col min="13059" max="13059" width="14.77734375" style="79" customWidth="1"/>
    <col min="13060" max="13060" width="18.77734375" style="79" customWidth="1"/>
    <col min="13061" max="13061" width="12.77734375" style="79" customWidth="1"/>
    <col min="13062" max="13062" width="22.77734375" style="79" customWidth="1"/>
    <col min="13063" max="13065" width="11.77734375" style="79" customWidth="1"/>
    <col min="13066" max="13067" width="0" style="79" hidden="1" customWidth="1"/>
    <col min="13068" max="13068" width="0.88671875" style="79" customWidth="1"/>
    <col min="13069" max="13069" width="7.77734375" style="79" customWidth="1"/>
    <col min="13070" max="13070" width="12.77734375" style="79" customWidth="1"/>
    <col min="13071" max="13312" width="8.88671875" style="79"/>
    <col min="13313" max="13313" width="4.77734375" style="79" customWidth="1"/>
    <col min="13314" max="13314" width="3.77734375" style="79" customWidth="1"/>
    <col min="13315" max="13315" width="14.77734375" style="79" customWidth="1"/>
    <col min="13316" max="13316" width="18.77734375" style="79" customWidth="1"/>
    <col min="13317" max="13317" width="12.77734375" style="79" customWidth="1"/>
    <col min="13318" max="13318" width="22.77734375" style="79" customWidth="1"/>
    <col min="13319" max="13321" width="11.77734375" style="79" customWidth="1"/>
    <col min="13322" max="13323" width="0" style="79" hidden="1" customWidth="1"/>
    <col min="13324" max="13324" width="0.88671875" style="79" customWidth="1"/>
    <col min="13325" max="13325" width="7.77734375" style="79" customWidth="1"/>
    <col min="13326" max="13326" width="12.77734375" style="79" customWidth="1"/>
    <col min="13327" max="13568" width="8.88671875" style="79"/>
    <col min="13569" max="13569" width="4.77734375" style="79" customWidth="1"/>
    <col min="13570" max="13570" width="3.77734375" style="79" customWidth="1"/>
    <col min="13571" max="13571" width="14.77734375" style="79" customWidth="1"/>
    <col min="13572" max="13572" width="18.77734375" style="79" customWidth="1"/>
    <col min="13573" max="13573" width="12.77734375" style="79" customWidth="1"/>
    <col min="13574" max="13574" width="22.77734375" style="79" customWidth="1"/>
    <col min="13575" max="13577" width="11.77734375" style="79" customWidth="1"/>
    <col min="13578" max="13579" width="0" style="79" hidden="1" customWidth="1"/>
    <col min="13580" max="13580" width="0.88671875" style="79" customWidth="1"/>
    <col min="13581" max="13581" width="7.77734375" style="79" customWidth="1"/>
    <col min="13582" max="13582" width="12.77734375" style="79" customWidth="1"/>
    <col min="13583" max="13824" width="8.88671875" style="79"/>
    <col min="13825" max="13825" width="4.77734375" style="79" customWidth="1"/>
    <col min="13826" max="13826" width="3.77734375" style="79" customWidth="1"/>
    <col min="13827" max="13827" width="14.77734375" style="79" customWidth="1"/>
    <col min="13828" max="13828" width="18.77734375" style="79" customWidth="1"/>
    <col min="13829" max="13829" width="12.77734375" style="79" customWidth="1"/>
    <col min="13830" max="13830" width="22.77734375" style="79" customWidth="1"/>
    <col min="13831" max="13833" width="11.77734375" style="79" customWidth="1"/>
    <col min="13834" max="13835" width="0" style="79" hidden="1" customWidth="1"/>
    <col min="13836" max="13836" width="0.88671875" style="79" customWidth="1"/>
    <col min="13837" max="13837" width="7.77734375" style="79" customWidth="1"/>
    <col min="13838" max="13838" width="12.77734375" style="79" customWidth="1"/>
    <col min="13839" max="14080" width="8.88671875" style="79"/>
    <col min="14081" max="14081" width="4.77734375" style="79" customWidth="1"/>
    <col min="14082" max="14082" width="3.77734375" style="79" customWidth="1"/>
    <col min="14083" max="14083" width="14.77734375" style="79" customWidth="1"/>
    <col min="14084" max="14084" width="18.77734375" style="79" customWidth="1"/>
    <col min="14085" max="14085" width="12.77734375" style="79" customWidth="1"/>
    <col min="14086" max="14086" width="22.77734375" style="79" customWidth="1"/>
    <col min="14087" max="14089" width="11.77734375" style="79" customWidth="1"/>
    <col min="14090" max="14091" width="0" style="79" hidden="1" customWidth="1"/>
    <col min="14092" max="14092" width="0.88671875" style="79" customWidth="1"/>
    <col min="14093" max="14093" width="7.77734375" style="79" customWidth="1"/>
    <col min="14094" max="14094" width="12.77734375" style="79" customWidth="1"/>
    <col min="14095" max="14336" width="8.88671875" style="79"/>
    <col min="14337" max="14337" width="4.77734375" style="79" customWidth="1"/>
    <col min="14338" max="14338" width="3.77734375" style="79" customWidth="1"/>
    <col min="14339" max="14339" width="14.77734375" style="79" customWidth="1"/>
    <col min="14340" max="14340" width="18.77734375" style="79" customWidth="1"/>
    <col min="14341" max="14341" width="12.77734375" style="79" customWidth="1"/>
    <col min="14342" max="14342" width="22.77734375" style="79" customWidth="1"/>
    <col min="14343" max="14345" width="11.77734375" style="79" customWidth="1"/>
    <col min="14346" max="14347" width="0" style="79" hidden="1" customWidth="1"/>
    <col min="14348" max="14348" width="0.88671875" style="79" customWidth="1"/>
    <col min="14349" max="14349" width="7.77734375" style="79" customWidth="1"/>
    <col min="14350" max="14350" width="12.77734375" style="79" customWidth="1"/>
    <col min="14351" max="14592" width="8.88671875" style="79"/>
    <col min="14593" max="14593" width="4.77734375" style="79" customWidth="1"/>
    <col min="14594" max="14594" width="3.77734375" style="79" customWidth="1"/>
    <col min="14595" max="14595" width="14.77734375" style="79" customWidth="1"/>
    <col min="14596" max="14596" width="18.77734375" style="79" customWidth="1"/>
    <col min="14597" max="14597" width="12.77734375" style="79" customWidth="1"/>
    <col min="14598" max="14598" width="22.77734375" style="79" customWidth="1"/>
    <col min="14599" max="14601" width="11.77734375" style="79" customWidth="1"/>
    <col min="14602" max="14603" width="0" style="79" hidden="1" customWidth="1"/>
    <col min="14604" max="14604" width="0.88671875" style="79" customWidth="1"/>
    <col min="14605" max="14605" width="7.77734375" style="79" customWidth="1"/>
    <col min="14606" max="14606" width="12.77734375" style="79" customWidth="1"/>
    <col min="14607" max="14848" width="8.88671875" style="79"/>
    <col min="14849" max="14849" width="4.77734375" style="79" customWidth="1"/>
    <col min="14850" max="14850" width="3.77734375" style="79" customWidth="1"/>
    <col min="14851" max="14851" width="14.77734375" style="79" customWidth="1"/>
    <col min="14852" max="14852" width="18.77734375" style="79" customWidth="1"/>
    <col min="14853" max="14853" width="12.77734375" style="79" customWidth="1"/>
    <col min="14854" max="14854" width="22.77734375" style="79" customWidth="1"/>
    <col min="14855" max="14857" width="11.77734375" style="79" customWidth="1"/>
    <col min="14858" max="14859" width="0" style="79" hidden="1" customWidth="1"/>
    <col min="14860" max="14860" width="0.88671875" style="79" customWidth="1"/>
    <col min="14861" max="14861" width="7.77734375" style="79" customWidth="1"/>
    <col min="14862" max="14862" width="12.77734375" style="79" customWidth="1"/>
    <col min="14863" max="15104" width="8.88671875" style="79"/>
    <col min="15105" max="15105" width="4.77734375" style="79" customWidth="1"/>
    <col min="15106" max="15106" width="3.77734375" style="79" customWidth="1"/>
    <col min="15107" max="15107" width="14.77734375" style="79" customWidth="1"/>
    <col min="15108" max="15108" width="18.77734375" style="79" customWidth="1"/>
    <col min="15109" max="15109" width="12.77734375" style="79" customWidth="1"/>
    <col min="15110" max="15110" width="22.77734375" style="79" customWidth="1"/>
    <col min="15111" max="15113" width="11.77734375" style="79" customWidth="1"/>
    <col min="15114" max="15115" width="0" style="79" hidden="1" customWidth="1"/>
    <col min="15116" max="15116" width="0.88671875" style="79" customWidth="1"/>
    <col min="15117" max="15117" width="7.77734375" style="79" customWidth="1"/>
    <col min="15118" max="15118" width="12.77734375" style="79" customWidth="1"/>
    <col min="15119" max="15360" width="8.88671875" style="79"/>
    <col min="15361" max="15361" width="4.77734375" style="79" customWidth="1"/>
    <col min="15362" max="15362" width="3.77734375" style="79" customWidth="1"/>
    <col min="15363" max="15363" width="14.77734375" style="79" customWidth="1"/>
    <col min="15364" max="15364" width="18.77734375" style="79" customWidth="1"/>
    <col min="15365" max="15365" width="12.77734375" style="79" customWidth="1"/>
    <col min="15366" max="15366" width="22.77734375" style="79" customWidth="1"/>
    <col min="15367" max="15369" width="11.77734375" style="79" customWidth="1"/>
    <col min="15370" max="15371" width="0" style="79" hidden="1" customWidth="1"/>
    <col min="15372" max="15372" width="0.88671875" style="79" customWidth="1"/>
    <col min="15373" max="15373" width="7.77734375" style="79" customWidth="1"/>
    <col min="15374" max="15374" width="12.77734375" style="79" customWidth="1"/>
    <col min="15375" max="15616" width="8.88671875" style="79"/>
    <col min="15617" max="15617" width="4.77734375" style="79" customWidth="1"/>
    <col min="15618" max="15618" width="3.77734375" style="79" customWidth="1"/>
    <col min="15619" max="15619" width="14.77734375" style="79" customWidth="1"/>
    <col min="15620" max="15620" width="18.77734375" style="79" customWidth="1"/>
    <col min="15621" max="15621" width="12.77734375" style="79" customWidth="1"/>
    <col min="15622" max="15622" width="22.77734375" style="79" customWidth="1"/>
    <col min="15623" max="15625" width="11.77734375" style="79" customWidth="1"/>
    <col min="15626" max="15627" width="0" style="79" hidden="1" customWidth="1"/>
    <col min="15628" max="15628" width="0.88671875" style="79" customWidth="1"/>
    <col min="15629" max="15629" width="7.77734375" style="79" customWidth="1"/>
    <col min="15630" max="15630" width="12.77734375" style="79" customWidth="1"/>
    <col min="15631" max="15872" width="8.88671875" style="79"/>
    <col min="15873" max="15873" width="4.77734375" style="79" customWidth="1"/>
    <col min="15874" max="15874" width="3.77734375" style="79" customWidth="1"/>
    <col min="15875" max="15875" width="14.77734375" style="79" customWidth="1"/>
    <col min="15876" max="15876" width="18.77734375" style="79" customWidth="1"/>
    <col min="15877" max="15877" width="12.77734375" style="79" customWidth="1"/>
    <col min="15878" max="15878" width="22.77734375" style="79" customWidth="1"/>
    <col min="15879" max="15881" width="11.77734375" style="79" customWidth="1"/>
    <col min="15882" max="15883" width="0" style="79" hidden="1" customWidth="1"/>
    <col min="15884" max="15884" width="0.88671875" style="79" customWidth="1"/>
    <col min="15885" max="15885" width="7.77734375" style="79" customWidth="1"/>
    <col min="15886" max="15886" width="12.77734375" style="79" customWidth="1"/>
    <col min="15887" max="16128" width="8.88671875" style="79"/>
    <col min="16129" max="16129" width="4.77734375" style="79" customWidth="1"/>
    <col min="16130" max="16130" width="3.77734375" style="79" customWidth="1"/>
    <col min="16131" max="16131" width="14.77734375" style="79" customWidth="1"/>
    <col min="16132" max="16132" width="18.77734375" style="79" customWidth="1"/>
    <col min="16133" max="16133" width="12.77734375" style="79" customWidth="1"/>
    <col min="16134" max="16134" width="22.77734375" style="79" customWidth="1"/>
    <col min="16135" max="16137" width="11.77734375" style="79" customWidth="1"/>
    <col min="16138" max="16139" width="0" style="79" hidden="1" customWidth="1"/>
    <col min="16140" max="16140" width="0.88671875" style="79" customWidth="1"/>
    <col min="16141" max="16141" width="7.77734375" style="79" customWidth="1"/>
    <col min="16142" max="16142" width="12.77734375" style="79" customWidth="1"/>
    <col min="16143" max="16384" width="8.88671875" style="79"/>
  </cols>
  <sheetData>
    <row r="1" spans="1:15" ht="15" customHeight="1">
      <c r="A1" s="121" t="s">
        <v>1036</v>
      </c>
      <c r="B1" s="121"/>
      <c r="C1" s="121"/>
      <c r="D1" s="121"/>
      <c r="E1" s="121"/>
      <c r="F1" s="121"/>
      <c r="G1" s="121"/>
      <c r="H1" s="121"/>
      <c r="I1" s="121"/>
    </row>
    <row r="2" spans="1:15" ht="33" customHeight="1">
      <c r="A2" s="121"/>
      <c r="B2" s="121"/>
      <c r="C2" s="121"/>
      <c r="D2" s="121"/>
      <c r="E2" s="121"/>
      <c r="F2" s="121"/>
      <c r="G2" s="121"/>
      <c r="H2" s="121"/>
      <c r="I2" s="121"/>
    </row>
    <row r="3" spans="1:15" ht="21.2" customHeight="1">
      <c r="A3" s="122" t="s">
        <v>1037</v>
      </c>
      <c r="B3" s="122"/>
      <c r="C3" s="123"/>
      <c r="D3" s="123"/>
      <c r="E3" s="83" t="s">
        <v>1038</v>
      </c>
      <c r="F3" s="84"/>
      <c r="G3" s="84"/>
      <c r="H3" s="84"/>
      <c r="I3" s="85" t="str">
        <f>"금 액 : "&amp;NUMBERSTRING(D37,1)&amp;"원정("&amp;DOLLAR(D37,0)&amp;"원)"</f>
        <v>금 액 : 구천칠백오십오만삼천원정(₩97,553,000원)</v>
      </c>
    </row>
    <row r="4" spans="1:15" ht="16.5" customHeight="1">
      <c r="A4" s="124" t="s">
        <v>1039</v>
      </c>
      <c r="B4" s="125"/>
      <c r="C4" s="125"/>
      <c r="D4" s="86" t="s">
        <v>1040</v>
      </c>
      <c r="E4" s="126" t="s">
        <v>1041</v>
      </c>
      <c r="F4" s="127"/>
      <c r="G4" s="126" t="s">
        <v>1042</v>
      </c>
      <c r="H4" s="128"/>
      <c r="I4" s="129"/>
      <c r="J4" s="79" t="s">
        <v>4</v>
      </c>
      <c r="M4" s="87" t="s">
        <v>1043</v>
      </c>
      <c r="N4" s="88" t="s">
        <v>66</v>
      </c>
    </row>
    <row r="5" spans="1:15" ht="13.7" customHeight="1">
      <c r="A5" s="158" t="s">
        <v>1044</v>
      </c>
      <c r="B5" s="160" t="s">
        <v>1045</v>
      </c>
      <c r="C5" s="89" t="s">
        <v>1046</v>
      </c>
      <c r="D5" s="90"/>
      <c r="E5" s="130"/>
      <c r="F5" s="131"/>
      <c r="G5" s="130"/>
      <c r="H5" s="132"/>
      <c r="I5" s="133"/>
      <c r="J5" s="79">
        <v>1</v>
      </c>
      <c r="K5" s="79" t="s">
        <v>4</v>
      </c>
      <c r="N5" s="91"/>
    </row>
    <row r="6" spans="1:15" ht="13.7" customHeight="1">
      <c r="A6" s="158"/>
      <c r="B6" s="138"/>
      <c r="C6" s="89" t="s">
        <v>1047</v>
      </c>
      <c r="D6" s="92"/>
      <c r="E6" s="130"/>
      <c r="F6" s="131"/>
      <c r="G6" s="130"/>
      <c r="H6" s="132"/>
      <c r="I6" s="133"/>
      <c r="N6" s="91"/>
    </row>
    <row r="7" spans="1:15" ht="13.7" customHeight="1">
      <c r="A7" s="158"/>
      <c r="B7" s="138"/>
      <c r="C7" s="93" t="s">
        <v>1048</v>
      </c>
      <c r="D7" s="94"/>
      <c r="E7" s="134"/>
      <c r="F7" s="135"/>
      <c r="G7" s="134"/>
      <c r="H7" s="136"/>
      <c r="I7" s="137"/>
      <c r="N7" s="91"/>
    </row>
    <row r="8" spans="1:15" ht="13.7" customHeight="1">
      <c r="A8" s="158"/>
      <c r="B8" s="138" t="s">
        <v>1049</v>
      </c>
      <c r="C8" s="95" t="s">
        <v>1050</v>
      </c>
      <c r="D8" s="96"/>
      <c r="E8" s="139"/>
      <c r="F8" s="140"/>
      <c r="G8" s="139"/>
      <c r="H8" s="141"/>
      <c r="I8" s="142"/>
      <c r="J8" s="79">
        <v>1</v>
      </c>
      <c r="N8" s="91"/>
    </row>
    <row r="9" spans="1:15" ht="13.7" customHeight="1">
      <c r="A9" s="158"/>
      <c r="B9" s="138"/>
      <c r="C9" s="89" t="s">
        <v>1051</v>
      </c>
      <c r="D9" s="97"/>
      <c r="E9" s="143" t="str">
        <f>CONCATENATE("(직접노무비) * ",N9*100," %")</f>
        <v>(직접노무비) * 7.9 %</v>
      </c>
      <c r="F9" s="144"/>
      <c r="G9" s="130"/>
      <c r="H9" s="132"/>
      <c r="I9" s="133"/>
      <c r="J9" s="79">
        <v>1</v>
      </c>
      <c r="M9" s="98" t="s">
        <v>1052</v>
      </c>
      <c r="N9" s="99">
        <v>7.9000000000000001E-2</v>
      </c>
    </row>
    <row r="10" spans="1:15" ht="13.7" customHeight="1">
      <c r="A10" s="158"/>
      <c r="B10" s="138"/>
      <c r="C10" s="93" t="s">
        <v>1048</v>
      </c>
      <c r="D10" s="100"/>
      <c r="E10" s="145"/>
      <c r="F10" s="146"/>
      <c r="G10" s="134"/>
      <c r="H10" s="136"/>
      <c r="I10" s="137"/>
      <c r="M10" s="101"/>
      <c r="N10" s="91"/>
    </row>
    <row r="11" spans="1:15" ht="13.7" customHeight="1">
      <c r="A11" s="158"/>
      <c r="B11" s="153" t="s">
        <v>1053</v>
      </c>
      <c r="C11" s="102" t="s">
        <v>1054</v>
      </c>
      <c r="D11" s="103"/>
      <c r="E11" s="156"/>
      <c r="F11" s="157"/>
      <c r="G11" s="139"/>
      <c r="H11" s="141"/>
      <c r="I11" s="142"/>
      <c r="J11" s="79">
        <v>1</v>
      </c>
      <c r="M11" s="104"/>
      <c r="N11" s="91"/>
    </row>
    <row r="12" spans="1:15" ht="13.7" customHeight="1">
      <c r="A12" s="158"/>
      <c r="B12" s="154"/>
      <c r="C12" s="105" t="s">
        <v>1055</v>
      </c>
      <c r="D12" s="97"/>
      <c r="E12" s="143"/>
      <c r="F12" s="144"/>
      <c r="G12" s="130"/>
      <c r="H12" s="132"/>
      <c r="I12" s="133"/>
      <c r="J12" s="79">
        <v>1</v>
      </c>
      <c r="M12" s="104"/>
      <c r="N12" s="91"/>
    </row>
    <row r="13" spans="1:15" ht="13.7" customHeight="1">
      <c r="A13" s="158"/>
      <c r="B13" s="154"/>
      <c r="C13" s="105" t="s">
        <v>1056</v>
      </c>
      <c r="D13" s="106"/>
      <c r="E13" s="143"/>
      <c r="F13" s="144"/>
      <c r="G13" s="130"/>
      <c r="H13" s="132"/>
      <c r="I13" s="133"/>
      <c r="J13" s="79">
        <v>1</v>
      </c>
      <c r="M13" s="104"/>
      <c r="N13" s="91"/>
    </row>
    <row r="14" spans="1:15" ht="13.7" customHeight="1">
      <c r="A14" s="158"/>
      <c r="B14" s="154"/>
      <c r="C14" s="105" t="s">
        <v>1057</v>
      </c>
      <c r="D14" s="97"/>
      <c r="E14" s="143"/>
      <c r="F14" s="144"/>
      <c r="G14" s="130"/>
      <c r="H14" s="132"/>
      <c r="I14" s="133"/>
      <c r="J14" s="79">
        <v>1</v>
      </c>
      <c r="M14" s="104"/>
      <c r="N14" s="91"/>
    </row>
    <row r="15" spans="1:15" ht="13.7" customHeight="1">
      <c r="A15" s="158"/>
      <c r="B15" s="154"/>
      <c r="C15" s="105" t="s">
        <v>1058</v>
      </c>
      <c r="D15" s="97"/>
      <c r="E15" s="143"/>
      <c r="F15" s="144"/>
      <c r="G15" s="130"/>
      <c r="H15" s="132"/>
      <c r="I15" s="133"/>
      <c r="J15" s="79">
        <v>1</v>
      </c>
      <c r="M15" s="104"/>
      <c r="N15" s="91"/>
    </row>
    <row r="16" spans="1:15" ht="13.7" customHeight="1">
      <c r="A16" s="158"/>
      <c r="B16" s="154"/>
      <c r="C16" s="105" t="s">
        <v>1059</v>
      </c>
      <c r="D16" s="97"/>
      <c r="E16" s="143" t="str">
        <f>CONCATENATE("(노무비) * ",N16*100," %")</f>
        <v>(노무비) * 4.05 %</v>
      </c>
      <c r="F16" s="144"/>
      <c r="G16" s="130"/>
      <c r="H16" s="132"/>
      <c r="I16" s="133"/>
      <c r="J16" s="79">
        <v>1</v>
      </c>
      <c r="M16" s="107" t="s">
        <v>1060</v>
      </c>
      <c r="N16" s="99">
        <v>4.0500000000000001E-2</v>
      </c>
      <c r="O16" s="108" t="s">
        <v>1061</v>
      </c>
    </row>
    <row r="17" spans="1:15" ht="13.7" customHeight="1">
      <c r="A17" s="158"/>
      <c r="B17" s="154"/>
      <c r="C17" s="105" t="s">
        <v>1062</v>
      </c>
      <c r="D17" s="97"/>
      <c r="E17" s="143" t="str">
        <f>CONCATENATE("(노무비) * ",N17*100," %")</f>
        <v>(노무비) * 0.87 %</v>
      </c>
      <c r="F17" s="144"/>
      <c r="G17" s="130"/>
      <c r="H17" s="132"/>
      <c r="I17" s="133"/>
      <c r="J17" s="79">
        <v>1</v>
      </c>
      <c r="M17" s="107" t="s">
        <v>1063</v>
      </c>
      <c r="N17" s="99">
        <v>8.6999999999999994E-3</v>
      </c>
      <c r="O17" s="108" t="s">
        <v>1061</v>
      </c>
    </row>
    <row r="18" spans="1:15" ht="13.7" customHeight="1">
      <c r="A18" s="158"/>
      <c r="B18" s="154"/>
      <c r="C18" s="105" t="s">
        <v>1064</v>
      </c>
      <c r="D18" s="97">
        <v>544589</v>
      </c>
      <c r="E18" s="143" t="str">
        <f>CONCATENATE("(직접노무비) * ",N18*100," %")</f>
        <v>(직접노무비) * 3.12 %</v>
      </c>
      <c r="F18" s="144"/>
      <c r="G18" s="130"/>
      <c r="H18" s="132"/>
      <c r="I18" s="133"/>
      <c r="M18" s="107" t="s">
        <v>1065</v>
      </c>
      <c r="N18" s="99">
        <v>3.1199999999999999E-2</v>
      </c>
      <c r="O18" s="108" t="s">
        <v>1066</v>
      </c>
    </row>
    <row r="19" spans="1:15" ht="13.7" customHeight="1">
      <c r="A19" s="158"/>
      <c r="B19" s="154"/>
      <c r="C19" s="105" t="s">
        <v>1067</v>
      </c>
      <c r="D19" s="97">
        <v>785465</v>
      </c>
      <c r="E19" s="143" t="str">
        <f>CONCATENATE("(직접노무비) * ",N19*100," %")</f>
        <v>(직접노무비) * 4.5 %</v>
      </c>
      <c r="F19" s="144"/>
      <c r="G19" s="130"/>
      <c r="H19" s="132"/>
      <c r="I19" s="133"/>
      <c r="M19" s="107" t="s">
        <v>1068</v>
      </c>
      <c r="N19" s="99">
        <v>4.4999999999999998E-2</v>
      </c>
      <c r="O19" s="108" t="s">
        <v>1066</v>
      </c>
    </row>
    <row r="20" spans="1:15" ht="13.7" customHeight="1">
      <c r="A20" s="158"/>
      <c r="B20" s="154"/>
      <c r="C20" s="105" t="s">
        <v>1069</v>
      </c>
      <c r="D20" s="97">
        <v>40190</v>
      </c>
      <c r="E20" s="143" t="str">
        <f>CONCATENATE("(건강보험료) * ",N20*100," %")</f>
        <v>(건강보험료) * 7.38 %</v>
      </c>
      <c r="F20" s="144"/>
      <c r="G20" s="109"/>
      <c r="H20" s="110"/>
      <c r="I20" s="111"/>
      <c r="M20" s="107" t="s">
        <v>1070</v>
      </c>
      <c r="N20" s="99">
        <v>7.3800000000000004E-2</v>
      </c>
      <c r="O20" s="108" t="s">
        <v>1066</v>
      </c>
    </row>
    <row r="21" spans="1:15" ht="13.7" customHeight="1">
      <c r="A21" s="158"/>
      <c r="B21" s="154"/>
      <c r="C21" s="105" t="s">
        <v>1071</v>
      </c>
      <c r="D21" s="97">
        <v>0</v>
      </c>
      <c r="E21" s="143" t="str">
        <f>CONCATENATE("(직접노무비) * ",N21*100," %")</f>
        <v>(직접노무비) * 0 %</v>
      </c>
      <c r="F21" s="144"/>
      <c r="G21" s="130"/>
      <c r="H21" s="132"/>
      <c r="I21" s="133"/>
      <c r="M21" s="107" t="s">
        <v>1072</v>
      </c>
      <c r="N21" s="99"/>
      <c r="O21" s="108" t="s">
        <v>1073</v>
      </c>
    </row>
    <row r="22" spans="1:15" ht="13.7" customHeight="1">
      <c r="A22" s="158"/>
      <c r="B22" s="154"/>
      <c r="C22" s="105" t="s">
        <v>1074</v>
      </c>
      <c r="D22" s="97">
        <v>1439807</v>
      </c>
      <c r="E22" s="143" t="str">
        <f>CONCATENATE("(재료비+직접노무비) * ",N22*100," %")</f>
        <v>(재료비+직접노무비) * 2.93 %</v>
      </c>
      <c r="F22" s="144"/>
      <c r="G22" s="130"/>
      <c r="H22" s="132"/>
      <c r="I22" s="133"/>
      <c r="M22" s="107" t="s">
        <v>1075</v>
      </c>
      <c r="N22" s="112">
        <v>2.93E-2</v>
      </c>
      <c r="O22" s="108" t="s">
        <v>1076</v>
      </c>
    </row>
    <row r="23" spans="1:15" ht="13.7" customHeight="1">
      <c r="A23" s="158"/>
      <c r="B23" s="154"/>
      <c r="C23" s="105" t="s">
        <v>1077</v>
      </c>
      <c r="D23" s="97">
        <v>2778550</v>
      </c>
      <c r="E23" s="143" t="str">
        <f>CONCATENATE("(재료비+노무비) * ",N23*100," %")</f>
        <v>(재료비+노무비) * 5.5 %</v>
      </c>
      <c r="F23" s="144"/>
      <c r="G23" s="130"/>
      <c r="H23" s="132"/>
      <c r="I23" s="133"/>
      <c r="M23" s="107" t="s">
        <v>1078</v>
      </c>
      <c r="N23" s="99">
        <v>5.5E-2</v>
      </c>
    </row>
    <row r="24" spans="1:15" ht="13.7" customHeight="1">
      <c r="A24" s="158"/>
      <c r="B24" s="154"/>
      <c r="C24" s="105" t="s">
        <v>1079</v>
      </c>
      <c r="D24" s="97"/>
      <c r="E24" s="143"/>
      <c r="F24" s="144"/>
      <c r="G24" s="130"/>
      <c r="H24" s="132"/>
      <c r="I24" s="133"/>
      <c r="M24" s="104"/>
      <c r="N24" s="91"/>
    </row>
    <row r="25" spans="1:15" ht="13.7" customHeight="1">
      <c r="A25" s="158"/>
      <c r="B25" s="154"/>
      <c r="C25" s="105" t="s">
        <v>1080</v>
      </c>
      <c r="D25" s="97"/>
      <c r="E25" s="143"/>
      <c r="F25" s="144"/>
      <c r="G25" s="130"/>
      <c r="H25" s="132"/>
      <c r="I25" s="133"/>
      <c r="M25" s="104"/>
      <c r="N25" s="91"/>
    </row>
    <row r="26" spans="1:15" ht="13.7" customHeight="1">
      <c r="A26" s="158"/>
      <c r="B26" s="154"/>
      <c r="C26" s="105" t="s">
        <v>1081</v>
      </c>
      <c r="D26" s="97"/>
      <c r="E26" s="143"/>
      <c r="F26" s="144"/>
      <c r="G26" s="130"/>
      <c r="H26" s="132"/>
      <c r="I26" s="133"/>
      <c r="M26" s="104"/>
      <c r="N26" s="91"/>
    </row>
    <row r="27" spans="1:15" ht="13.7" customHeight="1">
      <c r="A27" s="159"/>
      <c r="B27" s="155"/>
      <c r="C27" s="113" t="s">
        <v>1048</v>
      </c>
      <c r="D27" s="100"/>
      <c r="E27" s="143"/>
      <c r="F27" s="144"/>
      <c r="G27" s="130"/>
      <c r="H27" s="132"/>
      <c r="I27" s="133"/>
      <c r="M27" s="104"/>
      <c r="N27" s="91"/>
    </row>
    <row r="28" spans="1:15" ht="13.7" customHeight="1">
      <c r="A28" s="147" t="s">
        <v>1082</v>
      </c>
      <c r="B28" s="148"/>
      <c r="C28" s="148"/>
      <c r="D28" s="114"/>
      <c r="E28" s="149" t="str">
        <f>CONCATENATE("(재료비+노무비+경비) * ",N28*100," %")</f>
        <v>(재료비+노무비+경비) * 6 %</v>
      </c>
      <c r="F28" s="150"/>
      <c r="G28" s="151"/>
      <c r="H28" s="151"/>
      <c r="I28" s="152"/>
      <c r="J28" s="79">
        <v>1</v>
      </c>
      <c r="M28" s="107" t="s">
        <v>1083</v>
      </c>
      <c r="N28" s="99">
        <v>0.06</v>
      </c>
    </row>
    <row r="29" spans="1:15" ht="13.7" customHeight="1">
      <c r="A29" s="147" t="s">
        <v>1084</v>
      </c>
      <c r="B29" s="148"/>
      <c r="C29" s="148"/>
      <c r="D29" s="114"/>
      <c r="E29" s="149" t="str">
        <f>CONCATENATE("(노무비+경비+일반관리비) * ",N29*100," %")</f>
        <v>(노무비+경비+일반관리비) * 15 %</v>
      </c>
      <c r="F29" s="150"/>
      <c r="G29" s="151"/>
      <c r="H29" s="151"/>
      <c r="I29" s="152"/>
      <c r="J29" s="79">
        <v>1</v>
      </c>
      <c r="M29" s="107" t="s">
        <v>1085</v>
      </c>
      <c r="N29" s="99">
        <v>0.15</v>
      </c>
    </row>
    <row r="30" spans="1:15" ht="13.7" customHeight="1">
      <c r="A30" s="147" t="s">
        <v>1086</v>
      </c>
      <c r="B30" s="148"/>
      <c r="C30" s="148"/>
      <c r="D30" s="114"/>
      <c r="E30" s="149"/>
      <c r="F30" s="150"/>
      <c r="G30" s="151"/>
      <c r="H30" s="151"/>
      <c r="I30" s="152"/>
      <c r="M30" s="107" t="s">
        <v>1087</v>
      </c>
      <c r="N30" s="115">
        <v>331</v>
      </c>
    </row>
    <row r="31" spans="1:15" ht="13.7" customHeight="1">
      <c r="A31" s="147" t="s">
        <v>1088</v>
      </c>
      <c r="B31" s="148"/>
      <c r="C31" s="148"/>
      <c r="D31" s="114"/>
      <c r="E31" s="149"/>
      <c r="F31" s="150"/>
      <c r="G31" s="151"/>
      <c r="H31" s="151"/>
      <c r="I31" s="152"/>
      <c r="J31" s="79">
        <v>1</v>
      </c>
      <c r="N31" s="91"/>
    </row>
    <row r="32" spans="1:15" ht="13.7" customHeight="1">
      <c r="A32" s="147" t="s">
        <v>1089</v>
      </c>
      <c r="B32" s="148"/>
      <c r="C32" s="148"/>
      <c r="D32" s="114"/>
      <c r="E32" s="149"/>
      <c r="F32" s="150"/>
      <c r="G32" s="151"/>
      <c r="H32" s="151"/>
      <c r="I32" s="152"/>
      <c r="M32" s="161" t="s">
        <v>1090</v>
      </c>
      <c r="N32" s="162"/>
    </row>
    <row r="33" spans="1:14" ht="13.7" customHeight="1">
      <c r="A33" s="147" t="s">
        <v>1091</v>
      </c>
      <c r="B33" s="148"/>
      <c r="C33" s="148"/>
      <c r="D33" s="114"/>
      <c r="E33" s="149"/>
      <c r="F33" s="150"/>
      <c r="G33" s="151"/>
      <c r="H33" s="151"/>
      <c r="I33" s="152"/>
      <c r="J33" s="79">
        <v>1</v>
      </c>
      <c r="M33" s="116" t="s">
        <v>1092</v>
      </c>
      <c r="N33" s="117">
        <f>D37</f>
        <v>97553000.090909094</v>
      </c>
    </row>
    <row r="34" spans="1:14" ht="13.7" customHeight="1">
      <c r="A34" s="147" t="s">
        <v>1093</v>
      </c>
      <c r="B34" s="148"/>
      <c r="C34" s="148"/>
      <c r="D34" s="118">
        <v>26304100</v>
      </c>
      <c r="E34" s="163"/>
      <c r="F34" s="164"/>
      <c r="G34" s="165"/>
      <c r="H34" s="166"/>
      <c r="I34" s="167"/>
      <c r="M34" s="116" t="s">
        <v>1094</v>
      </c>
      <c r="N34" s="117"/>
    </row>
    <row r="35" spans="1:14" ht="13.7" customHeight="1">
      <c r="A35" s="147" t="s">
        <v>1095</v>
      </c>
      <c r="B35" s="148"/>
      <c r="C35" s="148"/>
      <c r="D35" s="118"/>
      <c r="E35" s="168" t="s">
        <v>1096</v>
      </c>
      <c r="F35" s="169"/>
      <c r="G35" s="165"/>
      <c r="H35" s="166"/>
      <c r="I35" s="167"/>
      <c r="M35" s="116" t="s">
        <v>1097</v>
      </c>
      <c r="N35" s="117"/>
    </row>
    <row r="36" spans="1:14" ht="15" customHeight="1">
      <c r="A36" s="147" t="s">
        <v>1098</v>
      </c>
      <c r="B36" s="148"/>
      <c r="C36" s="148"/>
      <c r="D36" s="118"/>
      <c r="E36" s="170" t="s">
        <v>1096</v>
      </c>
      <c r="F36" s="171"/>
      <c r="G36" s="172"/>
      <c r="H36" s="172"/>
      <c r="I36" s="173"/>
      <c r="M36" s="116" t="s">
        <v>8</v>
      </c>
      <c r="N36" s="119">
        <f>SUM(N33:N35)</f>
        <v>97553000.090909094</v>
      </c>
    </row>
    <row r="37" spans="1:14" ht="15" customHeight="1">
      <c r="A37" s="174" t="s">
        <v>1099</v>
      </c>
      <c r="B37" s="175"/>
      <c r="C37" s="175"/>
      <c r="D37" s="120">
        <v>97553000.090909094</v>
      </c>
      <c r="E37" s="176"/>
      <c r="F37" s="177"/>
      <c r="G37" s="178" t="s">
        <v>1100</v>
      </c>
      <c r="H37" s="178"/>
      <c r="I37" s="179"/>
      <c r="M37" s="116" t="s">
        <v>8</v>
      </c>
      <c r="N37" s="119">
        <f>SUM(N34:N36)</f>
        <v>97553000.090909094</v>
      </c>
    </row>
    <row r="39" spans="1:14">
      <c r="A39" s="180"/>
      <c r="B39" s="180"/>
      <c r="C39" s="180"/>
      <c r="D39" s="180"/>
      <c r="E39" s="180"/>
      <c r="F39" s="180"/>
      <c r="G39" s="180"/>
      <c r="H39" s="180"/>
      <c r="I39" s="180"/>
    </row>
    <row r="40" spans="1:14">
      <c r="A40" s="180"/>
      <c r="B40" s="180"/>
      <c r="C40" s="180"/>
      <c r="D40" s="180"/>
      <c r="E40" s="180"/>
      <c r="F40" s="180"/>
      <c r="G40" s="180"/>
      <c r="H40" s="180"/>
      <c r="I40" s="180"/>
    </row>
  </sheetData>
  <mergeCells count="88">
    <mergeCell ref="A37:C37"/>
    <mergeCell ref="E37:F37"/>
    <mergeCell ref="G37:I37"/>
    <mergeCell ref="A39:I39"/>
    <mergeCell ref="A40:I40"/>
    <mergeCell ref="A35:C35"/>
    <mergeCell ref="E35:F35"/>
    <mergeCell ref="G35:I35"/>
    <mergeCell ref="A36:C36"/>
    <mergeCell ref="E36:F36"/>
    <mergeCell ref="G36:I36"/>
    <mergeCell ref="M32:N32"/>
    <mergeCell ref="A33:C33"/>
    <mergeCell ref="E33:F33"/>
    <mergeCell ref="G33:I33"/>
    <mergeCell ref="A34:C34"/>
    <mergeCell ref="E34:F34"/>
    <mergeCell ref="G34:I34"/>
    <mergeCell ref="A31:C31"/>
    <mergeCell ref="E31:F31"/>
    <mergeCell ref="G31:I31"/>
    <mergeCell ref="A32:C32"/>
    <mergeCell ref="E32:F32"/>
    <mergeCell ref="G32:I32"/>
    <mergeCell ref="A29:C29"/>
    <mergeCell ref="E29:F29"/>
    <mergeCell ref="G29:I29"/>
    <mergeCell ref="A30:C30"/>
    <mergeCell ref="E30:F30"/>
    <mergeCell ref="G30:I30"/>
    <mergeCell ref="E26:F26"/>
    <mergeCell ref="G26:I26"/>
    <mergeCell ref="E27:F27"/>
    <mergeCell ref="G27:I27"/>
    <mergeCell ref="A28:C28"/>
    <mergeCell ref="E28:F28"/>
    <mergeCell ref="G28:I28"/>
    <mergeCell ref="B11:B27"/>
    <mergeCell ref="E11:F11"/>
    <mergeCell ref="G11:I11"/>
    <mergeCell ref="E12:F12"/>
    <mergeCell ref="G12:I12"/>
    <mergeCell ref="A5:A27"/>
    <mergeCell ref="B5:B7"/>
    <mergeCell ref="E5:F5"/>
    <mergeCell ref="G5:I5"/>
    <mergeCell ref="E23:F23"/>
    <mergeCell ref="G23:I23"/>
    <mergeCell ref="E24:F24"/>
    <mergeCell ref="G24:I24"/>
    <mergeCell ref="E25:F25"/>
    <mergeCell ref="G25:I25"/>
    <mergeCell ref="E22:F22"/>
    <mergeCell ref="G22:I22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E21:F21"/>
    <mergeCell ref="G21:I21"/>
    <mergeCell ref="E13:F13"/>
    <mergeCell ref="G13:I13"/>
    <mergeCell ref="E14:F14"/>
    <mergeCell ref="G14:I14"/>
    <mergeCell ref="E15:F15"/>
    <mergeCell ref="G15:I15"/>
    <mergeCell ref="E6:F6"/>
    <mergeCell ref="G6:I6"/>
    <mergeCell ref="E7:F7"/>
    <mergeCell ref="G7:I7"/>
    <mergeCell ref="B8:B10"/>
    <mergeCell ref="E8:F8"/>
    <mergeCell ref="G8:I8"/>
    <mergeCell ref="E9:F9"/>
    <mergeCell ref="G9:I9"/>
    <mergeCell ref="E10:F10"/>
    <mergeCell ref="G10:I10"/>
    <mergeCell ref="A1:I2"/>
    <mergeCell ref="A3:B3"/>
    <mergeCell ref="C3:D3"/>
    <mergeCell ref="A4:C4"/>
    <mergeCell ref="E4:F4"/>
    <mergeCell ref="G4:I4"/>
  </mergeCells>
  <phoneticPr fontId="2" type="noConversion"/>
  <printOptions horizontalCentered="1" verticalCentered="1"/>
  <pageMargins left="0.38" right="0" top="0.4" bottom="0.39370078740157483" header="0.31496062992125984" footer="0.39370078740157483"/>
  <pageSetup paperSize="9" scale="9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83"/>
  <sheetViews>
    <sheetView topLeftCell="C1" workbookViewId="0">
      <pane ySplit="3" topLeftCell="A4" activePane="bottomLeft" state="frozen"/>
      <selection activeCell="D4" sqref="D4"/>
      <selection pane="bottomLeft" activeCell="I83" sqref="I83"/>
    </sheetView>
  </sheetViews>
  <sheetFormatPr defaultRowHeight="21.6" customHeight="1"/>
  <cols>
    <col min="1" max="1" width="6.6640625" style="28" hidden="1" customWidth="1"/>
    <col min="2" max="2" width="8.5546875" style="15" hidden="1" customWidth="1"/>
    <col min="3" max="3" width="16.77734375" style="14" customWidth="1"/>
    <col min="4" max="4" width="24.33203125" style="14" customWidth="1"/>
    <col min="5" max="5" width="25.33203125" style="14" customWidth="1"/>
    <col min="6" max="6" width="4.77734375" style="26" customWidth="1"/>
    <col min="7" max="7" width="11.21875" style="16" customWidth="1"/>
    <col min="8" max="8" width="13.88671875" style="32" customWidth="1"/>
    <col min="9" max="9" width="11.6640625" style="32" customWidth="1"/>
    <col min="10" max="10" width="10" style="32" customWidth="1"/>
    <col min="11" max="11" width="7" style="32" customWidth="1"/>
    <col min="12" max="12" width="14.6640625" style="32" customWidth="1"/>
    <col min="13" max="13" width="12.33203125" style="12" customWidth="1"/>
    <col min="14" max="16384" width="8.88671875" style="12"/>
  </cols>
  <sheetData>
    <row r="1" spans="1:13" ht="21.6" customHeight="1">
      <c r="B1" s="15" t="s">
        <v>382</v>
      </c>
      <c r="C1" s="211" t="s">
        <v>314</v>
      </c>
      <c r="D1" s="211"/>
      <c r="E1" s="211"/>
      <c r="F1" s="211"/>
      <c r="G1" s="211"/>
      <c r="H1" s="211"/>
      <c r="K1" s="215"/>
      <c r="L1" s="215"/>
    </row>
    <row r="2" spans="1:13" s="9" customFormat="1" ht="21.6" customHeight="1">
      <c r="A2" s="19" t="s">
        <v>38</v>
      </c>
      <c r="B2" s="48" t="s">
        <v>41</v>
      </c>
      <c r="C2" s="188" t="s">
        <v>18</v>
      </c>
      <c r="D2" s="188" t="s">
        <v>44</v>
      </c>
      <c r="E2" s="188" t="s">
        <v>45</v>
      </c>
      <c r="F2" s="190" t="s">
        <v>0</v>
      </c>
      <c r="G2" s="190" t="s">
        <v>1</v>
      </c>
      <c r="H2" s="184" t="s">
        <v>24</v>
      </c>
      <c r="I2" s="184" t="s">
        <v>25</v>
      </c>
      <c r="J2" s="184" t="s">
        <v>26</v>
      </c>
      <c r="K2" s="184" t="s">
        <v>27</v>
      </c>
      <c r="L2" s="184" t="s">
        <v>8</v>
      </c>
      <c r="M2" s="199" t="s">
        <v>42</v>
      </c>
    </row>
    <row r="3" spans="1:13" ht="21.6" customHeight="1">
      <c r="C3" s="212"/>
      <c r="D3" s="212"/>
      <c r="E3" s="212"/>
      <c r="F3" s="213"/>
      <c r="G3" s="214"/>
      <c r="H3" s="214"/>
      <c r="I3" s="214"/>
      <c r="J3" s="214"/>
      <c r="K3" s="214"/>
      <c r="L3" s="214"/>
      <c r="M3" s="214"/>
    </row>
    <row r="4" spans="1:13" ht="21.6" customHeight="1">
      <c r="B4" s="15" t="s">
        <v>315</v>
      </c>
      <c r="C4" s="13" t="s">
        <v>119</v>
      </c>
      <c r="D4" s="13" t="s">
        <v>120</v>
      </c>
      <c r="E4" s="13" t="s">
        <v>121</v>
      </c>
      <c r="F4" s="27" t="s">
        <v>122</v>
      </c>
      <c r="G4" s="25">
        <v>55</v>
      </c>
      <c r="H4" s="34"/>
      <c r="I4" s="34"/>
      <c r="J4" s="34"/>
      <c r="K4" s="34"/>
      <c r="L4" s="34"/>
      <c r="M4" s="55"/>
    </row>
    <row r="5" spans="1:13" ht="21.6" customHeight="1">
      <c r="B5" s="15" t="s">
        <v>316</v>
      </c>
      <c r="C5" s="13" t="s">
        <v>125</v>
      </c>
      <c r="D5" s="13" t="s">
        <v>120</v>
      </c>
      <c r="E5" s="13" t="s">
        <v>126</v>
      </c>
      <c r="F5" s="27" t="s">
        <v>122</v>
      </c>
      <c r="G5" s="25">
        <v>102.3</v>
      </c>
      <c r="H5" s="34"/>
      <c r="I5" s="34"/>
      <c r="J5" s="34"/>
      <c r="K5" s="34"/>
      <c r="L5" s="34"/>
      <c r="M5" s="55"/>
    </row>
    <row r="6" spans="1:13" ht="21.6" customHeight="1">
      <c r="B6" s="15" t="s">
        <v>317</v>
      </c>
      <c r="C6" s="13" t="s">
        <v>127</v>
      </c>
      <c r="D6" s="13" t="s">
        <v>120</v>
      </c>
      <c r="E6" s="13" t="s">
        <v>128</v>
      </c>
      <c r="F6" s="27" t="s">
        <v>122</v>
      </c>
      <c r="G6" s="25">
        <v>77</v>
      </c>
      <c r="H6" s="34"/>
      <c r="I6" s="34"/>
      <c r="J6" s="34"/>
      <c r="K6" s="34"/>
      <c r="L6" s="34"/>
      <c r="M6" s="55"/>
    </row>
    <row r="7" spans="1:13" ht="21.6" customHeight="1">
      <c r="B7" s="15" t="s">
        <v>318</v>
      </c>
      <c r="C7" s="13" t="s">
        <v>129</v>
      </c>
      <c r="D7" s="13" t="s">
        <v>130</v>
      </c>
      <c r="E7" s="13" t="s">
        <v>131</v>
      </c>
      <c r="F7" s="27" t="s">
        <v>122</v>
      </c>
      <c r="G7" s="25">
        <v>14.3</v>
      </c>
      <c r="H7" s="34"/>
      <c r="I7" s="34"/>
      <c r="J7" s="34"/>
      <c r="K7" s="34"/>
      <c r="L7" s="34"/>
      <c r="M7" s="55"/>
    </row>
    <row r="8" spans="1:13" ht="21.6" customHeight="1">
      <c r="B8" s="15" t="s">
        <v>319</v>
      </c>
      <c r="C8" s="13" t="s">
        <v>134</v>
      </c>
      <c r="D8" s="13" t="s">
        <v>130</v>
      </c>
      <c r="E8" s="13" t="s">
        <v>135</v>
      </c>
      <c r="F8" s="27" t="s">
        <v>136</v>
      </c>
      <c r="G8" s="25">
        <v>22</v>
      </c>
      <c r="H8" s="34"/>
      <c r="I8" s="34"/>
      <c r="J8" s="34"/>
      <c r="K8" s="34"/>
      <c r="L8" s="34"/>
      <c r="M8" s="55"/>
    </row>
    <row r="9" spans="1:13" ht="21.6" customHeight="1">
      <c r="B9" s="15" t="s">
        <v>320</v>
      </c>
      <c r="C9" s="13" t="s">
        <v>137</v>
      </c>
      <c r="D9" s="13" t="s">
        <v>138</v>
      </c>
      <c r="E9" s="13" t="s">
        <v>139</v>
      </c>
      <c r="F9" s="27" t="s">
        <v>136</v>
      </c>
      <c r="G9" s="25">
        <v>19</v>
      </c>
      <c r="H9" s="34"/>
      <c r="I9" s="34"/>
      <c r="J9" s="34"/>
      <c r="K9" s="34"/>
      <c r="L9" s="34"/>
      <c r="M9" s="55"/>
    </row>
    <row r="10" spans="1:13" ht="21.6" customHeight="1">
      <c r="B10" s="15" t="s">
        <v>321</v>
      </c>
      <c r="C10" s="13" t="s">
        <v>142</v>
      </c>
      <c r="D10" s="13" t="s">
        <v>138</v>
      </c>
      <c r="E10" s="13" t="s">
        <v>143</v>
      </c>
      <c r="F10" s="27" t="s">
        <v>136</v>
      </c>
      <c r="G10" s="25">
        <v>10</v>
      </c>
      <c r="H10" s="34"/>
      <c r="I10" s="34"/>
      <c r="J10" s="34"/>
      <c r="K10" s="34"/>
      <c r="L10" s="34"/>
      <c r="M10" s="55"/>
    </row>
    <row r="11" spans="1:13" ht="21.6" customHeight="1">
      <c r="B11" s="15" t="s">
        <v>322</v>
      </c>
      <c r="C11" s="13" t="s">
        <v>144</v>
      </c>
      <c r="D11" s="13" t="s">
        <v>145</v>
      </c>
      <c r="E11" s="13" t="s">
        <v>146</v>
      </c>
      <c r="F11" s="27" t="s">
        <v>136</v>
      </c>
      <c r="G11" s="25">
        <v>11</v>
      </c>
      <c r="H11" s="34"/>
      <c r="I11" s="34"/>
      <c r="J11" s="34"/>
      <c r="K11" s="34"/>
      <c r="L11" s="34"/>
      <c r="M11" s="55"/>
    </row>
    <row r="12" spans="1:13" ht="21.6" customHeight="1">
      <c r="B12" s="15" t="s">
        <v>323</v>
      </c>
      <c r="C12" s="13" t="s">
        <v>149</v>
      </c>
      <c r="D12" s="13" t="s">
        <v>150</v>
      </c>
      <c r="E12" s="13" t="s">
        <v>151</v>
      </c>
      <c r="F12" s="27" t="s">
        <v>136</v>
      </c>
      <c r="G12" s="25">
        <v>11</v>
      </c>
      <c r="H12" s="34"/>
      <c r="I12" s="34"/>
      <c r="J12" s="34"/>
      <c r="K12" s="34"/>
      <c r="L12" s="34"/>
      <c r="M12" s="55"/>
    </row>
    <row r="13" spans="1:13" ht="21.6" customHeight="1">
      <c r="B13" s="15" t="s">
        <v>324</v>
      </c>
      <c r="C13" s="13" t="s">
        <v>152</v>
      </c>
      <c r="D13" s="13" t="s">
        <v>153</v>
      </c>
      <c r="E13" s="13" t="s">
        <v>154</v>
      </c>
      <c r="F13" s="27" t="s">
        <v>122</v>
      </c>
      <c r="G13" s="25">
        <v>12.6</v>
      </c>
      <c r="H13" s="34"/>
      <c r="I13" s="34"/>
      <c r="J13" s="34"/>
      <c r="K13" s="34"/>
      <c r="L13" s="34"/>
      <c r="M13" s="55"/>
    </row>
    <row r="14" spans="1:13" ht="21.6" customHeight="1">
      <c r="B14" s="15" t="s">
        <v>325</v>
      </c>
      <c r="C14" s="13" t="s">
        <v>157</v>
      </c>
      <c r="D14" s="13" t="s">
        <v>158</v>
      </c>
      <c r="E14" s="13" t="s">
        <v>159</v>
      </c>
      <c r="F14" s="27" t="s">
        <v>122</v>
      </c>
      <c r="G14" s="25">
        <v>12.6</v>
      </c>
      <c r="H14" s="34"/>
      <c r="I14" s="34"/>
      <c r="J14" s="34"/>
      <c r="K14" s="34"/>
      <c r="L14" s="34"/>
      <c r="M14" s="55"/>
    </row>
    <row r="15" spans="1:13" ht="21.6" customHeight="1">
      <c r="B15" s="15" t="s">
        <v>326</v>
      </c>
      <c r="C15" s="13" t="s">
        <v>160</v>
      </c>
      <c r="D15" s="13" t="s">
        <v>161</v>
      </c>
      <c r="E15" s="13" t="s">
        <v>162</v>
      </c>
      <c r="F15" s="27" t="s">
        <v>136</v>
      </c>
      <c r="G15" s="25">
        <v>1</v>
      </c>
      <c r="H15" s="34"/>
      <c r="I15" s="34"/>
      <c r="J15" s="34"/>
      <c r="K15" s="34"/>
      <c r="L15" s="34"/>
      <c r="M15" s="55"/>
    </row>
    <row r="16" spans="1:13" ht="21.6" customHeight="1">
      <c r="B16" s="15" t="s">
        <v>327</v>
      </c>
      <c r="C16" s="13" t="s">
        <v>163</v>
      </c>
      <c r="D16" s="13" t="s">
        <v>164</v>
      </c>
      <c r="E16" s="13" t="s">
        <v>165</v>
      </c>
      <c r="F16" s="27" t="s">
        <v>136</v>
      </c>
      <c r="G16" s="25">
        <v>10</v>
      </c>
      <c r="H16" s="34"/>
      <c r="I16" s="34"/>
      <c r="J16" s="34"/>
      <c r="K16" s="34"/>
      <c r="L16" s="34"/>
      <c r="M16" s="55"/>
    </row>
    <row r="17" spans="2:13" ht="21.6" customHeight="1">
      <c r="B17" s="15" t="s">
        <v>328</v>
      </c>
      <c r="C17" s="13" t="s">
        <v>166</v>
      </c>
      <c r="D17" s="13" t="s">
        <v>164</v>
      </c>
      <c r="E17" s="13" t="s">
        <v>167</v>
      </c>
      <c r="F17" s="27" t="s">
        <v>136</v>
      </c>
      <c r="G17" s="25">
        <v>160</v>
      </c>
      <c r="H17" s="34"/>
      <c r="I17" s="34"/>
      <c r="J17" s="34"/>
      <c r="K17" s="34"/>
      <c r="L17" s="34"/>
      <c r="M17" s="55"/>
    </row>
    <row r="18" spans="2:13" ht="21.6" customHeight="1">
      <c r="B18" s="15" t="s">
        <v>329</v>
      </c>
      <c r="C18" s="13" t="s">
        <v>168</v>
      </c>
      <c r="D18" s="13" t="s">
        <v>164</v>
      </c>
      <c r="E18" s="13" t="s">
        <v>169</v>
      </c>
      <c r="F18" s="27" t="s">
        <v>136</v>
      </c>
      <c r="G18" s="25">
        <v>14</v>
      </c>
      <c r="H18" s="34"/>
      <c r="I18" s="34"/>
      <c r="J18" s="34"/>
      <c r="K18" s="34"/>
      <c r="L18" s="34"/>
      <c r="M18" s="55"/>
    </row>
    <row r="19" spans="2:13" ht="21.6" customHeight="1">
      <c r="B19" s="15" t="s">
        <v>330</v>
      </c>
      <c r="C19" s="13" t="s">
        <v>170</v>
      </c>
      <c r="D19" s="13" t="s">
        <v>164</v>
      </c>
      <c r="E19" s="13" t="s">
        <v>171</v>
      </c>
      <c r="F19" s="27" t="s">
        <v>136</v>
      </c>
      <c r="G19" s="25">
        <v>22</v>
      </c>
      <c r="H19" s="34"/>
      <c r="I19" s="34"/>
      <c r="J19" s="34"/>
      <c r="K19" s="34"/>
      <c r="L19" s="34"/>
      <c r="M19" s="55"/>
    </row>
    <row r="20" spans="2:13" ht="21.6" customHeight="1">
      <c r="B20" s="15" t="s">
        <v>331</v>
      </c>
      <c r="C20" s="13" t="s">
        <v>172</v>
      </c>
      <c r="D20" s="13" t="s">
        <v>164</v>
      </c>
      <c r="E20" s="13" t="s">
        <v>173</v>
      </c>
      <c r="F20" s="27" t="s">
        <v>136</v>
      </c>
      <c r="G20" s="25">
        <v>22</v>
      </c>
      <c r="H20" s="34"/>
      <c r="I20" s="34"/>
      <c r="J20" s="34"/>
      <c r="K20" s="34"/>
      <c r="L20" s="34"/>
      <c r="M20" s="55"/>
    </row>
    <row r="21" spans="2:13" ht="21.6" customHeight="1">
      <c r="B21" s="15" t="s">
        <v>332</v>
      </c>
      <c r="C21" s="13" t="s">
        <v>174</v>
      </c>
      <c r="D21" s="13" t="s">
        <v>164</v>
      </c>
      <c r="E21" s="13" t="s">
        <v>175</v>
      </c>
      <c r="F21" s="27" t="s">
        <v>136</v>
      </c>
      <c r="G21" s="25">
        <v>8.4</v>
      </c>
      <c r="H21" s="34"/>
      <c r="I21" s="34"/>
      <c r="J21" s="34"/>
      <c r="K21" s="34"/>
      <c r="L21" s="34"/>
      <c r="M21" s="55"/>
    </row>
    <row r="22" spans="2:13" ht="21.6" customHeight="1">
      <c r="B22" s="15" t="s">
        <v>333</v>
      </c>
      <c r="C22" s="13" t="s">
        <v>176</v>
      </c>
      <c r="D22" s="13" t="s">
        <v>177</v>
      </c>
      <c r="E22" s="13" t="s">
        <v>178</v>
      </c>
      <c r="F22" s="27" t="s">
        <v>122</v>
      </c>
      <c r="G22" s="25">
        <v>5.25</v>
      </c>
      <c r="H22" s="34"/>
      <c r="I22" s="34"/>
      <c r="J22" s="34"/>
      <c r="K22" s="34"/>
      <c r="L22" s="34"/>
      <c r="M22" s="55"/>
    </row>
    <row r="23" spans="2:13" ht="21.6" customHeight="1">
      <c r="B23" s="15" t="s">
        <v>334</v>
      </c>
      <c r="C23" s="13" t="s">
        <v>180</v>
      </c>
      <c r="D23" s="13" t="s">
        <v>181</v>
      </c>
      <c r="E23" s="13" t="s">
        <v>182</v>
      </c>
      <c r="F23" s="27" t="s">
        <v>136</v>
      </c>
      <c r="G23" s="25">
        <v>8</v>
      </c>
      <c r="H23" s="34"/>
      <c r="I23" s="34"/>
      <c r="J23" s="34"/>
      <c r="K23" s="34"/>
      <c r="L23" s="34"/>
      <c r="M23" s="55"/>
    </row>
    <row r="24" spans="2:13" ht="21.6" customHeight="1">
      <c r="B24" s="15" t="s">
        <v>335</v>
      </c>
      <c r="C24" s="13" t="s">
        <v>183</v>
      </c>
      <c r="D24" s="13" t="s">
        <v>184</v>
      </c>
      <c r="E24" s="13" t="s">
        <v>185</v>
      </c>
      <c r="F24" s="27" t="s">
        <v>136</v>
      </c>
      <c r="G24" s="25">
        <v>4</v>
      </c>
      <c r="H24" s="34"/>
      <c r="I24" s="34"/>
      <c r="J24" s="34"/>
      <c r="K24" s="34"/>
      <c r="L24" s="34"/>
      <c r="M24" s="55"/>
    </row>
    <row r="25" spans="2:13" ht="21.6" customHeight="1">
      <c r="B25" s="15" t="s">
        <v>336</v>
      </c>
      <c r="C25" s="13" t="s">
        <v>186</v>
      </c>
      <c r="D25" s="13" t="s">
        <v>184</v>
      </c>
      <c r="E25" s="13" t="s">
        <v>187</v>
      </c>
      <c r="F25" s="27" t="s">
        <v>136</v>
      </c>
      <c r="G25" s="25">
        <v>57</v>
      </c>
      <c r="H25" s="34"/>
      <c r="I25" s="34"/>
      <c r="J25" s="34"/>
      <c r="K25" s="34"/>
      <c r="L25" s="34"/>
      <c r="M25" s="55"/>
    </row>
    <row r="26" spans="2:13" ht="21.6" customHeight="1">
      <c r="B26" s="15" t="s">
        <v>337</v>
      </c>
      <c r="C26" s="13" t="s">
        <v>188</v>
      </c>
      <c r="D26" s="13" t="s">
        <v>184</v>
      </c>
      <c r="E26" s="13" t="s">
        <v>189</v>
      </c>
      <c r="F26" s="27" t="s">
        <v>136</v>
      </c>
      <c r="G26" s="25">
        <v>44</v>
      </c>
      <c r="H26" s="34"/>
      <c r="I26" s="34"/>
      <c r="J26" s="34"/>
      <c r="K26" s="34"/>
      <c r="L26" s="34"/>
      <c r="M26" s="55"/>
    </row>
    <row r="27" spans="2:13" ht="21.6" customHeight="1">
      <c r="B27" s="15" t="s">
        <v>338</v>
      </c>
      <c r="C27" s="13" t="s">
        <v>190</v>
      </c>
      <c r="D27" s="13" t="s">
        <v>191</v>
      </c>
      <c r="E27" s="13" t="s">
        <v>192</v>
      </c>
      <c r="F27" s="27" t="s">
        <v>136</v>
      </c>
      <c r="G27" s="25">
        <v>16</v>
      </c>
      <c r="H27" s="34"/>
      <c r="I27" s="34"/>
      <c r="J27" s="34"/>
      <c r="K27" s="34"/>
      <c r="L27" s="34"/>
      <c r="M27" s="55"/>
    </row>
    <row r="28" spans="2:13" ht="21.6" customHeight="1">
      <c r="B28" s="15" t="s">
        <v>339</v>
      </c>
      <c r="C28" s="13" t="s">
        <v>194</v>
      </c>
      <c r="D28" s="13" t="s">
        <v>195</v>
      </c>
      <c r="E28" s="13" t="s">
        <v>196</v>
      </c>
      <c r="F28" s="27" t="s">
        <v>136</v>
      </c>
      <c r="G28" s="25">
        <v>101</v>
      </c>
      <c r="H28" s="34"/>
      <c r="I28" s="34"/>
      <c r="J28" s="34"/>
      <c r="K28" s="34"/>
      <c r="L28" s="34"/>
      <c r="M28" s="55"/>
    </row>
    <row r="29" spans="2:13" ht="21.6" customHeight="1">
      <c r="B29" s="15" t="s">
        <v>340</v>
      </c>
      <c r="C29" s="13" t="s">
        <v>197</v>
      </c>
      <c r="D29" s="13" t="s">
        <v>198</v>
      </c>
      <c r="E29" s="13" t="s">
        <v>199</v>
      </c>
      <c r="F29" s="27" t="s">
        <v>136</v>
      </c>
      <c r="G29" s="25">
        <v>22</v>
      </c>
      <c r="H29" s="34"/>
      <c r="I29" s="34"/>
      <c r="J29" s="34"/>
      <c r="K29" s="34"/>
      <c r="L29" s="34"/>
      <c r="M29" s="55"/>
    </row>
    <row r="30" spans="2:13" ht="21.6" customHeight="1">
      <c r="B30" s="15" t="s">
        <v>341</v>
      </c>
      <c r="C30" s="13" t="s">
        <v>200</v>
      </c>
      <c r="D30" s="13" t="s">
        <v>201</v>
      </c>
      <c r="E30" s="13" t="s">
        <v>202</v>
      </c>
      <c r="F30" s="27" t="s">
        <v>136</v>
      </c>
      <c r="G30" s="25">
        <v>123</v>
      </c>
      <c r="H30" s="34"/>
      <c r="I30" s="34"/>
      <c r="J30" s="34"/>
      <c r="K30" s="34"/>
      <c r="L30" s="34"/>
      <c r="M30" s="55"/>
    </row>
    <row r="31" spans="2:13" ht="21.6" customHeight="1">
      <c r="B31" s="15" t="s">
        <v>342</v>
      </c>
      <c r="C31" s="13" t="s">
        <v>204</v>
      </c>
      <c r="D31" s="13" t="s">
        <v>205</v>
      </c>
      <c r="E31" s="13" t="s">
        <v>206</v>
      </c>
      <c r="F31" s="27" t="s">
        <v>122</v>
      </c>
      <c r="G31" s="25">
        <v>180.4</v>
      </c>
      <c r="H31" s="34"/>
      <c r="I31" s="34"/>
      <c r="J31" s="34"/>
      <c r="K31" s="34"/>
      <c r="L31" s="34"/>
      <c r="M31" s="55"/>
    </row>
    <row r="32" spans="2:13" ht="21.6" customHeight="1">
      <c r="B32" s="15" t="s">
        <v>343</v>
      </c>
      <c r="C32" s="13" t="s">
        <v>209</v>
      </c>
      <c r="D32" s="13" t="s">
        <v>205</v>
      </c>
      <c r="E32" s="13" t="s">
        <v>210</v>
      </c>
      <c r="F32" s="27" t="s">
        <v>122</v>
      </c>
      <c r="G32" s="25">
        <v>40.700000000000003</v>
      </c>
      <c r="H32" s="34"/>
      <c r="I32" s="34"/>
      <c r="J32" s="34"/>
      <c r="K32" s="34"/>
      <c r="L32" s="34"/>
      <c r="M32" s="55"/>
    </row>
    <row r="33" spans="2:13" ht="21.6" customHeight="1">
      <c r="B33" s="15" t="s">
        <v>344</v>
      </c>
      <c r="C33" s="13" t="s">
        <v>211</v>
      </c>
      <c r="D33" s="13" t="s">
        <v>212</v>
      </c>
      <c r="E33" s="13" t="s">
        <v>213</v>
      </c>
      <c r="F33" s="27" t="s">
        <v>122</v>
      </c>
      <c r="G33" s="25">
        <v>111.1</v>
      </c>
      <c r="H33" s="34"/>
      <c r="I33" s="34"/>
      <c r="J33" s="34"/>
      <c r="K33" s="34"/>
      <c r="L33" s="34"/>
      <c r="M33" s="55"/>
    </row>
    <row r="34" spans="2:13" ht="21.6" customHeight="1">
      <c r="B34" s="15" t="s">
        <v>345</v>
      </c>
      <c r="C34" s="13" t="s">
        <v>215</v>
      </c>
      <c r="D34" s="13" t="s">
        <v>212</v>
      </c>
      <c r="E34" s="13" t="s">
        <v>216</v>
      </c>
      <c r="F34" s="27" t="s">
        <v>122</v>
      </c>
      <c r="G34" s="25">
        <v>16.5</v>
      </c>
      <c r="H34" s="34"/>
      <c r="I34" s="34"/>
      <c r="J34" s="34"/>
      <c r="K34" s="34"/>
      <c r="L34" s="34"/>
      <c r="M34" s="55"/>
    </row>
    <row r="35" spans="2:13" ht="21.6" customHeight="1">
      <c r="B35" s="15" t="s">
        <v>346</v>
      </c>
      <c r="C35" s="13" t="s">
        <v>217</v>
      </c>
      <c r="D35" s="13" t="s">
        <v>212</v>
      </c>
      <c r="E35" s="13" t="s">
        <v>218</v>
      </c>
      <c r="F35" s="27" t="s">
        <v>122</v>
      </c>
      <c r="G35" s="25">
        <v>74.8</v>
      </c>
      <c r="H35" s="34"/>
      <c r="I35" s="34"/>
      <c r="J35" s="34"/>
      <c r="K35" s="34"/>
      <c r="L35" s="34"/>
      <c r="M35" s="55"/>
    </row>
    <row r="36" spans="2:13" ht="21.6" customHeight="1">
      <c r="B36" s="15" t="s">
        <v>347</v>
      </c>
      <c r="C36" s="13" t="s">
        <v>219</v>
      </c>
      <c r="D36" s="13" t="s">
        <v>212</v>
      </c>
      <c r="E36" s="13" t="s">
        <v>220</v>
      </c>
      <c r="F36" s="27" t="s">
        <v>122</v>
      </c>
      <c r="G36" s="25">
        <v>18.7</v>
      </c>
      <c r="H36" s="34"/>
      <c r="I36" s="34"/>
      <c r="J36" s="34"/>
      <c r="K36" s="34"/>
      <c r="L36" s="34"/>
      <c r="M36" s="55"/>
    </row>
    <row r="37" spans="2:13" ht="21.6" customHeight="1">
      <c r="B37" s="15" t="s">
        <v>348</v>
      </c>
      <c r="C37" s="13" t="s">
        <v>221</v>
      </c>
      <c r="D37" s="13" t="s">
        <v>222</v>
      </c>
      <c r="E37" s="13" t="s">
        <v>223</v>
      </c>
      <c r="F37" s="27" t="s">
        <v>122</v>
      </c>
      <c r="G37" s="25">
        <v>66.150000000000006</v>
      </c>
      <c r="H37" s="34"/>
      <c r="I37" s="34"/>
      <c r="J37" s="34"/>
      <c r="K37" s="34"/>
      <c r="L37" s="34"/>
      <c r="M37" s="55"/>
    </row>
    <row r="38" spans="2:13" ht="21.6" customHeight="1">
      <c r="B38" s="15" t="s">
        <v>349</v>
      </c>
      <c r="C38" s="13" t="s">
        <v>225</v>
      </c>
      <c r="D38" s="13" t="s">
        <v>222</v>
      </c>
      <c r="E38" s="13" t="s">
        <v>226</v>
      </c>
      <c r="F38" s="27" t="s">
        <v>122</v>
      </c>
      <c r="G38" s="25">
        <v>99.75</v>
      </c>
      <c r="H38" s="34"/>
      <c r="I38" s="34"/>
      <c r="J38" s="34"/>
      <c r="K38" s="34"/>
      <c r="L38" s="34"/>
      <c r="M38" s="55"/>
    </row>
    <row r="39" spans="2:13" ht="21.6" customHeight="1">
      <c r="B39" s="15" t="s">
        <v>350</v>
      </c>
      <c r="C39" s="13" t="s">
        <v>227</v>
      </c>
      <c r="D39" s="13" t="s">
        <v>222</v>
      </c>
      <c r="E39" s="13" t="s">
        <v>228</v>
      </c>
      <c r="F39" s="27" t="s">
        <v>122</v>
      </c>
      <c r="G39" s="25">
        <v>16.8</v>
      </c>
      <c r="H39" s="34"/>
      <c r="I39" s="34"/>
      <c r="J39" s="34"/>
      <c r="K39" s="34"/>
      <c r="L39" s="34"/>
      <c r="M39" s="55"/>
    </row>
    <row r="40" spans="2:13" ht="21.6" customHeight="1">
      <c r="B40" s="15" t="s">
        <v>351</v>
      </c>
      <c r="C40" s="13" t="s">
        <v>229</v>
      </c>
      <c r="D40" s="13" t="s">
        <v>222</v>
      </c>
      <c r="E40" s="13" t="s">
        <v>230</v>
      </c>
      <c r="F40" s="27" t="s">
        <v>122</v>
      </c>
      <c r="G40" s="25">
        <v>59.85</v>
      </c>
      <c r="H40" s="34"/>
      <c r="I40" s="34"/>
      <c r="J40" s="34"/>
      <c r="K40" s="34"/>
      <c r="L40" s="34"/>
      <c r="M40" s="55"/>
    </row>
    <row r="41" spans="2:13" ht="21.6" customHeight="1">
      <c r="B41" s="15" t="s">
        <v>352</v>
      </c>
      <c r="C41" s="13" t="s">
        <v>231</v>
      </c>
      <c r="D41" s="13" t="s">
        <v>222</v>
      </c>
      <c r="E41" s="13" t="s">
        <v>232</v>
      </c>
      <c r="F41" s="27" t="s">
        <v>122</v>
      </c>
      <c r="G41" s="25">
        <v>14.7</v>
      </c>
      <c r="H41" s="34"/>
      <c r="I41" s="34"/>
      <c r="J41" s="34"/>
      <c r="K41" s="34"/>
      <c r="L41" s="34"/>
      <c r="M41" s="55"/>
    </row>
    <row r="42" spans="2:13" ht="21.6" customHeight="1">
      <c r="B42" s="15" t="s">
        <v>353</v>
      </c>
      <c r="C42" s="13" t="s">
        <v>233</v>
      </c>
      <c r="D42" s="13" t="s">
        <v>222</v>
      </c>
      <c r="E42" s="13" t="s">
        <v>234</v>
      </c>
      <c r="F42" s="27" t="s">
        <v>122</v>
      </c>
      <c r="G42" s="25">
        <v>102.9</v>
      </c>
      <c r="H42" s="34"/>
      <c r="I42" s="34"/>
      <c r="J42" s="34"/>
      <c r="K42" s="34"/>
      <c r="L42" s="34"/>
      <c r="M42" s="55"/>
    </row>
    <row r="43" spans="2:13" ht="21.6" customHeight="1">
      <c r="B43" s="15" t="s">
        <v>354</v>
      </c>
      <c r="C43" s="13" t="s">
        <v>235</v>
      </c>
      <c r="D43" s="13" t="s">
        <v>222</v>
      </c>
      <c r="E43" s="13" t="s">
        <v>236</v>
      </c>
      <c r="F43" s="27" t="s">
        <v>122</v>
      </c>
      <c r="G43" s="25">
        <v>16.8</v>
      </c>
      <c r="H43" s="34"/>
      <c r="I43" s="34"/>
      <c r="J43" s="34"/>
      <c r="K43" s="34"/>
      <c r="L43" s="34"/>
      <c r="M43" s="55"/>
    </row>
    <row r="44" spans="2:13" ht="21.6" customHeight="1">
      <c r="B44" s="15" t="s">
        <v>355</v>
      </c>
      <c r="C44" s="13" t="s">
        <v>237</v>
      </c>
      <c r="D44" s="13" t="s">
        <v>222</v>
      </c>
      <c r="E44" s="13" t="s">
        <v>238</v>
      </c>
      <c r="F44" s="27" t="s">
        <v>122</v>
      </c>
      <c r="G44" s="25">
        <v>66.150000000000006</v>
      </c>
      <c r="H44" s="34"/>
      <c r="I44" s="34"/>
      <c r="J44" s="34"/>
      <c r="K44" s="34"/>
      <c r="L44" s="34"/>
      <c r="M44" s="55"/>
    </row>
    <row r="45" spans="2:13" ht="21.6" customHeight="1">
      <c r="B45" s="15" t="s">
        <v>356</v>
      </c>
      <c r="C45" s="13" t="s">
        <v>239</v>
      </c>
      <c r="D45" s="13" t="s">
        <v>240</v>
      </c>
      <c r="E45" s="13" t="s">
        <v>241</v>
      </c>
      <c r="F45" s="27" t="s">
        <v>122</v>
      </c>
      <c r="G45" s="25">
        <v>14.7</v>
      </c>
      <c r="H45" s="34"/>
      <c r="I45" s="34"/>
      <c r="J45" s="34"/>
      <c r="K45" s="34"/>
      <c r="L45" s="34"/>
      <c r="M45" s="55"/>
    </row>
    <row r="46" spans="2:13" ht="21.6" customHeight="1">
      <c r="B46" s="15" t="s">
        <v>357</v>
      </c>
      <c r="C46" s="13" t="s">
        <v>244</v>
      </c>
      <c r="D46" s="13" t="s">
        <v>240</v>
      </c>
      <c r="E46" s="13" t="s">
        <v>245</v>
      </c>
      <c r="F46" s="27" t="s">
        <v>122</v>
      </c>
      <c r="G46" s="25">
        <v>27.3</v>
      </c>
      <c r="H46" s="34"/>
      <c r="I46" s="34"/>
      <c r="J46" s="34"/>
      <c r="K46" s="34"/>
      <c r="L46" s="34"/>
      <c r="M46" s="55"/>
    </row>
    <row r="47" spans="2:13" ht="21.6" customHeight="1">
      <c r="B47" s="15" t="s">
        <v>358</v>
      </c>
      <c r="C47" s="13" t="s">
        <v>246</v>
      </c>
      <c r="D47" s="13" t="s">
        <v>240</v>
      </c>
      <c r="E47" s="13" t="s">
        <v>247</v>
      </c>
      <c r="F47" s="27" t="s">
        <v>122</v>
      </c>
      <c r="G47" s="25">
        <v>14.7</v>
      </c>
      <c r="H47" s="34"/>
      <c r="I47" s="34"/>
      <c r="J47" s="34"/>
      <c r="K47" s="34"/>
      <c r="L47" s="34"/>
      <c r="M47" s="55"/>
    </row>
    <row r="48" spans="2:13" ht="21.6" customHeight="1">
      <c r="B48" s="15" t="s">
        <v>359</v>
      </c>
      <c r="C48" s="13" t="s">
        <v>248</v>
      </c>
      <c r="D48" s="13" t="s">
        <v>249</v>
      </c>
      <c r="E48" s="13" t="s">
        <v>250</v>
      </c>
      <c r="F48" s="27" t="s">
        <v>136</v>
      </c>
      <c r="G48" s="25">
        <v>20</v>
      </c>
      <c r="H48" s="34"/>
      <c r="I48" s="34"/>
      <c r="J48" s="34"/>
      <c r="K48" s="34"/>
      <c r="L48" s="34"/>
      <c r="M48" s="55"/>
    </row>
    <row r="49" spans="2:13" ht="21.6" customHeight="1">
      <c r="B49" s="15" t="s">
        <v>360</v>
      </c>
      <c r="C49" s="13" t="s">
        <v>253</v>
      </c>
      <c r="D49" s="13" t="s">
        <v>254</v>
      </c>
      <c r="E49" s="13" t="s">
        <v>255</v>
      </c>
      <c r="F49" s="27" t="s">
        <v>136</v>
      </c>
      <c r="G49" s="25">
        <v>246</v>
      </c>
      <c r="H49" s="34"/>
      <c r="I49" s="34"/>
      <c r="J49" s="34"/>
      <c r="K49" s="34"/>
      <c r="L49" s="34"/>
      <c r="M49" s="55"/>
    </row>
    <row r="50" spans="2:13" ht="21.6" customHeight="1">
      <c r="B50" s="15" t="s">
        <v>361</v>
      </c>
      <c r="C50" s="13" t="s">
        <v>257</v>
      </c>
      <c r="D50" s="13" t="s">
        <v>258</v>
      </c>
      <c r="E50" s="13" t="s">
        <v>259</v>
      </c>
      <c r="F50" s="27" t="s">
        <v>260</v>
      </c>
      <c r="G50" s="25">
        <v>246</v>
      </c>
      <c r="H50" s="34"/>
      <c r="I50" s="34"/>
      <c r="J50" s="34"/>
      <c r="K50" s="34"/>
      <c r="L50" s="34"/>
      <c r="M50" s="55"/>
    </row>
    <row r="51" spans="2:13" ht="21.6" customHeight="1">
      <c r="B51" s="15" t="s">
        <v>362</v>
      </c>
      <c r="C51" s="13" t="s">
        <v>261</v>
      </c>
      <c r="D51" s="13" t="s">
        <v>262</v>
      </c>
      <c r="E51" s="13" t="s">
        <v>263</v>
      </c>
      <c r="F51" s="27" t="s">
        <v>264</v>
      </c>
      <c r="G51" s="25">
        <v>6.92</v>
      </c>
      <c r="H51" s="34"/>
      <c r="I51" s="34"/>
      <c r="J51" s="34"/>
      <c r="K51" s="34"/>
      <c r="L51" s="34"/>
      <c r="M51" s="55"/>
    </row>
    <row r="52" spans="2:13" ht="21.6" customHeight="1">
      <c r="B52" s="15" t="s">
        <v>363</v>
      </c>
      <c r="C52" s="13" t="s">
        <v>266</v>
      </c>
      <c r="D52" s="13" t="s">
        <v>267</v>
      </c>
      <c r="E52" s="13" t="s">
        <v>268</v>
      </c>
      <c r="F52" s="27" t="s">
        <v>264</v>
      </c>
      <c r="G52" s="25">
        <v>20</v>
      </c>
      <c r="H52" s="34"/>
      <c r="I52" s="34"/>
      <c r="J52" s="34"/>
      <c r="K52" s="34"/>
      <c r="L52" s="34"/>
      <c r="M52" s="55"/>
    </row>
    <row r="53" spans="2:13" ht="21.6" customHeight="1">
      <c r="B53" s="15" t="s">
        <v>364</v>
      </c>
      <c r="C53" s="13" t="s">
        <v>270</v>
      </c>
      <c r="D53" s="13" t="s">
        <v>271</v>
      </c>
      <c r="E53" s="13" t="s">
        <v>272</v>
      </c>
      <c r="F53" s="27" t="s">
        <v>136</v>
      </c>
      <c r="G53" s="25">
        <v>46</v>
      </c>
      <c r="H53" s="34"/>
      <c r="I53" s="34"/>
      <c r="J53" s="34"/>
      <c r="K53" s="34"/>
      <c r="L53" s="34"/>
      <c r="M53" s="55"/>
    </row>
    <row r="54" spans="2:13" ht="21.6" customHeight="1">
      <c r="B54" s="15" t="s">
        <v>365</v>
      </c>
      <c r="C54" s="13" t="s">
        <v>270</v>
      </c>
      <c r="D54" s="13" t="s">
        <v>273</v>
      </c>
      <c r="E54" s="13" t="s">
        <v>274</v>
      </c>
      <c r="F54" s="27" t="s">
        <v>136</v>
      </c>
      <c r="G54" s="25">
        <v>4</v>
      </c>
      <c r="H54" s="34"/>
      <c r="I54" s="34"/>
      <c r="J54" s="34"/>
      <c r="K54" s="34"/>
      <c r="L54" s="34"/>
      <c r="M54" s="55"/>
    </row>
    <row r="55" spans="2:13" ht="21.6" customHeight="1">
      <c r="B55" s="15" t="s">
        <v>366</v>
      </c>
      <c r="C55" s="13" t="s">
        <v>270</v>
      </c>
      <c r="D55" s="13" t="s">
        <v>275</v>
      </c>
      <c r="E55" s="13" t="s">
        <v>276</v>
      </c>
      <c r="F55" s="27" t="s">
        <v>277</v>
      </c>
      <c r="G55" s="25">
        <v>1</v>
      </c>
      <c r="H55" s="34"/>
      <c r="I55" s="34"/>
      <c r="J55" s="34"/>
      <c r="K55" s="34"/>
      <c r="L55" s="34"/>
      <c r="M55" s="55"/>
    </row>
    <row r="56" spans="2:13" ht="21.6" customHeight="1">
      <c r="B56" s="15" t="s">
        <v>367</v>
      </c>
      <c r="C56" s="13" t="s">
        <v>270</v>
      </c>
      <c r="D56" s="13" t="s">
        <v>278</v>
      </c>
      <c r="E56" s="13" t="s">
        <v>279</v>
      </c>
      <c r="F56" s="27" t="s">
        <v>277</v>
      </c>
      <c r="G56" s="25">
        <v>3</v>
      </c>
      <c r="H56" s="34"/>
      <c r="I56" s="34"/>
      <c r="J56" s="34"/>
      <c r="K56" s="34"/>
      <c r="L56" s="34"/>
      <c r="M56" s="55"/>
    </row>
    <row r="57" spans="2:13" ht="21.6" customHeight="1">
      <c r="B57" s="15" t="s">
        <v>368</v>
      </c>
      <c r="C57" s="13" t="s">
        <v>270</v>
      </c>
      <c r="D57" s="13" t="s">
        <v>280</v>
      </c>
      <c r="E57" s="13"/>
      <c r="F57" s="27" t="s">
        <v>277</v>
      </c>
      <c r="G57" s="25">
        <v>1</v>
      </c>
      <c r="H57" s="34"/>
      <c r="I57" s="34"/>
      <c r="J57" s="34"/>
      <c r="K57" s="34"/>
      <c r="L57" s="34"/>
      <c r="M57" s="55"/>
    </row>
    <row r="58" spans="2:13" ht="21.6" customHeight="1">
      <c r="B58" s="15" t="s">
        <v>369</v>
      </c>
      <c r="C58" s="13" t="s">
        <v>270</v>
      </c>
      <c r="D58" s="13" t="s">
        <v>281</v>
      </c>
      <c r="E58" s="13"/>
      <c r="F58" s="27" t="s">
        <v>277</v>
      </c>
      <c r="G58" s="25">
        <v>1</v>
      </c>
      <c r="H58" s="34"/>
      <c r="I58" s="34"/>
      <c r="J58" s="34"/>
      <c r="K58" s="34"/>
      <c r="L58" s="34"/>
      <c r="M58" s="55"/>
    </row>
    <row r="59" spans="2:13" ht="21.6" customHeight="1">
      <c r="B59" s="15" t="s">
        <v>370</v>
      </c>
      <c r="C59" s="13" t="s">
        <v>270</v>
      </c>
      <c r="D59" s="13" t="s">
        <v>282</v>
      </c>
      <c r="E59" s="13" t="s">
        <v>283</v>
      </c>
      <c r="F59" s="27" t="s">
        <v>136</v>
      </c>
      <c r="G59" s="25">
        <v>1</v>
      </c>
      <c r="H59" s="34"/>
      <c r="I59" s="34"/>
      <c r="J59" s="34"/>
      <c r="K59" s="34"/>
      <c r="L59" s="34"/>
      <c r="M59" s="55"/>
    </row>
    <row r="60" spans="2:13" ht="21.6" customHeight="1">
      <c r="B60" s="15" t="s">
        <v>371</v>
      </c>
      <c r="C60" s="13" t="s">
        <v>270</v>
      </c>
      <c r="D60" s="13" t="s">
        <v>285</v>
      </c>
      <c r="E60" s="13" t="s">
        <v>286</v>
      </c>
      <c r="F60" s="27" t="s">
        <v>136</v>
      </c>
      <c r="G60" s="25">
        <v>6</v>
      </c>
      <c r="H60" s="34"/>
      <c r="I60" s="34"/>
      <c r="J60" s="34"/>
      <c r="K60" s="34"/>
      <c r="L60" s="34"/>
      <c r="M60" s="55"/>
    </row>
    <row r="61" spans="2:13" ht="21.6" customHeight="1">
      <c r="B61" s="15" t="s">
        <v>372</v>
      </c>
      <c r="C61" s="13" t="s">
        <v>270</v>
      </c>
      <c r="D61" s="13" t="s">
        <v>287</v>
      </c>
      <c r="E61" s="13" t="s">
        <v>288</v>
      </c>
      <c r="F61" s="27" t="s">
        <v>136</v>
      </c>
      <c r="G61" s="25">
        <v>1</v>
      </c>
      <c r="H61" s="34"/>
      <c r="I61" s="34"/>
      <c r="J61" s="34"/>
      <c r="K61" s="34"/>
      <c r="L61" s="34"/>
      <c r="M61" s="55"/>
    </row>
    <row r="62" spans="2:13" ht="21.6" customHeight="1">
      <c r="B62" s="15" t="s">
        <v>373</v>
      </c>
      <c r="C62" s="13" t="s">
        <v>270</v>
      </c>
      <c r="D62" s="13" t="s">
        <v>289</v>
      </c>
      <c r="E62" s="13" t="s">
        <v>290</v>
      </c>
      <c r="F62" s="27" t="s">
        <v>136</v>
      </c>
      <c r="G62" s="25">
        <v>3</v>
      </c>
      <c r="H62" s="34"/>
      <c r="I62" s="34"/>
      <c r="J62" s="34"/>
      <c r="K62" s="34"/>
      <c r="L62" s="34"/>
      <c r="M62" s="55"/>
    </row>
    <row r="63" spans="2:13" ht="21.6" customHeight="1">
      <c r="B63" s="15" t="s">
        <v>374</v>
      </c>
      <c r="C63" s="13" t="s">
        <v>291</v>
      </c>
      <c r="D63" s="13" t="s">
        <v>292</v>
      </c>
      <c r="E63" s="13" t="s">
        <v>293</v>
      </c>
      <c r="F63" s="27" t="s">
        <v>294</v>
      </c>
      <c r="G63" s="25">
        <v>1</v>
      </c>
      <c r="H63" s="34"/>
      <c r="I63" s="34"/>
      <c r="J63" s="34"/>
      <c r="K63" s="34"/>
      <c r="L63" s="34"/>
      <c r="M63" s="55"/>
    </row>
    <row r="64" spans="2:13" ht="21.6" customHeight="1">
      <c r="B64" s="15" t="s">
        <v>375</v>
      </c>
      <c r="C64" s="13" t="s">
        <v>295</v>
      </c>
      <c r="D64" s="13" t="s">
        <v>296</v>
      </c>
      <c r="E64" s="13" t="s">
        <v>293</v>
      </c>
      <c r="F64" s="27" t="s">
        <v>277</v>
      </c>
      <c r="G64" s="25">
        <v>1</v>
      </c>
      <c r="H64" s="34"/>
      <c r="I64" s="34"/>
      <c r="J64" s="34"/>
      <c r="K64" s="34"/>
      <c r="L64" s="34"/>
      <c r="M64" s="55"/>
    </row>
    <row r="65" spans="2:13" ht="21.6" customHeight="1">
      <c r="B65" s="15" t="s">
        <v>376</v>
      </c>
      <c r="C65" s="13" t="s">
        <v>297</v>
      </c>
      <c r="D65" s="13" t="s">
        <v>298</v>
      </c>
      <c r="E65" s="13" t="s">
        <v>293</v>
      </c>
      <c r="F65" s="27" t="s">
        <v>294</v>
      </c>
      <c r="G65" s="25">
        <v>1</v>
      </c>
      <c r="H65" s="34"/>
      <c r="I65" s="34"/>
      <c r="J65" s="34"/>
      <c r="K65" s="34"/>
      <c r="L65" s="34"/>
      <c r="M65" s="55"/>
    </row>
    <row r="66" spans="2:13" ht="21.6" customHeight="1">
      <c r="B66" s="15" t="s">
        <v>377</v>
      </c>
      <c r="C66" s="13" t="s">
        <v>299</v>
      </c>
      <c r="D66" s="13" t="s">
        <v>300</v>
      </c>
      <c r="E66" s="13" t="s">
        <v>301</v>
      </c>
      <c r="F66" s="27" t="s">
        <v>294</v>
      </c>
      <c r="G66" s="25">
        <v>1</v>
      </c>
      <c r="H66" s="34"/>
      <c r="I66" s="34"/>
      <c r="J66" s="34"/>
      <c r="K66" s="34"/>
      <c r="L66" s="34"/>
      <c r="M66" s="55"/>
    </row>
    <row r="67" spans="2:13" ht="21.6" customHeight="1">
      <c r="B67" s="15" t="s">
        <v>378</v>
      </c>
      <c r="C67" s="13" t="s">
        <v>302</v>
      </c>
      <c r="D67" s="13" t="s">
        <v>303</v>
      </c>
      <c r="E67" s="13" t="s">
        <v>301</v>
      </c>
      <c r="F67" s="27" t="s">
        <v>294</v>
      </c>
      <c r="G67" s="25">
        <v>1</v>
      </c>
      <c r="H67" s="34"/>
      <c r="I67" s="34"/>
      <c r="J67" s="34"/>
      <c r="K67" s="34"/>
      <c r="L67" s="34"/>
      <c r="M67" s="55"/>
    </row>
    <row r="68" spans="2:13" ht="21.6" customHeight="1">
      <c r="B68" s="15" t="s">
        <v>379</v>
      </c>
      <c r="C68" s="13" t="s">
        <v>304</v>
      </c>
      <c r="D68" s="13" t="s">
        <v>305</v>
      </c>
      <c r="E68" s="13" t="s">
        <v>306</v>
      </c>
      <c r="F68" s="27" t="s">
        <v>277</v>
      </c>
      <c r="G68" s="25">
        <v>1</v>
      </c>
      <c r="H68" s="34"/>
      <c r="I68" s="34"/>
      <c r="J68" s="34"/>
      <c r="K68" s="34"/>
      <c r="L68" s="34"/>
      <c r="M68" s="55"/>
    </row>
    <row r="69" spans="2:13" ht="21.6" customHeight="1">
      <c r="B69" s="15" t="s">
        <v>380</v>
      </c>
      <c r="C69" s="13" t="s">
        <v>307</v>
      </c>
      <c r="D69" s="13" t="s">
        <v>308</v>
      </c>
      <c r="E69" s="13" t="s">
        <v>309</v>
      </c>
      <c r="F69" s="27" t="s">
        <v>310</v>
      </c>
      <c r="G69" s="25">
        <v>56.165999999999997</v>
      </c>
      <c r="H69" s="34"/>
      <c r="I69" s="34"/>
      <c r="J69" s="34"/>
      <c r="K69" s="34"/>
      <c r="L69" s="34"/>
      <c r="M69" s="55"/>
    </row>
    <row r="70" spans="2:13" ht="21.6" customHeight="1">
      <c r="B70" s="15" t="s">
        <v>381</v>
      </c>
      <c r="C70" s="13" t="s">
        <v>311</v>
      </c>
      <c r="D70" s="13" t="s">
        <v>308</v>
      </c>
      <c r="E70" s="13" t="s">
        <v>312</v>
      </c>
      <c r="F70" s="27" t="s">
        <v>310</v>
      </c>
      <c r="G70" s="25">
        <v>24.757999999999999</v>
      </c>
      <c r="H70" s="34"/>
      <c r="I70" s="34"/>
      <c r="J70" s="34"/>
      <c r="K70" s="34"/>
      <c r="L70" s="34"/>
      <c r="M70" s="55"/>
    </row>
    <row r="71" spans="2:13" ht="21.6" customHeight="1">
      <c r="C71" s="13"/>
      <c r="D71" s="13"/>
      <c r="E71" s="13"/>
      <c r="F71" s="27"/>
      <c r="G71" s="25"/>
      <c r="H71" s="34"/>
      <c r="I71" s="34"/>
      <c r="J71" s="34"/>
      <c r="K71" s="34"/>
      <c r="L71" s="34"/>
      <c r="M71" s="55"/>
    </row>
    <row r="72" spans="2:13" ht="21.6" customHeight="1">
      <c r="C72" s="13"/>
      <c r="D72" s="13"/>
      <c r="E72" s="13"/>
      <c r="F72" s="27"/>
      <c r="G72" s="25"/>
      <c r="H72" s="34"/>
      <c r="I72" s="34"/>
      <c r="J72" s="34"/>
      <c r="K72" s="34"/>
      <c r="L72" s="34"/>
      <c r="M72" s="55"/>
    </row>
    <row r="73" spans="2:13" ht="21.6" customHeight="1">
      <c r="C73" s="13"/>
      <c r="D73" s="13"/>
      <c r="E73" s="13"/>
      <c r="F73" s="27"/>
      <c r="G73" s="25"/>
      <c r="H73" s="34"/>
      <c r="I73" s="34"/>
      <c r="J73" s="34"/>
      <c r="K73" s="34"/>
      <c r="L73" s="34"/>
      <c r="M73" s="55"/>
    </row>
    <row r="74" spans="2:13" ht="21.6" customHeight="1">
      <c r="C74" s="13"/>
      <c r="D74" s="13"/>
      <c r="E74" s="13"/>
      <c r="F74" s="27"/>
      <c r="G74" s="25"/>
      <c r="H74" s="34"/>
      <c r="I74" s="34"/>
      <c r="J74" s="34"/>
      <c r="K74" s="34"/>
      <c r="L74" s="34"/>
      <c r="M74" s="55"/>
    </row>
    <row r="75" spans="2:13" ht="21.6" customHeight="1">
      <c r="C75" s="13"/>
      <c r="D75" s="13"/>
      <c r="E75" s="13"/>
      <c r="F75" s="27"/>
      <c r="G75" s="25"/>
      <c r="H75" s="34"/>
      <c r="I75" s="34"/>
      <c r="J75" s="34"/>
      <c r="K75" s="34"/>
      <c r="L75" s="34"/>
      <c r="M75" s="55"/>
    </row>
    <row r="76" spans="2:13" ht="21.6" customHeight="1">
      <c r="C76" s="13"/>
      <c r="D76" s="13"/>
      <c r="E76" s="13"/>
      <c r="F76" s="27"/>
      <c r="G76" s="25"/>
      <c r="H76" s="34"/>
      <c r="I76" s="34"/>
      <c r="J76" s="34"/>
      <c r="K76" s="34"/>
      <c r="L76" s="34"/>
      <c r="M76" s="55"/>
    </row>
    <row r="77" spans="2:13" ht="21.6" customHeight="1">
      <c r="C77" s="13"/>
      <c r="D77" s="13"/>
      <c r="E77" s="13"/>
      <c r="F77" s="27"/>
      <c r="G77" s="25"/>
      <c r="H77" s="34"/>
      <c r="I77" s="34"/>
      <c r="J77" s="34"/>
      <c r="K77" s="34"/>
      <c r="L77" s="34"/>
      <c r="M77" s="55"/>
    </row>
    <row r="78" spans="2:13" ht="21.6" customHeight="1">
      <c r="C78" s="13"/>
      <c r="D78" s="13"/>
      <c r="E78" s="13"/>
      <c r="F78" s="27"/>
      <c r="G78" s="25"/>
      <c r="H78" s="34"/>
      <c r="I78" s="34"/>
      <c r="J78" s="34"/>
      <c r="K78" s="34"/>
      <c r="L78" s="34"/>
      <c r="M78" s="55"/>
    </row>
    <row r="79" spans="2:13" ht="21.6" customHeight="1">
      <c r="C79" s="13"/>
      <c r="D79" s="13"/>
      <c r="E79" s="13"/>
      <c r="F79" s="27"/>
      <c r="G79" s="25"/>
      <c r="H79" s="34"/>
      <c r="I79" s="34"/>
      <c r="J79" s="34"/>
      <c r="K79" s="34"/>
      <c r="L79" s="34"/>
      <c r="M79" s="55"/>
    </row>
    <row r="80" spans="2:13" ht="21.6" customHeight="1">
      <c r="C80" s="13"/>
      <c r="D80" s="13"/>
      <c r="E80" s="13"/>
      <c r="F80" s="27"/>
      <c r="G80" s="25"/>
      <c r="H80" s="34"/>
      <c r="I80" s="34"/>
      <c r="J80" s="34"/>
      <c r="K80" s="34"/>
      <c r="L80" s="34"/>
      <c r="M80" s="55"/>
    </row>
    <row r="81" spans="3:13" ht="21.6" customHeight="1">
      <c r="C81" s="13"/>
      <c r="D81" s="13"/>
      <c r="E81" s="13"/>
      <c r="F81" s="27"/>
      <c r="G81" s="25"/>
      <c r="H81" s="34"/>
      <c r="I81" s="34"/>
      <c r="J81" s="34"/>
      <c r="K81" s="34"/>
      <c r="L81" s="34"/>
      <c r="M81" s="55"/>
    </row>
    <row r="82" spans="3:13" ht="21.6" customHeight="1">
      <c r="C82" s="60"/>
      <c r="D82" s="60"/>
      <c r="E82" s="60"/>
      <c r="G82" s="61"/>
    </row>
    <row r="83" spans="3:13" ht="21.6" customHeight="1">
      <c r="C83" s="60"/>
      <c r="D83" s="60"/>
      <c r="E83" s="60"/>
      <c r="G83" s="61"/>
    </row>
  </sheetData>
  <mergeCells count="13">
    <mergeCell ref="L2:L3"/>
    <mergeCell ref="M2:M3"/>
    <mergeCell ref="K2:K3"/>
    <mergeCell ref="K1:L1"/>
    <mergeCell ref="I2:I3"/>
    <mergeCell ref="J2:J3"/>
    <mergeCell ref="C1:H1"/>
    <mergeCell ref="C2:C3"/>
    <mergeCell ref="D2:D3"/>
    <mergeCell ref="E2:E3"/>
    <mergeCell ref="F2:F3"/>
    <mergeCell ref="G2:G3"/>
    <mergeCell ref="H2:H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>
    <oddFooter>&amp;R대 한 민 국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"/>
  <sheetViews>
    <sheetView workbookViewId="0">
      <selection activeCell="D4" sqref="D4"/>
    </sheetView>
  </sheetViews>
  <sheetFormatPr defaultRowHeight="13.5"/>
  <cols>
    <col min="1" max="1" width="36.109375" style="1" customWidth="1"/>
    <col min="2" max="2" width="15.109375" style="22" bestFit="1" customWidth="1"/>
    <col min="3" max="6" width="15.109375" style="22" customWidth="1"/>
    <col min="7" max="7" width="8.6640625" style="2" customWidth="1"/>
    <col min="8" max="8" width="8.77734375" style="2" customWidth="1"/>
    <col min="9" max="16384" width="8.88671875" style="2"/>
  </cols>
  <sheetData>
    <row r="1" spans="1:13" ht="14.25" thickBot="1">
      <c r="A1" s="40" t="s">
        <v>3</v>
      </c>
      <c r="B1" s="41" t="s">
        <v>7</v>
      </c>
      <c r="C1" s="41" t="s">
        <v>5</v>
      </c>
      <c r="D1" s="41" t="s">
        <v>6</v>
      </c>
      <c r="E1" s="41" t="s">
        <v>49</v>
      </c>
      <c r="F1" s="42" t="s">
        <v>8</v>
      </c>
      <c r="H1" s="39"/>
    </row>
    <row r="2" spans="1:13">
      <c r="A2" s="5" t="s">
        <v>9</v>
      </c>
      <c r="B2" s="33">
        <f>총괄표!I29</f>
        <v>0</v>
      </c>
      <c r="C2" s="33">
        <f>총괄표!L29</f>
        <v>0</v>
      </c>
      <c r="D2" s="33">
        <f>총괄표!N29</f>
        <v>0</v>
      </c>
      <c r="E2" s="33"/>
      <c r="F2" s="33">
        <f t="shared" ref="F2:F8" si="0">SUM(B2,C2,D2)</f>
        <v>0</v>
      </c>
    </row>
    <row r="3" spans="1:13">
      <c r="A3" s="3" t="s">
        <v>795</v>
      </c>
      <c r="B3" s="34">
        <f>총괄표!I107</f>
        <v>0</v>
      </c>
      <c r="C3" s="34">
        <f>총괄표!L107</f>
        <v>0</v>
      </c>
      <c r="D3" s="34">
        <f>총괄표!N107</f>
        <v>0</v>
      </c>
      <c r="E3" s="34"/>
      <c r="F3" s="33">
        <f t="shared" si="0"/>
        <v>0</v>
      </c>
      <c r="H3" s="222" t="s">
        <v>106</v>
      </c>
      <c r="I3" s="223"/>
      <c r="J3" s="223"/>
      <c r="K3" s="223"/>
      <c r="L3" s="223"/>
      <c r="M3" s="224"/>
    </row>
    <row r="4" spans="1:13">
      <c r="A4" s="3" t="s">
        <v>3</v>
      </c>
      <c r="B4" s="34"/>
      <c r="C4" s="34"/>
      <c r="D4" s="34"/>
      <c r="E4" s="34"/>
      <c r="F4" s="34">
        <f t="shared" si="0"/>
        <v>0</v>
      </c>
      <c r="H4" s="225"/>
      <c r="I4" s="226"/>
      <c r="J4" s="226"/>
      <c r="K4" s="226"/>
      <c r="L4" s="226"/>
      <c r="M4" s="227"/>
    </row>
    <row r="5" spans="1:13">
      <c r="A5" s="3" t="s">
        <v>3</v>
      </c>
      <c r="B5" s="34"/>
      <c r="C5" s="34" t="s">
        <v>4</v>
      </c>
      <c r="D5" s="34"/>
      <c r="E5" s="34"/>
      <c r="F5" s="34">
        <f t="shared" si="0"/>
        <v>0</v>
      </c>
    </row>
    <row r="6" spans="1:13">
      <c r="A6" s="3" t="s">
        <v>3</v>
      </c>
      <c r="B6" s="34"/>
      <c r="C6" s="34"/>
      <c r="D6" s="34"/>
      <c r="E6" s="34"/>
      <c r="F6" s="34">
        <f t="shared" si="0"/>
        <v>0</v>
      </c>
      <c r="H6" s="216" t="s">
        <v>107</v>
      </c>
      <c r="I6" s="217"/>
      <c r="J6" s="217"/>
      <c r="K6" s="217"/>
      <c r="L6" s="217"/>
      <c r="M6" s="218"/>
    </row>
    <row r="7" spans="1:13">
      <c r="A7" s="3"/>
      <c r="B7" s="34"/>
      <c r="C7" s="34"/>
      <c r="D7" s="34"/>
      <c r="E7" s="34"/>
      <c r="F7" s="34">
        <f t="shared" si="0"/>
        <v>0</v>
      </c>
      <c r="H7" s="219"/>
      <c r="I7" s="220"/>
      <c r="J7" s="220"/>
      <c r="K7" s="220"/>
      <c r="L7" s="220"/>
      <c r="M7" s="221"/>
    </row>
    <row r="8" spans="1:13">
      <c r="A8" s="3"/>
      <c r="B8" s="34"/>
      <c r="C8" s="34"/>
      <c r="D8" s="34"/>
      <c r="E8" s="34"/>
      <c r="F8" s="34">
        <f t="shared" si="0"/>
        <v>0</v>
      </c>
    </row>
    <row r="9" spans="1:13" ht="14.25" thickBot="1">
      <c r="B9" s="44"/>
      <c r="C9" s="44"/>
      <c r="D9" s="44"/>
      <c r="E9" s="44"/>
      <c r="F9" s="44"/>
      <c r="H9" s="216" t="s">
        <v>108</v>
      </c>
      <c r="I9" s="217"/>
      <c r="J9" s="217"/>
      <c r="K9" s="217"/>
      <c r="L9" s="217"/>
      <c r="M9" s="218"/>
    </row>
    <row r="10" spans="1:13" ht="14.25" thickBot="1">
      <c r="A10" s="40"/>
      <c r="B10" s="41" t="s">
        <v>11</v>
      </c>
      <c r="C10" s="41" t="s">
        <v>13</v>
      </c>
      <c r="D10" s="41" t="s">
        <v>65</v>
      </c>
      <c r="E10" s="41" t="s">
        <v>78</v>
      </c>
      <c r="F10" s="42"/>
      <c r="H10" s="219"/>
      <c r="I10" s="220"/>
      <c r="J10" s="220"/>
      <c r="K10" s="220"/>
      <c r="L10" s="220"/>
      <c r="M10" s="221"/>
    </row>
    <row r="11" spans="1:13">
      <c r="A11" s="5" t="s">
        <v>101</v>
      </c>
      <c r="B11" s="23">
        <v>100</v>
      </c>
      <c r="C11" s="23">
        <v>1000</v>
      </c>
      <c r="D11" s="23">
        <f>$B$11/100</f>
        <v>1</v>
      </c>
      <c r="E11" s="23"/>
      <c r="F11" s="23"/>
    </row>
    <row r="12" spans="1:13">
      <c r="A12" s="3" t="s">
        <v>102</v>
      </c>
      <c r="B12" s="24">
        <v>100</v>
      </c>
      <c r="C12" s="24">
        <v>1000</v>
      </c>
      <c r="D12" s="23">
        <f>$B$12/100</f>
        <v>1</v>
      </c>
      <c r="E12" s="24">
        <v>2</v>
      </c>
      <c r="F12" s="24"/>
      <c r="H12" s="216" t="s">
        <v>109</v>
      </c>
      <c r="I12" s="217"/>
      <c r="J12" s="217"/>
      <c r="K12" s="217"/>
      <c r="L12" s="217"/>
      <c r="M12" s="218"/>
    </row>
    <row r="13" spans="1:13">
      <c r="A13" s="3" t="s">
        <v>103</v>
      </c>
      <c r="B13" s="24">
        <v>100</v>
      </c>
      <c r="C13" s="24">
        <v>1</v>
      </c>
      <c r="D13" s="23">
        <f>$B$13/100</f>
        <v>1</v>
      </c>
      <c r="E13" s="24">
        <v>5</v>
      </c>
      <c r="F13" s="24"/>
      <c r="H13" s="219"/>
      <c r="I13" s="220"/>
      <c r="J13" s="220"/>
      <c r="K13" s="220"/>
      <c r="L13" s="220"/>
      <c r="M13" s="221"/>
    </row>
    <row r="14" spans="1:13">
      <c r="A14" s="3"/>
      <c r="B14" s="24"/>
      <c r="C14" s="24"/>
      <c r="D14" s="24"/>
      <c r="E14" s="24"/>
      <c r="F14" s="24"/>
    </row>
    <row r="15" spans="1:13">
      <c r="A15" s="3"/>
      <c r="B15" s="24"/>
      <c r="C15" s="24"/>
      <c r="D15" s="24"/>
      <c r="E15" s="24"/>
      <c r="F15" s="24"/>
    </row>
    <row r="16" spans="1:13">
      <c r="A16" s="3"/>
      <c r="B16" s="24"/>
      <c r="C16" s="24"/>
      <c r="D16" s="24"/>
      <c r="E16" s="24"/>
      <c r="F16" s="24"/>
    </row>
    <row r="17" spans="1:6">
      <c r="A17" s="3"/>
      <c r="B17" s="24"/>
      <c r="C17" s="24"/>
      <c r="D17" s="24"/>
      <c r="E17" s="24"/>
      <c r="F17" s="24"/>
    </row>
    <row r="18" spans="1:6">
      <c r="A18" s="3" t="s">
        <v>2</v>
      </c>
      <c r="B18" s="24"/>
      <c r="C18" s="24"/>
      <c r="D18" s="24"/>
      <c r="E18" s="24"/>
      <c r="F18" s="24"/>
    </row>
    <row r="19" spans="1:6" ht="14.25" thickBot="1">
      <c r="A19" s="4" t="s">
        <v>4</v>
      </c>
      <c r="B19" s="43"/>
      <c r="C19" s="43"/>
      <c r="D19" s="43"/>
      <c r="E19" s="43"/>
      <c r="F19" s="43"/>
    </row>
    <row r="20" spans="1:6" ht="14.25" thickBot="1">
      <c r="A20" s="40" t="s">
        <v>59</v>
      </c>
      <c r="B20" s="41" t="s">
        <v>11</v>
      </c>
      <c r="C20" s="41"/>
      <c r="D20" s="41" t="s">
        <v>65</v>
      </c>
      <c r="E20" s="41"/>
      <c r="F20" s="42"/>
    </row>
    <row r="21" spans="1:6">
      <c r="A21" s="5" t="s">
        <v>60</v>
      </c>
      <c r="B21" s="23">
        <f>B11</f>
        <v>100</v>
      </c>
      <c r="C21" s="23"/>
      <c r="D21" s="23">
        <f>$B$21/100</f>
        <v>1</v>
      </c>
      <c r="E21" s="23"/>
      <c r="F21" s="23"/>
    </row>
    <row r="22" spans="1:6">
      <c r="A22" s="3" t="s">
        <v>61</v>
      </c>
      <c r="B22" s="24">
        <f>B11</f>
        <v>100</v>
      </c>
      <c r="C22" s="23"/>
      <c r="D22" s="23">
        <f>$B$22/100</f>
        <v>1</v>
      </c>
      <c r="E22" s="24"/>
      <c r="F22" s="24"/>
    </row>
    <row r="23" spans="1:6">
      <c r="A23" s="3" t="s">
        <v>64</v>
      </c>
      <c r="B23" s="24">
        <f>B11</f>
        <v>100</v>
      </c>
      <c r="C23" s="23"/>
      <c r="D23" s="23">
        <f>$B$23/100</f>
        <v>1</v>
      </c>
      <c r="E23" s="24"/>
      <c r="F23" s="24"/>
    </row>
    <row r="24" spans="1:6">
      <c r="A24" s="3" t="s">
        <v>62</v>
      </c>
      <c r="B24" s="24">
        <f>B11</f>
        <v>100</v>
      </c>
      <c r="C24" s="23"/>
      <c r="D24" s="23">
        <f>$B$24/100</f>
        <v>1</v>
      </c>
      <c r="E24" s="24"/>
      <c r="F24" s="24"/>
    </row>
    <row r="25" spans="1:6">
      <c r="A25" s="3" t="s">
        <v>63</v>
      </c>
      <c r="B25" s="24">
        <f>B11</f>
        <v>100</v>
      </c>
      <c r="C25" s="23"/>
      <c r="D25" s="23">
        <f>$B$25/100</f>
        <v>1</v>
      </c>
      <c r="E25" s="24"/>
      <c r="F25" s="24"/>
    </row>
    <row r="26" spans="1:6">
      <c r="A26" s="3"/>
      <c r="B26" s="24"/>
      <c r="C26" s="24"/>
      <c r="D26" s="24"/>
      <c r="E26" s="24"/>
      <c r="F26" s="24"/>
    </row>
    <row r="27" spans="1:6">
      <c r="A27" s="3"/>
      <c r="B27" s="24"/>
      <c r="C27" s="24"/>
      <c r="D27" s="24"/>
      <c r="E27" s="24"/>
      <c r="F27" s="24"/>
    </row>
    <row r="28" spans="1:6">
      <c r="A28" s="3"/>
      <c r="B28" s="24"/>
      <c r="C28" s="24"/>
      <c r="D28" s="24"/>
      <c r="E28" s="24"/>
      <c r="F28" s="24"/>
    </row>
    <row r="29" spans="1:6" ht="14.25" customHeight="1" thickBot="1">
      <c r="A29" s="4"/>
      <c r="B29" s="43"/>
      <c r="C29" s="43"/>
      <c r="D29" s="43"/>
      <c r="E29" s="43"/>
      <c r="F29" s="43"/>
    </row>
    <row r="30" spans="1:6" ht="14.25" customHeight="1" thickBot="1">
      <c r="A30" s="40" t="s">
        <v>71</v>
      </c>
      <c r="B30" s="41" t="s">
        <v>72</v>
      </c>
      <c r="C30" s="41" t="s">
        <v>73</v>
      </c>
      <c r="D30" s="41" t="s">
        <v>74</v>
      </c>
      <c r="E30" s="41"/>
      <c r="F30" s="42"/>
    </row>
    <row r="31" spans="1:6">
      <c r="A31" s="5" t="s">
        <v>75</v>
      </c>
      <c r="B31" s="23">
        <v>15</v>
      </c>
      <c r="C31" s="23">
        <v>15</v>
      </c>
      <c r="D31" s="23">
        <v>20</v>
      </c>
      <c r="E31" s="23"/>
      <c r="F31" s="23"/>
    </row>
    <row r="32" spans="1:6">
      <c r="A32" s="5" t="s">
        <v>70</v>
      </c>
      <c r="B32" s="24">
        <v>40</v>
      </c>
      <c r="C32" s="24">
        <v>40</v>
      </c>
      <c r="D32" s="24">
        <v>40</v>
      </c>
      <c r="E32" s="24"/>
      <c r="F32" s="24"/>
    </row>
    <row r="33" spans="1:13">
      <c r="A33" s="3" t="s">
        <v>14</v>
      </c>
      <c r="B33" s="24">
        <v>2</v>
      </c>
      <c r="C33" s="24"/>
      <c r="D33" s="24"/>
      <c r="E33" s="24"/>
      <c r="F33" s="24"/>
      <c r="H33" s="216" t="s">
        <v>796</v>
      </c>
      <c r="I33" s="217"/>
      <c r="J33" s="217"/>
      <c r="K33" s="217"/>
      <c r="L33" s="217"/>
      <c r="M33" s="218"/>
    </row>
    <row r="34" spans="1:13">
      <c r="A34" s="3" t="s">
        <v>15</v>
      </c>
      <c r="B34" s="24"/>
      <c r="C34" s="24"/>
      <c r="D34" s="24"/>
      <c r="E34" s="24"/>
      <c r="F34" s="24"/>
      <c r="H34" s="219"/>
      <c r="I34" s="220"/>
      <c r="J34" s="220"/>
      <c r="K34" s="220"/>
      <c r="L34" s="220"/>
      <c r="M34" s="221"/>
    </row>
    <row r="35" spans="1:13">
      <c r="A35" s="3" t="s">
        <v>16</v>
      </c>
      <c r="B35" s="24">
        <v>2</v>
      </c>
      <c r="C35" s="24"/>
      <c r="D35" s="24"/>
      <c r="E35" s="24"/>
      <c r="F35" s="24"/>
    </row>
    <row r="36" spans="1:13">
      <c r="A36" s="3" t="s">
        <v>17</v>
      </c>
      <c r="B36" s="24">
        <v>3</v>
      </c>
      <c r="C36" s="24"/>
      <c r="D36" s="24"/>
      <c r="E36" s="24"/>
      <c r="F36" s="24"/>
    </row>
    <row r="37" spans="1:13">
      <c r="A37" s="3"/>
      <c r="B37" s="24"/>
      <c r="C37" s="24"/>
      <c r="D37" s="24"/>
      <c r="E37" s="24"/>
      <c r="F37" s="24"/>
    </row>
    <row r="38" spans="1:13">
      <c r="A38" s="3"/>
      <c r="B38" s="24"/>
      <c r="C38" s="24"/>
      <c r="D38" s="24"/>
      <c r="E38" s="24"/>
      <c r="F38" s="24"/>
    </row>
    <row r="39" spans="1:13" ht="14.25" thickBot="1">
      <c r="A39" s="4"/>
      <c r="B39" s="43"/>
      <c r="C39" s="43"/>
      <c r="D39" s="43"/>
      <c r="E39" s="43"/>
      <c r="F39" s="43"/>
    </row>
    <row r="40" spans="1:13" ht="14.25" thickBot="1">
      <c r="A40" s="40" t="s">
        <v>10</v>
      </c>
      <c r="B40" s="41" t="s">
        <v>11</v>
      </c>
      <c r="C40" s="41" t="s">
        <v>12</v>
      </c>
      <c r="D40" s="41"/>
      <c r="E40" s="41"/>
      <c r="F40" s="42"/>
    </row>
    <row r="41" spans="1:13">
      <c r="A41" s="1" t="s">
        <v>110</v>
      </c>
      <c r="B41" s="22">
        <v>100</v>
      </c>
      <c r="C41" s="22">
        <v>0</v>
      </c>
    </row>
    <row r="42" spans="1:13">
      <c r="A42" s="1" t="s">
        <v>111</v>
      </c>
      <c r="B42" s="22">
        <v>100</v>
      </c>
      <c r="C42" s="22">
        <v>0</v>
      </c>
    </row>
    <row r="43" spans="1:13">
      <c r="A43" s="1" t="s">
        <v>112</v>
      </c>
      <c r="B43" s="22">
        <v>100</v>
      </c>
      <c r="C43" s="22">
        <v>0</v>
      </c>
    </row>
  </sheetData>
  <mergeCells count="5">
    <mergeCell ref="H33:M34"/>
    <mergeCell ref="H3:M4"/>
    <mergeCell ref="H6:M7"/>
    <mergeCell ref="H9:M10"/>
    <mergeCell ref="H12:M13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A107"/>
  <sheetViews>
    <sheetView topLeftCell="D1" workbookViewId="0">
      <pane ySplit="3" topLeftCell="A4" activePane="bottomLeft" state="frozen"/>
      <selection activeCell="D1" sqref="D1"/>
      <selection pane="bottomLeft" activeCell="H59" sqref="H59"/>
    </sheetView>
  </sheetViews>
  <sheetFormatPr defaultRowHeight="20.45" customHeight="1"/>
  <cols>
    <col min="1" max="1" width="5.77734375" style="22" hidden="1" customWidth="1"/>
    <col min="2" max="2" width="6.5546875" style="21" hidden="1" customWidth="1"/>
    <col min="3" max="3" width="13.6640625" style="21" hidden="1" customWidth="1"/>
    <col min="4" max="4" width="36.21875" style="21" customWidth="1"/>
    <col min="5" max="5" width="9.109375" style="22" hidden="1" customWidth="1"/>
    <col min="6" max="6" width="4.21875" style="26" customWidth="1"/>
    <col min="7" max="7" width="4.6640625" style="35" customWidth="1"/>
    <col min="8" max="8" width="13" style="35" customWidth="1"/>
    <col min="9" max="9" width="13.109375" style="35" customWidth="1"/>
    <col min="10" max="10" width="5.109375" style="35" hidden="1" customWidth="1"/>
    <col min="11" max="11" width="11.21875" style="35" bestFit="1" customWidth="1"/>
    <col min="12" max="12" width="11.5546875" style="35" customWidth="1"/>
    <col min="13" max="14" width="9.44140625" style="35" customWidth="1"/>
    <col min="15" max="15" width="8.77734375" style="35" hidden="1" customWidth="1"/>
    <col min="16" max="16" width="13.21875" style="35" customWidth="1"/>
    <col min="17" max="17" width="10.44140625" style="21" customWidth="1"/>
    <col min="18" max="16384" width="8.88671875" style="2"/>
  </cols>
  <sheetData>
    <row r="1" spans="1:27" ht="20.45" customHeight="1">
      <c r="B1" s="21" t="s">
        <v>794</v>
      </c>
      <c r="D1" s="185" t="s">
        <v>777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AA1" s="2" t="s">
        <v>104</v>
      </c>
    </row>
    <row r="2" spans="1:27" s="17" customFormat="1" ht="20.45" customHeight="1">
      <c r="A2" s="187" t="s">
        <v>38</v>
      </c>
      <c r="B2" s="187" t="s">
        <v>22</v>
      </c>
      <c r="C2" s="189" t="s">
        <v>29</v>
      </c>
      <c r="D2" s="188" t="s">
        <v>43</v>
      </c>
      <c r="E2" s="190" t="s">
        <v>23</v>
      </c>
      <c r="F2" s="190" t="s">
        <v>0</v>
      </c>
      <c r="G2" s="184" t="s">
        <v>1</v>
      </c>
      <c r="H2" s="184" t="s">
        <v>24</v>
      </c>
      <c r="I2" s="184"/>
      <c r="J2" s="184" t="s">
        <v>25</v>
      </c>
      <c r="K2" s="184"/>
      <c r="L2" s="184"/>
      <c r="M2" s="184" t="s">
        <v>26</v>
      </c>
      <c r="N2" s="184"/>
      <c r="O2" s="51"/>
      <c r="P2" s="184" t="s">
        <v>30</v>
      </c>
      <c r="Q2" s="188" t="s">
        <v>28</v>
      </c>
    </row>
    <row r="3" spans="1:27" s="17" customFormat="1" ht="20.45" customHeight="1">
      <c r="A3" s="187"/>
      <c r="B3" s="187"/>
      <c r="C3" s="189"/>
      <c r="D3" s="188"/>
      <c r="E3" s="190"/>
      <c r="F3" s="190"/>
      <c r="G3" s="184"/>
      <c r="H3" s="51" t="s">
        <v>31</v>
      </c>
      <c r="I3" s="51" t="s">
        <v>32</v>
      </c>
      <c r="J3" s="51" t="s">
        <v>1</v>
      </c>
      <c r="K3" s="51" t="s">
        <v>31</v>
      </c>
      <c r="L3" s="51" t="s">
        <v>32</v>
      </c>
      <c r="M3" s="51" t="s">
        <v>33</v>
      </c>
      <c r="N3" s="51" t="s">
        <v>32</v>
      </c>
      <c r="O3" s="51" t="s">
        <v>34</v>
      </c>
      <c r="P3" s="184"/>
      <c r="Q3" s="188"/>
    </row>
    <row r="4" spans="1:27" ht="20.45" customHeight="1">
      <c r="B4" s="21" t="s">
        <v>792</v>
      </c>
      <c r="D4" s="181" t="s">
        <v>791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1:27" ht="20.45" customHeight="1">
      <c r="B5" s="21" t="s">
        <v>786</v>
      </c>
      <c r="D5" s="45" t="s">
        <v>787</v>
      </c>
      <c r="E5" s="24"/>
      <c r="F5" s="27" t="s">
        <v>277</v>
      </c>
      <c r="G5" s="36">
        <v>1</v>
      </c>
      <c r="H5" s="36"/>
      <c r="I5" s="36"/>
      <c r="J5" s="36"/>
      <c r="K5" s="36"/>
      <c r="L5" s="36"/>
      <c r="M5" s="36"/>
      <c r="N5" s="36"/>
      <c r="O5" s="36"/>
      <c r="P5" s="36"/>
      <c r="Q5" s="45" t="s">
        <v>2</v>
      </c>
    </row>
    <row r="6" spans="1:27" ht="20.45" customHeight="1">
      <c r="D6" s="45"/>
      <c r="E6" s="24"/>
      <c r="F6" s="27"/>
      <c r="G6" s="36"/>
      <c r="H6" s="36"/>
      <c r="I6" s="36"/>
      <c r="J6" s="36"/>
      <c r="K6" s="36"/>
      <c r="L6" s="36"/>
      <c r="M6" s="36"/>
      <c r="N6" s="36"/>
      <c r="O6" s="36"/>
      <c r="P6" s="36"/>
      <c r="Q6" s="45"/>
    </row>
    <row r="7" spans="1:27" ht="20.45" customHeight="1">
      <c r="D7" s="45"/>
      <c r="E7" s="24"/>
      <c r="F7" s="27"/>
      <c r="G7" s="36"/>
      <c r="H7" s="36"/>
      <c r="I7" s="36"/>
      <c r="J7" s="36"/>
      <c r="K7" s="36"/>
      <c r="L7" s="36"/>
      <c r="M7" s="36"/>
      <c r="N7" s="36"/>
      <c r="O7" s="36"/>
      <c r="P7" s="36"/>
      <c r="Q7" s="45"/>
    </row>
    <row r="8" spans="1:27" ht="20.45" customHeight="1">
      <c r="D8" s="45"/>
      <c r="E8" s="24"/>
      <c r="F8" s="27"/>
      <c r="G8" s="36"/>
      <c r="H8" s="36"/>
      <c r="I8" s="36"/>
      <c r="J8" s="36"/>
      <c r="K8" s="36"/>
      <c r="L8" s="36"/>
      <c r="M8" s="36"/>
      <c r="N8" s="36"/>
      <c r="O8" s="36"/>
      <c r="P8" s="36"/>
      <c r="Q8" s="45"/>
    </row>
    <row r="9" spans="1:27" ht="20.45" customHeight="1">
      <c r="D9" s="45"/>
      <c r="E9" s="24"/>
      <c r="F9" s="27"/>
      <c r="G9" s="36"/>
      <c r="H9" s="36"/>
      <c r="I9" s="36"/>
      <c r="J9" s="36"/>
      <c r="K9" s="36"/>
      <c r="L9" s="36"/>
      <c r="M9" s="36"/>
      <c r="N9" s="36"/>
      <c r="O9" s="36"/>
      <c r="P9" s="36"/>
      <c r="Q9" s="45"/>
    </row>
    <row r="10" spans="1:27" ht="20.45" customHeight="1">
      <c r="D10" s="45"/>
      <c r="E10" s="24"/>
      <c r="F10" s="2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5"/>
    </row>
    <row r="11" spans="1:27" ht="20.45" customHeight="1">
      <c r="D11" s="45"/>
      <c r="E11" s="24"/>
      <c r="F11" s="2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5"/>
    </row>
    <row r="12" spans="1:27" ht="20.45" customHeight="1">
      <c r="D12" s="45"/>
      <c r="E12" s="24"/>
      <c r="F12" s="2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5"/>
    </row>
    <row r="13" spans="1:27" ht="20.45" customHeight="1">
      <c r="D13" s="45"/>
      <c r="E13" s="24"/>
      <c r="F13" s="27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5"/>
    </row>
    <row r="14" spans="1:27" ht="20.45" customHeight="1">
      <c r="D14" s="45"/>
      <c r="E14" s="24"/>
      <c r="F14" s="27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5"/>
    </row>
    <row r="15" spans="1:27" ht="20.45" customHeight="1">
      <c r="D15" s="45"/>
      <c r="E15" s="24"/>
      <c r="F15" s="2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45"/>
    </row>
    <row r="16" spans="1:27" ht="20.45" customHeight="1">
      <c r="D16" s="45"/>
      <c r="E16" s="24"/>
      <c r="F16" s="2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5"/>
    </row>
    <row r="17" spans="2:17" ht="20.45" customHeight="1">
      <c r="D17" s="45"/>
      <c r="E17" s="24"/>
      <c r="F17" s="27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45"/>
    </row>
    <row r="18" spans="2:17" ht="20.45" customHeight="1">
      <c r="D18" s="45"/>
      <c r="E18" s="24"/>
      <c r="F18" s="2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45"/>
    </row>
    <row r="19" spans="2:17" ht="20.45" customHeight="1">
      <c r="D19" s="45"/>
      <c r="E19" s="24"/>
      <c r="F19" s="2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5"/>
    </row>
    <row r="20" spans="2:17" ht="20.45" customHeight="1">
      <c r="D20" s="45"/>
      <c r="E20" s="24"/>
      <c r="F20" s="2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45"/>
    </row>
    <row r="21" spans="2:17" ht="20.45" customHeight="1">
      <c r="D21" s="45"/>
      <c r="E21" s="24"/>
      <c r="F21" s="2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5"/>
    </row>
    <row r="22" spans="2:17" ht="20.45" customHeight="1">
      <c r="D22" s="45"/>
      <c r="E22" s="24"/>
      <c r="F22" s="2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5"/>
    </row>
    <row r="23" spans="2:17" ht="20.45" customHeight="1">
      <c r="D23" s="45"/>
      <c r="E23" s="24"/>
      <c r="F23" s="2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5"/>
    </row>
    <row r="24" spans="2:17" ht="20.45" customHeight="1">
      <c r="D24" s="45"/>
      <c r="E24" s="24"/>
      <c r="F24" s="2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45"/>
    </row>
    <row r="25" spans="2:17" ht="20.45" customHeight="1">
      <c r="D25" s="45"/>
      <c r="E25" s="24"/>
      <c r="F25" s="2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45"/>
    </row>
    <row r="26" spans="2:17" ht="20.45" customHeight="1">
      <c r="D26" s="45"/>
      <c r="E26" s="24"/>
      <c r="F26" s="2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5"/>
    </row>
    <row r="27" spans="2:17" ht="20.45" customHeight="1">
      <c r="D27" s="45"/>
      <c r="E27" s="24"/>
      <c r="F27" s="2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5"/>
    </row>
    <row r="28" spans="2:17" ht="20.45" customHeight="1">
      <c r="D28" s="45"/>
      <c r="E28" s="24"/>
      <c r="F28" s="2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45"/>
    </row>
    <row r="29" spans="2:17" ht="20.45" customHeight="1">
      <c r="C29" s="21" t="s">
        <v>788</v>
      </c>
      <c r="D29" s="45" t="s">
        <v>624</v>
      </c>
      <c r="E29" s="24"/>
      <c r="F29" s="27"/>
      <c r="G29" s="36"/>
      <c r="H29" s="36"/>
      <c r="I29" s="36">
        <f>TRUNC(SUM(I4:I28))</f>
        <v>0</v>
      </c>
      <c r="J29" s="36"/>
      <c r="K29" s="36"/>
      <c r="L29" s="36">
        <f>TRUNC(SUM(L4:L28))</f>
        <v>0</v>
      </c>
      <c r="M29" s="36"/>
      <c r="N29" s="36">
        <f>TRUNC(SUM(N4:N28))</f>
        <v>0</v>
      </c>
      <c r="O29" s="36" t="str">
        <f>IF((H29+K29+M29)=0, "", (H29+K29+M29))</f>
        <v/>
      </c>
      <c r="P29" s="36">
        <f>TRUNC(SUM(P4:P28))</f>
        <v>0</v>
      </c>
      <c r="Q29" s="45"/>
    </row>
    <row r="30" spans="2:17" ht="20.45" customHeight="1">
      <c r="B30" s="21" t="s">
        <v>413</v>
      </c>
      <c r="D30" s="181" t="s">
        <v>791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3"/>
    </row>
    <row r="31" spans="2:17" ht="20.45" customHeight="1">
      <c r="B31" s="21" t="s">
        <v>789</v>
      </c>
      <c r="D31" s="45" t="s">
        <v>790</v>
      </c>
      <c r="E31" s="24"/>
      <c r="F31" s="27" t="s">
        <v>277</v>
      </c>
      <c r="G31" s="36">
        <v>1</v>
      </c>
      <c r="H31" s="36"/>
      <c r="I31" s="36"/>
      <c r="J31" s="36"/>
      <c r="K31" s="36"/>
      <c r="L31" s="36"/>
      <c r="M31" s="36"/>
      <c r="N31" s="36"/>
      <c r="O31" s="36"/>
      <c r="P31" s="36"/>
      <c r="Q31" s="45"/>
    </row>
    <row r="32" spans="2:17" ht="20.45" customHeight="1">
      <c r="D32" s="45"/>
      <c r="E32" s="24"/>
      <c r="F32" s="2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5"/>
    </row>
    <row r="33" spans="4:17" ht="20.45" customHeight="1">
      <c r="D33" s="45"/>
      <c r="E33" s="24"/>
      <c r="F33" s="2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5"/>
    </row>
    <row r="34" spans="4:17" ht="20.45" customHeight="1">
      <c r="D34" s="45"/>
      <c r="E34" s="24"/>
      <c r="F34" s="2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5"/>
    </row>
    <row r="35" spans="4:17" ht="20.45" customHeight="1">
      <c r="D35" s="45"/>
      <c r="E35" s="24"/>
      <c r="F35" s="2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5"/>
    </row>
    <row r="36" spans="4:17" ht="20.45" customHeight="1">
      <c r="D36" s="45"/>
      <c r="E36" s="24"/>
      <c r="F36" s="27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5"/>
    </row>
    <row r="37" spans="4:17" ht="20.45" customHeight="1">
      <c r="D37" s="45"/>
      <c r="E37" s="24"/>
      <c r="F37" s="2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5"/>
    </row>
    <row r="38" spans="4:17" ht="20.45" customHeight="1">
      <c r="D38" s="45"/>
      <c r="E38" s="24"/>
      <c r="F38" s="2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5"/>
    </row>
    <row r="39" spans="4:17" ht="20.45" customHeight="1">
      <c r="D39" s="45"/>
      <c r="E39" s="24"/>
      <c r="F39" s="2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5"/>
    </row>
    <row r="40" spans="4:17" ht="20.45" customHeight="1">
      <c r="D40" s="45"/>
      <c r="E40" s="24"/>
      <c r="F40" s="2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5"/>
    </row>
    <row r="41" spans="4:17" ht="20.45" customHeight="1">
      <c r="D41" s="45"/>
      <c r="E41" s="24"/>
      <c r="F41" s="2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5"/>
    </row>
    <row r="42" spans="4:17" ht="20.45" customHeight="1">
      <c r="D42" s="45"/>
      <c r="E42" s="24"/>
      <c r="F42" s="27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45"/>
    </row>
    <row r="43" spans="4:17" ht="20.45" customHeight="1">
      <c r="D43" s="45"/>
      <c r="E43" s="24"/>
      <c r="F43" s="27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45"/>
    </row>
    <row r="44" spans="4:17" ht="20.45" customHeight="1">
      <c r="D44" s="45"/>
      <c r="E44" s="24"/>
      <c r="F44" s="2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5"/>
    </row>
    <row r="45" spans="4:17" ht="20.45" customHeight="1">
      <c r="D45" s="45"/>
      <c r="E45" s="24"/>
      <c r="F45" s="2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5"/>
    </row>
    <row r="46" spans="4:17" ht="20.45" customHeight="1">
      <c r="D46" s="45"/>
      <c r="E46" s="24"/>
      <c r="F46" s="27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45"/>
    </row>
    <row r="47" spans="4:17" ht="20.45" customHeight="1">
      <c r="D47" s="45"/>
      <c r="E47" s="24"/>
      <c r="F47" s="2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5"/>
    </row>
    <row r="48" spans="4:17" ht="20.45" customHeight="1">
      <c r="D48" s="45"/>
      <c r="E48" s="24"/>
      <c r="F48" s="27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5"/>
    </row>
    <row r="49" spans="2:17" ht="20.45" customHeight="1">
      <c r="D49" s="45"/>
      <c r="E49" s="24"/>
      <c r="F49" s="27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5"/>
    </row>
    <row r="50" spans="2:17" ht="20.45" customHeight="1">
      <c r="D50" s="45"/>
      <c r="E50" s="24"/>
      <c r="F50" s="27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45"/>
    </row>
    <row r="51" spans="2:17" ht="20.45" customHeight="1">
      <c r="D51" s="45"/>
      <c r="E51" s="24"/>
      <c r="F51" s="2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45"/>
    </row>
    <row r="52" spans="2:17" ht="20.45" customHeight="1">
      <c r="D52" s="45"/>
      <c r="E52" s="24"/>
      <c r="F52" s="2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5"/>
    </row>
    <row r="53" spans="2:17" ht="20.45" customHeight="1">
      <c r="D53" s="45"/>
      <c r="E53" s="24"/>
      <c r="F53" s="2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45"/>
    </row>
    <row r="54" spans="2:17" ht="20.45" customHeight="1">
      <c r="D54" s="45"/>
      <c r="E54" s="24"/>
      <c r="F54" s="27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45"/>
    </row>
    <row r="55" spans="2:17" ht="20.45" customHeight="1">
      <c r="C55" s="21" t="s">
        <v>788</v>
      </c>
      <c r="D55" s="45" t="s">
        <v>624</v>
      </c>
      <c r="E55" s="24"/>
      <c r="F55" s="27"/>
      <c r="G55" s="36"/>
      <c r="H55" s="36"/>
      <c r="I55" s="36">
        <f>TRUNC(SUM(I30:I54))</f>
        <v>0</v>
      </c>
      <c r="J55" s="36"/>
      <c r="K55" s="36"/>
      <c r="L55" s="36">
        <f>TRUNC(SUM(L30:L54))</f>
        <v>0</v>
      </c>
      <c r="M55" s="36"/>
      <c r="N55" s="36">
        <f>TRUNC(SUM(N30:N54))</f>
        <v>0</v>
      </c>
      <c r="O55" s="36" t="str">
        <f>IF((H55+K55+M55)=0, "", (H55+K55+M55))</f>
        <v/>
      </c>
      <c r="P55" s="36">
        <f>TRUNC(SUM(P30:P54))</f>
        <v>0</v>
      </c>
      <c r="Q55" s="45"/>
    </row>
    <row r="56" spans="2:17" ht="20.45" customHeight="1">
      <c r="B56" s="21" t="s">
        <v>413</v>
      </c>
      <c r="D56" s="181" t="s">
        <v>793</v>
      </c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3"/>
    </row>
    <row r="57" spans="2:17" ht="20.45" customHeight="1">
      <c r="B57" s="21" t="s">
        <v>778</v>
      </c>
      <c r="D57" s="45" t="s">
        <v>110</v>
      </c>
      <c r="E57" s="24"/>
      <c r="F57" s="27" t="s">
        <v>277</v>
      </c>
      <c r="G57" s="36">
        <v>1</v>
      </c>
      <c r="H57" s="36"/>
      <c r="I57" s="36"/>
      <c r="J57" s="36"/>
      <c r="K57" s="36"/>
      <c r="L57" s="36"/>
      <c r="M57" s="36"/>
      <c r="N57" s="36"/>
      <c r="O57" s="36"/>
      <c r="P57" s="36"/>
      <c r="Q57" s="45"/>
    </row>
    <row r="58" spans="2:17" ht="20.45" customHeight="1">
      <c r="B58" s="21" t="s">
        <v>779</v>
      </c>
      <c r="D58" s="45" t="s">
        <v>111</v>
      </c>
      <c r="E58" s="24"/>
      <c r="F58" s="27" t="s">
        <v>277</v>
      </c>
      <c r="G58" s="36">
        <v>1</v>
      </c>
      <c r="H58" s="36"/>
      <c r="I58" s="36"/>
      <c r="J58" s="36"/>
      <c r="K58" s="36"/>
      <c r="L58" s="36"/>
      <c r="M58" s="36"/>
      <c r="N58" s="36"/>
      <c r="O58" s="36"/>
      <c r="P58" s="36"/>
      <c r="Q58" s="45"/>
    </row>
    <row r="59" spans="2:17" ht="20.45" customHeight="1">
      <c r="D59" s="45"/>
      <c r="E59" s="24"/>
      <c r="F59" s="27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45"/>
    </row>
    <row r="60" spans="2:17" ht="20.45" customHeight="1">
      <c r="D60" s="45"/>
      <c r="E60" s="24"/>
      <c r="F60" s="27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5"/>
    </row>
    <row r="61" spans="2:17" ht="20.45" customHeight="1">
      <c r="D61" s="45"/>
      <c r="E61" s="24"/>
      <c r="F61" s="27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45"/>
    </row>
    <row r="62" spans="2:17" ht="20.45" customHeight="1">
      <c r="D62" s="45"/>
      <c r="E62" s="24"/>
      <c r="F62" s="27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5"/>
    </row>
    <row r="63" spans="2:17" ht="20.45" customHeight="1">
      <c r="D63" s="45"/>
      <c r="E63" s="24"/>
      <c r="F63" s="27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5"/>
    </row>
    <row r="64" spans="2:17" ht="20.45" customHeight="1">
      <c r="D64" s="45"/>
      <c r="E64" s="24"/>
      <c r="F64" s="27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5"/>
    </row>
    <row r="65" spans="4:17" ht="20.45" customHeight="1">
      <c r="D65" s="45"/>
      <c r="E65" s="24"/>
      <c r="F65" s="27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5"/>
    </row>
    <row r="66" spans="4:17" ht="20.45" customHeight="1">
      <c r="D66" s="45"/>
      <c r="E66" s="24"/>
      <c r="F66" s="27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45"/>
    </row>
    <row r="67" spans="4:17" ht="20.45" customHeight="1">
      <c r="D67" s="45"/>
      <c r="E67" s="24"/>
      <c r="F67" s="27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45"/>
    </row>
    <row r="68" spans="4:17" ht="20.45" customHeight="1">
      <c r="D68" s="45"/>
      <c r="E68" s="24"/>
      <c r="F68" s="27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5"/>
    </row>
    <row r="69" spans="4:17" ht="20.45" customHeight="1">
      <c r="D69" s="45"/>
      <c r="E69" s="24"/>
      <c r="F69" s="27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5"/>
    </row>
    <row r="70" spans="4:17" ht="20.45" customHeight="1">
      <c r="D70" s="45"/>
      <c r="E70" s="24"/>
      <c r="F70" s="27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5"/>
    </row>
    <row r="71" spans="4:17" ht="20.45" customHeight="1">
      <c r="D71" s="45"/>
      <c r="E71" s="24"/>
      <c r="F71" s="27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5"/>
    </row>
    <row r="72" spans="4:17" ht="20.45" customHeight="1">
      <c r="D72" s="45"/>
      <c r="E72" s="24"/>
      <c r="F72" s="27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5"/>
    </row>
    <row r="73" spans="4:17" ht="20.45" customHeight="1">
      <c r="D73" s="45"/>
      <c r="E73" s="24"/>
      <c r="F73" s="27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45"/>
    </row>
    <row r="74" spans="4:17" ht="20.45" customHeight="1">
      <c r="D74" s="45"/>
      <c r="E74" s="24"/>
      <c r="F74" s="27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5"/>
    </row>
    <row r="75" spans="4:17" ht="20.45" customHeight="1">
      <c r="D75" s="45"/>
      <c r="E75" s="24"/>
      <c r="F75" s="27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5"/>
    </row>
    <row r="76" spans="4:17" ht="20.45" customHeight="1">
      <c r="D76" s="45"/>
      <c r="E76" s="24"/>
      <c r="F76" s="27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5"/>
    </row>
    <row r="77" spans="4:17" ht="20.45" customHeight="1">
      <c r="D77" s="45"/>
      <c r="E77" s="24"/>
      <c r="F77" s="27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5"/>
    </row>
    <row r="78" spans="4:17" ht="20.45" customHeight="1">
      <c r="D78" s="45"/>
      <c r="E78" s="24"/>
      <c r="F78" s="27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</row>
    <row r="79" spans="4:17" ht="20.45" customHeight="1">
      <c r="D79" s="45"/>
      <c r="E79" s="24"/>
      <c r="F79" s="27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5"/>
    </row>
    <row r="80" spans="4:17" ht="20.45" customHeight="1">
      <c r="D80" s="45"/>
      <c r="E80" s="24"/>
      <c r="F80" s="27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5"/>
    </row>
    <row r="81" spans="2:17" ht="20.45" customHeight="1">
      <c r="B81" s="21" t="s">
        <v>786</v>
      </c>
      <c r="C81" s="21" t="s">
        <v>788</v>
      </c>
      <c r="D81" s="45" t="s">
        <v>624</v>
      </c>
      <c r="E81" s="24"/>
      <c r="F81" s="27"/>
      <c r="G81" s="36"/>
      <c r="H81" s="36"/>
      <c r="I81" s="36">
        <f>TRUNC(SUM(I56:I80))</f>
        <v>0</v>
      </c>
      <c r="J81" s="36"/>
      <c r="K81" s="36"/>
      <c r="L81" s="36">
        <f>TRUNC(SUM(L56:L80))</f>
        <v>0</v>
      </c>
      <c r="M81" s="36"/>
      <c r="N81" s="36">
        <f>TRUNC(SUM(N56:N80))</f>
        <v>0</v>
      </c>
      <c r="O81" s="36" t="str">
        <f>IF((H81+K81+M81)=0, "", (H81+K81+M81))</f>
        <v/>
      </c>
      <c r="P81" s="36">
        <f>TRUNC(SUM(P56:P80))</f>
        <v>0</v>
      </c>
      <c r="Q81" s="45"/>
    </row>
    <row r="82" spans="2:17" ht="20.45" customHeight="1">
      <c r="B82" s="21" t="s">
        <v>413</v>
      </c>
      <c r="D82" s="181" t="s">
        <v>790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3"/>
    </row>
    <row r="83" spans="2:17" ht="20.45" customHeight="1">
      <c r="B83" s="21" t="s">
        <v>780</v>
      </c>
      <c r="D83" s="45" t="s">
        <v>112</v>
      </c>
      <c r="E83" s="24"/>
      <c r="F83" s="27" t="s">
        <v>277</v>
      </c>
      <c r="G83" s="36">
        <v>1</v>
      </c>
      <c r="H83" s="36"/>
      <c r="I83" s="36"/>
      <c r="J83" s="36"/>
      <c r="K83" s="36"/>
      <c r="L83" s="36"/>
      <c r="M83" s="36"/>
      <c r="N83" s="36"/>
      <c r="O83" s="36"/>
      <c r="P83" s="36"/>
      <c r="Q83" s="45"/>
    </row>
    <row r="84" spans="2:17" ht="20.45" customHeight="1">
      <c r="D84" s="45"/>
      <c r="E84" s="24"/>
      <c r="F84" s="27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5"/>
    </row>
    <row r="85" spans="2:17" ht="20.45" customHeight="1">
      <c r="D85" s="45"/>
      <c r="E85" s="24"/>
      <c r="F85" s="27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45"/>
    </row>
    <row r="86" spans="2:17" ht="20.45" customHeight="1">
      <c r="D86" s="45"/>
      <c r="E86" s="24"/>
      <c r="F86" s="27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45"/>
    </row>
    <row r="87" spans="2:17" ht="20.45" customHeight="1">
      <c r="D87" s="45"/>
      <c r="E87" s="24"/>
      <c r="F87" s="27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5"/>
    </row>
    <row r="88" spans="2:17" ht="20.45" customHeight="1">
      <c r="D88" s="45"/>
      <c r="E88" s="24"/>
      <c r="F88" s="27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5"/>
    </row>
    <row r="89" spans="2:17" ht="20.45" customHeight="1">
      <c r="D89" s="45"/>
      <c r="E89" s="24"/>
      <c r="F89" s="27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5"/>
    </row>
    <row r="90" spans="2:17" ht="20.45" customHeight="1">
      <c r="D90" s="45"/>
      <c r="E90" s="24"/>
      <c r="F90" s="27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5"/>
    </row>
    <row r="91" spans="2:17" ht="20.45" customHeight="1">
      <c r="D91" s="45"/>
      <c r="E91" s="24"/>
      <c r="F91" s="27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5"/>
    </row>
    <row r="92" spans="2:17" ht="20.45" customHeight="1">
      <c r="D92" s="45"/>
      <c r="E92" s="24"/>
      <c r="F92" s="27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5"/>
    </row>
    <row r="93" spans="2:17" ht="20.45" customHeight="1">
      <c r="D93" s="45"/>
      <c r="E93" s="24"/>
      <c r="F93" s="27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5"/>
    </row>
    <row r="94" spans="2:17" ht="20.45" customHeight="1">
      <c r="D94" s="45"/>
      <c r="E94" s="24"/>
      <c r="F94" s="27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5"/>
    </row>
    <row r="95" spans="2:17" ht="20.45" customHeight="1">
      <c r="D95" s="45"/>
      <c r="E95" s="24"/>
      <c r="F95" s="27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5"/>
    </row>
    <row r="96" spans="2:17" ht="20.45" customHeight="1">
      <c r="D96" s="45"/>
      <c r="E96" s="24"/>
      <c r="F96" s="2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5"/>
    </row>
    <row r="97" spans="2:17" ht="20.45" customHeight="1">
      <c r="D97" s="45"/>
      <c r="E97" s="24"/>
      <c r="F97" s="27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5"/>
    </row>
    <row r="98" spans="2:17" ht="20.45" customHeight="1">
      <c r="D98" s="45"/>
      <c r="E98" s="24"/>
      <c r="F98" s="27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5"/>
    </row>
    <row r="99" spans="2:17" ht="20.45" customHeight="1">
      <c r="D99" s="45"/>
      <c r="E99" s="24"/>
      <c r="F99" s="27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45"/>
    </row>
    <row r="100" spans="2:17" ht="20.45" customHeight="1">
      <c r="D100" s="45"/>
      <c r="E100" s="24"/>
      <c r="F100" s="27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5"/>
    </row>
    <row r="101" spans="2:17" ht="20.45" customHeight="1">
      <c r="D101" s="45"/>
      <c r="E101" s="24"/>
      <c r="F101" s="27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5"/>
    </row>
    <row r="102" spans="2:17" ht="20.45" customHeight="1">
      <c r="D102" s="45"/>
      <c r="E102" s="24"/>
      <c r="F102" s="27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45"/>
    </row>
    <row r="103" spans="2:17" ht="20.45" customHeight="1">
      <c r="D103" s="45"/>
      <c r="E103" s="24"/>
      <c r="F103" s="27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5"/>
    </row>
    <row r="104" spans="2:17" ht="20.45" customHeight="1">
      <c r="D104" s="45"/>
      <c r="E104" s="24"/>
      <c r="F104" s="27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45"/>
    </row>
    <row r="105" spans="2:17" ht="20.45" customHeight="1">
      <c r="D105" s="45"/>
      <c r="E105" s="24"/>
      <c r="F105" s="27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5"/>
    </row>
    <row r="106" spans="2:17" ht="20.45" customHeight="1">
      <c r="D106" s="45"/>
      <c r="E106" s="24"/>
      <c r="F106" s="27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45"/>
    </row>
    <row r="107" spans="2:17" ht="20.45" customHeight="1">
      <c r="B107" s="21" t="s">
        <v>789</v>
      </c>
      <c r="C107" s="21" t="s">
        <v>788</v>
      </c>
      <c r="D107" s="45" t="s">
        <v>624</v>
      </c>
      <c r="E107" s="24"/>
      <c r="F107" s="27"/>
      <c r="G107" s="36"/>
      <c r="H107" s="36"/>
      <c r="I107" s="36">
        <f>TRUNC(SUM(I82:I106))</f>
        <v>0</v>
      </c>
      <c r="J107" s="36"/>
      <c r="K107" s="36"/>
      <c r="L107" s="36">
        <f>TRUNC(SUM(L82:L106))</f>
        <v>0</v>
      </c>
      <c r="M107" s="36"/>
      <c r="N107" s="36">
        <f>TRUNC(SUM(N82:N106))</f>
        <v>0</v>
      </c>
      <c r="O107" s="36" t="str">
        <f>IF((H107+K107+M107)=0, "", (H107+K107+M107))</f>
        <v/>
      </c>
      <c r="P107" s="36">
        <f>TRUNC(SUM(P82:P106))</f>
        <v>0</v>
      </c>
      <c r="Q107" s="45"/>
    </row>
  </sheetData>
  <mergeCells count="17">
    <mergeCell ref="D1:Q1"/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  <mergeCell ref="D4:Q4"/>
    <mergeCell ref="D30:Q30"/>
    <mergeCell ref="D56:Q56"/>
    <mergeCell ref="D82:Q82"/>
    <mergeCell ref="J2:L2"/>
    <mergeCell ref="M2:N2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5" orientation="landscape" r:id="rId1"/>
  <headerFooter alignWithMargins="0">
    <oddFooter>&amp;R대 한 민 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33"/>
  <sheetViews>
    <sheetView topLeftCell="D1" workbookViewId="0">
      <pane ySplit="3" topLeftCell="A5" activePane="bottomLeft" state="frozen"/>
      <selection activeCell="I19" sqref="I19"/>
      <selection pane="bottomLeft" activeCell="K118" sqref="K118"/>
    </sheetView>
  </sheetViews>
  <sheetFormatPr defaultRowHeight="23.1" customHeight="1"/>
  <cols>
    <col min="1" max="1" width="12.109375" style="21" hidden="1" customWidth="1"/>
    <col min="2" max="2" width="17.44140625" style="21" hidden="1" customWidth="1"/>
    <col min="3" max="3" width="20.6640625" style="21" hidden="1" customWidth="1"/>
    <col min="4" max="4" width="24.33203125" style="21" customWidth="1"/>
    <col min="5" max="5" width="25.33203125" style="21" customWidth="1"/>
    <col min="6" max="6" width="4.21875" style="26" customWidth="1"/>
    <col min="7" max="7" width="10" style="22" customWidth="1"/>
    <col min="8" max="8" width="13" style="35" customWidth="1"/>
    <col min="9" max="9" width="13.21875" style="35" customWidth="1"/>
    <col min="10" max="10" width="5.5546875" style="35" hidden="1" customWidth="1"/>
    <col min="11" max="11" width="10.44140625" style="35" customWidth="1"/>
    <col min="12" max="12" width="11.77734375" style="35" customWidth="1"/>
    <col min="13" max="13" width="8.44140625" style="35" customWidth="1"/>
    <col min="14" max="14" width="9.109375" style="35" customWidth="1"/>
    <col min="15" max="15" width="6" style="35" hidden="1" customWidth="1"/>
    <col min="16" max="16" width="13" style="35" customWidth="1"/>
    <col min="17" max="17" width="11.109375" style="21" customWidth="1"/>
    <col min="18" max="26" width="8.88671875" style="2"/>
    <col min="27" max="31" width="11.77734375" style="35" customWidth="1"/>
    <col min="32" max="16384" width="8.88671875" style="2"/>
  </cols>
  <sheetData>
    <row r="1" spans="1:31" ht="23.1" customHeight="1">
      <c r="B1" s="21" t="s">
        <v>785</v>
      </c>
      <c r="D1" s="192" t="s">
        <v>777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W1" s="191" t="s">
        <v>50</v>
      </c>
      <c r="X1" s="191"/>
      <c r="Y1" s="191"/>
      <c r="Z1" s="57"/>
      <c r="AA1" s="57" t="s">
        <v>55</v>
      </c>
      <c r="AB1" s="57"/>
      <c r="AC1" s="57"/>
      <c r="AD1" s="57"/>
      <c r="AE1" s="57"/>
    </row>
    <row r="2" spans="1:31" s="17" customFormat="1" ht="23.1" customHeight="1">
      <c r="A2" s="187" t="s">
        <v>37</v>
      </c>
      <c r="B2" s="187" t="s">
        <v>22</v>
      </c>
      <c r="C2" s="189" t="s">
        <v>19</v>
      </c>
      <c r="D2" s="188" t="s">
        <v>44</v>
      </c>
      <c r="E2" s="188" t="s">
        <v>45</v>
      </c>
      <c r="F2" s="190" t="s">
        <v>0</v>
      </c>
      <c r="G2" s="190" t="s">
        <v>1</v>
      </c>
      <c r="H2" s="184" t="s">
        <v>24</v>
      </c>
      <c r="I2" s="184"/>
      <c r="J2" s="184" t="s">
        <v>25</v>
      </c>
      <c r="K2" s="184"/>
      <c r="L2" s="184"/>
      <c r="M2" s="184" t="s">
        <v>26</v>
      </c>
      <c r="N2" s="184"/>
      <c r="O2" s="51"/>
      <c r="P2" s="184" t="s">
        <v>30</v>
      </c>
      <c r="Q2" s="188" t="s">
        <v>28</v>
      </c>
      <c r="W2" s="17" t="s">
        <v>51</v>
      </c>
      <c r="X2" s="17" t="s">
        <v>52</v>
      </c>
      <c r="Y2" s="17" t="s">
        <v>53</v>
      </c>
      <c r="Z2" s="17" t="s">
        <v>54</v>
      </c>
      <c r="AA2" s="38" t="s">
        <v>77</v>
      </c>
      <c r="AB2" s="38" t="s">
        <v>76</v>
      </c>
      <c r="AC2" s="38" t="s">
        <v>56</v>
      </c>
      <c r="AD2" s="38" t="s">
        <v>58</v>
      </c>
      <c r="AE2" s="38" t="s">
        <v>57</v>
      </c>
    </row>
    <row r="3" spans="1:31" s="17" customFormat="1" ht="23.1" customHeight="1">
      <c r="A3" s="187"/>
      <c r="B3" s="187"/>
      <c r="C3" s="189"/>
      <c r="D3" s="188"/>
      <c r="E3" s="188"/>
      <c r="F3" s="190"/>
      <c r="G3" s="190"/>
      <c r="H3" s="51" t="s">
        <v>31</v>
      </c>
      <c r="I3" s="51" t="s">
        <v>32</v>
      </c>
      <c r="J3" s="51" t="s">
        <v>1</v>
      </c>
      <c r="K3" s="51" t="s">
        <v>31</v>
      </c>
      <c r="L3" s="51" t="s">
        <v>32</v>
      </c>
      <c r="M3" s="51" t="s">
        <v>33</v>
      </c>
      <c r="N3" s="51" t="s">
        <v>32</v>
      </c>
      <c r="O3" s="51" t="s">
        <v>34</v>
      </c>
      <c r="P3" s="184"/>
      <c r="Q3" s="188"/>
      <c r="W3" s="2"/>
      <c r="X3" s="2"/>
      <c r="Y3" s="2"/>
      <c r="Z3" s="2"/>
      <c r="AA3" s="35"/>
      <c r="AB3" s="35"/>
      <c r="AC3" s="35"/>
      <c r="AD3" s="35">
        <f>IF(옵션!$C$11 =0, "1", 옵션!$C$11)</f>
        <v>1000</v>
      </c>
      <c r="AE3" s="35">
        <f>IF(옵션!$C$12 =0, "1", 옵션!$C$12)</f>
        <v>1000</v>
      </c>
    </row>
    <row r="4" spans="1:31" ht="23.1" customHeight="1">
      <c r="B4" s="21" t="s">
        <v>782</v>
      </c>
      <c r="D4" s="181" t="s">
        <v>781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1:31" ht="23.1" customHeight="1">
      <c r="A5" s="21" t="s">
        <v>502</v>
      </c>
      <c r="B5" s="21" t="s">
        <v>778</v>
      </c>
      <c r="C5" s="21" t="s">
        <v>503</v>
      </c>
      <c r="D5" s="45" t="s">
        <v>120</v>
      </c>
      <c r="E5" s="45" t="s">
        <v>121</v>
      </c>
      <c r="F5" s="27" t="s">
        <v>122</v>
      </c>
      <c r="G5" s="24">
        <v>50</v>
      </c>
      <c r="H5" s="36"/>
      <c r="I5" s="54"/>
      <c r="J5" s="36"/>
      <c r="K5" s="36"/>
      <c r="L5" s="54"/>
      <c r="M5" s="36"/>
      <c r="N5" s="54"/>
      <c r="O5" s="36"/>
      <c r="P5" s="36"/>
      <c r="Q5" s="45"/>
      <c r="AB5" s="35">
        <f>I5</f>
        <v>0</v>
      </c>
      <c r="AC5" s="35">
        <f>G5*H5</f>
        <v>0</v>
      </c>
      <c r="AE5" s="35">
        <f>L5</f>
        <v>0</v>
      </c>
    </row>
    <row r="6" spans="1:31" ht="23.1" customHeight="1">
      <c r="A6" s="21" t="s">
        <v>505</v>
      </c>
      <c r="B6" s="21" t="s">
        <v>778</v>
      </c>
      <c r="C6" s="21" t="s">
        <v>506</v>
      </c>
      <c r="D6" s="45" t="s">
        <v>120</v>
      </c>
      <c r="E6" s="45" t="s">
        <v>126</v>
      </c>
      <c r="F6" s="27" t="s">
        <v>122</v>
      </c>
      <c r="G6" s="24">
        <v>93</v>
      </c>
      <c r="H6" s="36"/>
      <c r="I6" s="54"/>
      <c r="J6" s="36"/>
      <c r="K6" s="36"/>
      <c r="L6" s="54"/>
      <c r="M6" s="36"/>
      <c r="N6" s="54"/>
      <c r="O6" s="36"/>
      <c r="P6" s="36"/>
      <c r="Q6" s="45"/>
      <c r="AB6" s="35">
        <f>I6</f>
        <v>0</v>
      </c>
      <c r="AC6" s="35">
        <f>G6*H6</f>
        <v>0</v>
      </c>
      <c r="AE6" s="35">
        <f>L6</f>
        <v>0</v>
      </c>
    </row>
    <row r="7" spans="1:31" ht="23.1" customHeight="1">
      <c r="A7" s="21" t="s">
        <v>508</v>
      </c>
      <c r="B7" s="21" t="s">
        <v>778</v>
      </c>
      <c r="C7" s="21" t="s">
        <v>509</v>
      </c>
      <c r="D7" s="45" t="s">
        <v>120</v>
      </c>
      <c r="E7" s="45" t="s">
        <v>128</v>
      </c>
      <c r="F7" s="27" t="s">
        <v>122</v>
      </c>
      <c r="G7" s="24">
        <v>70</v>
      </c>
      <c r="H7" s="36"/>
      <c r="I7" s="54"/>
      <c r="J7" s="36"/>
      <c r="K7" s="36"/>
      <c r="L7" s="54"/>
      <c r="M7" s="36"/>
      <c r="N7" s="54"/>
      <c r="O7" s="36"/>
      <c r="P7" s="36"/>
      <c r="Q7" s="45"/>
      <c r="AB7" s="35">
        <f>I7</f>
        <v>0</v>
      </c>
      <c r="AC7" s="35">
        <f>G7*H7</f>
        <v>0</v>
      </c>
      <c r="AE7" s="35">
        <f>L7</f>
        <v>0</v>
      </c>
    </row>
    <row r="8" spans="1:31" ht="23.1" customHeight="1">
      <c r="A8" s="21" t="s">
        <v>320</v>
      </c>
      <c r="B8" s="21" t="s">
        <v>778</v>
      </c>
      <c r="C8" s="21" t="s">
        <v>137</v>
      </c>
      <c r="D8" s="45" t="s">
        <v>138</v>
      </c>
      <c r="E8" s="45" t="s">
        <v>139</v>
      </c>
      <c r="F8" s="27" t="s">
        <v>136</v>
      </c>
      <c r="G8" s="24">
        <v>19</v>
      </c>
      <c r="H8" s="36"/>
      <c r="I8" s="54"/>
      <c r="J8" s="36"/>
      <c r="K8" s="36"/>
      <c r="L8" s="54"/>
      <c r="M8" s="36"/>
      <c r="N8" s="54"/>
      <c r="O8" s="36"/>
      <c r="P8" s="36"/>
      <c r="Q8" s="45"/>
    </row>
    <row r="9" spans="1:31" ht="23.1" customHeight="1">
      <c r="A9" s="21" t="s">
        <v>321</v>
      </c>
      <c r="B9" s="21" t="s">
        <v>778</v>
      </c>
      <c r="C9" s="21" t="s">
        <v>142</v>
      </c>
      <c r="D9" s="45" t="s">
        <v>138</v>
      </c>
      <c r="E9" s="45" t="s">
        <v>143</v>
      </c>
      <c r="F9" s="27" t="s">
        <v>136</v>
      </c>
      <c r="G9" s="24">
        <v>10</v>
      </c>
      <c r="H9" s="36"/>
      <c r="I9" s="54"/>
      <c r="J9" s="36"/>
      <c r="K9" s="36"/>
      <c r="L9" s="54"/>
      <c r="M9" s="36"/>
      <c r="N9" s="54"/>
      <c r="O9" s="36"/>
      <c r="P9" s="36"/>
      <c r="Q9" s="45"/>
    </row>
    <row r="10" spans="1:31" ht="23.1" customHeight="1">
      <c r="A10" s="21" t="s">
        <v>517</v>
      </c>
      <c r="B10" s="21" t="s">
        <v>778</v>
      </c>
      <c r="C10" s="21" t="s">
        <v>518</v>
      </c>
      <c r="D10" s="45" t="s">
        <v>153</v>
      </c>
      <c r="E10" s="45" t="s">
        <v>154</v>
      </c>
      <c r="F10" s="27" t="s">
        <v>122</v>
      </c>
      <c r="G10" s="24">
        <v>12</v>
      </c>
      <c r="H10" s="36"/>
      <c r="I10" s="54"/>
      <c r="J10" s="36"/>
      <c r="K10" s="36"/>
      <c r="L10" s="54"/>
      <c r="M10" s="36"/>
      <c r="N10" s="54"/>
      <c r="O10" s="36"/>
      <c r="P10" s="36"/>
      <c r="Q10" s="45"/>
      <c r="AE10" s="35">
        <f>L10</f>
        <v>0</v>
      </c>
    </row>
    <row r="11" spans="1:31" ht="23.1" customHeight="1">
      <c r="A11" s="21" t="s">
        <v>521</v>
      </c>
      <c r="B11" s="21" t="s">
        <v>778</v>
      </c>
      <c r="C11" s="21" t="s">
        <v>522</v>
      </c>
      <c r="D11" s="45" t="s">
        <v>158</v>
      </c>
      <c r="E11" s="45" t="s">
        <v>159</v>
      </c>
      <c r="F11" s="27" t="s">
        <v>122</v>
      </c>
      <c r="G11" s="24">
        <v>12</v>
      </c>
      <c r="H11" s="36"/>
      <c r="I11" s="54"/>
      <c r="J11" s="36"/>
      <c r="K11" s="36"/>
      <c r="L11" s="54"/>
      <c r="M11" s="36"/>
      <c r="N11" s="54"/>
      <c r="O11" s="36"/>
      <c r="P11" s="36"/>
      <c r="Q11" s="45"/>
      <c r="AE11" s="35">
        <f>L11</f>
        <v>0</v>
      </c>
    </row>
    <row r="12" spans="1:31" ht="23.1" customHeight="1">
      <c r="A12" s="21" t="s">
        <v>524</v>
      </c>
      <c r="B12" s="21" t="s">
        <v>778</v>
      </c>
      <c r="C12" s="21" t="s">
        <v>525</v>
      </c>
      <c r="D12" s="45" t="s">
        <v>161</v>
      </c>
      <c r="E12" s="45" t="s">
        <v>162</v>
      </c>
      <c r="F12" s="27" t="s">
        <v>136</v>
      </c>
      <c r="G12" s="24">
        <v>1</v>
      </c>
      <c r="H12" s="36"/>
      <c r="I12" s="54"/>
      <c r="J12" s="36"/>
      <c r="K12" s="36"/>
      <c r="L12" s="54"/>
      <c r="M12" s="36"/>
      <c r="N12" s="54"/>
      <c r="O12" s="36"/>
      <c r="P12" s="36"/>
      <c r="Q12" s="45"/>
      <c r="AE12" s="35">
        <f>L12</f>
        <v>0</v>
      </c>
    </row>
    <row r="13" spans="1:31" ht="23.1" customHeight="1">
      <c r="A13" s="21" t="s">
        <v>327</v>
      </c>
      <c r="B13" s="21" t="s">
        <v>778</v>
      </c>
      <c r="C13" s="21" t="s">
        <v>163</v>
      </c>
      <c r="D13" s="45" t="s">
        <v>164</v>
      </c>
      <c r="E13" s="45" t="s">
        <v>165</v>
      </c>
      <c r="F13" s="27" t="s">
        <v>136</v>
      </c>
      <c r="G13" s="24">
        <v>10</v>
      </c>
      <c r="H13" s="36"/>
      <c r="I13" s="54"/>
      <c r="J13" s="36"/>
      <c r="K13" s="36"/>
      <c r="L13" s="54"/>
      <c r="M13" s="36"/>
      <c r="N13" s="54"/>
      <c r="O13" s="36"/>
      <c r="P13" s="36"/>
      <c r="Q13" s="45"/>
    </row>
    <row r="14" spans="1:31" ht="23.1" customHeight="1">
      <c r="A14" s="21" t="s">
        <v>328</v>
      </c>
      <c r="B14" s="21" t="s">
        <v>778</v>
      </c>
      <c r="C14" s="21" t="s">
        <v>166</v>
      </c>
      <c r="D14" s="45" t="s">
        <v>164</v>
      </c>
      <c r="E14" s="45" t="s">
        <v>167</v>
      </c>
      <c r="F14" s="27" t="s">
        <v>136</v>
      </c>
      <c r="G14" s="24">
        <v>160</v>
      </c>
      <c r="H14" s="36"/>
      <c r="I14" s="54"/>
      <c r="J14" s="36"/>
      <c r="K14" s="36"/>
      <c r="L14" s="54"/>
      <c r="M14" s="36"/>
      <c r="N14" s="54"/>
      <c r="O14" s="36"/>
      <c r="P14" s="36"/>
      <c r="Q14" s="45"/>
    </row>
    <row r="15" spans="1:31" ht="23.1" customHeight="1">
      <c r="A15" s="21" t="s">
        <v>329</v>
      </c>
      <c r="B15" s="21" t="s">
        <v>778</v>
      </c>
      <c r="C15" s="21" t="s">
        <v>168</v>
      </c>
      <c r="D15" s="45" t="s">
        <v>164</v>
      </c>
      <c r="E15" s="45" t="s">
        <v>169</v>
      </c>
      <c r="F15" s="27" t="s">
        <v>136</v>
      </c>
      <c r="G15" s="24">
        <v>14</v>
      </c>
      <c r="H15" s="36"/>
      <c r="I15" s="54"/>
      <c r="J15" s="36"/>
      <c r="K15" s="36"/>
      <c r="L15" s="54"/>
      <c r="M15" s="36"/>
      <c r="N15" s="54"/>
      <c r="O15" s="36"/>
      <c r="P15" s="36"/>
      <c r="Q15" s="45"/>
    </row>
    <row r="16" spans="1:31" ht="23.1" customHeight="1">
      <c r="A16" s="21" t="s">
        <v>331</v>
      </c>
      <c r="B16" s="21" t="s">
        <v>778</v>
      </c>
      <c r="C16" s="21" t="s">
        <v>172</v>
      </c>
      <c r="D16" s="45" t="s">
        <v>164</v>
      </c>
      <c r="E16" s="45" t="s">
        <v>173</v>
      </c>
      <c r="F16" s="27" t="s">
        <v>136</v>
      </c>
      <c r="G16" s="24">
        <v>22</v>
      </c>
      <c r="H16" s="36"/>
      <c r="I16" s="54"/>
      <c r="J16" s="36"/>
      <c r="K16" s="36"/>
      <c r="L16" s="54"/>
      <c r="M16" s="36"/>
      <c r="N16" s="54"/>
      <c r="O16" s="36"/>
      <c r="P16" s="36"/>
      <c r="Q16" s="45"/>
    </row>
    <row r="17" spans="1:31" ht="23.1" customHeight="1">
      <c r="A17" s="21" t="s">
        <v>527</v>
      </c>
      <c r="B17" s="21" t="s">
        <v>778</v>
      </c>
      <c r="C17" s="21" t="s">
        <v>528</v>
      </c>
      <c r="D17" s="45" t="s">
        <v>177</v>
      </c>
      <c r="E17" s="45" t="s">
        <v>178</v>
      </c>
      <c r="F17" s="27" t="s">
        <v>122</v>
      </c>
      <c r="G17" s="24">
        <v>5</v>
      </c>
      <c r="H17" s="36"/>
      <c r="I17" s="54"/>
      <c r="J17" s="36"/>
      <c r="K17" s="36"/>
      <c r="L17" s="54"/>
      <c r="M17" s="36"/>
      <c r="N17" s="54"/>
      <c r="O17" s="36"/>
      <c r="P17" s="36"/>
      <c r="Q17" s="45"/>
      <c r="AE17" s="35">
        <f>L17</f>
        <v>0</v>
      </c>
    </row>
    <row r="18" spans="1:31" ht="23.1" customHeight="1">
      <c r="A18" s="21" t="s">
        <v>334</v>
      </c>
      <c r="B18" s="21" t="s">
        <v>778</v>
      </c>
      <c r="C18" s="21" t="s">
        <v>180</v>
      </c>
      <c r="D18" s="45" t="s">
        <v>181</v>
      </c>
      <c r="E18" s="45" t="s">
        <v>182</v>
      </c>
      <c r="F18" s="27" t="s">
        <v>136</v>
      </c>
      <c r="G18" s="24">
        <v>8</v>
      </c>
      <c r="H18" s="36"/>
      <c r="I18" s="54"/>
      <c r="J18" s="36"/>
      <c r="K18" s="36"/>
      <c r="L18" s="54"/>
      <c r="M18" s="36"/>
      <c r="N18" s="54"/>
      <c r="O18" s="36"/>
      <c r="P18" s="36"/>
      <c r="Q18" s="45"/>
    </row>
    <row r="19" spans="1:31" ht="23.1" customHeight="1">
      <c r="A19" s="21" t="s">
        <v>530</v>
      </c>
      <c r="B19" s="21" t="s">
        <v>778</v>
      </c>
      <c r="C19" s="21" t="s">
        <v>531</v>
      </c>
      <c r="D19" s="45" t="s">
        <v>205</v>
      </c>
      <c r="E19" s="45" t="s">
        <v>206</v>
      </c>
      <c r="F19" s="27" t="s">
        <v>122</v>
      </c>
      <c r="G19" s="24">
        <v>164</v>
      </c>
      <c r="H19" s="36"/>
      <c r="I19" s="54"/>
      <c r="J19" s="36"/>
      <c r="K19" s="36"/>
      <c r="L19" s="54"/>
      <c r="M19" s="36"/>
      <c r="N19" s="54"/>
      <c r="O19" s="36"/>
      <c r="P19" s="36"/>
      <c r="Q19" s="45"/>
      <c r="AC19" s="35">
        <f t="shared" ref="AC19:AC34" si="0">G19*H19</f>
        <v>0</v>
      </c>
      <c r="AE19" s="35">
        <f t="shared" ref="AE19:AE34" si="1">L19</f>
        <v>0</v>
      </c>
    </row>
    <row r="20" spans="1:31" ht="23.1" customHeight="1">
      <c r="A20" s="21" t="s">
        <v>536</v>
      </c>
      <c r="B20" s="21" t="s">
        <v>778</v>
      </c>
      <c r="C20" s="21" t="s">
        <v>537</v>
      </c>
      <c r="D20" s="45" t="s">
        <v>212</v>
      </c>
      <c r="E20" s="45" t="s">
        <v>213</v>
      </c>
      <c r="F20" s="27" t="s">
        <v>122</v>
      </c>
      <c r="G20" s="24">
        <v>101</v>
      </c>
      <c r="H20" s="36"/>
      <c r="I20" s="54"/>
      <c r="J20" s="36"/>
      <c r="K20" s="36"/>
      <c r="L20" s="54"/>
      <c r="M20" s="36"/>
      <c r="N20" s="54"/>
      <c r="O20" s="36"/>
      <c r="P20" s="36"/>
      <c r="Q20" s="45"/>
      <c r="AC20" s="35">
        <f t="shared" si="0"/>
        <v>0</v>
      </c>
      <c r="AE20" s="35">
        <f t="shared" si="1"/>
        <v>0</v>
      </c>
    </row>
    <row r="21" spans="1:31" ht="23.1" customHeight="1">
      <c r="A21" s="21" t="s">
        <v>539</v>
      </c>
      <c r="B21" s="21" t="s">
        <v>778</v>
      </c>
      <c r="C21" s="21" t="s">
        <v>540</v>
      </c>
      <c r="D21" s="45" t="s">
        <v>212</v>
      </c>
      <c r="E21" s="45" t="s">
        <v>216</v>
      </c>
      <c r="F21" s="27" t="s">
        <v>122</v>
      </c>
      <c r="G21" s="24">
        <v>15</v>
      </c>
      <c r="H21" s="36"/>
      <c r="I21" s="54"/>
      <c r="J21" s="36"/>
      <c r="K21" s="36"/>
      <c r="L21" s="54"/>
      <c r="M21" s="36"/>
      <c r="N21" s="54"/>
      <c r="O21" s="36"/>
      <c r="P21" s="36"/>
      <c r="Q21" s="45"/>
      <c r="AC21" s="35">
        <f t="shared" si="0"/>
        <v>0</v>
      </c>
      <c r="AE21" s="35">
        <f t="shared" si="1"/>
        <v>0</v>
      </c>
    </row>
    <row r="22" spans="1:31" ht="23.1" customHeight="1">
      <c r="A22" s="21" t="s">
        <v>542</v>
      </c>
      <c r="B22" s="21" t="s">
        <v>778</v>
      </c>
      <c r="C22" s="21" t="s">
        <v>543</v>
      </c>
      <c r="D22" s="45" t="s">
        <v>212</v>
      </c>
      <c r="E22" s="45" t="s">
        <v>218</v>
      </c>
      <c r="F22" s="27" t="s">
        <v>122</v>
      </c>
      <c r="G22" s="24">
        <v>68</v>
      </c>
      <c r="H22" s="36"/>
      <c r="I22" s="54"/>
      <c r="J22" s="36"/>
      <c r="K22" s="36"/>
      <c r="L22" s="54"/>
      <c r="M22" s="36"/>
      <c r="N22" s="54"/>
      <c r="O22" s="36"/>
      <c r="P22" s="36"/>
      <c r="Q22" s="45"/>
      <c r="AC22" s="35">
        <f t="shared" si="0"/>
        <v>0</v>
      </c>
      <c r="AE22" s="35">
        <f t="shared" si="1"/>
        <v>0</v>
      </c>
    </row>
    <row r="23" spans="1:31" ht="23.1" customHeight="1">
      <c r="A23" s="21" t="s">
        <v>545</v>
      </c>
      <c r="B23" s="21" t="s">
        <v>778</v>
      </c>
      <c r="C23" s="21" t="s">
        <v>546</v>
      </c>
      <c r="D23" s="45" t="s">
        <v>212</v>
      </c>
      <c r="E23" s="45" t="s">
        <v>220</v>
      </c>
      <c r="F23" s="27" t="s">
        <v>122</v>
      </c>
      <c r="G23" s="24">
        <v>17</v>
      </c>
      <c r="H23" s="36"/>
      <c r="I23" s="54"/>
      <c r="J23" s="36"/>
      <c r="K23" s="36"/>
      <c r="L23" s="54"/>
      <c r="M23" s="36"/>
      <c r="N23" s="54"/>
      <c r="O23" s="36"/>
      <c r="P23" s="36"/>
      <c r="Q23" s="45"/>
      <c r="AC23" s="35">
        <f t="shared" si="0"/>
        <v>0</v>
      </c>
      <c r="AE23" s="35">
        <f t="shared" si="1"/>
        <v>0</v>
      </c>
    </row>
    <row r="24" spans="1:31" ht="23.1" customHeight="1">
      <c r="A24" s="21" t="s">
        <v>548</v>
      </c>
      <c r="B24" s="21" t="s">
        <v>778</v>
      </c>
      <c r="C24" s="21" t="s">
        <v>549</v>
      </c>
      <c r="D24" s="45" t="s">
        <v>222</v>
      </c>
      <c r="E24" s="45" t="s">
        <v>223</v>
      </c>
      <c r="F24" s="27" t="s">
        <v>122</v>
      </c>
      <c r="G24" s="24">
        <v>63</v>
      </c>
      <c r="H24" s="36"/>
      <c r="I24" s="54"/>
      <c r="J24" s="36"/>
      <c r="K24" s="36"/>
      <c r="L24" s="54"/>
      <c r="M24" s="36"/>
      <c r="N24" s="54"/>
      <c r="O24" s="36"/>
      <c r="P24" s="36"/>
      <c r="Q24" s="45"/>
      <c r="AC24" s="35">
        <f t="shared" si="0"/>
        <v>0</v>
      </c>
      <c r="AE24" s="35">
        <f t="shared" si="1"/>
        <v>0</v>
      </c>
    </row>
    <row r="25" spans="1:31" ht="23.1" customHeight="1">
      <c r="A25" s="21" t="s">
        <v>551</v>
      </c>
      <c r="B25" s="21" t="s">
        <v>778</v>
      </c>
      <c r="C25" s="21" t="s">
        <v>552</v>
      </c>
      <c r="D25" s="45" t="s">
        <v>222</v>
      </c>
      <c r="E25" s="45" t="s">
        <v>226</v>
      </c>
      <c r="F25" s="27" t="s">
        <v>122</v>
      </c>
      <c r="G25" s="24">
        <v>95</v>
      </c>
      <c r="H25" s="36"/>
      <c r="I25" s="54"/>
      <c r="J25" s="36"/>
      <c r="K25" s="36"/>
      <c r="L25" s="54"/>
      <c r="M25" s="36"/>
      <c r="N25" s="54"/>
      <c r="O25" s="36"/>
      <c r="P25" s="36"/>
      <c r="Q25" s="45"/>
      <c r="AC25" s="35">
        <f t="shared" si="0"/>
        <v>0</v>
      </c>
      <c r="AE25" s="35">
        <f t="shared" si="1"/>
        <v>0</v>
      </c>
    </row>
    <row r="26" spans="1:31" ht="23.1" customHeight="1">
      <c r="A26" s="21" t="s">
        <v>554</v>
      </c>
      <c r="B26" s="21" t="s">
        <v>778</v>
      </c>
      <c r="C26" s="21" t="s">
        <v>555</v>
      </c>
      <c r="D26" s="45" t="s">
        <v>222</v>
      </c>
      <c r="E26" s="45" t="s">
        <v>228</v>
      </c>
      <c r="F26" s="27" t="s">
        <v>122</v>
      </c>
      <c r="G26" s="24">
        <v>16</v>
      </c>
      <c r="H26" s="36"/>
      <c r="I26" s="54"/>
      <c r="J26" s="36"/>
      <c r="K26" s="36"/>
      <c r="L26" s="54"/>
      <c r="M26" s="36"/>
      <c r="N26" s="54"/>
      <c r="O26" s="36"/>
      <c r="P26" s="36"/>
      <c r="Q26" s="45"/>
      <c r="AC26" s="35">
        <f t="shared" si="0"/>
        <v>0</v>
      </c>
      <c r="AE26" s="35">
        <f t="shared" si="1"/>
        <v>0</v>
      </c>
    </row>
    <row r="27" spans="1:31" ht="23.1" customHeight="1">
      <c r="A27" s="21" t="s">
        <v>557</v>
      </c>
      <c r="B27" s="21" t="s">
        <v>778</v>
      </c>
      <c r="C27" s="21" t="s">
        <v>558</v>
      </c>
      <c r="D27" s="45" t="s">
        <v>222</v>
      </c>
      <c r="E27" s="45" t="s">
        <v>230</v>
      </c>
      <c r="F27" s="27" t="s">
        <v>122</v>
      </c>
      <c r="G27" s="24">
        <v>57</v>
      </c>
      <c r="H27" s="36"/>
      <c r="I27" s="54"/>
      <c r="J27" s="36"/>
      <c r="K27" s="36"/>
      <c r="L27" s="54"/>
      <c r="M27" s="36"/>
      <c r="N27" s="54"/>
      <c r="O27" s="36"/>
      <c r="P27" s="36"/>
      <c r="Q27" s="45"/>
      <c r="AC27" s="35">
        <f t="shared" si="0"/>
        <v>0</v>
      </c>
      <c r="AE27" s="35">
        <f t="shared" si="1"/>
        <v>0</v>
      </c>
    </row>
    <row r="28" spans="1:31" ht="23.1" customHeight="1">
      <c r="A28" s="21" t="s">
        <v>560</v>
      </c>
      <c r="B28" s="21" t="s">
        <v>778</v>
      </c>
      <c r="C28" s="21" t="s">
        <v>561</v>
      </c>
      <c r="D28" s="45" t="s">
        <v>222</v>
      </c>
      <c r="E28" s="45" t="s">
        <v>232</v>
      </c>
      <c r="F28" s="27" t="s">
        <v>122</v>
      </c>
      <c r="G28" s="24">
        <v>14</v>
      </c>
      <c r="H28" s="36"/>
      <c r="I28" s="54"/>
      <c r="J28" s="36"/>
      <c r="K28" s="36"/>
      <c r="L28" s="54"/>
      <c r="M28" s="36"/>
      <c r="N28" s="54"/>
      <c r="O28" s="36"/>
      <c r="P28" s="36"/>
      <c r="Q28" s="45"/>
      <c r="AC28" s="35">
        <f t="shared" si="0"/>
        <v>0</v>
      </c>
      <c r="AE28" s="35">
        <f t="shared" si="1"/>
        <v>0</v>
      </c>
    </row>
    <row r="29" spans="1:31" ht="23.1" customHeight="1">
      <c r="A29" s="21" t="s">
        <v>563</v>
      </c>
      <c r="B29" s="21" t="s">
        <v>778</v>
      </c>
      <c r="C29" s="21" t="s">
        <v>564</v>
      </c>
      <c r="D29" s="45" t="s">
        <v>222</v>
      </c>
      <c r="E29" s="45" t="s">
        <v>234</v>
      </c>
      <c r="F29" s="27" t="s">
        <v>122</v>
      </c>
      <c r="G29" s="24">
        <v>98</v>
      </c>
      <c r="H29" s="36"/>
      <c r="I29" s="54"/>
      <c r="J29" s="36"/>
      <c r="K29" s="36"/>
      <c r="L29" s="54"/>
      <c r="M29" s="36"/>
      <c r="N29" s="54"/>
      <c r="O29" s="36"/>
      <c r="P29" s="36"/>
      <c r="Q29" s="45"/>
      <c r="AC29" s="35">
        <f t="shared" si="0"/>
        <v>0</v>
      </c>
      <c r="AE29" s="35">
        <f t="shared" si="1"/>
        <v>0</v>
      </c>
    </row>
    <row r="30" spans="1:31" ht="23.1" customHeight="1">
      <c r="A30" s="21" t="s">
        <v>566</v>
      </c>
      <c r="B30" s="21" t="s">
        <v>778</v>
      </c>
      <c r="C30" s="21" t="s">
        <v>567</v>
      </c>
      <c r="D30" s="45" t="s">
        <v>222</v>
      </c>
      <c r="E30" s="45" t="s">
        <v>236</v>
      </c>
      <c r="F30" s="27" t="s">
        <v>122</v>
      </c>
      <c r="G30" s="24">
        <v>16</v>
      </c>
      <c r="H30" s="36"/>
      <c r="I30" s="54"/>
      <c r="J30" s="36"/>
      <c r="K30" s="36"/>
      <c r="L30" s="54"/>
      <c r="M30" s="36"/>
      <c r="N30" s="54"/>
      <c r="O30" s="36"/>
      <c r="P30" s="36"/>
      <c r="Q30" s="45"/>
      <c r="AC30" s="35">
        <f t="shared" si="0"/>
        <v>0</v>
      </c>
      <c r="AE30" s="35">
        <f t="shared" si="1"/>
        <v>0</v>
      </c>
    </row>
    <row r="31" spans="1:31" ht="23.1" customHeight="1">
      <c r="A31" s="21" t="s">
        <v>569</v>
      </c>
      <c r="B31" s="21" t="s">
        <v>778</v>
      </c>
      <c r="C31" s="21" t="s">
        <v>570</v>
      </c>
      <c r="D31" s="45" t="s">
        <v>222</v>
      </c>
      <c r="E31" s="45" t="s">
        <v>238</v>
      </c>
      <c r="F31" s="27" t="s">
        <v>122</v>
      </c>
      <c r="G31" s="24">
        <v>63</v>
      </c>
      <c r="H31" s="36"/>
      <c r="I31" s="54"/>
      <c r="J31" s="36"/>
      <c r="K31" s="36"/>
      <c r="L31" s="54"/>
      <c r="M31" s="36"/>
      <c r="N31" s="54"/>
      <c r="O31" s="36"/>
      <c r="P31" s="36"/>
      <c r="Q31" s="45"/>
      <c r="AC31" s="35">
        <f t="shared" si="0"/>
        <v>0</v>
      </c>
      <c r="AE31" s="35">
        <f t="shared" si="1"/>
        <v>0</v>
      </c>
    </row>
    <row r="32" spans="1:31" ht="23.1" customHeight="1">
      <c r="A32" s="21" t="s">
        <v>572</v>
      </c>
      <c r="B32" s="21" t="s">
        <v>778</v>
      </c>
      <c r="C32" s="21" t="s">
        <v>573</v>
      </c>
      <c r="D32" s="45" t="s">
        <v>240</v>
      </c>
      <c r="E32" s="45" t="s">
        <v>241</v>
      </c>
      <c r="F32" s="27" t="s">
        <v>122</v>
      </c>
      <c r="G32" s="24">
        <v>14</v>
      </c>
      <c r="H32" s="36"/>
      <c r="I32" s="54"/>
      <c r="J32" s="36"/>
      <c r="K32" s="36"/>
      <c r="L32" s="54"/>
      <c r="M32" s="36"/>
      <c r="N32" s="54"/>
      <c r="O32" s="36"/>
      <c r="P32" s="36"/>
      <c r="Q32" s="45"/>
      <c r="AC32" s="35">
        <f t="shared" si="0"/>
        <v>0</v>
      </c>
      <c r="AE32" s="35">
        <f t="shared" si="1"/>
        <v>0</v>
      </c>
    </row>
    <row r="33" spans="1:31" ht="23.1" customHeight="1">
      <c r="A33" s="21" t="s">
        <v>575</v>
      </c>
      <c r="B33" s="21" t="s">
        <v>778</v>
      </c>
      <c r="C33" s="21" t="s">
        <v>576</v>
      </c>
      <c r="D33" s="45" t="s">
        <v>240</v>
      </c>
      <c r="E33" s="45" t="s">
        <v>245</v>
      </c>
      <c r="F33" s="27" t="s">
        <v>122</v>
      </c>
      <c r="G33" s="24">
        <v>26</v>
      </c>
      <c r="H33" s="36"/>
      <c r="I33" s="54"/>
      <c r="J33" s="36"/>
      <c r="K33" s="36"/>
      <c r="L33" s="54"/>
      <c r="M33" s="36"/>
      <c r="N33" s="54"/>
      <c r="O33" s="36"/>
      <c r="P33" s="36"/>
      <c r="Q33" s="45"/>
      <c r="AC33" s="35">
        <f t="shared" si="0"/>
        <v>0</v>
      </c>
      <c r="AE33" s="35">
        <f t="shared" si="1"/>
        <v>0</v>
      </c>
    </row>
    <row r="34" spans="1:31" ht="23.1" customHeight="1">
      <c r="A34" s="21" t="s">
        <v>578</v>
      </c>
      <c r="B34" s="21" t="s">
        <v>778</v>
      </c>
      <c r="C34" s="21" t="s">
        <v>579</v>
      </c>
      <c r="D34" s="45" t="s">
        <v>240</v>
      </c>
      <c r="E34" s="45" t="s">
        <v>247</v>
      </c>
      <c r="F34" s="27" t="s">
        <v>122</v>
      </c>
      <c r="G34" s="24">
        <v>14</v>
      </c>
      <c r="H34" s="36"/>
      <c r="I34" s="54"/>
      <c r="J34" s="36"/>
      <c r="K34" s="36"/>
      <c r="L34" s="54"/>
      <c r="M34" s="36"/>
      <c r="N34" s="54"/>
      <c r="O34" s="36"/>
      <c r="P34" s="36"/>
      <c r="Q34" s="45"/>
      <c r="AC34" s="35">
        <f t="shared" si="0"/>
        <v>0</v>
      </c>
      <c r="AE34" s="35">
        <f t="shared" si="1"/>
        <v>0</v>
      </c>
    </row>
    <row r="35" spans="1:31" ht="23.1" customHeight="1">
      <c r="A35" s="21" t="s">
        <v>359</v>
      </c>
      <c r="B35" s="21" t="s">
        <v>778</v>
      </c>
      <c r="C35" s="21" t="s">
        <v>248</v>
      </c>
      <c r="D35" s="45" t="s">
        <v>249</v>
      </c>
      <c r="E35" s="45" t="s">
        <v>250</v>
      </c>
      <c r="F35" s="27" t="s">
        <v>136</v>
      </c>
      <c r="G35" s="24">
        <v>20</v>
      </c>
      <c r="H35" s="36"/>
      <c r="I35" s="54"/>
      <c r="J35" s="36"/>
      <c r="K35" s="36"/>
      <c r="L35" s="54"/>
      <c r="M35" s="36"/>
      <c r="N35" s="54"/>
      <c r="O35" s="36"/>
      <c r="P35" s="36"/>
      <c r="Q35" s="45"/>
    </row>
    <row r="36" spans="1:31" ht="23.1" customHeight="1">
      <c r="A36" s="21" t="s">
        <v>462</v>
      </c>
      <c r="B36" s="21" t="s">
        <v>778</v>
      </c>
      <c r="C36" s="21" t="s">
        <v>463</v>
      </c>
      <c r="D36" s="45" t="s">
        <v>465</v>
      </c>
      <c r="E36" s="45" t="s">
        <v>466</v>
      </c>
      <c r="F36" s="27" t="s">
        <v>467</v>
      </c>
      <c r="G36" s="24">
        <v>57</v>
      </c>
      <c r="H36" s="36"/>
      <c r="I36" s="54"/>
      <c r="J36" s="36"/>
      <c r="K36" s="36"/>
      <c r="L36" s="54"/>
      <c r="M36" s="36"/>
      <c r="N36" s="54"/>
      <c r="O36" s="36"/>
      <c r="P36" s="36"/>
      <c r="Q36" s="45"/>
      <c r="AE36" s="35">
        <f>L36</f>
        <v>0</v>
      </c>
    </row>
    <row r="37" spans="1:31" ht="23.1" customHeight="1">
      <c r="A37" s="21" t="s">
        <v>468</v>
      </c>
      <c r="B37" s="21" t="s">
        <v>778</v>
      </c>
      <c r="C37" s="21" t="s">
        <v>469</v>
      </c>
      <c r="D37" s="45" t="s">
        <v>465</v>
      </c>
      <c r="E37" s="45" t="s">
        <v>471</v>
      </c>
      <c r="F37" s="27" t="s">
        <v>467</v>
      </c>
      <c r="G37" s="24">
        <v>44</v>
      </c>
      <c r="H37" s="36"/>
      <c r="I37" s="54"/>
      <c r="J37" s="36"/>
      <c r="K37" s="36"/>
      <c r="L37" s="54"/>
      <c r="M37" s="36"/>
      <c r="N37" s="54"/>
      <c r="O37" s="36"/>
      <c r="P37" s="36"/>
      <c r="Q37" s="45"/>
      <c r="AE37" s="35">
        <f>L37</f>
        <v>0</v>
      </c>
    </row>
    <row r="38" spans="1:31" ht="23.1" customHeight="1">
      <c r="A38" s="21" t="s">
        <v>477</v>
      </c>
      <c r="B38" s="21" t="s">
        <v>778</v>
      </c>
      <c r="C38" s="21" t="s">
        <v>478</v>
      </c>
      <c r="D38" s="45" t="s">
        <v>480</v>
      </c>
      <c r="E38" s="45" t="s">
        <v>466</v>
      </c>
      <c r="F38" s="27" t="s">
        <v>467</v>
      </c>
      <c r="G38" s="24">
        <v>4</v>
      </c>
      <c r="H38" s="36"/>
      <c r="I38" s="54"/>
      <c r="J38" s="36"/>
      <c r="K38" s="36"/>
      <c r="L38" s="54"/>
      <c r="M38" s="36"/>
      <c r="N38" s="54"/>
      <c r="O38" s="36"/>
      <c r="P38" s="36"/>
      <c r="Q38" s="45"/>
      <c r="AE38" s="35">
        <f>L38</f>
        <v>0</v>
      </c>
    </row>
    <row r="39" spans="1:31" ht="23.1" customHeight="1">
      <c r="A39" s="21" t="s">
        <v>472</v>
      </c>
      <c r="B39" s="21" t="s">
        <v>778</v>
      </c>
      <c r="C39" s="21" t="s">
        <v>473</v>
      </c>
      <c r="D39" s="45" t="s">
        <v>475</v>
      </c>
      <c r="E39" s="45" t="s">
        <v>476</v>
      </c>
      <c r="F39" s="27" t="s">
        <v>467</v>
      </c>
      <c r="G39" s="24">
        <v>11</v>
      </c>
      <c r="H39" s="36"/>
      <c r="I39" s="54"/>
      <c r="J39" s="36"/>
      <c r="K39" s="36"/>
      <c r="L39" s="54"/>
      <c r="M39" s="36"/>
      <c r="N39" s="54"/>
      <c r="O39" s="36"/>
      <c r="P39" s="36"/>
      <c r="Q39" s="45"/>
    </row>
    <row r="40" spans="1:31" ht="23.1" customHeight="1">
      <c r="A40" s="21" t="s">
        <v>481</v>
      </c>
      <c r="B40" s="21" t="s">
        <v>778</v>
      </c>
      <c r="C40" s="21" t="s">
        <v>482</v>
      </c>
      <c r="D40" s="45" t="s">
        <v>484</v>
      </c>
      <c r="E40" s="45" t="s">
        <v>485</v>
      </c>
      <c r="F40" s="27" t="s">
        <v>260</v>
      </c>
      <c r="G40" s="24">
        <v>22</v>
      </c>
      <c r="H40" s="36"/>
      <c r="I40" s="54"/>
      <c r="J40" s="36"/>
      <c r="K40" s="36"/>
      <c r="L40" s="54"/>
      <c r="M40" s="36"/>
      <c r="N40" s="54"/>
      <c r="O40" s="36"/>
      <c r="P40" s="36"/>
      <c r="Q40" s="45"/>
      <c r="AE40" s="35">
        <f t="shared" ref="AE40:AE52" si="2">L40</f>
        <v>0</v>
      </c>
    </row>
    <row r="41" spans="1:31" ht="23.1" customHeight="1">
      <c r="A41" s="21" t="s">
        <v>490</v>
      </c>
      <c r="B41" s="21" t="s">
        <v>778</v>
      </c>
      <c r="C41" s="21" t="s">
        <v>491</v>
      </c>
      <c r="D41" s="45" t="s">
        <v>484</v>
      </c>
      <c r="E41" s="45" t="s">
        <v>493</v>
      </c>
      <c r="F41" s="27" t="s">
        <v>260</v>
      </c>
      <c r="G41" s="24">
        <v>1</v>
      </c>
      <c r="H41" s="36"/>
      <c r="I41" s="54"/>
      <c r="J41" s="36"/>
      <c r="K41" s="36"/>
      <c r="L41" s="54"/>
      <c r="M41" s="36"/>
      <c r="N41" s="54"/>
      <c r="O41" s="36"/>
      <c r="P41" s="36"/>
      <c r="Q41" s="45"/>
      <c r="AE41" s="35">
        <f t="shared" si="2"/>
        <v>0</v>
      </c>
    </row>
    <row r="42" spans="1:31" ht="23.1" customHeight="1">
      <c r="A42" s="21" t="s">
        <v>486</v>
      </c>
      <c r="B42" s="21" t="s">
        <v>778</v>
      </c>
      <c r="C42" s="21" t="s">
        <v>487</v>
      </c>
      <c r="D42" s="45" t="s">
        <v>484</v>
      </c>
      <c r="E42" s="45" t="s">
        <v>489</v>
      </c>
      <c r="F42" s="27" t="s">
        <v>260</v>
      </c>
      <c r="G42" s="24">
        <v>4</v>
      </c>
      <c r="H42" s="36"/>
      <c r="I42" s="54"/>
      <c r="J42" s="36"/>
      <c r="K42" s="36"/>
      <c r="L42" s="54"/>
      <c r="M42" s="36"/>
      <c r="N42" s="54"/>
      <c r="O42" s="36"/>
      <c r="P42" s="36"/>
      <c r="Q42" s="45"/>
      <c r="AE42" s="35">
        <f t="shared" si="2"/>
        <v>0</v>
      </c>
    </row>
    <row r="43" spans="1:31" ht="23.1" customHeight="1">
      <c r="A43" s="21" t="s">
        <v>494</v>
      </c>
      <c r="B43" s="21" t="s">
        <v>778</v>
      </c>
      <c r="C43" s="21" t="s">
        <v>495</v>
      </c>
      <c r="D43" s="45" t="s">
        <v>484</v>
      </c>
      <c r="E43" s="45" t="s">
        <v>497</v>
      </c>
      <c r="F43" s="27" t="s">
        <v>260</v>
      </c>
      <c r="G43" s="24">
        <v>5</v>
      </c>
      <c r="H43" s="36"/>
      <c r="I43" s="54"/>
      <c r="J43" s="36"/>
      <c r="K43" s="36"/>
      <c r="L43" s="54"/>
      <c r="M43" s="36"/>
      <c r="N43" s="54"/>
      <c r="O43" s="36"/>
      <c r="P43" s="36"/>
      <c r="Q43" s="45"/>
      <c r="AE43" s="35">
        <f t="shared" si="2"/>
        <v>0</v>
      </c>
    </row>
    <row r="44" spans="1:31" ht="23.1" customHeight="1">
      <c r="A44" s="21" t="s">
        <v>498</v>
      </c>
      <c r="B44" s="21" t="s">
        <v>778</v>
      </c>
      <c r="C44" s="21" t="s">
        <v>499</v>
      </c>
      <c r="D44" s="45" t="s">
        <v>484</v>
      </c>
      <c r="E44" s="45" t="s">
        <v>501</v>
      </c>
      <c r="F44" s="27" t="s">
        <v>260</v>
      </c>
      <c r="G44" s="24">
        <v>1</v>
      </c>
      <c r="H44" s="36"/>
      <c r="I44" s="54"/>
      <c r="J44" s="36"/>
      <c r="K44" s="36"/>
      <c r="L44" s="54"/>
      <c r="M44" s="36"/>
      <c r="N44" s="54"/>
      <c r="O44" s="36"/>
      <c r="P44" s="36"/>
      <c r="Q44" s="45"/>
      <c r="AE44" s="35">
        <f t="shared" si="2"/>
        <v>0</v>
      </c>
    </row>
    <row r="45" spans="1:31" ht="23.1" customHeight="1">
      <c r="A45" s="21" t="s">
        <v>581</v>
      </c>
      <c r="B45" s="21" t="s">
        <v>778</v>
      </c>
      <c r="C45" s="21" t="s">
        <v>582</v>
      </c>
      <c r="D45" s="45" t="s">
        <v>271</v>
      </c>
      <c r="E45" s="45" t="s">
        <v>272</v>
      </c>
      <c r="F45" s="27" t="s">
        <v>136</v>
      </c>
      <c r="G45" s="24">
        <v>46</v>
      </c>
      <c r="H45" s="36"/>
      <c r="I45" s="54"/>
      <c r="J45" s="36"/>
      <c r="K45" s="36"/>
      <c r="L45" s="54"/>
      <c r="M45" s="36"/>
      <c r="N45" s="54"/>
      <c r="O45" s="36"/>
      <c r="P45" s="36"/>
      <c r="Q45" s="45"/>
      <c r="AE45" s="35">
        <f t="shared" si="2"/>
        <v>0</v>
      </c>
    </row>
    <row r="46" spans="1:31" ht="23.1" customHeight="1">
      <c r="A46" s="21" t="s">
        <v>584</v>
      </c>
      <c r="B46" s="21" t="s">
        <v>778</v>
      </c>
      <c r="C46" s="21" t="s">
        <v>585</v>
      </c>
      <c r="D46" s="45" t="s">
        <v>273</v>
      </c>
      <c r="E46" s="45" t="s">
        <v>274</v>
      </c>
      <c r="F46" s="27" t="s">
        <v>136</v>
      </c>
      <c r="G46" s="24">
        <v>4</v>
      </c>
      <c r="H46" s="36"/>
      <c r="I46" s="54"/>
      <c r="J46" s="36"/>
      <c r="K46" s="36"/>
      <c r="L46" s="54"/>
      <c r="M46" s="36"/>
      <c r="N46" s="54"/>
      <c r="O46" s="36"/>
      <c r="P46" s="36"/>
      <c r="Q46" s="45"/>
      <c r="AE46" s="35">
        <f t="shared" si="2"/>
        <v>0</v>
      </c>
    </row>
    <row r="47" spans="1:31" ht="23.1" customHeight="1">
      <c r="A47" s="21" t="s">
        <v>611</v>
      </c>
      <c r="B47" s="21" t="s">
        <v>778</v>
      </c>
      <c r="C47" s="21" t="s">
        <v>612</v>
      </c>
      <c r="D47" s="45" t="s">
        <v>300</v>
      </c>
      <c r="E47" s="45" t="s">
        <v>301</v>
      </c>
      <c r="F47" s="27" t="s">
        <v>294</v>
      </c>
      <c r="G47" s="24">
        <v>1</v>
      </c>
      <c r="H47" s="36"/>
      <c r="I47" s="54"/>
      <c r="J47" s="36"/>
      <c r="K47" s="36"/>
      <c r="L47" s="54"/>
      <c r="M47" s="36"/>
      <c r="N47" s="54"/>
      <c r="O47" s="36"/>
      <c r="P47" s="36"/>
      <c r="Q47" s="45"/>
      <c r="AE47" s="35">
        <f t="shared" si="2"/>
        <v>0</v>
      </c>
    </row>
    <row r="48" spans="1:31" ht="23.1" customHeight="1">
      <c r="A48" s="21" t="s">
        <v>614</v>
      </c>
      <c r="B48" s="21" t="s">
        <v>778</v>
      </c>
      <c r="C48" s="21" t="s">
        <v>615</v>
      </c>
      <c r="D48" s="45" t="s">
        <v>303</v>
      </c>
      <c r="E48" s="45" t="s">
        <v>301</v>
      </c>
      <c r="F48" s="27" t="s">
        <v>294</v>
      </c>
      <c r="G48" s="24">
        <v>1</v>
      </c>
      <c r="H48" s="36"/>
      <c r="I48" s="54"/>
      <c r="J48" s="36"/>
      <c r="K48" s="36"/>
      <c r="L48" s="54"/>
      <c r="M48" s="36"/>
      <c r="N48" s="54"/>
      <c r="O48" s="36"/>
      <c r="P48" s="36"/>
      <c r="Q48" s="45"/>
      <c r="AE48" s="35">
        <f t="shared" si="2"/>
        <v>0</v>
      </c>
    </row>
    <row r="49" spans="1:31" ht="23.1" customHeight="1">
      <c r="A49" s="21" t="s">
        <v>608</v>
      </c>
      <c r="B49" s="21" t="s">
        <v>778</v>
      </c>
      <c r="C49" s="21" t="s">
        <v>609</v>
      </c>
      <c r="D49" s="45" t="s">
        <v>298</v>
      </c>
      <c r="E49" s="45" t="s">
        <v>293</v>
      </c>
      <c r="F49" s="27" t="s">
        <v>294</v>
      </c>
      <c r="G49" s="24">
        <v>1</v>
      </c>
      <c r="H49" s="36"/>
      <c r="I49" s="54"/>
      <c r="J49" s="36"/>
      <c r="K49" s="36"/>
      <c r="L49" s="54"/>
      <c r="M49" s="36"/>
      <c r="N49" s="54"/>
      <c r="O49" s="36"/>
      <c r="P49" s="36"/>
      <c r="Q49" s="45"/>
      <c r="AE49" s="35">
        <f t="shared" si="2"/>
        <v>0</v>
      </c>
    </row>
    <row r="50" spans="1:31" ht="23.1" customHeight="1">
      <c r="A50" s="21" t="s">
        <v>602</v>
      </c>
      <c r="B50" s="21" t="s">
        <v>778</v>
      </c>
      <c r="C50" s="21" t="s">
        <v>603</v>
      </c>
      <c r="D50" s="45" t="s">
        <v>292</v>
      </c>
      <c r="E50" s="45" t="s">
        <v>293</v>
      </c>
      <c r="F50" s="27" t="s">
        <v>294</v>
      </c>
      <c r="G50" s="24">
        <v>1</v>
      </c>
      <c r="H50" s="36"/>
      <c r="I50" s="54"/>
      <c r="J50" s="36"/>
      <c r="K50" s="36"/>
      <c r="L50" s="54"/>
      <c r="M50" s="36"/>
      <c r="N50" s="54"/>
      <c r="O50" s="36"/>
      <c r="P50" s="36"/>
      <c r="Q50" s="45"/>
      <c r="AE50" s="35">
        <f t="shared" si="2"/>
        <v>0</v>
      </c>
    </row>
    <row r="51" spans="1:31" ht="23.1" customHeight="1">
      <c r="A51" s="21" t="s">
        <v>605</v>
      </c>
      <c r="B51" s="21" t="s">
        <v>778</v>
      </c>
      <c r="C51" s="21" t="s">
        <v>606</v>
      </c>
      <c r="D51" s="45" t="s">
        <v>296</v>
      </c>
      <c r="E51" s="45" t="s">
        <v>293</v>
      </c>
      <c r="F51" s="27" t="s">
        <v>277</v>
      </c>
      <c r="G51" s="24">
        <v>1</v>
      </c>
      <c r="H51" s="36"/>
      <c r="I51" s="54"/>
      <c r="J51" s="36"/>
      <c r="K51" s="36"/>
      <c r="L51" s="54"/>
      <c r="M51" s="36"/>
      <c r="N51" s="54"/>
      <c r="O51" s="36"/>
      <c r="P51" s="36"/>
      <c r="Q51" s="45"/>
      <c r="AE51" s="35">
        <f t="shared" si="2"/>
        <v>0</v>
      </c>
    </row>
    <row r="52" spans="1:31" ht="23.1" customHeight="1">
      <c r="A52" s="21" t="s">
        <v>587</v>
      </c>
      <c r="B52" s="21" t="s">
        <v>778</v>
      </c>
      <c r="C52" s="21" t="s">
        <v>588</v>
      </c>
      <c r="D52" s="45" t="s">
        <v>275</v>
      </c>
      <c r="E52" s="45" t="s">
        <v>276</v>
      </c>
      <c r="F52" s="27" t="s">
        <v>277</v>
      </c>
      <c r="G52" s="24">
        <v>1</v>
      </c>
      <c r="H52" s="36"/>
      <c r="I52" s="54"/>
      <c r="J52" s="36"/>
      <c r="K52" s="36"/>
      <c r="L52" s="54"/>
      <c r="M52" s="36"/>
      <c r="N52" s="54"/>
      <c r="O52" s="36"/>
      <c r="P52" s="36"/>
      <c r="Q52" s="45"/>
      <c r="AE52" s="35">
        <f t="shared" si="2"/>
        <v>0</v>
      </c>
    </row>
    <row r="53" spans="1:31" ht="23.1" customHeight="1">
      <c r="A53" s="21" t="s">
        <v>367</v>
      </c>
      <c r="B53" s="21" t="s">
        <v>778</v>
      </c>
      <c r="C53" s="21" t="s">
        <v>270</v>
      </c>
      <c r="D53" s="45" t="s">
        <v>278</v>
      </c>
      <c r="E53" s="45" t="s">
        <v>279</v>
      </c>
      <c r="F53" s="27" t="s">
        <v>277</v>
      </c>
      <c r="G53" s="24">
        <v>3</v>
      </c>
      <c r="H53" s="36"/>
      <c r="I53" s="54"/>
      <c r="J53" s="36"/>
      <c r="K53" s="36"/>
      <c r="L53" s="54"/>
      <c r="M53" s="36"/>
      <c r="N53" s="54"/>
      <c r="O53" s="36"/>
      <c r="P53" s="36"/>
      <c r="Q53" s="45"/>
    </row>
    <row r="54" spans="1:31" ht="23.1" customHeight="1">
      <c r="A54" s="21" t="s">
        <v>368</v>
      </c>
      <c r="B54" s="21" t="s">
        <v>778</v>
      </c>
      <c r="C54" s="21" t="s">
        <v>270</v>
      </c>
      <c r="D54" s="45" t="s">
        <v>280</v>
      </c>
      <c r="E54" s="45"/>
      <c r="F54" s="27" t="s">
        <v>277</v>
      </c>
      <c r="G54" s="24">
        <v>1</v>
      </c>
      <c r="H54" s="36"/>
      <c r="I54" s="54"/>
      <c r="J54" s="36"/>
      <c r="K54" s="36"/>
      <c r="L54" s="54"/>
      <c r="M54" s="36"/>
      <c r="N54" s="54"/>
      <c r="O54" s="36"/>
      <c r="P54" s="36"/>
      <c r="Q54" s="45"/>
    </row>
    <row r="55" spans="1:31" ht="23.1" customHeight="1">
      <c r="A55" s="21" t="s">
        <v>369</v>
      </c>
      <c r="B55" s="21" t="s">
        <v>778</v>
      </c>
      <c r="C55" s="21" t="s">
        <v>270</v>
      </c>
      <c r="D55" s="45" t="s">
        <v>281</v>
      </c>
      <c r="E55" s="45"/>
      <c r="F55" s="27" t="s">
        <v>277</v>
      </c>
      <c r="G55" s="24">
        <v>1</v>
      </c>
      <c r="H55" s="36"/>
      <c r="I55" s="54"/>
      <c r="J55" s="36"/>
      <c r="K55" s="36"/>
      <c r="L55" s="54"/>
      <c r="M55" s="36"/>
      <c r="N55" s="54"/>
      <c r="O55" s="36"/>
      <c r="P55" s="36"/>
      <c r="Q55" s="45"/>
    </row>
    <row r="56" spans="1:31" ht="23.1" customHeight="1">
      <c r="D56" s="45"/>
      <c r="E56" s="45"/>
      <c r="F56" s="27"/>
      <c r="G56" s="24"/>
      <c r="H56" s="36"/>
      <c r="I56" s="54"/>
      <c r="J56" s="36"/>
      <c r="K56" s="36"/>
      <c r="L56" s="54"/>
      <c r="M56" s="36"/>
      <c r="N56" s="54"/>
      <c r="O56" s="36"/>
      <c r="P56" s="36"/>
      <c r="Q56" s="45"/>
      <c r="AE56" s="35">
        <f>TRUNC(SUM(AE4:AE55))</f>
        <v>0</v>
      </c>
    </row>
    <row r="57" spans="1:31" ht="23.1" customHeight="1">
      <c r="D57" s="45"/>
      <c r="E57" s="45"/>
      <c r="F57" s="27"/>
      <c r="G57" s="24"/>
      <c r="H57" s="36"/>
      <c r="I57" s="54"/>
      <c r="J57" s="36"/>
      <c r="K57" s="36"/>
      <c r="L57" s="54"/>
      <c r="M57" s="36"/>
      <c r="N57" s="54"/>
      <c r="O57" s="36"/>
      <c r="P57" s="36"/>
      <c r="Q57" s="45"/>
    </row>
    <row r="58" spans="1:31" ht="23.1" customHeight="1">
      <c r="D58" s="45"/>
      <c r="E58" s="45"/>
      <c r="F58" s="27"/>
      <c r="G58" s="24"/>
      <c r="H58" s="36"/>
      <c r="I58" s="54"/>
      <c r="J58" s="36"/>
      <c r="K58" s="36"/>
      <c r="L58" s="54"/>
      <c r="M58" s="36"/>
      <c r="N58" s="54"/>
      <c r="O58" s="36"/>
      <c r="P58" s="36"/>
      <c r="Q58" s="45"/>
    </row>
    <row r="59" spans="1:31" ht="23.1" customHeight="1">
      <c r="D59" s="45"/>
      <c r="E59" s="45"/>
      <c r="F59" s="27"/>
      <c r="G59" s="24"/>
      <c r="H59" s="36"/>
      <c r="I59" s="54"/>
      <c r="J59" s="36"/>
      <c r="K59" s="36"/>
      <c r="L59" s="54"/>
      <c r="M59" s="36"/>
      <c r="N59" s="54"/>
      <c r="O59" s="36"/>
      <c r="P59" s="36"/>
      <c r="Q59" s="45"/>
    </row>
    <row r="60" spans="1:31" ht="23.1" customHeight="1">
      <c r="D60" s="45"/>
      <c r="E60" s="45"/>
      <c r="F60" s="27"/>
      <c r="G60" s="24"/>
      <c r="H60" s="36"/>
      <c r="I60" s="54"/>
      <c r="J60" s="36"/>
      <c r="K60" s="36"/>
      <c r="L60" s="54"/>
      <c r="M60" s="36"/>
      <c r="N60" s="54"/>
      <c r="O60" s="36"/>
      <c r="P60" s="36"/>
      <c r="Q60" s="45"/>
    </row>
    <row r="61" spans="1:31" ht="23.1" customHeight="1">
      <c r="D61" s="45"/>
      <c r="E61" s="45"/>
      <c r="F61" s="27"/>
      <c r="G61" s="24"/>
      <c r="H61" s="36"/>
      <c r="I61" s="54"/>
      <c r="J61" s="36"/>
      <c r="K61" s="36"/>
      <c r="L61" s="54"/>
      <c r="M61" s="36"/>
      <c r="N61" s="54"/>
      <c r="O61" s="36"/>
      <c r="P61" s="36"/>
      <c r="Q61" s="45"/>
    </row>
    <row r="62" spans="1:31" ht="23.1" customHeight="1">
      <c r="D62" s="45"/>
      <c r="E62" s="45"/>
      <c r="F62" s="27"/>
      <c r="G62" s="24"/>
      <c r="H62" s="36"/>
      <c r="I62" s="54"/>
      <c r="J62" s="36"/>
      <c r="K62" s="36"/>
      <c r="L62" s="54"/>
      <c r="M62" s="36"/>
      <c r="N62" s="54"/>
      <c r="O62" s="36"/>
      <c r="P62" s="36"/>
      <c r="Q62" s="45"/>
    </row>
    <row r="63" spans="1:31" ht="23.1" customHeight="1">
      <c r="D63" s="45"/>
      <c r="E63" s="45"/>
      <c r="F63" s="27"/>
      <c r="G63" s="24"/>
      <c r="H63" s="36"/>
      <c r="I63" s="54"/>
      <c r="J63" s="36"/>
      <c r="K63" s="36"/>
      <c r="L63" s="54"/>
      <c r="M63" s="36"/>
      <c r="N63" s="54"/>
      <c r="O63" s="36"/>
      <c r="P63" s="36"/>
      <c r="Q63" s="45"/>
    </row>
    <row r="64" spans="1:31" ht="23.1" customHeight="1">
      <c r="D64" s="45"/>
      <c r="E64" s="45"/>
      <c r="F64" s="27"/>
      <c r="G64" s="24"/>
      <c r="H64" s="36"/>
      <c r="I64" s="54"/>
      <c r="J64" s="36"/>
      <c r="K64" s="36"/>
      <c r="L64" s="54"/>
      <c r="M64" s="36"/>
      <c r="N64" s="54"/>
      <c r="O64" s="36"/>
      <c r="P64" s="36"/>
      <c r="Q64" s="45"/>
    </row>
    <row r="65" spans="4:17" ht="23.1" customHeight="1">
      <c r="D65" s="45"/>
      <c r="E65" s="45"/>
      <c r="F65" s="27"/>
      <c r="G65" s="24"/>
      <c r="H65" s="36"/>
      <c r="I65" s="54"/>
      <c r="J65" s="36"/>
      <c r="K65" s="36"/>
      <c r="L65" s="54"/>
      <c r="M65" s="36"/>
      <c r="N65" s="54"/>
      <c r="O65" s="36"/>
      <c r="P65" s="36"/>
      <c r="Q65" s="45"/>
    </row>
    <row r="66" spans="4:17" ht="23.1" customHeight="1">
      <c r="D66" s="45"/>
      <c r="E66" s="45"/>
      <c r="F66" s="27"/>
      <c r="G66" s="24"/>
      <c r="H66" s="36"/>
      <c r="I66" s="54"/>
      <c r="J66" s="36"/>
      <c r="K66" s="36"/>
      <c r="L66" s="54"/>
      <c r="M66" s="36"/>
      <c r="N66" s="54"/>
      <c r="O66" s="36"/>
      <c r="P66" s="36"/>
      <c r="Q66" s="45"/>
    </row>
    <row r="67" spans="4:17" ht="23.1" customHeight="1">
      <c r="D67" s="45"/>
      <c r="E67" s="45"/>
      <c r="F67" s="27"/>
      <c r="G67" s="24"/>
      <c r="H67" s="36"/>
      <c r="I67" s="54"/>
      <c r="J67" s="36"/>
      <c r="K67" s="36"/>
      <c r="L67" s="54"/>
      <c r="M67" s="36"/>
      <c r="N67" s="54"/>
      <c r="O67" s="36"/>
      <c r="P67" s="36"/>
      <c r="Q67" s="45"/>
    </row>
    <row r="68" spans="4:17" ht="23.1" customHeight="1">
      <c r="D68" s="45"/>
      <c r="E68" s="45"/>
      <c r="F68" s="27"/>
      <c r="G68" s="24"/>
      <c r="H68" s="36"/>
      <c r="I68" s="54"/>
      <c r="J68" s="36"/>
      <c r="K68" s="36"/>
      <c r="L68" s="54"/>
      <c r="M68" s="36"/>
      <c r="N68" s="54"/>
      <c r="O68" s="36"/>
      <c r="P68" s="36"/>
      <c r="Q68" s="45"/>
    </row>
    <row r="69" spans="4:17" ht="23.1" customHeight="1">
      <c r="D69" s="45"/>
      <c r="E69" s="45"/>
      <c r="F69" s="27"/>
      <c r="G69" s="24"/>
      <c r="H69" s="36"/>
      <c r="I69" s="54"/>
      <c r="J69" s="36"/>
      <c r="K69" s="36"/>
      <c r="L69" s="54"/>
      <c r="M69" s="36"/>
      <c r="N69" s="54"/>
      <c r="O69" s="36"/>
      <c r="P69" s="36"/>
      <c r="Q69" s="45"/>
    </row>
    <row r="70" spans="4:17" ht="23.1" customHeight="1">
      <c r="D70" s="45"/>
      <c r="E70" s="45"/>
      <c r="F70" s="27"/>
      <c r="G70" s="24"/>
      <c r="H70" s="36"/>
      <c r="I70" s="54"/>
      <c r="J70" s="36"/>
      <c r="K70" s="36"/>
      <c r="L70" s="54"/>
      <c r="M70" s="36"/>
      <c r="N70" s="54"/>
      <c r="O70" s="36"/>
      <c r="P70" s="36"/>
      <c r="Q70" s="45"/>
    </row>
    <row r="71" spans="4:17" ht="23.1" customHeight="1">
      <c r="D71" s="45"/>
      <c r="E71" s="45"/>
      <c r="F71" s="27"/>
      <c r="G71" s="24"/>
      <c r="H71" s="36"/>
      <c r="I71" s="54"/>
      <c r="J71" s="36"/>
      <c r="K71" s="36"/>
      <c r="L71" s="54"/>
      <c r="M71" s="36"/>
      <c r="N71" s="54"/>
      <c r="O71" s="36"/>
      <c r="P71" s="36"/>
      <c r="Q71" s="45"/>
    </row>
    <row r="72" spans="4:17" ht="23.1" customHeight="1">
      <c r="D72" s="45"/>
      <c r="E72" s="45"/>
      <c r="F72" s="27"/>
      <c r="G72" s="24"/>
      <c r="H72" s="36"/>
      <c r="I72" s="54"/>
      <c r="J72" s="36"/>
      <c r="K72" s="36"/>
      <c r="L72" s="54"/>
      <c r="M72" s="36"/>
      <c r="N72" s="54"/>
      <c r="O72" s="36"/>
      <c r="P72" s="36"/>
      <c r="Q72" s="45"/>
    </row>
    <row r="73" spans="4:17" ht="23.1" customHeight="1">
      <c r="D73" s="45"/>
      <c r="E73" s="45"/>
      <c r="F73" s="27"/>
      <c r="G73" s="24"/>
      <c r="H73" s="36"/>
      <c r="I73" s="54"/>
      <c r="J73" s="36"/>
      <c r="K73" s="36"/>
      <c r="L73" s="54"/>
      <c r="M73" s="36"/>
      <c r="N73" s="54"/>
      <c r="O73" s="36"/>
      <c r="P73" s="36"/>
      <c r="Q73" s="45"/>
    </row>
    <row r="74" spans="4:17" ht="23.1" customHeight="1">
      <c r="D74" s="45"/>
      <c r="E74" s="45"/>
      <c r="F74" s="27"/>
      <c r="G74" s="24"/>
      <c r="H74" s="36"/>
      <c r="I74" s="54"/>
      <c r="J74" s="36"/>
      <c r="K74" s="36"/>
      <c r="L74" s="54"/>
      <c r="M74" s="36"/>
      <c r="N74" s="54"/>
      <c r="O74" s="36"/>
      <c r="P74" s="36"/>
      <c r="Q74" s="45"/>
    </row>
    <row r="75" spans="4:17" ht="23.1" customHeight="1">
      <c r="D75" s="45"/>
      <c r="E75" s="45"/>
      <c r="F75" s="27"/>
      <c r="G75" s="24"/>
      <c r="H75" s="36"/>
      <c r="I75" s="54"/>
      <c r="J75" s="36"/>
      <c r="K75" s="36"/>
      <c r="L75" s="54"/>
      <c r="M75" s="36"/>
      <c r="N75" s="54"/>
      <c r="O75" s="36"/>
      <c r="P75" s="36"/>
      <c r="Q75" s="45"/>
    </row>
    <row r="76" spans="4:17" ht="23.1" customHeight="1">
      <c r="D76" s="45"/>
      <c r="E76" s="45"/>
      <c r="F76" s="27"/>
      <c r="G76" s="24"/>
      <c r="H76" s="36"/>
      <c r="I76" s="54"/>
      <c r="J76" s="36"/>
      <c r="K76" s="36"/>
      <c r="L76" s="54"/>
      <c r="M76" s="36"/>
      <c r="N76" s="54"/>
      <c r="O76" s="36"/>
      <c r="P76" s="36"/>
      <c r="Q76" s="45"/>
    </row>
    <row r="77" spans="4:17" ht="23.1" customHeight="1">
      <c r="D77" s="45"/>
      <c r="E77" s="45"/>
      <c r="F77" s="27"/>
      <c r="G77" s="24"/>
      <c r="H77" s="36"/>
      <c r="I77" s="54"/>
      <c r="J77" s="36"/>
      <c r="K77" s="36"/>
      <c r="L77" s="54"/>
      <c r="M77" s="36"/>
      <c r="N77" s="54"/>
      <c r="O77" s="36"/>
      <c r="P77" s="36"/>
      <c r="Q77" s="45"/>
    </row>
    <row r="78" spans="4:17" ht="23.1" customHeight="1">
      <c r="D78" s="45"/>
      <c r="E78" s="45"/>
      <c r="F78" s="27"/>
      <c r="G78" s="24"/>
      <c r="H78" s="36"/>
      <c r="I78" s="54"/>
      <c r="J78" s="36"/>
      <c r="K78" s="36"/>
      <c r="L78" s="54"/>
      <c r="M78" s="36"/>
      <c r="N78" s="54"/>
      <c r="O78" s="36"/>
      <c r="P78" s="36"/>
      <c r="Q78" s="45"/>
    </row>
    <row r="79" spans="4:17" ht="23.1" customHeight="1">
      <c r="D79" s="45"/>
      <c r="E79" s="45"/>
      <c r="F79" s="27"/>
      <c r="G79" s="24"/>
      <c r="H79" s="36"/>
      <c r="I79" s="54"/>
      <c r="J79" s="36"/>
      <c r="K79" s="36"/>
      <c r="L79" s="54"/>
      <c r="M79" s="36"/>
      <c r="N79" s="54"/>
      <c r="O79" s="36"/>
      <c r="P79" s="36"/>
      <c r="Q79" s="45"/>
    </row>
    <row r="80" spans="4:17" ht="23.1" customHeight="1">
      <c r="D80" s="45"/>
      <c r="E80" s="45"/>
      <c r="F80" s="27"/>
      <c r="G80" s="24"/>
      <c r="H80" s="36"/>
      <c r="I80" s="54"/>
      <c r="J80" s="36"/>
      <c r="K80" s="36"/>
      <c r="L80" s="54"/>
      <c r="M80" s="36"/>
      <c r="N80" s="54"/>
      <c r="O80" s="36"/>
      <c r="P80" s="36"/>
      <c r="Q80" s="45"/>
    </row>
    <row r="81" spans="1:31" ht="23.1" customHeight="1">
      <c r="B81" s="21" t="s">
        <v>623</v>
      </c>
      <c r="D81" s="45" t="s">
        <v>624</v>
      </c>
      <c r="E81" s="45"/>
      <c r="F81" s="27"/>
      <c r="G81" s="24"/>
      <c r="H81" s="36"/>
      <c r="I81" s="54"/>
      <c r="J81" s="36"/>
      <c r="K81" s="36"/>
      <c r="L81" s="54"/>
      <c r="M81" s="36"/>
      <c r="N81" s="54"/>
      <c r="O81" s="36"/>
      <c r="P81" s="36"/>
      <c r="Q81" s="45"/>
    </row>
    <row r="82" spans="1:31" ht="23.1" customHeight="1">
      <c r="B82" s="21" t="s">
        <v>782</v>
      </c>
      <c r="D82" s="181" t="s">
        <v>783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3"/>
    </row>
    <row r="83" spans="1:31" ht="23.1" customHeight="1">
      <c r="A83" s="21" t="s">
        <v>511</v>
      </c>
      <c r="B83" s="21" t="s">
        <v>779</v>
      </c>
      <c r="C83" s="21" t="s">
        <v>512</v>
      </c>
      <c r="D83" s="45" t="s">
        <v>130</v>
      </c>
      <c r="E83" s="45" t="s">
        <v>131</v>
      </c>
      <c r="F83" s="27" t="s">
        <v>122</v>
      </c>
      <c r="G83" s="24">
        <v>13</v>
      </c>
      <c r="H83" s="36"/>
      <c r="I83" s="54"/>
      <c r="J83" s="36"/>
      <c r="K83" s="36"/>
      <c r="L83" s="54"/>
      <c r="M83" s="36"/>
      <c r="N83" s="54"/>
      <c r="O83" s="36"/>
      <c r="P83" s="36"/>
      <c r="Q83" s="45"/>
      <c r="AC83" s="35">
        <f>G83*H83</f>
        <v>0</v>
      </c>
      <c r="AE83" s="35">
        <f>L83</f>
        <v>0</v>
      </c>
    </row>
    <row r="84" spans="1:31" ht="23.1" customHeight="1">
      <c r="A84" s="21" t="s">
        <v>319</v>
      </c>
      <c r="B84" s="21" t="s">
        <v>779</v>
      </c>
      <c r="C84" s="21" t="s">
        <v>134</v>
      </c>
      <c r="D84" s="45" t="s">
        <v>130</v>
      </c>
      <c r="E84" s="45" t="s">
        <v>135</v>
      </c>
      <c r="F84" s="27" t="s">
        <v>136</v>
      </c>
      <c r="G84" s="24">
        <v>22</v>
      </c>
      <c r="H84" s="36"/>
      <c r="I84" s="54"/>
      <c r="J84" s="36"/>
      <c r="K84" s="36"/>
      <c r="L84" s="54"/>
      <c r="M84" s="36"/>
      <c r="N84" s="54"/>
      <c r="O84" s="36"/>
      <c r="P84" s="36"/>
      <c r="Q84" s="45"/>
    </row>
    <row r="85" spans="1:31" ht="23.1" customHeight="1">
      <c r="A85" s="21" t="s">
        <v>514</v>
      </c>
      <c r="B85" s="21" t="s">
        <v>779</v>
      </c>
      <c r="C85" s="21" t="s">
        <v>515</v>
      </c>
      <c r="D85" s="45" t="s">
        <v>145</v>
      </c>
      <c r="E85" s="45" t="s">
        <v>146</v>
      </c>
      <c r="F85" s="27" t="s">
        <v>136</v>
      </c>
      <c r="G85" s="24">
        <v>11</v>
      </c>
      <c r="H85" s="36"/>
      <c r="I85" s="54"/>
      <c r="J85" s="36"/>
      <c r="K85" s="36"/>
      <c r="L85" s="54"/>
      <c r="M85" s="36"/>
      <c r="N85" s="54"/>
      <c r="O85" s="36"/>
      <c r="P85" s="36"/>
      <c r="Q85" s="45"/>
      <c r="AE85" s="35">
        <f>L85</f>
        <v>0</v>
      </c>
    </row>
    <row r="86" spans="1:31" ht="23.1" customHeight="1">
      <c r="A86" s="21" t="s">
        <v>323</v>
      </c>
      <c r="B86" s="21" t="s">
        <v>779</v>
      </c>
      <c r="C86" s="21" t="s">
        <v>149</v>
      </c>
      <c r="D86" s="45" t="s">
        <v>150</v>
      </c>
      <c r="E86" s="45" t="s">
        <v>151</v>
      </c>
      <c r="F86" s="27" t="s">
        <v>136</v>
      </c>
      <c r="G86" s="24">
        <v>11</v>
      </c>
      <c r="H86" s="36"/>
      <c r="I86" s="54"/>
      <c r="J86" s="36"/>
      <c r="K86" s="36"/>
      <c r="L86" s="54"/>
      <c r="M86" s="36"/>
      <c r="N86" s="54"/>
      <c r="O86" s="36"/>
      <c r="P86" s="36"/>
      <c r="Q86" s="45"/>
    </row>
    <row r="87" spans="1:31" ht="23.1" customHeight="1">
      <c r="A87" s="21" t="s">
        <v>533</v>
      </c>
      <c r="B87" s="21" t="s">
        <v>779</v>
      </c>
      <c r="C87" s="21" t="s">
        <v>534</v>
      </c>
      <c r="D87" s="45" t="s">
        <v>205</v>
      </c>
      <c r="E87" s="45" t="s">
        <v>210</v>
      </c>
      <c r="F87" s="27" t="s">
        <v>122</v>
      </c>
      <c r="G87" s="24">
        <v>37</v>
      </c>
      <c r="H87" s="36"/>
      <c r="I87" s="54"/>
      <c r="J87" s="36"/>
      <c r="K87" s="36"/>
      <c r="L87" s="54"/>
      <c r="M87" s="36"/>
      <c r="N87" s="54"/>
      <c r="O87" s="36"/>
      <c r="P87" s="36"/>
      <c r="Q87" s="45"/>
      <c r="AC87" s="35">
        <f>G87*H87</f>
        <v>0</v>
      </c>
      <c r="AE87" s="35">
        <f>L87</f>
        <v>0</v>
      </c>
    </row>
    <row r="88" spans="1:31" ht="23.1" customHeight="1">
      <c r="A88" s="21" t="s">
        <v>590</v>
      </c>
      <c r="B88" s="21" t="s">
        <v>779</v>
      </c>
      <c r="C88" s="21" t="s">
        <v>591</v>
      </c>
      <c r="D88" s="45" t="s">
        <v>282</v>
      </c>
      <c r="E88" s="45" t="s">
        <v>283</v>
      </c>
      <c r="F88" s="27" t="s">
        <v>136</v>
      </c>
      <c r="G88" s="24">
        <v>1</v>
      </c>
      <c r="H88" s="36"/>
      <c r="I88" s="54"/>
      <c r="J88" s="36"/>
      <c r="K88" s="36"/>
      <c r="L88" s="54"/>
      <c r="M88" s="36"/>
      <c r="N88" s="54"/>
      <c r="O88" s="36"/>
      <c r="P88" s="36"/>
      <c r="Q88" s="45"/>
      <c r="AE88" s="35">
        <f>L88</f>
        <v>0</v>
      </c>
    </row>
    <row r="89" spans="1:31" ht="23.1" customHeight="1">
      <c r="A89" s="21" t="s">
        <v>593</v>
      </c>
      <c r="B89" s="21" t="s">
        <v>779</v>
      </c>
      <c r="C89" s="21" t="s">
        <v>594</v>
      </c>
      <c r="D89" s="45" t="s">
        <v>285</v>
      </c>
      <c r="E89" s="45" t="s">
        <v>286</v>
      </c>
      <c r="F89" s="27" t="s">
        <v>136</v>
      </c>
      <c r="G89" s="24">
        <v>6</v>
      </c>
      <c r="H89" s="36"/>
      <c r="I89" s="54"/>
      <c r="J89" s="36"/>
      <c r="K89" s="36"/>
      <c r="L89" s="54"/>
      <c r="M89" s="36"/>
      <c r="N89" s="54"/>
      <c r="O89" s="36"/>
      <c r="P89" s="36"/>
      <c r="Q89" s="45"/>
      <c r="AE89" s="35">
        <f>L89</f>
        <v>0</v>
      </c>
    </row>
    <row r="90" spans="1:31" ht="23.1" customHeight="1">
      <c r="A90" s="21" t="s">
        <v>596</v>
      </c>
      <c r="B90" s="21" t="s">
        <v>779</v>
      </c>
      <c r="C90" s="21" t="s">
        <v>597</v>
      </c>
      <c r="D90" s="45" t="s">
        <v>287</v>
      </c>
      <c r="E90" s="45" t="s">
        <v>288</v>
      </c>
      <c r="F90" s="27" t="s">
        <v>136</v>
      </c>
      <c r="G90" s="24">
        <v>1</v>
      </c>
      <c r="H90" s="36"/>
      <c r="I90" s="54"/>
      <c r="J90" s="36"/>
      <c r="K90" s="36"/>
      <c r="L90" s="54"/>
      <c r="M90" s="36"/>
      <c r="N90" s="54"/>
      <c r="O90" s="36"/>
      <c r="P90" s="36"/>
      <c r="Q90" s="45"/>
      <c r="AE90" s="35">
        <f>L90</f>
        <v>0</v>
      </c>
    </row>
    <row r="91" spans="1:31" ht="23.1" customHeight="1">
      <c r="A91" s="21" t="s">
        <v>599</v>
      </c>
      <c r="B91" s="21" t="s">
        <v>779</v>
      </c>
      <c r="C91" s="21" t="s">
        <v>600</v>
      </c>
      <c r="D91" s="45" t="s">
        <v>289</v>
      </c>
      <c r="E91" s="45" t="s">
        <v>290</v>
      </c>
      <c r="F91" s="27" t="s">
        <v>136</v>
      </c>
      <c r="G91" s="24">
        <v>3</v>
      </c>
      <c r="H91" s="36"/>
      <c r="I91" s="54"/>
      <c r="J91" s="36"/>
      <c r="K91" s="36"/>
      <c r="L91" s="54"/>
      <c r="M91" s="36"/>
      <c r="N91" s="54"/>
      <c r="O91" s="36"/>
      <c r="P91" s="36"/>
      <c r="Q91" s="45"/>
      <c r="AE91" s="35">
        <f>L91</f>
        <v>0</v>
      </c>
    </row>
    <row r="92" spans="1:31" ht="23.1" customHeight="1">
      <c r="D92" s="45"/>
      <c r="E92" s="45"/>
      <c r="F92" s="27"/>
      <c r="G92" s="24"/>
      <c r="H92" s="36"/>
      <c r="I92" s="54"/>
      <c r="J92" s="36"/>
      <c r="K92" s="36"/>
      <c r="L92" s="54"/>
      <c r="M92" s="36"/>
      <c r="N92" s="54"/>
      <c r="O92" s="36"/>
      <c r="P92" s="36"/>
      <c r="Q92" s="45"/>
      <c r="AE92" s="35">
        <f>TRUNC(SUM(AE82:AE91))</f>
        <v>0</v>
      </c>
    </row>
    <row r="93" spans="1:31" ht="23.1" customHeight="1">
      <c r="D93" s="45"/>
      <c r="E93" s="45"/>
      <c r="F93" s="27"/>
      <c r="G93" s="24"/>
      <c r="H93" s="36"/>
      <c r="I93" s="54"/>
      <c r="J93" s="36"/>
      <c r="K93" s="36"/>
      <c r="L93" s="54"/>
      <c r="M93" s="36"/>
      <c r="N93" s="54"/>
      <c r="O93" s="36"/>
      <c r="P93" s="36"/>
      <c r="Q93" s="45"/>
    </row>
    <row r="94" spans="1:31" ht="23.1" customHeight="1">
      <c r="D94" s="45"/>
      <c r="E94" s="45"/>
      <c r="F94" s="27"/>
      <c r="G94" s="24"/>
      <c r="H94" s="36"/>
      <c r="I94" s="54"/>
      <c r="J94" s="36"/>
      <c r="K94" s="36"/>
      <c r="L94" s="54"/>
      <c r="M94" s="36"/>
      <c r="N94" s="54"/>
      <c r="O94" s="36"/>
      <c r="P94" s="36"/>
      <c r="Q94" s="45"/>
    </row>
    <row r="95" spans="1:31" ht="23.1" customHeight="1">
      <c r="D95" s="45"/>
      <c r="E95" s="45"/>
      <c r="F95" s="27"/>
      <c r="G95" s="24"/>
      <c r="H95" s="36"/>
      <c r="I95" s="54"/>
      <c r="J95" s="36"/>
      <c r="K95" s="36"/>
      <c r="L95" s="54"/>
      <c r="M95" s="36"/>
      <c r="N95" s="54"/>
      <c r="O95" s="36"/>
      <c r="P95" s="36"/>
      <c r="Q95" s="45"/>
    </row>
    <row r="96" spans="1:31" ht="23.1" customHeight="1">
      <c r="D96" s="45"/>
      <c r="E96" s="45"/>
      <c r="F96" s="27"/>
      <c r="G96" s="24"/>
      <c r="H96" s="36"/>
      <c r="I96" s="54"/>
      <c r="J96" s="36"/>
      <c r="K96" s="36"/>
      <c r="L96" s="54"/>
      <c r="M96" s="36"/>
      <c r="N96" s="54"/>
      <c r="O96" s="36"/>
      <c r="P96" s="36"/>
      <c r="Q96" s="45"/>
    </row>
    <row r="97" spans="1:17" ht="23.1" customHeight="1">
      <c r="D97" s="45"/>
      <c r="E97" s="45"/>
      <c r="F97" s="27"/>
      <c r="G97" s="24"/>
      <c r="H97" s="36"/>
      <c r="I97" s="54"/>
      <c r="J97" s="36"/>
      <c r="K97" s="36"/>
      <c r="L97" s="54"/>
      <c r="M97" s="36"/>
      <c r="N97" s="54"/>
      <c r="O97" s="36"/>
      <c r="P97" s="36"/>
      <c r="Q97" s="45"/>
    </row>
    <row r="98" spans="1:17" ht="23.1" customHeight="1">
      <c r="D98" s="45"/>
      <c r="E98" s="45"/>
      <c r="F98" s="27"/>
      <c r="G98" s="24"/>
      <c r="H98" s="36"/>
      <c r="I98" s="54"/>
      <c r="J98" s="36"/>
      <c r="K98" s="36"/>
      <c r="L98" s="54"/>
      <c r="M98" s="36"/>
      <c r="N98" s="54"/>
      <c r="O98" s="36"/>
      <c r="P98" s="36"/>
      <c r="Q98" s="45"/>
    </row>
    <row r="99" spans="1:17" ht="23.1" customHeight="1">
      <c r="D99" s="45"/>
      <c r="E99" s="45"/>
      <c r="F99" s="27"/>
      <c r="G99" s="24"/>
      <c r="H99" s="36"/>
      <c r="I99" s="54"/>
      <c r="J99" s="36"/>
      <c r="K99" s="36"/>
      <c r="L99" s="54"/>
      <c r="M99" s="36"/>
      <c r="N99" s="54"/>
      <c r="O99" s="36"/>
      <c r="P99" s="36"/>
      <c r="Q99" s="45"/>
    </row>
    <row r="100" spans="1:17" ht="23.1" customHeight="1">
      <c r="D100" s="45"/>
      <c r="E100" s="45"/>
      <c r="F100" s="27"/>
      <c r="G100" s="24"/>
      <c r="H100" s="36"/>
      <c r="I100" s="54"/>
      <c r="J100" s="36"/>
      <c r="K100" s="36"/>
      <c r="L100" s="54"/>
      <c r="M100" s="36"/>
      <c r="N100" s="54"/>
      <c r="O100" s="36"/>
      <c r="P100" s="36"/>
      <c r="Q100" s="45"/>
    </row>
    <row r="101" spans="1:17" ht="23.1" customHeight="1">
      <c r="D101" s="45"/>
      <c r="E101" s="45"/>
      <c r="F101" s="27"/>
      <c r="G101" s="24"/>
      <c r="H101" s="36"/>
      <c r="I101" s="54"/>
      <c r="J101" s="36"/>
      <c r="K101" s="36"/>
      <c r="L101" s="54"/>
      <c r="M101" s="36"/>
      <c r="N101" s="54"/>
      <c r="O101" s="36"/>
      <c r="P101" s="36"/>
      <c r="Q101" s="45"/>
    </row>
    <row r="102" spans="1:17" ht="23.1" customHeight="1">
      <c r="D102" s="45"/>
      <c r="E102" s="45"/>
      <c r="F102" s="27"/>
      <c r="G102" s="24"/>
      <c r="H102" s="36"/>
      <c r="I102" s="54"/>
      <c r="J102" s="36"/>
      <c r="K102" s="36"/>
      <c r="L102" s="54"/>
      <c r="M102" s="36"/>
      <c r="N102" s="54"/>
      <c r="O102" s="36"/>
      <c r="P102" s="36"/>
      <c r="Q102" s="45"/>
    </row>
    <row r="103" spans="1:17" ht="23.1" customHeight="1">
      <c r="D103" s="45"/>
      <c r="E103" s="45"/>
      <c r="F103" s="27"/>
      <c r="G103" s="24"/>
      <c r="H103" s="36"/>
      <c r="I103" s="54"/>
      <c r="J103" s="36"/>
      <c r="K103" s="36"/>
      <c r="L103" s="54"/>
      <c r="M103" s="36"/>
      <c r="N103" s="54"/>
      <c r="O103" s="36"/>
      <c r="P103" s="36"/>
      <c r="Q103" s="45"/>
    </row>
    <row r="104" spans="1:17" ht="23.1" customHeight="1">
      <c r="D104" s="45"/>
      <c r="E104" s="45"/>
      <c r="F104" s="27"/>
      <c r="G104" s="24"/>
      <c r="H104" s="36"/>
      <c r="I104" s="54"/>
      <c r="J104" s="36"/>
      <c r="K104" s="36"/>
      <c r="L104" s="54"/>
      <c r="M104" s="36"/>
      <c r="N104" s="54"/>
      <c r="O104" s="36"/>
      <c r="P104" s="36"/>
      <c r="Q104" s="45"/>
    </row>
    <row r="105" spans="1:17" ht="23.1" customHeight="1">
      <c r="D105" s="45"/>
      <c r="E105" s="45"/>
      <c r="F105" s="27"/>
      <c r="G105" s="24"/>
      <c r="H105" s="36"/>
      <c r="I105" s="54"/>
      <c r="J105" s="36"/>
      <c r="K105" s="36"/>
      <c r="L105" s="54"/>
      <c r="M105" s="36"/>
      <c r="N105" s="54"/>
      <c r="O105" s="36"/>
      <c r="P105" s="36"/>
      <c r="Q105" s="45"/>
    </row>
    <row r="106" spans="1:17" ht="23.1" customHeight="1">
      <c r="D106" s="45"/>
      <c r="E106" s="45"/>
      <c r="F106" s="27"/>
      <c r="G106" s="24"/>
      <c r="H106" s="36"/>
      <c r="I106" s="54"/>
      <c r="J106" s="36"/>
      <c r="K106" s="36"/>
      <c r="L106" s="54"/>
      <c r="M106" s="36"/>
      <c r="N106" s="54"/>
      <c r="O106" s="36"/>
      <c r="P106" s="36"/>
      <c r="Q106" s="45"/>
    </row>
    <row r="107" spans="1:17" ht="23.1" customHeight="1">
      <c r="B107" s="21" t="s">
        <v>623</v>
      </c>
      <c r="D107" s="45" t="s">
        <v>624</v>
      </c>
      <c r="E107" s="45"/>
      <c r="F107" s="27"/>
      <c r="G107" s="24"/>
      <c r="H107" s="36"/>
      <c r="I107" s="54">
        <f>TRUNC(SUM(I82:I106))</f>
        <v>0</v>
      </c>
      <c r="J107" s="36"/>
      <c r="K107" s="36"/>
      <c r="L107" s="54">
        <f>TRUNC(SUM(L82:L106))</f>
        <v>0</v>
      </c>
      <c r="M107" s="36"/>
      <c r="N107" s="54">
        <f>TRUNC(SUM(N82:N106))</f>
        <v>0</v>
      </c>
      <c r="O107" s="36" t="str">
        <f>IF((H107+K107+M107)=0, "", (H107+K107+M107))</f>
        <v/>
      </c>
      <c r="P107" s="36">
        <f>TRUNC(SUM(P82:P106))</f>
        <v>0</v>
      </c>
      <c r="Q107" s="45"/>
    </row>
    <row r="108" spans="1:17" ht="23.1" customHeight="1">
      <c r="B108" s="21" t="s">
        <v>782</v>
      </c>
      <c r="D108" s="181" t="s">
        <v>784</v>
      </c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3"/>
    </row>
    <row r="109" spans="1:17" ht="23.1" customHeight="1">
      <c r="A109" s="21" t="s">
        <v>377</v>
      </c>
      <c r="B109" s="21" t="s">
        <v>780</v>
      </c>
      <c r="C109" s="21" t="s">
        <v>299</v>
      </c>
      <c r="D109" s="45" t="s">
        <v>300</v>
      </c>
      <c r="E109" s="45" t="s">
        <v>301</v>
      </c>
      <c r="F109" s="27" t="s">
        <v>294</v>
      </c>
      <c r="G109" s="24">
        <v>1</v>
      </c>
      <c r="H109" s="36"/>
      <c r="I109" s="54"/>
      <c r="J109" s="36"/>
      <c r="K109" s="36"/>
      <c r="L109" s="54"/>
      <c r="M109" s="36"/>
      <c r="N109" s="54"/>
      <c r="O109" s="36"/>
      <c r="P109" s="36"/>
      <c r="Q109" s="45"/>
    </row>
    <row r="110" spans="1:17" ht="23.1" customHeight="1">
      <c r="A110" s="21" t="s">
        <v>378</v>
      </c>
      <c r="B110" s="21" t="s">
        <v>780</v>
      </c>
      <c r="C110" s="21" t="s">
        <v>302</v>
      </c>
      <c r="D110" s="45" t="s">
        <v>303</v>
      </c>
      <c r="E110" s="45" t="s">
        <v>301</v>
      </c>
      <c r="F110" s="27" t="s">
        <v>294</v>
      </c>
      <c r="G110" s="24">
        <v>1</v>
      </c>
      <c r="H110" s="36"/>
      <c r="I110" s="54"/>
      <c r="J110" s="36"/>
      <c r="K110" s="36"/>
      <c r="L110" s="54"/>
      <c r="M110" s="36"/>
      <c r="N110" s="54"/>
      <c r="O110" s="36"/>
      <c r="P110" s="36"/>
      <c r="Q110" s="45"/>
    </row>
    <row r="111" spans="1:17" ht="23.1" customHeight="1">
      <c r="A111" s="21" t="s">
        <v>376</v>
      </c>
      <c r="B111" s="21" t="s">
        <v>780</v>
      </c>
      <c r="C111" s="21" t="s">
        <v>297</v>
      </c>
      <c r="D111" s="45" t="s">
        <v>298</v>
      </c>
      <c r="E111" s="45" t="s">
        <v>293</v>
      </c>
      <c r="F111" s="27" t="s">
        <v>294</v>
      </c>
      <c r="G111" s="24">
        <v>1</v>
      </c>
      <c r="H111" s="36"/>
      <c r="I111" s="54"/>
      <c r="J111" s="36"/>
      <c r="K111" s="36"/>
      <c r="L111" s="54"/>
      <c r="M111" s="36"/>
      <c r="N111" s="54"/>
      <c r="O111" s="36"/>
      <c r="P111" s="36"/>
      <c r="Q111" s="45"/>
    </row>
    <row r="112" spans="1:17" ht="23.1" customHeight="1">
      <c r="A112" s="21" t="s">
        <v>374</v>
      </c>
      <c r="B112" s="21" t="s">
        <v>780</v>
      </c>
      <c r="C112" s="21" t="s">
        <v>291</v>
      </c>
      <c r="D112" s="45" t="s">
        <v>292</v>
      </c>
      <c r="E112" s="45" t="s">
        <v>293</v>
      </c>
      <c r="F112" s="27" t="s">
        <v>294</v>
      </c>
      <c r="G112" s="24">
        <v>1</v>
      </c>
      <c r="H112" s="36"/>
      <c r="I112" s="54"/>
      <c r="J112" s="36"/>
      <c r="K112" s="36"/>
      <c r="L112" s="54"/>
      <c r="M112" s="36"/>
      <c r="N112" s="54"/>
      <c r="O112" s="36"/>
      <c r="P112" s="36"/>
      <c r="Q112" s="45"/>
    </row>
    <row r="113" spans="1:31" ht="23.1" customHeight="1">
      <c r="A113" s="21" t="s">
        <v>375</v>
      </c>
      <c r="B113" s="21" t="s">
        <v>780</v>
      </c>
      <c r="C113" s="21" t="s">
        <v>295</v>
      </c>
      <c r="D113" s="45" t="s">
        <v>296</v>
      </c>
      <c r="E113" s="45" t="s">
        <v>293</v>
      </c>
      <c r="F113" s="27" t="s">
        <v>277</v>
      </c>
      <c r="G113" s="24">
        <v>1</v>
      </c>
      <c r="H113" s="36"/>
      <c r="I113" s="54"/>
      <c r="J113" s="36"/>
      <c r="K113" s="36"/>
      <c r="L113" s="54"/>
      <c r="M113" s="36"/>
      <c r="N113" s="54"/>
      <c r="O113" s="36"/>
      <c r="P113" s="36"/>
      <c r="Q113" s="45"/>
    </row>
    <row r="114" spans="1:31" ht="23.1" customHeight="1">
      <c r="A114" s="21" t="s">
        <v>379</v>
      </c>
      <c r="B114" s="21" t="s">
        <v>780</v>
      </c>
      <c r="C114" s="21" t="s">
        <v>304</v>
      </c>
      <c r="D114" s="45" t="s">
        <v>305</v>
      </c>
      <c r="E114" s="45" t="s">
        <v>306</v>
      </c>
      <c r="F114" s="27" t="s">
        <v>277</v>
      </c>
      <c r="G114" s="24">
        <v>1</v>
      </c>
      <c r="H114" s="36"/>
      <c r="I114" s="54"/>
      <c r="J114" s="36"/>
      <c r="K114" s="36"/>
      <c r="L114" s="54"/>
      <c r="M114" s="36"/>
      <c r="N114" s="54"/>
      <c r="O114" s="36"/>
      <c r="P114" s="36"/>
      <c r="Q114" s="45"/>
    </row>
    <row r="115" spans="1:31" ht="23.1" customHeight="1">
      <c r="D115" s="45"/>
      <c r="E115" s="45"/>
      <c r="F115" s="27"/>
      <c r="G115" s="24"/>
      <c r="H115" s="36"/>
      <c r="I115" s="54"/>
      <c r="J115" s="36"/>
      <c r="K115" s="36"/>
      <c r="L115" s="54"/>
      <c r="M115" s="36"/>
      <c r="N115" s="54"/>
      <c r="O115" s="36"/>
      <c r="P115" s="36"/>
      <c r="Q115" s="45"/>
      <c r="AE115" s="35">
        <f>TRUNC(SUM(AE108:AE114))</f>
        <v>0</v>
      </c>
    </row>
    <row r="116" spans="1:31" ht="23.1" customHeight="1">
      <c r="D116" s="45"/>
      <c r="E116" s="45"/>
      <c r="F116" s="27"/>
      <c r="G116" s="24"/>
      <c r="H116" s="36"/>
      <c r="I116" s="54"/>
      <c r="J116" s="36"/>
      <c r="K116" s="36"/>
      <c r="L116" s="54"/>
      <c r="M116" s="36"/>
      <c r="N116" s="54"/>
      <c r="O116" s="36"/>
      <c r="P116" s="36"/>
      <c r="Q116" s="45"/>
    </row>
    <row r="117" spans="1:31" ht="23.1" customHeight="1">
      <c r="D117" s="45"/>
      <c r="E117" s="45"/>
      <c r="F117" s="27"/>
      <c r="G117" s="24"/>
      <c r="H117" s="36"/>
      <c r="I117" s="54"/>
      <c r="J117" s="36"/>
      <c r="K117" s="36"/>
      <c r="L117" s="54"/>
      <c r="M117" s="36"/>
      <c r="N117" s="54"/>
      <c r="O117" s="36"/>
      <c r="P117" s="36"/>
      <c r="Q117" s="45"/>
    </row>
    <row r="118" spans="1:31" ht="23.1" customHeight="1">
      <c r="D118" s="45"/>
      <c r="E118" s="45"/>
      <c r="F118" s="27"/>
      <c r="G118" s="24"/>
      <c r="H118" s="36"/>
      <c r="I118" s="54"/>
      <c r="J118" s="36"/>
      <c r="K118" s="36"/>
      <c r="L118" s="54"/>
      <c r="M118" s="36"/>
      <c r="N118" s="54"/>
      <c r="O118" s="36"/>
      <c r="P118" s="36"/>
      <c r="Q118" s="45"/>
    </row>
    <row r="119" spans="1:31" ht="23.1" customHeight="1">
      <c r="D119" s="45"/>
      <c r="E119" s="45"/>
      <c r="F119" s="27"/>
      <c r="G119" s="24"/>
      <c r="H119" s="36"/>
      <c r="I119" s="54"/>
      <c r="J119" s="36"/>
      <c r="K119" s="36"/>
      <c r="L119" s="54"/>
      <c r="M119" s="36"/>
      <c r="N119" s="54"/>
      <c r="O119" s="36"/>
      <c r="P119" s="36"/>
      <c r="Q119" s="45"/>
    </row>
    <row r="120" spans="1:31" ht="23.1" customHeight="1">
      <c r="D120" s="45"/>
      <c r="E120" s="45"/>
      <c r="F120" s="27"/>
      <c r="G120" s="24"/>
      <c r="H120" s="36"/>
      <c r="I120" s="54"/>
      <c r="J120" s="36"/>
      <c r="K120" s="36"/>
      <c r="L120" s="54"/>
      <c r="M120" s="36"/>
      <c r="N120" s="54"/>
      <c r="O120" s="36"/>
      <c r="P120" s="36"/>
      <c r="Q120" s="45"/>
    </row>
    <row r="121" spans="1:31" ht="23.1" customHeight="1">
      <c r="D121" s="45"/>
      <c r="E121" s="45"/>
      <c r="F121" s="27"/>
      <c r="G121" s="24"/>
      <c r="H121" s="36"/>
      <c r="I121" s="54"/>
      <c r="J121" s="36"/>
      <c r="K121" s="36"/>
      <c r="L121" s="54"/>
      <c r="M121" s="36"/>
      <c r="N121" s="54"/>
      <c r="O121" s="36"/>
      <c r="P121" s="36"/>
      <c r="Q121" s="45"/>
    </row>
    <row r="122" spans="1:31" ht="23.1" customHeight="1">
      <c r="D122" s="45"/>
      <c r="E122" s="45"/>
      <c r="F122" s="27"/>
      <c r="G122" s="24"/>
      <c r="H122" s="36"/>
      <c r="I122" s="54"/>
      <c r="J122" s="36"/>
      <c r="K122" s="36"/>
      <c r="L122" s="54"/>
      <c r="M122" s="36"/>
      <c r="N122" s="54"/>
      <c r="O122" s="36"/>
      <c r="P122" s="36"/>
      <c r="Q122" s="45"/>
    </row>
    <row r="123" spans="1:31" ht="23.1" customHeight="1">
      <c r="D123" s="45"/>
      <c r="E123" s="45"/>
      <c r="F123" s="27"/>
      <c r="G123" s="24"/>
      <c r="H123" s="36"/>
      <c r="I123" s="54"/>
      <c r="J123" s="36"/>
      <c r="K123" s="36"/>
      <c r="L123" s="54"/>
      <c r="M123" s="36"/>
      <c r="N123" s="54"/>
      <c r="O123" s="36"/>
      <c r="P123" s="36"/>
      <c r="Q123" s="45"/>
    </row>
    <row r="124" spans="1:31" ht="23.1" customHeight="1">
      <c r="D124" s="45"/>
      <c r="E124" s="45"/>
      <c r="F124" s="27"/>
      <c r="G124" s="24"/>
      <c r="H124" s="36"/>
      <c r="I124" s="54"/>
      <c r="J124" s="36"/>
      <c r="K124" s="36"/>
      <c r="L124" s="54"/>
      <c r="M124" s="36"/>
      <c r="N124" s="54"/>
      <c r="O124" s="36"/>
      <c r="P124" s="36"/>
      <c r="Q124" s="45"/>
    </row>
    <row r="125" spans="1:31" ht="23.1" customHeight="1">
      <c r="D125" s="45"/>
      <c r="E125" s="45"/>
      <c r="F125" s="27"/>
      <c r="G125" s="24"/>
      <c r="H125" s="36"/>
      <c r="I125" s="54"/>
      <c r="J125" s="36"/>
      <c r="K125" s="36"/>
      <c r="L125" s="54"/>
      <c r="M125" s="36"/>
      <c r="N125" s="54"/>
      <c r="O125" s="36"/>
      <c r="P125" s="36"/>
      <c r="Q125" s="45"/>
    </row>
    <row r="126" spans="1:31" ht="23.1" customHeight="1">
      <c r="D126" s="45"/>
      <c r="E126" s="45"/>
      <c r="F126" s="27"/>
      <c r="G126" s="24"/>
      <c r="H126" s="36"/>
      <c r="I126" s="54"/>
      <c r="J126" s="36"/>
      <c r="K126" s="36"/>
      <c r="L126" s="54"/>
      <c r="M126" s="36"/>
      <c r="N126" s="54"/>
      <c r="O126" s="36"/>
      <c r="P126" s="36"/>
      <c r="Q126" s="45"/>
    </row>
    <row r="127" spans="1:31" ht="23.1" customHeight="1">
      <c r="D127" s="45"/>
      <c r="E127" s="45"/>
      <c r="F127" s="27"/>
      <c r="G127" s="24"/>
      <c r="H127" s="36"/>
      <c r="I127" s="54"/>
      <c r="J127" s="36"/>
      <c r="K127" s="36"/>
      <c r="L127" s="54"/>
      <c r="M127" s="36"/>
      <c r="N127" s="54"/>
      <c r="O127" s="36"/>
      <c r="P127" s="36"/>
      <c r="Q127" s="45"/>
    </row>
    <row r="128" spans="1:31" ht="23.1" customHeight="1">
      <c r="D128" s="45"/>
      <c r="E128" s="45"/>
      <c r="F128" s="27"/>
      <c r="G128" s="24"/>
      <c r="H128" s="36"/>
      <c r="I128" s="54"/>
      <c r="J128" s="36"/>
      <c r="K128" s="36"/>
      <c r="L128" s="54"/>
      <c r="M128" s="36"/>
      <c r="N128" s="54"/>
      <c r="O128" s="36"/>
      <c r="P128" s="36"/>
      <c r="Q128" s="45"/>
    </row>
    <row r="129" spans="2:17" ht="23.1" customHeight="1">
      <c r="D129" s="45"/>
      <c r="E129" s="45"/>
      <c r="F129" s="27"/>
      <c r="G129" s="24"/>
      <c r="H129" s="36"/>
      <c r="I129" s="54"/>
      <c r="J129" s="36"/>
      <c r="K129" s="36"/>
      <c r="L129" s="54"/>
      <c r="M129" s="36"/>
      <c r="N129" s="54"/>
      <c r="O129" s="36"/>
      <c r="P129" s="36"/>
      <c r="Q129" s="45"/>
    </row>
    <row r="130" spans="2:17" ht="23.1" customHeight="1">
      <c r="D130" s="45"/>
      <c r="E130" s="45"/>
      <c r="F130" s="27"/>
      <c r="G130" s="24"/>
      <c r="H130" s="36"/>
      <c r="I130" s="54"/>
      <c r="J130" s="36"/>
      <c r="K130" s="36"/>
      <c r="L130" s="54"/>
      <c r="M130" s="36"/>
      <c r="N130" s="54"/>
      <c r="O130" s="36"/>
      <c r="P130" s="36"/>
      <c r="Q130" s="45"/>
    </row>
    <row r="131" spans="2:17" ht="23.1" customHeight="1">
      <c r="D131" s="45"/>
      <c r="E131" s="45"/>
      <c r="F131" s="27"/>
      <c r="G131" s="24"/>
      <c r="H131" s="36"/>
      <c r="I131" s="54"/>
      <c r="J131" s="36"/>
      <c r="K131" s="36"/>
      <c r="L131" s="54"/>
      <c r="M131" s="36"/>
      <c r="N131" s="54"/>
      <c r="O131" s="36"/>
      <c r="P131" s="36"/>
      <c r="Q131" s="45"/>
    </row>
    <row r="132" spans="2:17" ht="23.1" customHeight="1">
      <c r="D132" s="45"/>
      <c r="E132" s="45"/>
      <c r="F132" s="27"/>
      <c r="G132" s="24"/>
      <c r="H132" s="36"/>
      <c r="I132" s="54"/>
      <c r="J132" s="36"/>
      <c r="K132" s="36"/>
      <c r="L132" s="54"/>
      <c r="M132" s="36"/>
      <c r="N132" s="54"/>
      <c r="O132" s="36"/>
      <c r="P132" s="36"/>
      <c r="Q132" s="45"/>
    </row>
    <row r="133" spans="2:17" ht="23.1" customHeight="1">
      <c r="B133" s="21" t="s">
        <v>623</v>
      </c>
      <c r="D133" s="45" t="s">
        <v>624</v>
      </c>
      <c r="E133" s="45"/>
      <c r="F133" s="27"/>
      <c r="G133" s="24"/>
      <c r="H133" s="36"/>
      <c r="I133" s="54">
        <f>TRUNC(SUM(I108:I132))</f>
        <v>0</v>
      </c>
      <c r="J133" s="36"/>
      <c r="K133" s="36"/>
      <c r="L133" s="54">
        <f>TRUNC(SUM(L108:L132))</f>
        <v>0</v>
      </c>
      <c r="M133" s="36"/>
      <c r="N133" s="54">
        <f>TRUNC(SUM(N108:N132))</f>
        <v>0</v>
      </c>
      <c r="O133" s="36" t="str">
        <f>IF((H133+K133+M133)=0, "", (H133+K133+M133))</f>
        <v/>
      </c>
      <c r="P133" s="36">
        <f>TRUNC(SUM(P108:P132))</f>
        <v>0</v>
      </c>
      <c r="Q133" s="45"/>
    </row>
  </sheetData>
  <mergeCells count="17"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Q2:Q3"/>
    <mergeCell ref="D4:Q4"/>
    <mergeCell ref="D82:Q82"/>
    <mergeCell ref="D108:Q108"/>
    <mergeCell ref="A2:A3"/>
    <mergeCell ref="B2:B3"/>
    <mergeCell ref="C2:C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>
    <oddFooter>&amp;R대 한 민 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Q55"/>
  <sheetViews>
    <sheetView workbookViewId="0">
      <pane xSplit="2" ySplit="3" topLeftCell="C4" activePane="bottomRight" state="frozen"/>
      <selection activeCell="I19" sqref="I19"/>
      <selection pane="topRight" activeCell="I19" sqref="I19"/>
      <selection pane="bottomLeft" activeCell="I19" sqref="I19"/>
      <selection pane="bottomRight" activeCell="M8" sqref="M8"/>
    </sheetView>
  </sheetViews>
  <sheetFormatPr defaultRowHeight="23.1" customHeight="1"/>
  <cols>
    <col min="1" max="1" width="9.109375" style="21" hidden="1" customWidth="1"/>
    <col min="2" max="2" width="9.88671875" style="21" hidden="1" customWidth="1"/>
    <col min="3" max="3" width="12.77734375" style="47" customWidth="1"/>
    <col min="4" max="4" width="23.109375" style="47" customWidth="1"/>
    <col min="5" max="5" width="23.77734375" style="47" customWidth="1"/>
    <col min="6" max="6" width="4.6640625" style="29" customWidth="1"/>
    <col min="7" max="7" width="6.44140625" hidden="1" customWidth="1"/>
    <col min="8" max="9" width="11.21875" style="37" customWidth="1"/>
    <col min="10" max="10" width="5" style="37" hidden="1" customWidth="1"/>
    <col min="11" max="13" width="11.21875" style="37" customWidth="1"/>
    <col min="14" max="14" width="11.109375" style="37" customWidth="1"/>
    <col min="15" max="15" width="9.77734375" style="37" hidden="1" customWidth="1"/>
    <col min="16" max="16" width="11.21875" style="37" customWidth="1"/>
    <col min="17" max="17" width="12.21875" customWidth="1"/>
  </cols>
  <sheetData>
    <row r="1" spans="1:17" s="2" customFormat="1" ht="23.1" customHeight="1">
      <c r="A1" s="21"/>
      <c r="B1" s="21" t="s">
        <v>617</v>
      </c>
      <c r="C1" s="192" t="s">
        <v>461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35"/>
      <c r="P1" s="35"/>
      <c r="Q1" s="21"/>
    </row>
    <row r="2" spans="1:17" s="17" customFormat="1" ht="23.1" customHeight="1">
      <c r="A2" s="187" t="s">
        <v>37</v>
      </c>
      <c r="B2" s="189" t="s">
        <v>29</v>
      </c>
      <c r="C2" s="188" t="s">
        <v>18</v>
      </c>
      <c r="D2" s="188" t="s">
        <v>44</v>
      </c>
      <c r="E2" s="188" t="s">
        <v>45</v>
      </c>
      <c r="F2" s="190" t="s">
        <v>0</v>
      </c>
      <c r="G2" s="194" t="s">
        <v>1</v>
      </c>
      <c r="H2" s="184" t="s">
        <v>24</v>
      </c>
      <c r="I2" s="184"/>
      <c r="J2" s="184" t="s">
        <v>25</v>
      </c>
      <c r="K2" s="184"/>
      <c r="L2" s="184"/>
      <c r="M2" s="184" t="s">
        <v>26</v>
      </c>
      <c r="N2" s="184"/>
      <c r="O2" s="51" t="s">
        <v>8</v>
      </c>
      <c r="P2" s="184" t="s">
        <v>36</v>
      </c>
      <c r="Q2" s="188" t="s">
        <v>28</v>
      </c>
    </row>
    <row r="3" spans="1:17" s="17" customFormat="1" ht="23.1" customHeight="1">
      <c r="A3" s="187"/>
      <c r="B3" s="189"/>
      <c r="C3" s="188"/>
      <c r="D3" s="188"/>
      <c r="E3" s="188"/>
      <c r="F3" s="190"/>
      <c r="G3" s="194"/>
      <c r="H3" s="51" t="s">
        <v>31</v>
      </c>
      <c r="I3" s="51" t="s">
        <v>32</v>
      </c>
      <c r="J3" s="51" t="s">
        <v>1</v>
      </c>
      <c r="K3" s="51" t="s">
        <v>31</v>
      </c>
      <c r="L3" s="51" t="s">
        <v>32</v>
      </c>
      <c r="M3" s="51" t="s">
        <v>33</v>
      </c>
      <c r="N3" s="51" t="s">
        <v>32</v>
      </c>
      <c r="O3" s="51" t="s">
        <v>21</v>
      </c>
      <c r="P3" s="184"/>
      <c r="Q3" s="188"/>
    </row>
    <row r="4" spans="1:17" s="2" customFormat="1" ht="23.1" customHeight="1">
      <c r="A4" s="21" t="s">
        <v>462</v>
      </c>
      <c r="B4" s="21" t="s">
        <v>463</v>
      </c>
      <c r="C4" s="3" t="s">
        <v>464</v>
      </c>
      <c r="D4" s="45" t="s">
        <v>465</v>
      </c>
      <c r="E4" s="45" t="s">
        <v>466</v>
      </c>
      <c r="F4" s="27" t="s">
        <v>467</v>
      </c>
      <c r="G4" s="6"/>
      <c r="H4" s="36"/>
      <c r="I4" s="36"/>
      <c r="J4" s="36"/>
      <c r="K4" s="36"/>
      <c r="L4" s="36"/>
      <c r="M4" s="36"/>
      <c r="N4" s="36"/>
      <c r="O4" s="36"/>
      <c r="P4" s="36"/>
      <c r="Q4" s="45" t="s">
        <v>35</v>
      </c>
    </row>
    <row r="5" spans="1:17" s="2" customFormat="1" ht="23.1" customHeight="1">
      <c r="A5" s="21" t="s">
        <v>468</v>
      </c>
      <c r="B5" s="21" t="s">
        <v>469</v>
      </c>
      <c r="C5" s="3" t="s">
        <v>470</v>
      </c>
      <c r="D5" s="45" t="s">
        <v>465</v>
      </c>
      <c r="E5" s="45" t="s">
        <v>471</v>
      </c>
      <c r="F5" s="27" t="s">
        <v>467</v>
      </c>
      <c r="G5" s="6"/>
      <c r="H5" s="36"/>
      <c r="I5" s="36"/>
      <c r="J5" s="36"/>
      <c r="K5" s="36"/>
      <c r="L5" s="36"/>
      <c r="M5" s="36"/>
      <c r="N5" s="36"/>
      <c r="O5" s="36"/>
      <c r="P5" s="36"/>
      <c r="Q5" s="45" t="s">
        <v>2</v>
      </c>
    </row>
    <row r="6" spans="1:17" s="2" customFormat="1" ht="23.1" customHeight="1">
      <c r="A6" s="21" t="s">
        <v>472</v>
      </c>
      <c r="B6" s="21" t="s">
        <v>473</v>
      </c>
      <c r="C6" s="3" t="s">
        <v>474</v>
      </c>
      <c r="D6" s="45" t="s">
        <v>475</v>
      </c>
      <c r="E6" s="45" t="s">
        <v>476</v>
      </c>
      <c r="F6" s="27" t="s">
        <v>467</v>
      </c>
      <c r="G6" s="6"/>
      <c r="H6" s="36"/>
      <c r="I6" s="36"/>
      <c r="J6" s="36"/>
      <c r="K6" s="36"/>
      <c r="L6" s="36"/>
      <c r="M6" s="36"/>
      <c r="N6" s="36"/>
      <c r="O6" s="36"/>
      <c r="P6" s="36"/>
      <c r="Q6" s="45"/>
    </row>
    <row r="7" spans="1:17" s="2" customFormat="1" ht="23.1" customHeight="1">
      <c r="A7" s="21" t="s">
        <v>477</v>
      </c>
      <c r="B7" s="21" t="s">
        <v>478</v>
      </c>
      <c r="C7" s="3" t="s">
        <v>479</v>
      </c>
      <c r="D7" s="45" t="s">
        <v>480</v>
      </c>
      <c r="E7" s="45" t="s">
        <v>466</v>
      </c>
      <c r="F7" s="27" t="s">
        <v>467</v>
      </c>
      <c r="G7" s="6"/>
      <c r="H7" s="36"/>
      <c r="I7" s="36"/>
      <c r="J7" s="36"/>
      <c r="K7" s="36"/>
      <c r="L7" s="36"/>
      <c r="M7" s="36"/>
      <c r="N7" s="36"/>
      <c r="O7" s="36"/>
      <c r="P7" s="36"/>
      <c r="Q7" s="45"/>
    </row>
    <row r="8" spans="1:17" s="2" customFormat="1" ht="23.1" customHeight="1">
      <c r="A8" s="21" t="s">
        <v>481</v>
      </c>
      <c r="B8" s="21" t="s">
        <v>482</v>
      </c>
      <c r="C8" s="3" t="s">
        <v>483</v>
      </c>
      <c r="D8" s="45" t="s">
        <v>484</v>
      </c>
      <c r="E8" s="45" t="s">
        <v>485</v>
      </c>
      <c r="F8" s="27" t="s">
        <v>260</v>
      </c>
      <c r="G8" s="6"/>
      <c r="H8" s="36"/>
      <c r="I8" s="36"/>
      <c r="J8" s="36"/>
      <c r="K8" s="36"/>
      <c r="L8" s="36"/>
      <c r="M8" s="36"/>
      <c r="N8" s="36"/>
      <c r="O8" s="36"/>
      <c r="P8" s="36"/>
      <c r="Q8" s="45"/>
    </row>
    <row r="9" spans="1:17" s="2" customFormat="1" ht="23.1" customHeight="1">
      <c r="A9" s="21" t="s">
        <v>486</v>
      </c>
      <c r="B9" s="21" t="s">
        <v>487</v>
      </c>
      <c r="C9" s="3" t="s">
        <v>488</v>
      </c>
      <c r="D9" s="45" t="s">
        <v>484</v>
      </c>
      <c r="E9" s="45" t="s">
        <v>489</v>
      </c>
      <c r="F9" s="27" t="s">
        <v>260</v>
      </c>
      <c r="G9" s="6"/>
      <c r="H9" s="36"/>
      <c r="I9" s="36"/>
      <c r="J9" s="36"/>
      <c r="K9" s="36"/>
      <c r="L9" s="36"/>
      <c r="M9" s="36"/>
      <c r="N9" s="36"/>
      <c r="O9" s="36"/>
      <c r="P9" s="36"/>
      <c r="Q9" s="45"/>
    </row>
    <row r="10" spans="1:17" s="2" customFormat="1" ht="23.1" customHeight="1">
      <c r="A10" s="21" t="s">
        <v>490</v>
      </c>
      <c r="B10" s="21" t="s">
        <v>491</v>
      </c>
      <c r="C10" s="3" t="s">
        <v>492</v>
      </c>
      <c r="D10" s="45" t="s">
        <v>484</v>
      </c>
      <c r="E10" s="45" t="s">
        <v>493</v>
      </c>
      <c r="F10" s="27" t="s">
        <v>260</v>
      </c>
      <c r="G10" s="6"/>
      <c r="H10" s="36"/>
      <c r="I10" s="36"/>
      <c r="J10" s="36"/>
      <c r="K10" s="36"/>
      <c r="L10" s="36"/>
      <c r="M10" s="36"/>
      <c r="N10" s="36"/>
      <c r="O10" s="36"/>
      <c r="P10" s="36"/>
      <c r="Q10" s="45"/>
    </row>
    <row r="11" spans="1:17" s="2" customFormat="1" ht="23.1" customHeight="1">
      <c r="A11" s="21" t="s">
        <v>494</v>
      </c>
      <c r="B11" s="21" t="s">
        <v>495</v>
      </c>
      <c r="C11" s="3" t="s">
        <v>496</v>
      </c>
      <c r="D11" s="45" t="s">
        <v>484</v>
      </c>
      <c r="E11" s="45" t="s">
        <v>497</v>
      </c>
      <c r="F11" s="27" t="s">
        <v>260</v>
      </c>
      <c r="G11" s="6"/>
      <c r="H11" s="36"/>
      <c r="I11" s="36"/>
      <c r="J11" s="36"/>
      <c r="K11" s="36"/>
      <c r="L11" s="36"/>
      <c r="M11" s="36"/>
      <c r="N11" s="36"/>
      <c r="O11" s="36"/>
      <c r="P11" s="36"/>
      <c r="Q11" s="45"/>
    </row>
    <row r="12" spans="1:17" s="2" customFormat="1" ht="23.1" customHeight="1">
      <c r="A12" s="21" t="s">
        <v>498</v>
      </c>
      <c r="B12" s="21" t="s">
        <v>499</v>
      </c>
      <c r="C12" s="3" t="s">
        <v>500</v>
      </c>
      <c r="D12" s="45" t="s">
        <v>484</v>
      </c>
      <c r="E12" s="45" t="s">
        <v>501</v>
      </c>
      <c r="F12" s="27" t="s">
        <v>260</v>
      </c>
      <c r="G12" s="6"/>
      <c r="H12" s="36"/>
      <c r="I12" s="36"/>
      <c r="J12" s="36"/>
      <c r="K12" s="36"/>
      <c r="L12" s="36"/>
      <c r="M12" s="36"/>
      <c r="N12" s="36"/>
      <c r="O12" s="36"/>
      <c r="P12" s="36"/>
      <c r="Q12" s="45"/>
    </row>
    <row r="13" spans="1:17" s="2" customFormat="1" ht="23.1" customHeight="1">
      <c r="A13" s="21" t="s">
        <v>502</v>
      </c>
      <c r="B13" s="21" t="s">
        <v>503</v>
      </c>
      <c r="C13" s="3" t="s">
        <v>504</v>
      </c>
      <c r="D13" s="45" t="s">
        <v>120</v>
      </c>
      <c r="E13" s="45" t="s">
        <v>121</v>
      </c>
      <c r="F13" s="27" t="s">
        <v>122</v>
      </c>
      <c r="G13" s="6"/>
      <c r="H13" s="36"/>
      <c r="I13" s="36"/>
      <c r="J13" s="36"/>
      <c r="K13" s="36"/>
      <c r="L13" s="36"/>
      <c r="M13" s="36"/>
      <c r="N13" s="36"/>
      <c r="O13" s="36"/>
      <c r="P13" s="36"/>
      <c r="Q13" s="45"/>
    </row>
    <row r="14" spans="1:17" s="2" customFormat="1" ht="23.1" customHeight="1">
      <c r="A14" s="21" t="s">
        <v>505</v>
      </c>
      <c r="B14" s="21" t="s">
        <v>506</v>
      </c>
      <c r="C14" s="3" t="s">
        <v>507</v>
      </c>
      <c r="D14" s="45" t="s">
        <v>120</v>
      </c>
      <c r="E14" s="45" t="s">
        <v>126</v>
      </c>
      <c r="F14" s="27" t="s">
        <v>122</v>
      </c>
      <c r="G14" s="6"/>
      <c r="H14" s="36"/>
      <c r="I14" s="36"/>
      <c r="J14" s="36"/>
      <c r="K14" s="36"/>
      <c r="L14" s="36"/>
      <c r="M14" s="36"/>
      <c r="N14" s="36"/>
      <c r="O14" s="36"/>
      <c r="P14" s="36"/>
      <c r="Q14" s="45"/>
    </row>
    <row r="15" spans="1:17" s="2" customFormat="1" ht="23.1" customHeight="1">
      <c r="A15" s="21" t="s">
        <v>508</v>
      </c>
      <c r="B15" s="21" t="s">
        <v>509</v>
      </c>
      <c r="C15" s="3" t="s">
        <v>510</v>
      </c>
      <c r="D15" s="45" t="s">
        <v>120</v>
      </c>
      <c r="E15" s="45" t="s">
        <v>128</v>
      </c>
      <c r="F15" s="27" t="s">
        <v>122</v>
      </c>
      <c r="G15" s="6"/>
      <c r="H15" s="36"/>
      <c r="I15" s="36"/>
      <c r="J15" s="36"/>
      <c r="K15" s="36"/>
      <c r="L15" s="36"/>
      <c r="M15" s="36"/>
      <c r="N15" s="36"/>
      <c r="O15" s="36"/>
      <c r="P15" s="36"/>
      <c r="Q15" s="45"/>
    </row>
    <row r="16" spans="1:17" s="2" customFormat="1" ht="23.1" customHeight="1">
      <c r="A16" s="21" t="s">
        <v>511</v>
      </c>
      <c r="B16" s="21" t="s">
        <v>512</v>
      </c>
      <c r="C16" s="3" t="s">
        <v>513</v>
      </c>
      <c r="D16" s="45" t="s">
        <v>130</v>
      </c>
      <c r="E16" s="45" t="s">
        <v>131</v>
      </c>
      <c r="F16" s="27" t="s">
        <v>122</v>
      </c>
      <c r="G16" s="6"/>
      <c r="H16" s="36"/>
      <c r="I16" s="36"/>
      <c r="J16" s="36"/>
      <c r="K16" s="36"/>
      <c r="L16" s="36"/>
      <c r="M16" s="36"/>
      <c r="N16" s="36"/>
      <c r="O16" s="36"/>
      <c r="P16" s="36"/>
      <c r="Q16" s="45"/>
    </row>
    <row r="17" spans="1:17" s="2" customFormat="1" ht="23.1" customHeight="1">
      <c r="A17" s="21" t="s">
        <v>514</v>
      </c>
      <c r="B17" s="21" t="s">
        <v>515</v>
      </c>
      <c r="C17" s="3" t="s">
        <v>516</v>
      </c>
      <c r="D17" s="45" t="s">
        <v>145</v>
      </c>
      <c r="E17" s="45" t="s">
        <v>146</v>
      </c>
      <c r="F17" s="27" t="s">
        <v>136</v>
      </c>
      <c r="G17" s="6"/>
      <c r="H17" s="36"/>
      <c r="I17" s="36"/>
      <c r="J17" s="36"/>
      <c r="K17" s="36"/>
      <c r="L17" s="36"/>
      <c r="M17" s="36"/>
      <c r="N17" s="36"/>
      <c r="O17" s="36"/>
      <c r="P17" s="36"/>
      <c r="Q17" s="45"/>
    </row>
    <row r="18" spans="1:17" s="2" customFormat="1" ht="23.1" customHeight="1">
      <c r="A18" s="21" t="s">
        <v>517</v>
      </c>
      <c r="B18" s="21" t="s">
        <v>518</v>
      </c>
      <c r="C18" s="3" t="s">
        <v>519</v>
      </c>
      <c r="D18" s="45" t="s">
        <v>153</v>
      </c>
      <c r="E18" s="45" t="s">
        <v>154</v>
      </c>
      <c r="F18" s="27" t="s">
        <v>520</v>
      </c>
      <c r="G18" s="6"/>
      <c r="H18" s="36"/>
      <c r="I18" s="36"/>
      <c r="J18" s="36"/>
      <c r="K18" s="36"/>
      <c r="L18" s="36"/>
      <c r="M18" s="36"/>
      <c r="N18" s="36"/>
      <c r="O18" s="36"/>
      <c r="P18" s="36"/>
      <c r="Q18" s="45"/>
    </row>
    <row r="19" spans="1:17" s="2" customFormat="1" ht="23.1" customHeight="1">
      <c r="A19" s="21" t="s">
        <v>521</v>
      </c>
      <c r="B19" s="21" t="s">
        <v>522</v>
      </c>
      <c r="C19" s="3" t="s">
        <v>523</v>
      </c>
      <c r="D19" s="45" t="s">
        <v>158</v>
      </c>
      <c r="E19" s="45" t="s">
        <v>159</v>
      </c>
      <c r="F19" s="27" t="s">
        <v>520</v>
      </c>
      <c r="G19" s="6"/>
      <c r="H19" s="36"/>
      <c r="I19" s="36"/>
      <c r="J19" s="36"/>
      <c r="K19" s="36"/>
      <c r="L19" s="36"/>
      <c r="M19" s="36"/>
      <c r="N19" s="36"/>
      <c r="O19" s="36"/>
      <c r="P19" s="36"/>
      <c r="Q19" s="45"/>
    </row>
    <row r="20" spans="1:17" s="2" customFormat="1" ht="23.1" customHeight="1">
      <c r="A20" s="21" t="s">
        <v>524</v>
      </c>
      <c r="B20" s="21" t="s">
        <v>525</v>
      </c>
      <c r="C20" s="3" t="s">
        <v>526</v>
      </c>
      <c r="D20" s="45" t="s">
        <v>161</v>
      </c>
      <c r="E20" s="45" t="s">
        <v>162</v>
      </c>
      <c r="F20" s="27" t="s">
        <v>136</v>
      </c>
      <c r="G20" s="6"/>
      <c r="H20" s="36"/>
      <c r="I20" s="36"/>
      <c r="J20" s="36"/>
      <c r="K20" s="36"/>
      <c r="L20" s="36"/>
      <c r="M20" s="36"/>
      <c r="N20" s="36"/>
      <c r="O20" s="36"/>
      <c r="P20" s="36"/>
      <c r="Q20" s="45"/>
    </row>
    <row r="21" spans="1:17" s="2" customFormat="1" ht="23.1" customHeight="1">
      <c r="A21" s="21" t="s">
        <v>527</v>
      </c>
      <c r="B21" s="21" t="s">
        <v>528</v>
      </c>
      <c r="C21" s="3" t="s">
        <v>529</v>
      </c>
      <c r="D21" s="45" t="s">
        <v>177</v>
      </c>
      <c r="E21" s="45" t="s">
        <v>178</v>
      </c>
      <c r="F21" s="27" t="s">
        <v>520</v>
      </c>
      <c r="G21" s="6"/>
      <c r="H21" s="36"/>
      <c r="I21" s="36"/>
      <c r="J21" s="36"/>
      <c r="K21" s="36"/>
      <c r="L21" s="36"/>
      <c r="M21" s="36"/>
      <c r="N21" s="36"/>
      <c r="O21" s="36"/>
      <c r="P21" s="36"/>
      <c r="Q21" s="45"/>
    </row>
    <row r="22" spans="1:17" s="2" customFormat="1" ht="23.1" customHeight="1">
      <c r="A22" s="21" t="s">
        <v>530</v>
      </c>
      <c r="B22" s="21" t="s">
        <v>531</v>
      </c>
      <c r="C22" s="3" t="s">
        <v>532</v>
      </c>
      <c r="D22" s="45" t="s">
        <v>205</v>
      </c>
      <c r="E22" s="45" t="s">
        <v>206</v>
      </c>
      <c r="F22" s="27" t="s">
        <v>122</v>
      </c>
      <c r="G22" s="6"/>
      <c r="H22" s="36"/>
      <c r="I22" s="36"/>
      <c r="J22" s="36"/>
      <c r="K22" s="36"/>
      <c r="L22" s="36"/>
      <c r="M22" s="36"/>
      <c r="N22" s="36"/>
      <c r="O22" s="36"/>
      <c r="P22" s="36"/>
      <c r="Q22" s="45"/>
    </row>
    <row r="23" spans="1:17" s="2" customFormat="1" ht="23.1" customHeight="1">
      <c r="A23" s="21" t="s">
        <v>533</v>
      </c>
      <c r="B23" s="21" t="s">
        <v>534</v>
      </c>
      <c r="C23" s="3" t="s">
        <v>535</v>
      </c>
      <c r="D23" s="45" t="s">
        <v>205</v>
      </c>
      <c r="E23" s="45" t="s">
        <v>210</v>
      </c>
      <c r="F23" s="27" t="s">
        <v>122</v>
      </c>
      <c r="G23" s="6"/>
      <c r="H23" s="36"/>
      <c r="I23" s="36"/>
      <c r="J23" s="36"/>
      <c r="K23" s="36"/>
      <c r="L23" s="36"/>
      <c r="M23" s="36"/>
      <c r="N23" s="36"/>
      <c r="O23" s="36"/>
      <c r="P23" s="36"/>
      <c r="Q23" s="45"/>
    </row>
    <row r="24" spans="1:17" s="2" customFormat="1" ht="23.1" customHeight="1">
      <c r="A24" s="21" t="s">
        <v>536</v>
      </c>
      <c r="B24" s="21" t="s">
        <v>537</v>
      </c>
      <c r="C24" s="3" t="s">
        <v>538</v>
      </c>
      <c r="D24" s="45" t="s">
        <v>212</v>
      </c>
      <c r="E24" s="45" t="s">
        <v>213</v>
      </c>
      <c r="F24" s="27" t="s">
        <v>122</v>
      </c>
      <c r="G24" s="6"/>
      <c r="H24" s="36"/>
      <c r="I24" s="36"/>
      <c r="J24" s="36"/>
      <c r="K24" s="36"/>
      <c r="L24" s="36"/>
      <c r="M24" s="36"/>
      <c r="N24" s="36"/>
      <c r="O24" s="36"/>
      <c r="P24" s="36"/>
      <c r="Q24" s="45"/>
    </row>
    <row r="25" spans="1:17" s="2" customFormat="1" ht="23.1" customHeight="1">
      <c r="A25" s="21" t="s">
        <v>539</v>
      </c>
      <c r="B25" s="21" t="s">
        <v>540</v>
      </c>
      <c r="C25" s="3" t="s">
        <v>541</v>
      </c>
      <c r="D25" s="45" t="s">
        <v>212</v>
      </c>
      <c r="E25" s="45" t="s">
        <v>216</v>
      </c>
      <c r="F25" s="27" t="s">
        <v>122</v>
      </c>
      <c r="G25" s="6"/>
      <c r="H25" s="36"/>
      <c r="I25" s="36"/>
      <c r="J25" s="36"/>
      <c r="K25" s="36"/>
      <c r="L25" s="36"/>
      <c r="M25" s="36"/>
      <c r="N25" s="36"/>
      <c r="O25" s="36"/>
      <c r="P25" s="36"/>
      <c r="Q25" s="45"/>
    </row>
    <row r="26" spans="1:17" s="2" customFormat="1" ht="23.1" customHeight="1">
      <c r="A26" s="21" t="s">
        <v>542</v>
      </c>
      <c r="B26" s="21" t="s">
        <v>543</v>
      </c>
      <c r="C26" s="3" t="s">
        <v>544</v>
      </c>
      <c r="D26" s="45" t="s">
        <v>212</v>
      </c>
      <c r="E26" s="45" t="s">
        <v>218</v>
      </c>
      <c r="F26" s="27" t="s">
        <v>122</v>
      </c>
      <c r="G26" s="6"/>
      <c r="H26" s="36"/>
      <c r="I26" s="36"/>
      <c r="J26" s="36"/>
      <c r="K26" s="36"/>
      <c r="L26" s="36"/>
      <c r="M26" s="36"/>
      <c r="N26" s="36"/>
      <c r="O26" s="36"/>
      <c r="P26" s="36"/>
      <c r="Q26" s="45"/>
    </row>
    <row r="27" spans="1:17" s="2" customFormat="1" ht="23.1" customHeight="1">
      <c r="A27" s="21" t="s">
        <v>545</v>
      </c>
      <c r="B27" s="21" t="s">
        <v>546</v>
      </c>
      <c r="C27" s="3" t="s">
        <v>547</v>
      </c>
      <c r="D27" s="45" t="s">
        <v>212</v>
      </c>
      <c r="E27" s="45" t="s">
        <v>220</v>
      </c>
      <c r="F27" s="27" t="s">
        <v>122</v>
      </c>
      <c r="G27" s="6"/>
      <c r="H27" s="36"/>
      <c r="I27" s="36"/>
      <c r="J27" s="36"/>
      <c r="K27" s="36"/>
      <c r="L27" s="36"/>
      <c r="M27" s="36"/>
      <c r="N27" s="36"/>
      <c r="O27" s="36"/>
      <c r="P27" s="36"/>
      <c r="Q27" s="45"/>
    </row>
    <row r="28" spans="1:17" s="2" customFormat="1" ht="23.1" customHeight="1">
      <c r="A28" s="21" t="s">
        <v>548</v>
      </c>
      <c r="B28" s="21" t="s">
        <v>549</v>
      </c>
      <c r="C28" s="3" t="s">
        <v>550</v>
      </c>
      <c r="D28" s="45" t="s">
        <v>222</v>
      </c>
      <c r="E28" s="45" t="s">
        <v>223</v>
      </c>
      <c r="F28" s="27" t="s">
        <v>122</v>
      </c>
      <c r="G28" s="6"/>
      <c r="H28" s="36"/>
      <c r="I28" s="36"/>
      <c r="J28" s="36"/>
      <c r="K28" s="36"/>
      <c r="L28" s="36"/>
      <c r="M28" s="36"/>
      <c r="N28" s="36"/>
      <c r="O28" s="36"/>
      <c r="P28" s="36"/>
      <c r="Q28" s="45"/>
    </row>
    <row r="29" spans="1:17" s="2" customFormat="1" ht="23.1" customHeight="1">
      <c r="A29" s="21" t="s">
        <v>551</v>
      </c>
      <c r="B29" s="21" t="s">
        <v>552</v>
      </c>
      <c r="C29" s="3" t="s">
        <v>553</v>
      </c>
      <c r="D29" s="45" t="s">
        <v>222</v>
      </c>
      <c r="E29" s="45" t="s">
        <v>226</v>
      </c>
      <c r="F29" s="27" t="s">
        <v>122</v>
      </c>
      <c r="G29" s="6"/>
      <c r="H29" s="36"/>
      <c r="I29" s="36"/>
      <c r="J29" s="36"/>
      <c r="K29" s="36"/>
      <c r="L29" s="36"/>
      <c r="M29" s="36"/>
      <c r="N29" s="36"/>
      <c r="O29" s="36"/>
      <c r="P29" s="36"/>
      <c r="Q29" s="45"/>
    </row>
    <row r="30" spans="1:17" s="2" customFormat="1" ht="23.1" customHeight="1">
      <c r="A30" s="21" t="s">
        <v>554</v>
      </c>
      <c r="B30" s="21" t="s">
        <v>555</v>
      </c>
      <c r="C30" s="3" t="s">
        <v>556</v>
      </c>
      <c r="D30" s="45" t="s">
        <v>222</v>
      </c>
      <c r="E30" s="45" t="s">
        <v>228</v>
      </c>
      <c r="F30" s="27" t="s">
        <v>122</v>
      </c>
      <c r="G30" s="6"/>
      <c r="H30" s="36"/>
      <c r="I30" s="36"/>
      <c r="J30" s="36"/>
      <c r="K30" s="36"/>
      <c r="L30" s="36"/>
      <c r="M30" s="36"/>
      <c r="N30" s="36"/>
      <c r="O30" s="36"/>
      <c r="P30" s="36"/>
      <c r="Q30" s="45"/>
    </row>
    <row r="31" spans="1:17" s="2" customFormat="1" ht="23.1" customHeight="1">
      <c r="A31" s="21" t="s">
        <v>557</v>
      </c>
      <c r="B31" s="21" t="s">
        <v>558</v>
      </c>
      <c r="C31" s="3" t="s">
        <v>559</v>
      </c>
      <c r="D31" s="45" t="s">
        <v>222</v>
      </c>
      <c r="E31" s="45" t="s">
        <v>230</v>
      </c>
      <c r="F31" s="27" t="s">
        <v>122</v>
      </c>
      <c r="G31" s="6"/>
      <c r="H31" s="36"/>
      <c r="I31" s="36"/>
      <c r="J31" s="36"/>
      <c r="K31" s="36"/>
      <c r="L31" s="36"/>
      <c r="M31" s="36"/>
      <c r="N31" s="36"/>
      <c r="O31" s="36"/>
      <c r="P31" s="36"/>
      <c r="Q31" s="45"/>
    </row>
    <row r="32" spans="1:17" s="2" customFormat="1" ht="23.1" customHeight="1">
      <c r="A32" s="21" t="s">
        <v>560</v>
      </c>
      <c r="B32" s="21" t="s">
        <v>561</v>
      </c>
      <c r="C32" s="3" t="s">
        <v>562</v>
      </c>
      <c r="D32" s="45" t="s">
        <v>222</v>
      </c>
      <c r="E32" s="45" t="s">
        <v>232</v>
      </c>
      <c r="F32" s="27" t="s">
        <v>122</v>
      </c>
      <c r="G32" s="6"/>
      <c r="H32" s="36"/>
      <c r="I32" s="36"/>
      <c r="J32" s="36"/>
      <c r="K32" s="36"/>
      <c r="L32" s="36"/>
      <c r="M32" s="36"/>
      <c r="N32" s="36"/>
      <c r="O32" s="36"/>
      <c r="P32" s="36"/>
      <c r="Q32" s="45"/>
    </row>
    <row r="33" spans="1:17" s="2" customFormat="1" ht="23.1" customHeight="1">
      <c r="A33" s="21" t="s">
        <v>563</v>
      </c>
      <c r="B33" s="21" t="s">
        <v>564</v>
      </c>
      <c r="C33" s="3" t="s">
        <v>565</v>
      </c>
      <c r="D33" s="45" t="s">
        <v>222</v>
      </c>
      <c r="E33" s="45" t="s">
        <v>234</v>
      </c>
      <c r="F33" s="27" t="s">
        <v>122</v>
      </c>
      <c r="G33" s="6"/>
      <c r="H33" s="36"/>
      <c r="I33" s="36"/>
      <c r="J33" s="36"/>
      <c r="K33" s="36"/>
      <c r="L33" s="36"/>
      <c r="M33" s="36"/>
      <c r="N33" s="36"/>
      <c r="O33" s="36"/>
      <c r="P33" s="36"/>
      <c r="Q33" s="45"/>
    </row>
    <row r="34" spans="1:17" s="2" customFormat="1" ht="23.1" customHeight="1">
      <c r="A34" s="21" t="s">
        <v>566</v>
      </c>
      <c r="B34" s="21" t="s">
        <v>567</v>
      </c>
      <c r="C34" s="3" t="s">
        <v>568</v>
      </c>
      <c r="D34" s="45" t="s">
        <v>222</v>
      </c>
      <c r="E34" s="45" t="s">
        <v>236</v>
      </c>
      <c r="F34" s="27" t="s">
        <v>122</v>
      </c>
      <c r="G34" s="6"/>
      <c r="H34" s="36"/>
      <c r="I34" s="36"/>
      <c r="J34" s="36"/>
      <c r="K34" s="36"/>
      <c r="L34" s="36"/>
      <c r="M34" s="36"/>
      <c r="N34" s="36"/>
      <c r="O34" s="36"/>
      <c r="P34" s="36"/>
      <c r="Q34" s="45"/>
    </row>
    <row r="35" spans="1:17" s="2" customFormat="1" ht="23.1" customHeight="1">
      <c r="A35" s="21" t="s">
        <v>569</v>
      </c>
      <c r="B35" s="21" t="s">
        <v>570</v>
      </c>
      <c r="C35" s="3" t="s">
        <v>571</v>
      </c>
      <c r="D35" s="45" t="s">
        <v>222</v>
      </c>
      <c r="E35" s="45" t="s">
        <v>238</v>
      </c>
      <c r="F35" s="27" t="s">
        <v>122</v>
      </c>
      <c r="G35" s="6"/>
      <c r="H35" s="36"/>
      <c r="I35" s="36"/>
      <c r="J35" s="36"/>
      <c r="K35" s="36"/>
      <c r="L35" s="36"/>
      <c r="M35" s="36"/>
      <c r="N35" s="36"/>
      <c r="O35" s="36"/>
      <c r="P35" s="36"/>
      <c r="Q35" s="45"/>
    </row>
    <row r="36" spans="1:17" s="2" customFormat="1" ht="23.1" customHeight="1">
      <c r="A36" s="21" t="s">
        <v>572</v>
      </c>
      <c r="B36" s="21" t="s">
        <v>573</v>
      </c>
      <c r="C36" s="3" t="s">
        <v>574</v>
      </c>
      <c r="D36" s="45" t="s">
        <v>240</v>
      </c>
      <c r="E36" s="45" t="s">
        <v>241</v>
      </c>
      <c r="F36" s="27" t="s">
        <v>122</v>
      </c>
      <c r="G36" s="6"/>
      <c r="H36" s="36"/>
      <c r="I36" s="36"/>
      <c r="J36" s="36"/>
      <c r="K36" s="36"/>
      <c r="L36" s="36"/>
      <c r="M36" s="36"/>
      <c r="N36" s="36"/>
      <c r="O36" s="36"/>
      <c r="P36" s="36"/>
      <c r="Q36" s="45"/>
    </row>
    <row r="37" spans="1:17" s="2" customFormat="1" ht="23.1" customHeight="1">
      <c r="A37" s="21" t="s">
        <v>575</v>
      </c>
      <c r="B37" s="21" t="s">
        <v>576</v>
      </c>
      <c r="C37" s="3" t="s">
        <v>577</v>
      </c>
      <c r="D37" s="45" t="s">
        <v>240</v>
      </c>
      <c r="E37" s="45" t="s">
        <v>245</v>
      </c>
      <c r="F37" s="27" t="s">
        <v>122</v>
      </c>
      <c r="G37" s="6"/>
      <c r="H37" s="36"/>
      <c r="I37" s="36"/>
      <c r="J37" s="36"/>
      <c r="K37" s="36"/>
      <c r="L37" s="36"/>
      <c r="M37" s="36"/>
      <c r="N37" s="36"/>
      <c r="O37" s="36"/>
      <c r="P37" s="36"/>
      <c r="Q37" s="45"/>
    </row>
    <row r="38" spans="1:17" s="2" customFormat="1" ht="23.1" customHeight="1">
      <c r="A38" s="21" t="s">
        <v>578</v>
      </c>
      <c r="B38" s="21" t="s">
        <v>579</v>
      </c>
      <c r="C38" s="3" t="s">
        <v>580</v>
      </c>
      <c r="D38" s="45" t="s">
        <v>240</v>
      </c>
      <c r="E38" s="45" t="s">
        <v>247</v>
      </c>
      <c r="F38" s="27" t="s">
        <v>122</v>
      </c>
      <c r="G38" s="6"/>
      <c r="H38" s="36"/>
      <c r="I38" s="36"/>
      <c r="J38" s="36"/>
      <c r="K38" s="36"/>
      <c r="L38" s="36"/>
      <c r="M38" s="36"/>
      <c r="N38" s="36"/>
      <c r="O38" s="36"/>
      <c r="P38" s="36"/>
      <c r="Q38" s="45"/>
    </row>
    <row r="39" spans="1:17" s="2" customFormat="1" ht="23.1" customHeight="1">
      <c r="A39" s="21" t="s">
        <v>581</v>
      </c>
      <c r="B39" s="21" t="s">
        <v>582</v>
      </c>
      <c r="C39" s="3" t="s">
        <v>583</v>
      </c>
      <c r="D39" s="45" t="s">
        <v>271</v>
      </c>
      <c r="E39" s="45" t="s">
        <v>272</v>
      </c>
      <c r="F39" s="27" t="s">
        <v>136</v>
      </c>
      <c r="G39" s="6"/>
      <c r="H39" s="36"/>
      <c r="I39" s="36"/>
      <c r="J39" s="36"/>
      <c r="K39" s="36"/>
      <c r="L39" s="36"/>
      <c r="M39" s="36"/>
      <c r="N39" s="36"/>
      <c r="O39" s="36"/>
      <c r="P39" s="36"/>
      <c r="Q39" s="45" t="s">
        <v>35</v>
      </c>
    </row>
    <row r="40" spans="1:17" s="2" customFormat="1" ht="23.1" customHeight="1">
      <c r="A40" s="21" t="s">
        <v>584</v>
      </c>
      <c r="B40" s="21" t="s">
        <v>585</v>
      </c>
      <c r="C40" s="3" t="s">
        <v>586</v>
      </c>
      <c r="D40" s="45" t="s">
        <v>273</v>
      </c>
      <c r="E40" s="45" t="s">
        <v>274</v>
      </c>
      <c r="F40" s="27" t="s">
        <v>136</v>
      </c>
      <c r="G40" s="6"/>
      <c r="H40" s="36"/>
      <c r="I40" s="36"/>
      <c r="J40" s="36"/>
      <c r="K40" s="36"/>
      <c r="L40" s="36"/>
      <c r="M40" s="36"/>
      <c r="N40" s="36"/>
      <c r="O40" s="36"/>
      <c r="P40" s="36"/>
      <c r="Q40" s="45" t="s">
        <v>2</v>
      </c>
    </row>
    <row r="41" spans="1:17" s="2" customFormat="1" ht="23.1" customHeight="1">
      <c r="A41" s="21" t="s">
        <v>587</v>
      </c>
      <c r="B41" s="21" t="s">
        <v>588</v>
      </c>
      <c r="C41" s="3" t="s">
        <v>589</v>
      </c>
      <c r="D41" s="45" t="s">
        <v>275</v>
      </c>
      <c r="E41" s="45" t="s">
        <v>276</v>
      </c>
      <c r="F41" s="27" t="s">
        <v>277</v>
      </c>
      <c r="G41" s="6"/>
      <c r="H41" s="36"/>
      <c r="I41" s="36"/>
      <c r="J41" s="36"/>
      <c r="K41" s="36"/>
      <c r="L41" s="36"/>
      <c r="M41" s="36"/>
      <c r="N41" s="36"/>
      <c r="O41" s="36"/>
      <c r="P41" s="36"/>
      <c r="Q41" s="45"/>
    </row>
    <row r="42" spans="1:17" s="2" customFormat="1" ht="23.1" customHeight="1">
      <c r="A42" s="21" t="s">
        <v>590</v>
      </c>
      <c r="B42" s="21" t="s">
        <v>591</v>
      </c>
      <c r="C42" s="3" t="s">
        <v>592</v>
      </c>
      <c r="D42" s="45" t="s">
        <v>282</v>
      </c>
      <c r="E42" s="45" t="s">
        <v>283</v>
      </c>
      <c r="F42" s="27" t="s">
        <v>136</v>
      </c>
      <c r="G42" s="6"/>
      <c r="H42" s="36"/>
      <c r="I42" s="36"/>
      <c r="J42" s="36"/>
      <c r="K42" s="36"/>
      <c r="L42" s="36"/>
      <c r="M42" s="36"/>
      <c r="N42" s="36"/>
      <c r="O42" s="36"/>
      <c r="P42" s="36"/>
      <c r="Q42" s="45"/>
    </row>
    <row r="43" spans="1:17" s="2" customFormat="1" ht="23.1" customHeight="1">
      <c r="A43" s="21" t="s">
        <v>593</v>
      </c>
      <c r="B43" s="21" t="s">
        <v>594</v>
      </c>
      <c r="C43" s="3" t="s">
        <v>595</v>
      </c>
      <c r="D43" s="45" t="s">
        <v>285</v>
      </c>
      <c r="E43" s="45" t="s">
        <v>286</v>
      </c>
      <c r="F43" s="27" t="s">
        <v>136</v>
      </c>
      <c r="G43" s="6"/>
      <c r="H43" s="36"/>
      <c r="I43" s="36"/>
      <c r="J43" s="36"/>
      <c r="K43" s="36"/>
      <c r="L43" s="36"/>
      <c r="M43" s="36"/>
      <c r="N43" s="36"/>
      <c r="O43" s="36"/>
      <c r="P43" s="36"/>
      <c r="Q43" s="45"/>
    </row>
    <row r="44" spans="1:17" s="2" customFormat="1" ht="23.1" customHeight="1">
      <c r="A44" s="21" t="s">
        <v>596</v>
      </c>
      <c r="B44" s="21" t="s">
        <v>597</v>
      </c>
      <c r="C44" s="3" t="s">
        <v>598</v>
      </c>
      <c r="D44" s="45" t="s">
        <v>287</v>
      </c>
      <c r="E44" s="45" t="s">
        <v>288</v>
      </c>
      <c r="F44" s="27" t="s">
        <v>136</v>
      </c>
      <c r="G44" s="6"/>
      <c r="H44" s="36"/>
      <c r="I44" s="36"/>
      <c r="J44" s="36"/>
      <c r="K44" s="36"/>
      <c r="L44" s="36"/>
      <c r="M44" s="36"/>
      <c r="N44" s="36"/>
      <c r="O44" s="36"/>
      <c r="P44" s="36"/>
      <c r="Q44" s="45"/>
    </row>
    <row r="45" spans="1:17" s="2" customFormat="1" ht="23.1" customHeight="1">
      <c r="A45" s="21" t="s">
        <v>599</v>
      </c>
      <c r="B45" s="21" t="s">
        <v>600</v>
      </c>
      <c r="C45" s="3" t="s">
        <v>601</v>
      </c>
      <c r="D45" s="45" t="s">
        <v>289</v>
      </c>
      <c r="E45" s="45" t="s">
        <v>290</v>
      </c>
      <c r="F45" s="27" t="s">
        <v>136</v>
      </c>
      <c r="G45" s="6"/>
      <c r="H45" s="36"/>
      <c r="I45" s="36"/>
      <c r="J45" s="36"/>
      <c r="K45" s="36"/>
      <c r="L45" s="36"/>
      <c r="M45" s="36"/>
      <c r="N45" s="36"/>
      <c r="O45" s="36"/>
      <c r="P45" s="36"/>
      <c r="Q45" s="45"/>
    </row>
    <row r="46" spans="1:17" s="2" customFormat="1" ht="23.1" customHeight="1">
      <c r="A46" s="21" t="s">
        <v>602</v>
      </c>
      <c r="B46" s="21" t="s">
        <v>603</v>
      </c>
      <c r="C46" s="3" t="s">
        <v>604</v>
      </c>
      <c r="D46" s="45" t="s">
        <v>292</v>
      </c>
      <c r="E46" s="45" t="s">
        <v>293</v>
      </c>
      <c r="F46" s="27" t="s">
        <v>294</v>
      </c>
      <c r="G46" s="6"/>
      <c r="H46" s="36"/>
      <c r="I46" s="36"/>
      <c r="J46" s="36"/>
      <c r="K46" s="36"/>
      <c r="L46" s="36"/>
      <c r="M46" s="36"/>
      <c r="N46" s="36"/>
      <c r="O46" s="36"/>
      <c r="P46" s="36"/>
      <c r="Q46" s="45"/>
    </row>
    <row r="47" spans="1:17" s="2" customFormat="1" ht="23.1" customHeight="1">
      <c r="A47" s="21" t="s">
        <v>605</v>
      </c>
      <c r="B47" s="21" t="s">
        <v>606</v>
      </c>
      <c r="C47" s="3" t="s">
        <v>607</v>
      </c>
      <c r="D47" s="45" t="s">
        <v>296</v>
      </c>
      <c r="E47" s="45" t="s">
        <v>293</v>
      </c>
      <c r="F47" s="27" t="s">
        <v>277</v>
      </c>
      <c r="G47" s="6"/>
      <c r="H47" s="36"/>
      <c r="I47" s="36"/>
      <c r="J47" s="36"/>
      <c r="K47" s="36"/>
      <c r="L47" s="36"/>
      <c r="M47" s="36"/>
      <c r="N47" s="36"/>
      <c r="O47" s="36"/>
      <c r="P47" s="36"/>
      <c r="Q47" s="45"/>
    </row>
    <row r="48" spans="1:17" s="2" customFormat="1" ht="23.1" customHeight="1">
      <c r="A48" s="21" t="s">
        <v>608</v>
      </c>
      <c r="B48" s="21" t="s">
        <v>609</v>
      </c>
      <c r="C48" s="3" t="s">
        <v>610</v>
      </c>
      <c r="D48" s="45" t="s">
        <v>298</v>
      </c>
      <c r="E48" s="45" t="s">
        <v>293</v>
      </c>
      <c r="F48" s="27" t="s">
        <v>294</v>
      </c>
      <c r="G48" s="6"/>
      <c r="H48" s="36"/>
      <c r="I48" s="36"/>
      <c r="J48" s="36"/>
      <c r="K48" s="36"/>
      <c r="L48" s="36"/>
      <c r="M48" s="36"/>
      <c r="N48" s="36"/>
      <c r="O48" s="36"/>
      <c r="P48" s="36"/>
      <c r="Q48" s="45"/>
    </row>
    <row r="49" spans="1:17" s="2" customFormat="1" ht="23.1" customHeight="1">
      <c r="A49" s="21" t="s">
        <v>611</v>
      </c>
      <c r="B49" s="21" t="s">
        <v>612</v>
      </c>
      <c r="C49" s="3" t="s">
        <v>613</v>
      </c>
      <c r="D49" s="45" t="s">
        <v>300</v>
      </c>
      <c r="E49" s="45" t="s">
        <v>301</v>
      </c>
      <c r="F49" s="27" t="s">
        <v>294</v>
      </c>
      <c r="G49" s="6"/>
      <c r="H49" s="36"/>
      <c r="I49" s="36"/>
      <c r="J49" s="36"/>
      <c r="K49" s="36"/>
      <c r="L49" s="36"/>
      <c r="M49" s="36"/>
      <c r="N49" s="36"/>
      <c r="O49" s="36"/>
      <c r="P49" s="36"/>
      <c r="Q49" s="45"/>
    </row>
    <row r="50" spans="1:17" s="2" customFormat="1" ht="23.1" customHeight="1">
      <c r="A50" s="21" t="s">
        <v>614</v>
      </c>
      <c r="B50" s="21" t="s">
        <v>615</v>
      </c>
      <c r="C50" s="3" t="s">
        <v>616</v>
      </c>
      <c r="D50" s="45" t="s">
        <v>303</v>
      </c>
      <c r="E50" s="45" t="s">
        <v>301</v>
      </c>
      <c r="F50" s="27" t="s">
        <v>294</v>
      </c>
      <c r="G50" s="6"/>
      <c r="H50" s="36"/>
      <c r="I50" s="36"/>
      <c r="J50" s="36"/>
      <c r="K50" s="36"/>
      <c r="L50" s="36"/>
      <c r="M50" s="36"/>
      <c r="N50" s="36"/>
      <c r="O50" s="36"/>
      <c r="P50" s="36"/>
      <c r="Q50" s="45"/>
    </row>
    <row r="51" spans="1:17" s="2" customFormat="1" ht="23.1" customHeight="1">
      <c r="A51" s="21"/>
      <c r="B51" s="21"/>
      <c r="C51" s="3"/>
      <c r="D51" s="45"/>
      <c r="E51" s="45"/>
      <c r="F51" s="27"/>
      <c r="G51" s="6"/>
      <c r="H51" s="36"/>
      <c r="I51" s="36"/>
      <c r="J51" s="36"/>
      <c r="K51" s="36"/>
      <c r="L51" s="36"/>
      <c r="M51" s="36"/>
      <c r="N51" s="36"/>
      <c r="O51" s="36"/>
      <c r="P51" s="36"/>
      <c r="Q51" s="45"/>
    </row>
    <row r="52" spans="1:17" s="2" customFormat="1" ht="23.1" customHeight="1">
      <c r="A52" s="21"/>
      <c r="B52" s="21"/>
      <c r="C52" s="3"/>
      <c r="D52" s="45"/>
      <c r="E52" s="45"/>
      <c r="F52" s="27"/>
      <c r="G52" s="6"/>
      <c r="H52" s="36"/>
      <c r="I52" s="36"/>
      <c r="J52" s="36"/>
      <c r="K52" s="36"/>
      <c r="L52" s="36"/>
      <c r="M52" s="36"/>
      <c r="N52" s="36"/>
      <c r="O52" s="36"/>
      <c r="P52" s="36"/>
      <c r="Q52" s="45"/>
    </row>
    <row r="53" spans="1:17" s="2" customFormat="1" ht="23.1" customHeight="1">
      <c r="A53" s="21"/>
      <c r="B53" s="21"/>
      <c r="C53" s="3"/>
      <c r="D53" s="45"/>
      <c r="E53" s="45"/>
      <c r="F53" s="27"/>
      <c r="G53" s="6"/>
      <c r="H53" s="36"/>
      <c r="I53" s="36"/>
      <c r="J53" s="36"/>
      <c r="K53" s="36"/>
      <c r="L53" s="36"/>
      <c r="M53" s="36"/>
      <c r="N53" s="36"/>
      <c r="O53" s="36"/>
      <c r="P53" s="36"/>
      <c r="Q53" s="45"/>
    </row>
    <row r="54" spans="1:17" s="2" customFormat="1" ht="23.1" customHeight="1">
      <c r="A54" s="21"/>
      <c r="B54" s="21"/>
      <c r="C54" s="3"/>
      <c r="D54" s="45"/>
      <c r="E54" s="45"/>
      <c r="F54" s="27"/>
      <c r="G54" s="6"/>
      <c r="H54" s="36"/>
      <c r="I54" s="36"/>
      <c r="J54" s="36"/>
      <c r="K54" s="36"/>
      <c r="L54" s="36"/>
      <c r="M54" s="36"/>
      <c r="N54" s="36"/>
      <c r="O54" s="36"/>
      <c r="P54" s="36"/>
      <c r="Q54" s="45"/>
    </row>
    <row r="55" spans="1:17" s="2" customFormat="1" ht="23.1" customHeight="1">
      <c r="A55" s="21"/>
      <c r="B55" s="21"/>
      <c r="C55" s="3"/>
      <c r="D55" s="45"/>
      <c r="E55" s="45"/>
      <c r="F55" s="27"/>
      <c r="G55" s="6"/>
      <c r="H55" s="36"/>
      <c r="I55" s="36"/>
      <c r="J55" s="36"/>
      <c r="K55" s="36"/>
      <c r="L55" s="36"/>
      <c r="M55" s="36"/>
      <c r="N55" s="36"/>
      <c r="O55" s="36"/>
      <c r="P55" s="36"/>
      <c r="Q55" s="45"/>
    </row>
  </sheetData>
  <mergeCells count="13">
    <mergeCell ref="A2:A3"/>
    <mergeCell ref="B2:B3"/>
    <mergeCell ref="C2:C3"/>
    <mergeCell ref="D2:D3"/>
    <mergeCell ref="E2:E3"/>
    <mergeCell ref="C1:N1"/>
    <mergeCell ref="M2:N2"/>
    <mergeCell ref="J2:L2"/>
    <mergeCell ref="Q2:Q3"/>
    <mergeCell ref="P2:P3"/>
    <mergeCell ref="F2:F3"/>
    <mergeCell ref="G2:G3"/>
    <mergeCell ref="H2:I2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>
    <oddFooter>&amp;R대 한 민 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E341"/>
  <sheetViews>
    <sheetView topLeftCell="D1" workbookViewId="0">
      <pane ySplit="3" topLeftCell="A4" activePane="bottomLeft" state="frozen"/>
      <selection activeCell="I19" sqref="I19"/>
      <selection pane="bottomLeft" activeCell="I6" sqref="I6"/>
    </sheetView>
  </sheetViews>
  <sheetFormatPr defaultRowHeight="23.25" customHeight="1"/>
  <cols>
    <col min="1" max="1" width="11.5546875" style="21" hidden="1" customWidth="1"/>
    <col min="2" max="2" width="10.77734375" style="21" hidden="1" customWidth="1"/>
    <col min="3" max="3" width="11.109375" style="1" hidden="1" customWidth="1"/>
    <col min="4" max="4" width="24.33203125" style="21" customWidth="1"/>
    <col min="5" max="5" width="25.33203125" style="21" customWidth="1"/>
    <col min="6" max="6" width="4.21875" style="26" customWidth="1"/>
    <col min="7" max="7" width="8.33203125" style="22" customWidth="1"/>
    <col min="8" max="8" width="11.88671875" style="22" customWidth="1"/>
    <col min="9" max="9" width="12.44140625" style="22" customWidth="1"/>
    <col min="10" max="10" width="6.6640625" style="22" customWidth="1"/>
    <col min="11" max="12" width="11.44140625" style="22" customWidth="1"/>
    <col min="13" max="13" width="6.33203125" style="22" customWidth="1"/>
    <col min="14" max="14" width="8.5546875" style="22" customWidth="1"/>
    <col min="15" max="15" width="9.109375" style="22" hidden="1" customWidth="1"/>
    <col min="16" max="16" width="11" style="22" customWidth="1"/>
    <col min="17" max="17" width="11.5546875" style="21" customWidth="1"/>
    <col min="18" max="16384" width="8.88671875" style="2"/>
  </cols>
  <sheetData>
    <row r="1" spans="1:31" ht="23.25" customHeight="1">
      <c r="A1" s="59"/>
      <c r="B1" s="21" t="s">
        <v>776</v>
      </c>
      <c r="D1" s="196" t="s">
        <v>618</v>
      </c>
      <c r="E1" s="193"/>
      <c r="F1" s="193"/>
      <c r="G1" s="193"/>
      <c r="H1" s="193"/>
      <c r="I1" s="193"/>
      <c r="J1" s="193"/>
      <c r="K1" s="193"/>
      <c r="L1" s="197"/>
      <c r="M1" s="193"/>
      <c r="N1" s="197"/>
      <c r="W1" s="191" t="s">
        <v>50</v>
      </c>
      <c r="X1" s="191"/>
      <c r="Y1" s="191"/>
      <c r="Z1" s="57"/>
      <c r="AA1" s="57" t="s">
        <v>55</v>
      </c>
      <c r="AB1" s="57"/>
      <c r="AC1" s="57"/>
      <c r="AD1" s="57"/>
      <c r="AE1" s="57"/>
    </row>
    <row r="2" spans="1:31" s="17" customFormat="1" ht="23.25" customHeight="1">
      <c r="A2" s="187" t="s">
        <v>38</v>
      </c>
      <c r="B2" s="187" t="s">
        <v>67</v>
      </c>
      <c r="C2" s="189" t="s">
        <v>39</v>
      </c>
      <c r="D2" s="188" t="s">
        <v>44</v>
      </c>
      <c r="E2" s="188" t="s">
        <v>45</v>
      </c>
      <c r="F2" s="190" t="s">
        <v>0</v>
      </c>
      <c r="G2" s="190" t="s">
        <v>1</v>
      </c>
      <c r="H2" s="190" t="s">
        <v>24</v>
      </c>
      <c r="I2" s="190"/>
      <c r="J2" s="190" t="s">
        <v>25</v>
      </c>
      <c r="K2" s="190"/>
      <c r="L2" s="190"/>
      <c r="M2" s="190" t="s">
        <v>26</v>
      </c>
      <c r="N2" s="190"/>
      <c r="O2" s="53"/>
      <c r="P2" s="190" t="s">
        <v>8</v>
      </c>
      <c r="Q2" s="188" t="s">
        <v>28</v>
      </c>
      <c r="W2" s="17" t="s">
        <v>51</v>
      </c>
      <c r="X2" s="17" t="s">
        <v>52</v>
      </c>
      <c r="Y2" s="17" t="s">
        <v>53</v>
      </c>
      <c r="Z2" s="17" t="s">
        <v>54</v>
      </c>
      <c r="AA2" s="38" t="s">
        <v>77</v>
      </c>
      <c r="AB2" s="38" t="s">
        <v>76</v>
      </c>
      <c r="AC2" s="38" t="s">
        <v>56</v>
      </c>
      <c r="AD2" s="38" t="s">
        <v>58</v>
      </c>
      <c r="AE2" s="38" t="s">
        <v>57</v>
      </c>
    </row>
    <row r="3" spans="1:31" s="17" customFormat="1" ht="23.25" customHeight="1">
      <c r="A3" s="187"/>
      <c r="B3" s="187"/>
      <c r="C3" s="189"/>
      <c r="D3" s="188"/>
      <c r="E3" s="188"/>
      <c r="F3" s="190"/>
      <c r="G3" s="190"/>
      <c r="H3" s="53" t="s">
        <v>31</v>
      </c>
      <c r="I3" s="53" t="s">
        <v>32</v>
      </c>
      <c r="J3" s="53" t="s">
        <v>1</v>
      </c>
      <c r="K3" s="53" t="s">
        <v>31</v>
      </c>
      <c r="L3" s="53" t="s">
        <v>32</v>
      </c>
      <c r="M3" s="53" t="s">
        <v>33</v>
      </c>
      <c r="N3" s="53" t="s">
        <v>32</v>
      </c>
      <c r="O3" s="53" t="s">
        <v>40</v>
      </c>
      <c r="P3" s="190"/>
      <c r="Q3" s="188"/>
      <c r="W3" s="2"/>
      <c r="X3" s="2"/>
      <c r="Y3" s="2"/>
      <c r="Z3" s="2"/>
      <c r="AA3" s="35"/>
      <c r="AB3" s="35"/>
      <c r="AC3" s="35"/>
      <c r="AD3" s="35">
        <v>1</v>
      </c>
      <c r="AE3" s="35">
        <v>1</v>
      </c>
    </row>
    <row r="4" spans="1:31" ht="23.25" customHeight="1">
      <c r="A4" s="21" t="s">
        <v>635</v>
      </c>
      <c r="B4" s="21" t="s">
        <v>636</v>
      </c>
      <c r="C4" s="1" t="s">
        <v>637</v>
      </c>
      <c r="D4" s="181" t="s">
        <v>634</v>
      </c>
      <c r="E4" s="195"/>
      <c r="F4" s="27"/>
      <c r="G4" s="24"/>
      <c r="H4" s="24"/>
      <c r="I4" s="49"/>
      <c r="J4" s="24"/>
      <c r="K4" s="24"/>
      <c r="L4" s="49"/>
      <c r="M4" s="24"/>
      <c r="N4" s="49"/>
      <c r="O4" s="24"/>
      <c r="P4" s="24"/>
      <c r="Q4" s="45"/>
    </row>
    <row r="5" spans="1:31" ht="23.25" customHeight="1">
      <c r="A5" s="21" t="s">
        <v>336</v>
      </c>
      <c r="B5" s="21" t="s">
        <v>464</v>
      </c>
      <c r="C5" s="1" t="s">
        <v>186</v>
      </c>
      <c r="D5" s="45" t="s">
        <v>184</v>
      </c>
      <c r="E5" s="45" t="s">
        <v>187</v>
      </c>
      <c r="F5" s="27" t="s">
        <v>136</v>
      </c>
      <c r="G5" s="24">
        <v>1</v>
      </c>
      <c r="H5" s="24"/>
      <c r="I5" s="49"/>
      <c r="J5" s="24"/>
      <c r="K5" s="24"/>
      <c r="L5" s="49"/>
      <c r="M5" s="24"/>
      <c r="N5" s="49"/>
      <c r="O5" s="24"/>
      <c r="P5" s="24"/>
      <c r="Q5" s="45"/>
    </row>
    <row r="6" spans="1:31" ht="23.25" customHeight="1">
      <c r="A6" s="21" t="s">
        <v>341</v>
      </c>
      <c r="B6" s="21" t="s">
        <v>464</v>
      </c>
      <c r="C6" s="1" t="s">
        <v>200</v>
      </c>
      <c r="D6" s="45" t="s">
        <v>201</v>
      </c>
      <c r="E6" s="45" t="s">
        <v>202</v>
      </c>
      <c r="F6" s="27" t="s">
        <v>136</v>
      </c>
      <c r="G6" s="24">
        <v>1</v>
      </c>
      <c r="H6" s="24"/>
      <c r="I6" s="49"/>
      <c r="J6" s="24"/>
      <c r="K6" s="24"/>
      <c r="L6" s="49"/>
      <c r="M6" s="24"/>
      <c r="N6" s="49"/>
      <c r="O6" s="24"/>
      <c r="P6" s="24"/>
      <c r="Q6" s="45"/>
    </row>
    <row r="7" spans="1:31" ht="23.25" customHeight="1">
      <c r="A7" s="21" t="s">
        <v>339</v>
      </c>
      <c r="B7" s="21" t="s">
        <v>464</v>
      </c>
      <c r="C7" s="1" t="s">
        <v>194</v>
      </c>
      <c r="D7" s="45" t="s">
        <v>195</v>
      </c>
      <c r="E7" s="45" t="s">
        <v>196</v>
      </c>
      <c r="F7" s="27" t="s">
        <v>136</v>
      </c>
      <c r="G7" s="24">
        <v>1</v>
      </c>
      <c r="H7" s="24"/>
      <c r="I7" s="49"/>
      <c r="J7" s="24"/>
      <c r="K7" s="24"/>
      <c r="L7" s="49"/>
      <c r="M7" s="24"/>
      <c r="N7" s="49"/>
      <c r="O7" s="24"/>
      <c r="P7" s="24"/>
      <c r="Q7" s="45"/>
    </row>
    <row r="8" spans="1:31" ht="23.25" customHeight="1">
      <c r="A8" s="21" t="s">
        <v>360</v>
      </c>
      <c r="B8" s="21" t="s">
        <v>464</v>
      </c>
      <c r="C8" s="1" t="s">
        <v>253</v>
      </c>
      <c r="D8" s="45" t="s">
        <v>254</v>
      </c>
      <c r="E8" s="45" t="s">
        <v>255</v>
      </c>
      <c r="F8" s="27" t="s">
        <v>136</v>
      </c>
      <c r="G8" s="24">
        <v>2</v>
      </c>
      <c r="H8" s="24"/>
      <c r="I8" s="49"/>
      <c r="J8" s="24"/>
      <c r="K8" s="24"/>
      <c r="L8" s="49"/>
      <c r="M8" s="24"/>
      <c r="N8" s="49"/>
      <c r="O8" s="24"/>
      <c r="P8" s="24"/>
      <c r="Q8" s="45"/>
    </row>
    <row r="9" spans="1:31" ht="23.25" customHeight="1">
      <c r="A9" s="21" t="s">
        <v>361</v>
      </c>
      <c r="B9" s="21" t="s">
        <v>464</v>
      </c>
      <c r="C9" s="1" t="s">
        <v>257</v>
      </c>
      <c r="D9" s="45" t="s">
        <v>258</v>
      </c>
      <c r="E9" s="45" t="s">
        <v>259</v>
      </c>
      <c r="F9" s="27" t="s">
        <v>260</v>
      </c>
      <c r="G9" s="24">
        <v>2</v>
      </c>
      <c r="H9" s="24"/>
      <c r="I9" s="49"/>
      <c r="J9" s="24"/>
      <c r="K9" s="24"/>
      <c r="L9" s="49"/>
      <c r="M9" s="24"/>
      <c r="N9" s="49"/>
      <c r="O9" s="24"/>
      <c r="P9" s="24"/>
      <c r="Q9" s="45"/>
    </row>
    <row r="10" spans="1:31" ht="23.25" customHeight="1">
      <c r="A10" s="21" t="s">
        <v>380</v>
      </c>
      <c r="B10" s="21" t="s">
        <v>464</v>
      </c>
      <c r="C10" s="1" t="s">
        <v>307</v>
      </c>
      <c r="D10" s="45" t="s">
        <v>308</v>
      </c>
      <c r="E10" s="45" t="s">
        <v>309</v>
      </c>
      <c r="F10" s="27" t="s">
        <v>310</v>
      </c>
      <c r="G10" s="24">
        <f>일위노임!G6</f>
        <v>1.7999999999999999E-2</v>
      </c>
      <c r="H10" s="24"/>
      <c r="I10" s="49"/>
      <c r="J10" s="24"/>
      <c r="K10" s="24"/>
      <c r="L10" s="49"/>
      <c r="M10" s="24"/>
      <c r="N10" s="49"/>
      <c r="O10" s="24"/>
      <c r="P10" s="24"/>
      <c r="Q10" s="45"/>
    </row>
    <row r="11" spans="1:31" ht="23.25" customHeight="1">
      <c r="A11" s="21" t="s">
        <v>619</v>
      </c>
      <c r="B11" s="21" t="s">
        <v>464</v>
      </c>
      <c r="C11" s="1" t="s">
        <v>620</v>
      </c>
      <c r="D11" s="45" t="s">
        <v>621</v>
      </c>
      <c r="E11" s="45" t="s">
        <v>622</v>
      </c>
      <c r="F11" s="27" t="s">
        <v>277</v>
      </c>
      <c r="G11" s="24">
        <v>1</v>
      </c>
      <c r="H11" s="24"/>
      <c r="I11" s="49"/>
      <c r="J11" s="24"/>
      <c r="K11" s="24"/>
      <c r="L11" s="49"/>
      <c r="M11" s="24"/>
      <c r="N11" s="49"/>
      <c r="O11" s="24"/>
      <c r="P11" s="24"/>
      <c r="Q11" s="45"/>
    </row>
    <row r="12" spans="1:31" ht="23.25" customHeight="1">
      <c r="B12" s="21" t="s">
        <v>623</v>
      </c>
      <c r="D12" s="45" t="s">
        <v>624</v>
      </c>
      <c r="E12" s="45"/>
      <c r="F12" s="27"/>
      <c r="G12" s="24"/>
      <c r="H12" s="24"/>
      <c r="I12" s="49"/>
      <c r="J12" s="24"/>
      <c r="K12" s="24"/>
      <c r="L12" s="49"/>
      <c r="M12" s="24"/>
      <c r="N12" s="49"/>
      <c r="O12" s="24"/>
      <c r="P12" s="24"/>
      <c r="Q12" s="45"/>
    </row>
    <row r="13" spans="1:31" ht="23.25" customHeight="1">
      <c r="D13" s="45"/>
      <c r="E13" s="45"/>
      <c r="F13" s="27"/>
      <c r="G13" s="24"/>
      <c r="H13" s="24"/>
      <c r="I13" s="49"/>
      <c r="J13" s="24"/>
      <c r="K13" s="24"/>
      <c r="L13" s="49"/>
      <c r="M13" s="24"/>
      <c r="N13" s="49"/>
      <c r="O13" s="24"/>
      <c r="P13" s="24"/>
      <c r="Q13" s="45"/>
    </row>
    <row r="14" spans="1:31" ht="23.25" customHeight="1">
      <c r="A14" s="21" t="s">
        <v>639</v>
      </c>
      <c r="B14" s="21" t="s">
        <v>636</v>
      </c>
      <c r="C14" s="1" t="s">
        <v>640</v>
      </c>
      <c r="D14" s="181" t="s">
        <v>638</v>
      </c>
      <c r="E14" s="195"/>
      <c r="F14" s="27"/>
      <c r="G14" s="24"/>
      <c r="H14" s="24"/>
      <c r="I14" s="49"/>
      <c r="J14" s="24"/>
      <c r="K14" s="24"/>
      <c r="L14" s="49"/>
      <c r="M14" s="24"/>
      <c r="N14" s="49"/>
      <c r="O14" s="24"/>
      <c r="P14" s="24"/>
      <c r="Q14" s="45"/>
    </row>
    <row r="15" spans="1:31" ht="23.25" customHeight="1">
      <c r="A15" s="21" t="s">
        <v>337</v>
      </c>
      <c r="B15" s="21" t="s">
        <v>470</v>
      </c>
      <c r="C15" s="1" t="s">
        <v>188</v>
      </c>
      <c r="D15" s="45" t="s">
        <v>184</v>
      </c>
      <c r="E15" s="45" t="s">
        <v>189</v>
      </c>
      <c r="F15" s="27" t="s">
        <v>136</v>
      </c>
      <c r="G15" s="24">
        <v>1</v>
      </c>
      <c r="H15" s="24"/>
      <c r="I15" s="49"/>
      <c r="J15" s="24"/>
      <c r="K15" s="24"/>
      <c r="L15" s="49"/>
      <c r="M15" s="24"/>
      <c r="N15" s="49"/>
      <c r="O15" s="24"/>
      <c r="P15" s="24"/>
      <c r="Q15" s="45"/>
    </row>
    <row r="16" spans="1:31" ht="23.25" customHeight="1">
      <c r="A16" s="21" t="s">
        <v>341</v>
      </c>
      <c r="B16" s="21" t="s">
        <v>470</v>
      </c>
      <c r="C16" s="1" t="s">
        <v>200</v>
      </c>
      <c r="D16" s="45" t="s">
        <v>201</v>
      </c>
      <c r="E16" s="45" t="s">
        <v>202</v>
      </c>
      <c r="F16" s="27" t="s">
        <v>136</v>
      </c>
      <c r="G16" s="24">
        <v>1</v>
      </c>
      <c r="H16" s="24"/>
      <c r="I16" s="49"/>
      <c r="J16" s="24"/>
      <c r="K16" s="24"/>
      <c r="L16" s="49"/>
      <c r="M16" s="24"/>
      <c r="N16" s="49"/>
      <c r="O16" s="24"/>
      <c r="P16" s="24"/>
      <c r="Q16" s="45"/>
    </row>
    <row r="17" spans="1:17" ht="23.25" customHeight="1">
      <c r="A17" s="21" t="s">
        <v>339</v>
      </c>
      <c r="B17" s="21" t="s">
        <v>470</v>
      </c>
      <c r="C17" s="1" t="s">
        <v>194</v>
      </c>
      <c r="D17" s="45" t="s">
        <v>195</v>
      </c>
      <c r="E17" s="45" t="s">
        <v>196</v>
      </c>
      <c r="F17" s="27" t="s">
        <v>136</v>
      </c>
      <c r="G17" s="24">
        <v>1</v>
      </c>
      <c r="H17" s="24"/>
      <c r="I17" s="49"/>
      <c r="J17" s="24"/>
      <c r="K17" s="24"/>
      <c r="L17" s="49"/>
      <c r="M17" s="24"/>
      <c r="N17" s="49"/>
      <c r="O17" s="24"/>
      <c r="P17" s="24"/>
      <c r="Q17" s="45"/>
    </row>
    <row r="18" spans="1:17" ht="23.25" customHeight="1">
      <c r="A18" s="21" t="s">
        <v>360</v>
      </c>
      <c r="B18" s="21" t="s">
        <v>470</v>
      </c>
      <c r="C18" s="1" t="s">
        <v>253</v>
      </c>
      <c r="D18" s="45" t="s">
        <v>254</v>
      </c>
      <c r="E18" s="45" t="s">
        <v>255</v>
      </c>
      <c r="F18" s="27" t="s">
        <v>136</v>
      </c>
      <c r="G18" s="24">
        <v>2</v>
      </c>
      <c r="H18" s="24"/>
      <c r="I18" s="49"/>
      <c r="J18" s="24"/>
      <c r="K18" s="24"/>
      <c r="L18" s="49"/>
      <c r="M18" s="24"/>
      <c r="N18" s="49"/>
      <c r="O18" s="24"/>
      <c r="P18" s="24"/>
      <c r="Q18" s="45"/>
    </row>
    <row r="19" spans="1:17" ht="23.25" customHeight="1">
      <c r="A19" s="21" t="s">
        <v>361</v>
      </c>
      <c r="B19" s="21" t="s">
        <v>470</v>
      </c>
      <c r="C19" s="1" t="s">
        <v>257</v>
      </c>
      <c r="D19" s="45" t="s">
        <v>258</v>
      </c>
      <c r="E19" s="45" t="s">
        <v>259</v>
      </c>
      <c r="F19" s="27" t="s">
        <v>260</v>
      </c>
      <c r="G19" s="24">
        <v>2</v>
      </c>
      <c r="H19" s="24"/>
      <c r="I19" s="49"/>
      <c r="J19" s="24"/>
      <c r="K19" s="24"/>
      <c r="L19" s="49"/>
      <c r="M19" s="24"/>
      <c r="N19" s="49"/>
      <c r="O19" s="24"/>
      <c r="P19" s="24"/>
      <c r="Q19" s="45"/>
    </row>
    <row r="20" spans="1:17" ht="23.25" customHeight="1">
      <c r="A20" s="21" t="s">
        <v>380</v>
      </c>
      <c r="B20" s="21" t="s">
        <v>470</v>
      </c>
      <c r="C20" s="1" t="s">
        <v>307</v>
      </c>
      <c r="D20" s="45" t="s">
        <v>308</v>
      </c>
      <c r="E20" s="45" t="s">
        <v>309</v>
      </c>
      <c r="F20" s="27" t="s">
        <v>310</v>
      </c>
      <c r="G20" s="24">
        <f>일위노임!G9</f>
        <v>1.7999999999999999E-2</v>
      </c>
      <c r="H20" s="24"/>
      <c r="I20" s="49"/>
      <c r="J20" s="24"/>
      <c r="K20" s="24"/>
      <c r="L20" s="49"/>
      <c r="M20" s="24"/>
      <c r="N20" s="49"/>
      <c r="O20" s="24"/>
      <c r="P20" s="24"/>
      <c r="Q20" s="45"/>
    </row>
    <row r="21" spans="1:17" ht="23.25" customHeight="1">
      <c r="A21" s="21" t="s">
        <v>619</v>
      </c>
      <c r="B21" s="21" t="s">
        <v>470</v>
      </c>
      <c r="C21" s="1" t="s">
        <v>620</v>
      </c>
      <c r="D21" s="45" t="s">
        <v>621</v>
      </c>
      <c r="E21" s="45" t="s">
        <v>622</v>
      </c>
      <c r="F21" s="27" t="s">
        <v>277</v>
      </c>
      <c r="G21" s="24">
        <v>1</v>
      </c>
      <c r="H21" s="24"/>
      <c r="I21" s="49"/>
      <c r="J21" s="24"/>
      <c r="K21" s="24"/>
      <c r="L21" s="49"/>
      <c r="M21" s="24"/>
      <c r="N21" s="49"/>
      <c r="O21" s="24"/>
      <c r="P21" s="24"/>
      <c r="Q21" s="45"/>
    </row>
    <row r="22" spans="1:17" ht="23.25" customHeight="1">
      <c r="B22" s="21" t="s">
        <v>623</v>
      </c>
      <c r="D22" s="45" t="s">
        <v>624</v>
      </c>
      <c r="E22" s="45"/>
      <c r="F22" s="27"/>
      <c r="G22" s="24"/>
      <c r="H22" s="24"/>
      <c r="I22" s="49"/>
      <c r="J22" s="24"/>
      <c r="K22" s="24"/>
      <c r="L22" s="49"/>
      <c r="M22" s="24"/>
      <c r="N22" s="49"/>
      <c r="O22" s="24"/>
      <c r="P22" s="24"/>
      <c r="Q22" s="45"/>
    </row>
    <row r="23" spans="1:17" ht="23.25" customHeight="1">
      <c r="D23" s="45"/>
      <c r="E23" s="45"/>
      <c r="F23" s="27"/>
      <c r="G23" s="24"/>
      <c r="H23" s="24"/>
      <c r="I23" s="49"/>
      <c r="J23" s="24"/>
      <c r="K23" s="24"/>
      <c r="L23" s="49"/>
      <c r="M23" s="24"/>
      <c r="N23" s="49"/>
      <c r="O23" s="24"/>
      <c r="P23" s="24"/>
      <c r="Q23" s="45"/>
    </row>
    <row r="24" spans="1:17" ht="23.25" customHeight="1">
      <c r="A24" s="21" t="s">
        <v>642</v>
      </c>
      <c r="B24" s="21" t="s">
        <v>636</v>
      </c>
      <c r="C24" s="1" t="s">
        <v>643</v>
      </c>
      <c r="D24" s="181" t="s">
        <v>641</v>
      </c>
      <c r="E24" s="195"/>
      <c r="F24" s="27"/>
      <c r="G24" s="24"/>
      <c r="H24" s="24"/>
      <c r="I24" s="49"/>
      <c r="J24" s="24"/>
      <c r="K24" s="24"/>
      <c r="L24" s="49"/>
      <c r="M24" s="24"/>
      <c r="N24" s="49"/>
      <c r="O24" s="24"/>
      <c r="P24" s="24"/>
      <c r="Q24" s="45"/>
    </row>
    <row r="25" spans="1:17" ht="23.25" customHeight="1">
      <c r="A25" s="21" t="s">
        <v>332</v>
      </c>
      <c r="B25" s="21" t="s">
        <v>474</v>
      </c>
      <c r="C25" s="1" t="s">
        <v>174</v>
      </c>
      <c r="D25" s="45" t="s">
        <v>164</v>
      </c>
      <c r="E25" s="45" t="s">
        <v>175</v>
      </c>
      <c r="F25" s="27" t="s">
        <v>136</v>
      </c>
      <c r="G25" s="24">
        <v>0.4</v>
      </c>
      <c r="H25" s="24"/>
      <c r="I25" s="49"/>
      <c r="J25" s="24"/>
      <c r="K25" s="24"/>
      <c r="L25" s="49"/>
      <c r="M25" s="24"/>
      <c r="N25" s="49"/>
      <c r="O25" s="24"/>
      <c r="P25" s="24"/>
      <c r="Q25" s="45"/>
    </row>
    <row r="26" spans="1:17" ht="23.25" customHeight="1">
      <c r="A26" s="21" t="s">
        <v>341</v>
      </c>
      <c r="B26" s="21" t="s">
        <v>474</v>
      </c>
      <c r="C26" s="1" t="s">
        <v>200</v>
      </c>
      <c r="D26" s="45" t="s">
        <v>201</v>
      </c>
      <c r="E26" s="45" t="s">
        <v>202</v>
      </c>
      <c r="F26" s="27" t="s">
        <v>136</v>
      </c>
      <c r="G26" s="24">
        <v>2</v>
      </c>
      <c r="H26" s="24"/>
      <c r="I26" s="49"/>
      <c r="J26" s="24"/>
      <c r="K26" s="24"/>
      <c r="L26" s="49"/>
      <c r="M26" s="24"/>
      <c r="N26" s="49"/>
      <c r="O26" s="24"/>
      <c r="P26" s="24"/>
      <c r="Q26" s="45"/>
    </row>
    <row r="27" spans="1:17" ht="23.25" customHeight="1">
      <c r="A27" s="21" t="s">
        <v>340</v>
      </c>
      <c r="B27" s="21" t="s">
        <v>474</v>
      </c>
      <c r="C27" s="1" t="s">
        <v>197</v>
      </c>
      <c r="D27" s="45" t="s">
        <v>198</v>
      </c>
      <c r="E27" s="45" t="s">
        <v>199</v>
      </c>
      <c r="F27" s="27" t="s">
        <v>136</v>
      </c>
      <c r="G27" s="24">
        <v>2</v>
      </c>
      <c r="H27" s="24"/>
      <c r="I27" s="49"/>
      <c r="J27" s="24"/>
      <c r="K27" s="24"/>
      <c r="L27" s="49"/>
      <c r="M27" s="24"/>
      <c r="N27" s="49"/>
      <c r="O27" s="24"/>
      <c r="P27" s="24"/>
      <c r="Q27" s="45"/>
    </row>
    <row r="28" spans="1:17" ht="23.25" customHeight="1">
      <c r="A28" s="21" t="s">
        <v>360</v>
      </c>
      <c r="B28" s="21" t="s">
        <v>474</v>
      </c>
      <c r="C28" s="1" t="s">
        <v>253</v>
      </c>
      <c r="D28" s="45" t="s">
        <v>254</v>
      </c>
      <c r="E28" s="45" t="s">
        <v>255</v>
      </c>
      <c r="F28" s="27" t="s">
        <v>136</v>
      </c>
      <c r="G28" s="24">
        <v>4</v>
      </c>
      <c r="H28" s="24"/>
      <c r="I28" s="49"/>
      <c r="J28" s="24"/>
      <c r="K28" s="24"/>
      <c r="L28" s="49"/>
      <c r="M28" s="24"/>
      <c r="N28" s="49"/>
      <c r="O28" s="24"/>
      <c r="P28" s="24"/>
      <c r="Q28" s="45"/>
    </row>
    <row r="29" spans="1:17" ht="23.25" customHeight="1">
      <c r="A29" s="21" t="s">
        <v>361</v>
      </c>
      <c r="B29" s="21" t="s">
        <v>474</v>
      </c>
      <c r="C29" s="1" t="s">
        <v>257</v>
      </c>
      <c r="D29" s="45" t="s">
        <v>258</v>
      </c>
      <c r="E29" s="45" t="s">
        <v>259</v>
      </c>
      <c r="F29" s="27" t="s">
        <v>260</v>
      </c>
      <c r="G29" s="24">
        <v>4</v>
      </c>
      <c r="H29" s="24"/>
      <c r="I29" s="49"/>
      <c r="J29" s="24"/>
      <c r="K29" s="24"/>
      <c r="L29" s="49"/>
      <c r="M29" s="24"/>
      <c r="N29" s="49"/>
      <c r="O29" s="24"/>
      <c r="P29" s="24"/>
      <c r="Q29" s="45"/>
    </row>
    <row r="30" spans="1:17" ht="23.25" customHeight="1">
      <c r="A30" s="21" t="s">
        <v>330</v>
      </c>
      <c r="B30" s="21" t="s">
        <v>474</v>
      </c>
      <c r="C30" s="1" t="s">
        <v>170</v>
      </c>
      <c r="D30" s="45" t="s">
        <v>164</v>
      </c>
      <c r="E30" s="45" t="s">
        <v>171</v>
      </c>
      <c r="F30" s="27" t="s">
        <v>136</v>
      </c>
      <c r="G30" s="24">
        <v>2</v>
      </c>
      <c r="H30" s="24"/>
      <c r="I30" s="49"/>
      <c r="J30" s="24"/>
      <c r="K30" s="24"/>
      <c r="L30" s="49"/>
      <c r="M30" s="24"/>
      <c r="N30" s="49"/>
      <c r="O30" s="24"/>
      <c r="P30" s="24"/>
      <c r="Q30" s="45"/>
    </row>
    <row r="31" spans="1:17" ht="23.25" customHeight="1">
      <c r="B31" s="21" t="s">
        <v>623</v>
      </c>
      <c r="D31" s="45" t="s">
        <v>624</v>
      </c>
      <c r="E31" s="45"/>
      <c r="F31" s="27"/>
      <c r="G31" s="24"/>
      <c r="H31" s="24"/>
      <c r="I31" s="49"/>
      <c r="J31" s="24"/>
      <c r="K31" s="24"/>
      <c r="L31" s="49"/>
      <c r="M31" s="24"/>
      <c r="N31" s="49"/>
      <c r="O31" s="24"/>
      <c r="P31" s="24"/>
      <c r="Q31" s="45"/>
    </row>
    <row r="32" spans="1:17" ht="23.25" customHeight="1">
      <c r="D32" s="45"/>
      <c r="E32" s="45"/>
      <c r="F32" s="27"/>
      <c r="G32" s="24"/>
      <c r="H32" s="24"/>
      <c r="I32" s="49"/>
      <c r="J32" s="24"/>
      <c r="K32" s="24"/>
      <c r="L32" s="49"/>
      <c r="M32" s="24"/>
      <c r="N32" s="49"/>
      <c r="O32" s="24"/>
      <c r="P32" s="24"/>
      <c r="Q32" s="45"/>
    </row>
    <row r="33" spans="1:17" ht="23.25" customHeight="1">
      <c r="A33" s="21" t="s">
        <v>645</v>
      </c>
      <c r="B33" s="21" t="s">
        <v>636</v>
      </c>
      <c r="C33" s="1" t="s">
        <v>646</v>
      </c>
      <c r="D33" s="181" t="s">
        <v>644</v>
      </c>
      <c r="E33" s="195"/>
      <c r="F33" s="27"/>
      <c r="G33" s="24"/>
      <c r="H33" s="24"/>
      <c r="I33" s="49"/>
      <c r="J33" s="24"/>
      <c r="K33" s="24"/>
      <c r="L33" s="49"/>
      <c r="M33" s="24"/>
      <c r="N33" s="49"/>
      <c r="O33" s="24"/>
      <c r="P33" s="24"/>
      <c r="Q33" s="45"/>
    </row>
    <row r="34" spans="1:17" ht="23.25" customHeight="1">
      <c r="A34" s="21" t="s">
        <v>362</v>
      </c>
      <c r="B34" s="21" t="s">
        <v>479</v>
      </c>
      <c r="C34" s="1" t="s">
        <v>261</v>
      </c>
      <c r="D34" s="45" t="s">
        <v>262</v>
      </c>
      <c r="E34" s="45" t="s">
        <v>263</v>
      </c>
      <c r="F34" s="27" t="s">
        <v>264</v>
      </c>
      <c r="G34" s="24">
        <v>1.73</v>
      </c>
      <c r="H34" s="24"/>
      <c r="I34" s="49"/>
      <c r="J34" s="24"/>
      <c r="K34" s="24"/>
      <c r="L34" s="49"/>
      <c r="M34" s="24"/>
      <c r="N34" s="49"/>
      <c r="O34" s="24"/>
      <c r="P34" s="24"/>
      <c r="Q34" s="45"/>
    </row>
    <row r="35" spans="1:17" ht="23.25" customHeight="1">
      <c r="A35" s="21" t="s">
        <v>332</v>
      </c>
      <c r="B35" s="21" t="s">
        <v>479</v>
      </c>
      <c r="C35" s="1" t="s">
        <v>174</v>
      </c>
      <c r="D35" s="45" t="s">
        <v>164</v>
      </c>
      <c r="E35" s="45" t="s">
        <v>175</v>
      </c>
      <c r="F35" s="27" t="s">
        <v>136</v>
      </c>
      <c r="G35" s="24">
        <v>1</v>
      </c>
      <c r="H35" s="24"/>
      <c r="I35" s="49"/>
      <c r="J35" s="24"/>
      <c r="K35" s="24"/>
      <c r="L35" s="49"/>
      <c r="M35" s="24"/>
      <c r="N35" s="49"/>
      <c r="O35" s="24"/>
      <c r="P35" s="24"/>
      <c r="Q35" s="45"/>
    </row>
    <row r="36" spans="1:17" ht="23.25" customHeight="1">
      <c r="A36" s="21" t="s">
        <v>363</v>
      </c>
      <c r="B36" s="21" t="s">
        <v>479</v>
      </c>
      <c r="C36" s="1" t="s">
        <v>266</v>
      </c>
      <c r="D36" s="45" t="s">
        <v>267</v>
      </c>
      <c r="E36" s="45" t="s">
        <v>268</v>
      </c>
      <c r="F36" s="27" t="s">
        <v>264</v>
      </c>
      <c r="G36" s="24">
        <v>5</v>
      </c>
      <c r="H36" s="24"/>
      <c r="I36" s="49"/>
      <c r="J36" s="24"/>
      <c r="K36" s="24"/>
      <c r="L36" s="49"/>
      <c r="M36" s="24"/>
      <c r="N36" s="49"/>
      <c r="O36" s="24"/>
      <c r="P36" s="24"/>
      <c r="Q36" s="45"/>
    </row>
    <row r="37" spans="1:17" ht="23.25" customHeight="1">
      <c r="A37" s="21" t="s">
        <v>338</v>
      </c>
      <c r="B37" s="21" t="s">
        <v>479</v>
      </c>
      <c r="C37" s="1" t="s">
        <v>190</v>
      </c>
      <c r="D37" s="45" t="s">
        <v>191</v>
      </c>
      <c r="E37" s="45" t="s">
        <v>192</v>
      </c>
      <c r="F37" s="27" t="s">
        <v>136</v>
      </c>
      <c r="G37" s="24">
        <v>4</v>
      </c>
      <c r="H37" s="24"/>
      <c r="I37" s="49"/>
      <c r="J37" s="24"/>
      <c r="K37" s="24"/>
      <c r="L37" s="49"/>
      <c r="M37" s="24"/>
      <c r="N37" s="49"/>
      <c r="O37" s="24"/>
      <c r="P37" s="24"/>
      <c r="Q37" s="45"/>
    </row>
    <row r="38" spans="1:17" ht="23.25" customHeight="1">
      <c r="A38" s="21" t="s">
        <v>335</v>
      </c>
      <c r="B38" s="21" t="s">
        <v>479</v>
      </c>
      <c r="C38" s="1" t="s">
        <v>183</v>
      </c>
      <c r="D38" s="45" t="s">
        <v>184</v>
      </c>
      <c r="E38" s="45" t="s">
        <v>185</v>
      </c>
      <c r="F38" s="27" t="s">
        <v>136</v>
      </c>
      <c r="G38" s="24">
        <v>1</v>
      </c>
      <c r="H38" s="24"/>
      <c r="I38" s="49"/>
      <c r="J38" s="24"/>
      <c r="K38" s="24"/>
      <c r="L38" s="49"/>
      <c r="M38" s="24"/>
      <c r="N38" s="49"/>
      <c r="O38" s="24"/>
      <c r="P38" s="24"/>
      <c r="Q38" s="45"/>
    </row>
    <row r="39" spans="1:17" ht="23.25" customHeight="1">
      <c r="A39" s="21" t="s">
        <v>380</v>
      </c>
      <c r="B39" s="21" t="s">
        <v>479</v>
      </c>
      <c r="C39" s="1" t="s">
        <v>307</v>
      </c>
      <c r="D39" s="45" t="s">
        <v>308</v>
      </c>
      <c r="E39" s="45" t="s">
        <v>309</v>
      </c>
      <c r="F39" s="27" t="s">
        <v>310</v>
      </c>
      <c r="G39" s="24">
        <f>일위노임!G12</f>
        <v>0.32</v>
      </c>
      <c r="H39" s="24"/>
      <c r="I39" s="49"/>
      <c r="J39" s="24"/>
      <c r="K39" s="24"/>
      <c r="L39" s="49"/>
      <c r="M39" s="24"/>
      <c r="N39" s="49"/>
      <c r="O39" s="24"/>
      <c r="P39" s="24"/>
      <c r="Q39" s="45"/>
    </row>
    <row r="40" spans="1:17" ht="23.25" customHeight="1">
      <c r="A40" s="21" t="s">
        <v>619</v>
      </c>
      <c r="B40" s="21" t="s">
        <v>479</v>
      </c>
      <c r="C40" s="1" t="s">
        <v>620</v>
      </c>
      <c r="D40" s="45" t="s">
        <v>621</v>
      </c>
      <c r="E40" s="45" t="s">
        <v>622</v>
      </c>
      <c r="F40" s="27" t="s">
        <v>277</v>
      </c>
      <c r="G40" s="24">
        <v>1</v>
      </c>
      <c r="H40" s="24"/>
      <c r="I40" s="49"/>
      <c r="J40" s="24"/>
      <c r="K40" s="24"/>
      <c r="L40" s="49"/>
      <c r="M40" s="24"/>
      <c r="N40" s="49"/>
      <c r="O40" s="24"/>
      <c r="P40" s="24"/>
      <c r="Q40" s="45"/>
    </row>
    <row r="41" spans="1:17" ht="23.25" customHeight="1">
      <c r="B41" s="21" t="s">
        <v>623</v>
      </c>
      <c r="D41" s="45" t="s">
        <v>624</v>
      </c>
      <c r="E41" s="45"/>
      <c r="F41" s="27"/>
      <c r="G41" s="24"/>
      <c r="H41" s="24"/>
      <c r="I41" s="49"/>
      <c r="J41" s="24"/>
      <c r="K41" s="24"/>
      <c r="L41" s="49"/>
      <c r="M41" s="24"/>
      <c r="N41" s="49"/>
      <c r="O41" s="24"/>
      <c r="P41" s="24"/>
      <c r="Q41" s="45"/>
    </row>
    <row r="42" spans="1:17" ht="23.25" customHeight="1">
      <c r="D42" s="45"/>
      <c r="E42" s="45"/>
      <c r="F42" s="27"/>
      <c r="G42" s="24"/>
      <c r="H42" s="24"/>
      <c r="I42" s="49"/>
      <c r="J42" s="24"/>
      <c r="K42" s="24"/>
      <c r="L42" s="49"/>
      <c r="M42" s="24"/>
      <c r="N42" s="49"/>
      <c r="O42" s="24"/>
      <c r="P42" s="24"/>
      <c r="Q42" s="45"/>
    </row>
    <row r="43" spans="1:17" ht="23.25" customHeight="1">
      <c r="A43" s="21" t="s">
        <v>648</v>
      </c>
      <c r="B43" s="21" t="s">
        <v>636</v>
      </c>
      <c r="C43" s="1" t="s">
        <v>649</v>
      </c>
      <c r="D43" s="181" t="s">
        <v>647</v>
      </c>
      <c r="E43" s="195"/>
      <c r="F43" s="27"/>
      <c r="G43" s="24"/>
      <c r="H43" s="24"/>
      <c r="I43" s="49"/>
      <c r="J43" s="24"/>
      <c r="K43" s="24"/>
      <c r="L43" s="49"/>
      <c r="M43" s="24"/>
      <c r="N43" s="49"/>
      <c r="O43" s="24"/>
      <c r="P43" s="24"/>
      <c r="Q43" s="45"/>
    </row>
    <row r="44" spans="1:17" ht="23.25" customHeight="1">
      <c r="A44" s="21" t="s">
        <v>380</v>
      </c>
      <c r="B44" s="21" t="s">
        <v>483</v>
      </c>
      <c r="C44" s="1" t="s">
        <v>307</v>
      </c>
      <c r="D44" s="45" t="s">
        <v>308</v>
      </c>
      <c r="E44" s="45" t="s">
        <v>309</v>
      </c>
      <c r="F44" s="27" t="s">
        <v>310</v>
      </c>
      <c r="G44" s="24">
        <f>일위노임!G15</f>
        <v>6.6000000000000003E-2</v>
      </c>
      <c r="H44" s="24"/>
      <c r="I44" s="49"/>
      <c r="J44" s="24"/>
      <c r="K44" s="24"/>
      <c r="L44" s="49"/>
      <c r="M44" s="24"/>
      <c r="N44" s="49"/>
      <c r="O44" s="24"/>
      <c r="P44" s="24"/>
      <c r="Q44" s="45"/>
    </row>
    <row r="45" spans="1:17" ht="23.25" customHeight="1">
      <c r="A45" s="21" t="s">
        <v>619</v>
      </c>
      <c r="B45" s="21" t="s">
        <v>483</v>
      </c>
      <c r="C45" s="1" t="s">
        <v>620</v>
      </c>
      <c r="D45" s="45" t="s">
        <v>621</v>
      </c>
      <c r="E45" s="45" t="s">
        <v>622</v>
      </c>
      <c r="F45" s="27" t="s">
        <v>277</v>
      </c>
      <c r="G45" s="24">
        <v>1</v>
      </c>
      <c r="H45" s="24"/>
      <c r="I45" s="49"/>
      <c r="J45" s="24"/>
      <c r="K45" s="24"/>
      <c r="L45" s="49"/>
      <c r="M45" s="24"/>
      <c r="N45" s="49"/>
      <c r="O45" s="24"/>
      <c r="P45" s="24"/>
      <c r="Q45" s="45"/>
    </row>
    <row r="46" spans="1:17" ht="23.25" customHeight="1">
      <c r="B46" s="21" t="s">
        <v>623</v>
      </c>
      <c r="D46" s="45" t="s">
        <v>624</v>
      </c>
      <c r="E46" s="45"/>
      <c r="F46" s="27"/>
      <c r="G46" s="24"/>
      <c r="H46" s="24"/>
      <c r="I46" s="49"/>
      <c r="J46" s="24"/>
      <c r="K46" s="24"/>
      <c r="L46" s="49"/>
      <c r="M46" s="24"/>
      <c r="N46" s="49"/>
      <c r="O46" s="24"/>
      <c r="P46" s="24"/>
      <c r="Q46" s="45"/>
    </row>
    <row r="47" spans="1:17" ht="23.25" customHeight="1">
      <c r="D47" s="45"/>
      <c r="E47" s="45"/>
      <c r="F47" s="27"/>
      <c r="G47" s="24"/>
      <c r="H47" s="24"/>
      <c r="I47" s="49"/>
      <c r="J47" s="24"/>
      <c r="K47" s="24"/>
      <c r="L47" s="49"/>
      <c r="M47" s="24"/>
      <c r="N47" s="49"/>
      <c r="O47" s="24"/>
      <c r="P47" s="24"/>
      <c r="Q47" s="45"/>
    </row>
    <row r="48" spans="1:17" ht="23.25" customHeight="1">
      <c r="A48" s="21" t="s">
        <v>651</v>
      </c>
      <c r="B48" s="21" t="s">
        <v>636</v>
      </c>
      <c r="C48" s="1" t="s">
        <v>652</v>
      </c>
      <c r="D48" s="181" t="s">
        <v>650</v>
      </c>
      <c r="E48" s="195"/>
      <c r="F48" s="27"/>
      <c r="G48" s="24"/>
      <c r="H48" s="24"/>
      <c r="I48" s="49"/>
      <c r="J48" s="24"/>
      <c r="K48" s="24"/>
      <c r="L48" s="49"/>
      <c r="M48" s="24"/>
      <c r="N48" s="49"/>
      <c r="O48" s="24"/>
      <c r="P48" s="24"/>
      <c r="Q48" s="45"/>
    </row>
    <row r="49" spans="1:17" ht="23.25" customHeight="1">
      <c r="A49" s="21" t="s">
        <v>380</v>
      </c>
      <c r="B49" s="21" t="s">
        <v>488</v>
      </c>
      <c r="C49" s="1" t="s">
        <v>307</v>
      </c>
      <c r="D49" s="45" t="s">
        <v>308</v>
      </c>
      <c r="E49" s="45" t="s">
        <v>309</v>
      </c>
      <c r="F49" s="27" t="s">
        <v>310</v>
      </c>
      <c r="G49" s="24">
        <f>일위노임!G18</f>
        <v>0.16</v>
      </c>
      <c r="H49" s="24"/>
      <c r="I49" s="49"/>
      <c r="J49" s="24"/>
      <c r="K49" s="24"/>
      <c r="L49" s="49"/>
      <c r="M49" s="24"/>
      <c r="N49" s="49"/>
      <c r="O49" s="24"/>
      <c r="P49" s="24"/>
      <c r="Q49" s="45"/>
    </row>
    <row r="50" spans="1:17" ht="23.25" customHeight="1">
      <c r="A50" s="21" t="s">
        <v>619</v>
      </c>
      <c r="B50" s="21" t="s">
        <v>488</v>
      </c>
      <c r="C50" s="1" t="s">
        <v>620</v>
      </c>
      <c r="D50" s="45" t="s">
        <v>621</v>
      </c>
      <c r="E50" s="45" t="s">
        <v>622</v>
      </c>
      <c r="F50" s="27" t="s">
        <v>277</v>
      </c>
      <c r="G50" s="24">
        <v>1</v>
      </c>
      <c r="H50" s="24"/>
      <c r="I50" s="49"/>
      <c r="J50" s="24"/>
      <c r="K50" s="24"/>
      <c r="L50" s="49"/>
      <c r="M50" s="24"/>
      <c r="N50" s="49"/>
      <c r="O50" s="24"/>
      <c r="P50" s="24"/>
      <c r="Q50" s="45"/>
    </row>
    <row r="51" spans="1:17" ht="23.25" customHeight="1">
      <c r="B51" s="21" t="s">
        <v>623</v>
      </c>
      <c r="D51" s="45" t="s">
        <v>624</v>
      </c>
      <c r="E51" s="45"/>
      <c r="F51" s="27"/>
      <c r="G51" s="24"/>
      <c r="H51" s="24"/>
      <c r="I51" s="49"/>
      <c r="J51" s="24"/>
      <c r="K51" s="24"/>
      <c r="L51" s="49"/>
      <c r="M51" s="24"/>
      <c r="N51" s="49"/>
      <c r="O51" s="24"/>
      <c r="P51" s="24"/>
      <c r="Q51" s="45"/>
    </row>
    <row r="52" spans="1:17" ht="23.25" customHeight="1">
      <c r="D52" s="45"/>
      <c r="E52" s="45"/>
      <c r="F52" s="27"/>
      <c r="G52" s="24"/>
      <c r="H52" s="24"/>
      <c r="I52" s="49"/>
      <c r="J52" s="24"/>
      <c r="K52" s="24"/>
      <c r="L52" s="49"/>
      <c r="M52" s="24"/>
      <c r="N52" s="49"/>
      <c r="O52" s="24"/>
      <c r="P52" s="24"/>
      <c r="Q52" s="45"/>
    </row>
    <row r="53" spans="1:17" ht="23.25" customHeight="1">
      <c r="A53" s="21" t="s">
        <v>654</v>
      </c>
      <c r="B53" s="21" t="s">
        <v>636</v>
      </c>
      <c r="C53" s="1" t="s">
        <v>655</v>
      </c>
      <c r="D53" s="181" t="s">
        <v>653</v>
      </c>
      <c r="E53" s="195"/>
      <c r="F53" s="27"/>
      <c r="G53" s="24"/>
      <c r="H53" s="24"/>
      <c r="I53" s="49"/>
      <c r="J53" s="24"/>
      <c r="K53" s="24"/>
      <c r="L53" s="49"/>
      <c r="M53" s="24"/>
      <c r="N53" s="49"/>
      <c r="O53" s="24"/>
      <c r="P53" s="24"/>
      <c r="Q53" s="45"/>
    </row>
    <row r="54" spans="1:17" ht="23.25" customHeight="1">
      <c r="A54" s="21" t="s">
        <v>380</v>
      </c>
      <c r="B54" s="21" t="s">
        <v>492</v>
      </c>
      <c r="C54" s="1" t="s">
        <v>307</v>
      </c>
      <c r="D54" s="45" t="s">
        <v>308</v>
      </c>
      <c r="E54" s="45" t="s">
        <v>309</v>
      </c>
      <c r="F54" s="27" t="s">
        <v>310</v>
      </c>
      <c r="G54" s="24">
        <f>일위노임!G21</f>
        <v>0.126</v>
      </c>
      <c r="H54" s="24"/>
      <c r="I54" s="49"/>
      <c r="J54" s="24"/>
      <c r="K54" s="24"/>
      <c r="L54" s="49"/>
      <c r="M54" s="24"/>
      <c r="N54" s="49"/>
      <c r="O54" s="24"/>
      <c r="P54" s="24"/>
      <c r="Q54" s="45"/>
    </row>
    <row r="55" spans="1:17" ht="23.25" customHeight="1">
      <c r="A55" s="21" t="s">
        <v>619</v>
      </c>
      <c r="B55" s="21" t="s">
        <v>492</v>
      </c>
      <c r="C55" s="1" t="s">
        <v>620</v>
      </c>
      <c r="D55" s="45" t="s">
        <v>621</v>
      </c>
      <c r="E55" s="45" t="s">
        <v>622</v>
      </c>
      <c r="F55" s="27" t="s">
        <v>277</v>
      </c>
      <c r="G55" s="24">
        <v>1</v>
      </c>
      <c r="H55" s="24"/>
      <c r="I55" s="49"/>
      <c r="J55" s="24"/>
      <c r="K55" s="24"/>
      <c r="L55" s="49"/>
      <c r="M55" s="24"/>
      <c r="N55" s="49"/>
      <c r="O55" s="24"/>
      <c r="P55" s="24"/>
      <c r="Q55" s="45"/>
    </row>
    <row r="56" spans="1:17" ht="23.25" customHeight="1">
      <c r="B56" s="21" t="s">
        <v>623</v>
      </c>
      <c r="D56" s="45" t="s">
        <v>624</v>
      </c>
      <c r="E56" s="45"/>
      <c r="F56" s="27"/>
      <c r="G56" s="24"/>
      <c r="H56" s="24"/>
      <c r="I56" s="49"/>
      <c r="J56" s="24"/>
      <c r="K56" s="24"/>
      <c r="L56" s="49"/>
      <c r="M56" s="24"/>
      <c r="N56" s="49"/>
      <c r="O56" s="24"/>
      <c r="P56" s="24"/>
      <c r="Q56" s="45"/>
    </row>
    <row r="57" spans="1:17" ht="23.25" customHeight="1">
      <c r="D57" s="45"/>
      <c r="E57" s="45"/>
      <c r="F57" s="27"/>
      <c r="G57" s="24"/>
      <c r="H57" s="24"/>
      <c r="I57" s="49"/>
      <c r="J57" s="24"/>
      <c r="K57" s="24"/>
      <c r="L57" s="49"/>
      <c r="M57" s="24"/>
      <c r="N57" s="49"/>
      <c r="O57" s="24"/>
      <c r="P57" s="24"/>
      <c r="Q57" s="45"/>
    </row>
    <row r="58" spans="1:17" ht="23.25" customHeight="1">
      <c r="A58" s="21" t="s">
        <v>657</v>
      </c>
      <c r="B58" s="21" t="s">
        <v>636</v>
      </c>
      <c r="C58" s="1" t="s">
        <v>658</v>
      </c>
      <c r="D58" s="181" t="s">
        <v>656</v>
      </c>
      <c r="E58" s="195"/>
      <c r="F58" s="27"/>
      <c r="G58" s="24"/>
      <c r="H58" s="24"/>
      <c r="I58" s="49"/>
      <c r="J58" s="24"/>
      <c r="K58" s="24"/>
      <c r="L58" s="49"/>
      <c r="M58" s="24"/>
      <c r="N58" s="49"/>
      <c r="O58" s="24"/>
      <c r="P58" s="24"/>
      <c r="Q58" s="45"/>
    </row>
    <row r="59" spans="1:17" ht="23.25" customHeight="1">
      <c r="A59" s="21" t="s">
        <v>380</v>
      </c>
      <c r="B59" s="21" t="s">
        <v>496</v>
      </c>
      <c r="C59" s="1" t="s">
        <v>307</v>
      </c>
      <c r="D59" s="45" t="s">
        <v>308</v>
      </c>
      <c r="E59" s="45" t="s">
        <v>309</v>
      </c>
      <c r="F59" s="27" t="s">
        <v>310</v>
      </c>
      <c r="G59" s="24">
        <f>일위노임!G24</f>
        <v>0.23</v>
      </c>
      <c r="H59" s="24"/>
      <c r="I59" s="49"/>
      <c r="J59" s="24"/>
      <c r="K59" s="24"/>
      <c r="L59" s="49"/>
      <c r="M59" s="24"/>
      <c r="N59" s="49"/>
      <c r="O59" s="24"/>
      <c r="P59" s="24"/>
      <c r="Q59" s="45"/>
    </row>
    <row r="60" spans="1:17" ht="23.25" customHeight="1">
      <c r="A60" s="21" t="s">
        <v>619</v>
      </c>
      <c r="B60" s="21" t="s">
        <v>496</v>
      </c>
      <c r="C60" s="1" t="s">
        <v>620</v>
      </c>
      <c r="D60" s="45" t="s">
        <v>621</v>
      </c>
      <c r="E60" s="45" t="s">
        <v>622</v>
      </c>
      <c r="F60" s="27" t="s">
        <v>277</v>
      </c>
      <c r="G60" s="24">
        <v>1</v>
      </c>
      <c r="H60" s="24"/>
      <c r="I60" s="49"/>
      <c r="J60" s="24"/>
      <c r="K60" s="24"/>
      <c r="L60" s="49"/>
      <c r="M60" s="24"/>
      <c r="N60" s="49"/>
      <c r="O60" s="24"/>
      <c r="P60" s="24"/>
      <c r="Q60" s="45"/>
    </row>
    <row r="61" spans="1:17" ht="23.25" customHeight="1">
      <c r="B61" s="21" t="s">
        <v>623</v>
      </c>
      <c r="D61" s="45" t="s">
        <v>624</v>
      </c>
      <c r="E61" s="45"/>
      <c r="F61" s="27"/>
      <c r="G61" s="24"/>
      <c r="H61" s="24"/>
      <c r="I61" s="49"/>
      <c r="J61" s="24"/>
      <c r="K61" s="24"/>
      <c r="L61" s="49"/>
      <c r="M61" s="24"/>
      <c r="N61" s="49"/>
      <c r="O61" s="24"/>
      <c r="P61" s="24"/>
      <c r="Q61" s="45"/>
    </row>
    <row r="62" spans="1:17" ht="23.25" customHeight="1">
      <c r="D62" s="45"/>
      <c r="E62" s="45"/>
      <c r="F62" s="27"/>
      <c r="G62" s="24"/>
      <c r="H62" s="24"/>
      <c r="I62" s="49"/>
      <c r="J62" s="24"/>
      <c r="K62" s="24"/>
      <c r="L62" s="49"/>
      <c r="M62" s="24"/>
      <c r="N62" s="49"/>
      <c r="O62" s="24"/>
      <c r="P62" s="24"/>
      <c r="Q62" s="45"/>
    </row>
    <row r="63" spans="1:17" ht="23.25" customHeight="1">
      <c r="A63" s="21" t="s">
        <v>660</v>
      </c>
      <c r="B63" s="21" t="s">
        <v>636</v>
      </c>
      <c r="C63" s="1" t="s">
        <v>661</v>
      </c>
      <c r="D63" s="181" t="s">
        <v>659</v>
      </c>
      <c r="E63" s="195"/>
      <c r="F63" s="27"/>
      <c r="G63" s="24"/>
      <c r="H63" s="24"/>
      <c r="I63" s="49"/>
      <c r="J63" s="24"/>
      <c r="K63" s="24"/>
      <c r="L63" s="49"/>
      <c r="M63" s="24"/>
      <c r="N63" s="49"/>
      <c r="O63" s="24"/>
      <c r="P63" s="24"/>
      <c r="Q63" s="45"/>
    </row>
    <row r="64" spans="1:17" ht="23.25" customHeight="1">
      <c r="A64" s="21" t="s">
        <v>380</v>
      </c>
      <c r="B64" s="21" t="s">
        <v>500</v>
      </c>
      <c r="C64" s="1" t="s">
        <v>307</v>
      </c>
      <c r="D64" s="45" t="s">
        <v>308</v>
      </c>
      <c r="E64" s="45" t="s">
        <v>309</v>
      </c>
      <c r="F64" s="27" t="s">
        <v>310</v>
      </c>
      <c r="G64" s="24">
        <f>일위노임!G27</f>
        <v>0.37</v>
      </c>
      <c r="H64" s="24"/>
      <c r="I64" s="49"/>
      <c r="J64" s="24"/>
      <c r="K64" s="24"/>
      <c r="L64" s="49"/>
      <c r="M64" s="24"/>
      <c r="N64" s="49"/>
      <c r="O64" s="24"/>
      <c r="P64" s="24"/>
      <c r="Q64" s="45"/>
    </row>
    <row r="65" spans="1:17" ht="23.25" customHeight="1">
      <c r="A65" s="21" t="s">
        <v>619</v>
      </c>
      <c r="B65" s="21" t="s">
        <v>500</v>
      </c>
      <c r="C65" s="1" t="s">
        <v>620</v>
      </c>
      <c r="D65" s="45" t="s">
        <v>621</v>
      </c>
      <c r="E65" s="45" t="s">
        <v>622</v>
      </c>
      <c r="F65" s="27" t="s">
        <v>277</v>
      </c>
      <c r="G65" s="24">
        <v>1</v>
      </c>
      <c r="H65" s="24"/>
      <c r="I65" s="49"/>
      <c r="J65" s="24"/>
      <c r="K65" s="24"/>
      <c r="L65" s="49"/>
      <c r="M65" s="24"/>
      <c r="N65" s="49"/>
      <c r="O65" s="24"/>
      <c r="P65" s="24"/>
      <c r="Q65" s="45"/>
    </row>
    <row r="66" spans="1:17" ht="23.25" customHeight="1">
      <c r="B66" s="21" t="s">
        <v>623</v>
      </c>
      <c r="D66" s="45" t="s">
        <v>624</v>
      </c>
      <c r="E66" s="45"/>
      <c r="F66" s="27"/>
      <c r="G66" s="24"/>
      <c r="H66" s="24"/>
      <c r="I66" s="49"/>
      <c r="J66" s="24"/>
      <c r="K66" s="24"/>
      <c r="L66" s="49"/>
      <c r="M66" s="24"/>
      <c r="N66" s="49"/>
      <c r="O66" s="24"/>
      <c r="P66" s="24"/>
      <c r="Q66" s="45"/>
    </row>
    <row r="67" spans="1:17" ht="23.25" customHeight="1">
      <c r="D67" s="45"/>
      <c r="E67" s="45"/>
      <c r="F67" s="27"/>
      <c r="G67" s="24"/>
      <c r="H67" s="24"/>
      <c r="I67" s="49"/>
      <c r="J67" s="24"/>
      <c r="K67" s="24"/>
      <c r="L67" s="49"/>
      <c r="M67" s="24"/>
      <c r="N67" s="49"/>
      <c r="O67" s="24"/>
      <c r="P67" s="24"/>
      <c r="Q67" s="45"/>
    </row>
    <row r="68" spans="1:17" ht="23.25" customHeight="1">
      <c r="A68" s="21" t="s">
        <v>663</v>
      </c>
      <c r="B68" s="21" t="s">
        <v>636</v>
      </c>
      <c r="C68" s="1" t="s">
        <v>664</v>
      </c>
      <c r="D68" s="181" t="s">
        <v>662</v>
      </c>
      <c r="E68" s="195"/>
      <c r="F68" s="27"/>
      <c r="G68" s="24"/>
      <c r="H68" s="24"/>
      <c r="I68" s="49"/>
      <c r="J68" s="24"/>
      <c r="K68" s="24"/>
      <c r="L68" s="49"/>
      <c r="M68" s="24"/>
      <c r="N68" s="49"/>
      <c r="O68" s="24"/>
      <c r="P68" s="24"/>
      <c r="Q68" s="45"/>
    </row>
    <row r="69" spans="1:17" ht="23.25" customHeight="1">
      <c r="A69" s="21" t="s">
        <v>315</v>
      </c>
      <c r="B69" s="21" t="s">
        <v>504</v>
      </c>
      <c r="C69" s="1" t="s">
        <v>119</v>
      </c>
      <c r="D69" s="45" t="s">
        <v>120</v>
      </c>
      <c r="E69" s="45" t="s">
        <v>121</v>
      </c>
      <c r="F69" s="27" t="s">
        <v>122</v>
      </c>
      <c r="G69" s="24">
        <v>1.1000000000000001</v>
      </c>
      <c r="H69" s="24"/>
      <c r="I69" s="49"/>
      <c r="J69" s="24"/>
      <c r="K69" s="24"/>
      <c r="L69" s="49"/>
      <c r="M69" s="24"/>
      <c r="N69" s="49"/>
      <c r="O69" s="24"/>
      <c r="P69" s="24"/>
      <c r="Q69" s="45"/>
    </row>
    <row r="70" spans="1:17" ht="23.25" customHeight="1">
      <c r="A70" s="21" t="s">
        <v>625</v>
      </c>
      <c r="B70" s="21" t="s">
        <v>504</v>
      </c>
      <c r="C70" s="1" t="s">
        <v>626</v>
      </c>
      <c r="D70" s="45" t="s">
        <v>627</v>
      </c>
      <c r="E70" s="45" t="s">
        <v>628</v>
      </c>
      <c r="F70" s="27" t="s">
        <v>277</v>
      </c>
      <c r="G70" s="24">
        <v>1</v>
      </c>
      <c r="H70" s="24"/>
      <c r="I70" s="49"/>
      <c r="J70" s="24"/>
      <c r="K70" s="24"/>
      <c r="L70" s="49"/>
      <c r="M70" s="24"/>
      <c r="N70" s="49"/>
      <c r="O70" s="24"/>
      <c r="P70" s="24"/>
      <c r="Q70" s="45"/>
    </row>
    <row r="71" spans="1:17" ht="23.25" customHeight="1">
      <c r="A71" s="21" t="s">
        <v>629</v>
      </c>
      <c r="B71" s="21" t="s">
        <v>504</v>
      </c>
      <c r="C71" s="1" t="s">
        <v>630</v>
      </c>
      <c r="D71" s="45" t="s">
        <v>631</v>
      </c>
      <c r="E71" s="45" t="s">
        <v>632</v>
      </c>
      <c r="F71" s="27" t="s">
        <v>277</v>
      </c>
      <c r="G71" s="24">
        <v>1</v>
      </c>
      <c r="H71" s="24"/>
      <c r="I71" s="49"/>
      <c r="J71" s="24"/>
      <c r="K71" s="24"/>
      <c r="L71" s="49"/>
      <c r="M71" s="24"/>
      <c r="N71" s="49"/>
      <c r="O71" s="24"/>
      <c r="P71" s="24"/>
      <c r="Q71" s="45"/>
    </row>
    <row r="72" spans="1:17" ht="23.25" customHeight="1">
      <c r="A72" s="21" t="s">
        <v>380</v>
      </c>
      <c r="B72" s="21" t="s">
        <v>504</v>
      </c>
      <c r="C72" s="1" t="s">
        <v>307</v>
      </c>
      <c r="D72" s="45" t="s">
        <v>308</v>
      </c>
      <c r="E72" s="45" t="s">
        <v>309</v>
      </c>
      <c r="F72" s="27" t="s">
        <v>310</v>
      </c>
      <c r="G72" s="24">
        <f>일위노임!G30</f>
        <v>7.1999999999999995E-2</v>
      </c>
      <c r="H72" s="24"/>
      <c r="I72" s="49"/>
      <c r="J72" s="24"/>
      <c r="K72" s="24"/>
      <c r="L72" s="49"/>
      <c r="M72" s="24"/>
      <c r="N72" s="49"/>
      <c r="O72" s="24"/>
      <c r="P72" s="24"/>
      <c r="Q72" s="45"/>
    </row>
    <row r="73" spans="1:17" ht="23.25" customHeight="1">
      <c r="A73" s="21" t="s">
        <v>619</v>
      </c>
      <c r="B73" s="21" t="s">
        <v>504</v>
      </c>
      <c r="C73" s="1" t="s">
        <v>620</v>
      </c>
      <c r="D73" s="45" t="s">
        <v>621</v>
      </c>
      <c r="E73" s="45" t="s">
        <v>622</v>
      </c>
      <c r="F73" s="27" t="s">
        <v>277</v>
      </c>
      <c r="G73" s="24">
        <v>1</v>
      </c>
      <c r="H73" s="24"/>
      <c r="I73" s="49"/>
      <c r="J73" s="24"/>
      <c r="K73" s="24"/>
      <c r="L73" s="49"/>
      <c r="M73" s="24"/>
      <c r="N73" s="49"/>
      <c r="O73" s="24"/>
      <c r="P73" s="24"/>
      <c r="Q73" s="45"/>
    </row>
    <row r="74" spans="1:17" ht="23.25" customHeight="1">
      <c r="B74" s="21" t="s">
        <v>623</v>
      </c>
      <c r="D74" s="45" t="s">
        <v>624</v>
      </c>
      <c r="E74" s="45"/>
      <c r="F74" s="27"/>
      <c r="G74" s="24"/>
      <c r="H74" s="24"/>
      <c r="I74" s="49"/>
      <c r="J74" s="24"/>
      <c r="K74" s="24"/>
      <c r="L74" s="49"/>
      <c r="M74" s="24"/>
      <c r="N74" s="49"/>
      <c r="O74" s="24"/>
      <c r="P74" s="24"/>
      <c r="Q74" s="45"/>
    </row>
    <row r="75" spans="1:17" ht="23.25" customHeight="1">
      <c r="D75" s="45"/>
      <c r="E75" s="45"/>
      <c r="F75" s="27"/>
      <c r="G75" s="24"/>
      <c r="H75" s="24"/>
      <c r="I75" s="49"/>
      <c r="J75" s="24"/>
      <c r="K75" s="24"/>
      <c r="L75" s="49"/>
      <c r="M75" s="24"/>
      <c r="N75" s="49"/>
      <c r="O75" s="24"/>
      <c r="P75" s="24"/>
      <c r="Q75" s="45"/>
    </row>
    <row r="76" spans="1:17" ht="23.25" customHeight="1">
      <c r="A76" s="21" t="s">
        <v>666</v>
      </c>
      <c r="B76" s="21" t="s">
        <v>636</v>
      </c>
      <c r="C76" s="1" t="s">
        <v>667</v>
      </c>
      <c r="D76" s="181" t="s">
        <v>665</v>
      </c>
      <c r="E76" s="195"/>
      <c r="F76" s="27"/>
      <c r="G76" s="24"/>
      <c r="H76" s="24"/>
      <c r="I76" s="49"/>
      <c r="J76" s="24"/>
      <c r="K76" s="24"/>
      <c r="L76" s="49"/>
      <c r="M76" s="24"/>
      <c r="N76" s="49"/>
      <c r="O76" s="24"/>
      <c r="P76" s="24"/>
      <c r="Q76" s="45"/>
    </row>
    <row r="77" spans="1:17" ht="23.25" customHeight="1">
      <c r="A77" s="21" t="s">
        <v>316</v>
      </c>
      <c r="B77" s="21" t="s">
        <v>507</v>
      </c>
      <c r="C77" s="1" t="s">
        <v>125</v>
      </c>
      <c r="D77" s="45" t="s">
        <v>120</v>
      </c>
      <c r="E77" s="45" t="s">
        <v>126</v>
      </c>
      <c r="F77" s="27" t="s">
        <v>122</v>
      </c>
      <c r="G77" s="24">
        <v>1.1000000000000001</v>
      </c>
      <c r="H77" s="24"/>
      <c r="I77" s="49"/>
      <c r="J77" s="24"/>
      <c r="K77" s="24"/>
      <c r="L77" s="49"/>
      <c r="M77" s="24"/>
      <c r="N77" s="49"/>
      <c r="O77" s="24"/>
      <c r="P77" s="24"/>
      <c r="Q77" s="45"/>
    </row>
    <row r="78" spans="1:17" ht="23.25" customHeight="1">
      <c r="A78" s="21" t="s">
        <v>625</v>
      </c>
      <c r="B78" s="21" t="s">
        <v>507</v>
      </c>
      <c r="C78" s="1" t="s">
        <v>626</v>
      </c>
      <c r="D78" s="45" t="s">
        <v>627</v>
      </c>
      <c r="E78" s="45" t="s">
        <v>628</v>
      </c>
      <c r="F78" s="27" t="s">
        <v>277</v>
      </c>
      <c r="G78" s="24">
        <v>1</v>
      </c>
      <c r="H78" s="24"/>
      <c r="I78" s="49"/>
      <c r="J78" s="24"/>
      <c r="K78" s="24"/>
      <c r="L78" s="49"/>
      <c r="M78" s="24"/>
      <c r="N78" s="49"/>
      <c r="O78" s="24"/>
      <c r="P78" s="24"/>
      <c r="Q78" s="45"/>
    </row>
    <row r="79" spans="1:17" ht="23.25" customHeight="1">
      <c r="A79" s="21" t="s">
        <v>629</v>
      </c>
      <c r="B79" s="21" t="s">
        <v>507</v>
      </c>
      <c r="C79" s="1" t="s">
        <v>630</v>
      </c>
      <c r="D79" s="45" t="s">
        <v>631</v>
      </c>
      <c r="E79" s="45" t="s">
        <v>632</v>
      </c>
      <c r="F79" s="27" t="s">
        <v>277</v>
      </c>
      <c r="G79" s="24">
        <v>1</v>
      </c>
      <c r="H79" s="24"/>
      <c r="I79" s="49"/>
      <c r="J79" s="24"/>
      <c r="K79" s="24"/>
      <c r="L79" s="49"/>
      <c r="M79" s="24"/>
      <c r="N79" s="49"/>
      <c r="O79" s="24"/>
      <c r="P79" s="24"/>
      <c r="Q79" s="45"/>
    </row>
    <row r="80" spans="1:17" ht="23.25" customHeight="1">
      <c r="A80" s="21" t="s">
        <v>380</v>
      </c>
      <c r="B80" s="21" t="s">
        <v>507</v>
      </c>
      <c r="C80" s="1" t="s">
        <v>307</v>
      </c>
      <c r="D80" s="45" t="s">
        <v>308</v>
      </c>
      <c r="E80" s="45" t="s">
        <v>309</v>
      </c>
      <c r="F80" s="27" t="s">
        <v>310</v>
      </c>
      <c r="G80" s="24">
        <f>일위노임!G33</f>
        <v>0.126</v>
      </c>
      <c r="H80" s="24"/>
      <c r="I80" s="49"/>
      <c r="J80" s="24"/>
      <c r="K80" s="24"/>
      <c r="L80" s="49"/>
      <c r="M80" s="24"/>
      <c r="N80" s="49"/>
      <c r="O80" s="24"/>
      <c r="P80" s="24"/>
      <c r="Q80" s="45"/>
    </row>
    <row r="81" spans="1:17" ht="23.25" customHeight="1">
      <c r="A81" s="21" t="s">
        <v>619</v>
      </c>
      <c r="B81" s="21" t="s">
        <v>507</v>
      </c>
      <c r="C81" s="1" t="s">
        <v>620</v>
      </c>
      <c r="D81" s="45" t="s">
        <v>621</v>
      </c>
      <c r="E81" s="45" t="s">
        <v>622</v>
      </c>
      <c r="F81" s="27" t="s">
        <v>277</v>
      </c>
      <c r="G81" s="24">
        <v>1</v>
      </c>
      <c r="H81" s="24"/>
      <c r="I81" s="49"/>
      <c r="J81" s="24"/>
      <c r="K81" s="24"/>
      <c r="L81" s="49"/>
      <c r="M81" s="24"/>
      <c r="N81" s="49"/>
      <c r="O81" s="24"/>
      <c r="P81" s="24"/>
      <c r="Q81" s="45"/>
    </row>
    <row r="82" spans="1:17" ht="23.25" customHeight="1">
      <c r="B82" s="21" t="s">
        <v>623</v>
      </c>
      <c r="D82" s="45" t="s">
        <v>624</v>
      </c>
      <c r="E82" s="45"/>
      <c r="F82" s="27"/>
      <c r="G82" s="24"/>
      <c r="H82" s="24"/>
      <c r="I82" s="49"/>
      <c r="J82" s="24"/>
      <c r="K82" s="24"/>
      <c r="L82" s="49"/>
      <c r="M82" s="24"/>
      <c r="N82" s="49"/>
      <c r="O82" s="24"/>
      <c r="P82" s="24"/>
      <c r="Q82" s="45"/>
    </row>
    <row r="83" spans="1:17" ht="23.25" customHeight="1">
      <c r="D83" s="45"/>
      <c r="E83" s="45"/>
      <c r="F83" s="27"/>
      <c r="G83" s="24"/>
      <c r="H83" s="24"/>
      <c r="I83" s="49"/>
      <c r="J83" s="24"/>
      <c r="K83" s="24"/>
      <c r="L83" s="49"/>
      <c r="M83" s="24"/>
      <c r="N83" s="49"/>
      <c r="O83" s="24"/>
      <c r="P83" s="24"/>
      <c r="Q83" s="45"/>
    </row>
    <row r="84" spans="1:17" ht="23.25" customHeight="1">
      <c r="A84" s="21" t="s">
        <v>669</v>
      </c>
      <c r="B84" s="21" t="s">
        <v>636</v>
      </c>
      <c r="C84" s="1" t="s">
        <v>670</v>
      </c>
      <c r="D84" s="181" t="s">
        <v>668</v>
      </c>
      <c r="E84" s="195"/>
      <c r="F84" s="27"/>
      <c r="G84" s="24"/>
      <c r="H84" s="24"/>
      <c r="I84" s="49"/>
      <c r="J84" s="24"/>
      <c r="K84" s="24"/>
      <c r="L84" s="49"/>
      <c r="M84" s="24"/>
      <c r="N84" s="49"/>
      <c r="O84" s="24"/>
      <c r="P84" s="24"/>
      <c r="Q84" s="45"/>
    </row>
    <row r="85" spans="1:17" ht="23.25" customHeight="1">
      <c r="A85" s="21" t="s">
        <v>317</v>
      </c>
      <c r="B85" s="21" t="s">
        <v>510</v>
      </c>
      <c r="C85" s="1" t="s">
        <v>127</v>
      </c>
      <c r="D85" s="45" t="s">
        <v>120</v>
      </c>
      <c r="E85" s="45" t="s">
        <v>128</v>
      </c>
      <c r="F85" s="27" t="s">
        <v>122</v>
      </c>
      <c r="G85" s="24">
        <v>1.1000000000000001</v>
      </c>
      <c r="H85" s="24"/>
      <c r="I85" s="49"/>
      <c r="J85" s="24"/>
      <c r="K85" s="24"/>
      <c r="L85" s="49"/>
      <c r="M85" s="24"/>
      <c r="N85" s="49"/>
      <c r="O85" s="24"/>
      <c r="P85" s="24"/>
      <c r="Q85" s="45"/>
    </row>
    <row r="86" spans="1:17" ht="23.25" customHeight="1">
      <c r="A86" s="21" t="s">
        <v>625</v>
      </c>
      <c r="B86" s="21" t="s">
        <v>510</v>
      </c>
      <c r="C86" s="1" t="s">
        <v>626</v>
      </c>
      <c r="D86" s="45" t="s">
        <v>627</v>
      </c>
      <c r="E86" s="45" t="s">
        <v>628</v>
      </c>
      <c r="F86" s="27" t="s">
        <v>277</v>
      </c>
      <c r="G86" s="24">
        <v>1</v>
      </c>
      <c r="H86" s="24"/>
      <c r="I86" s="49"/>
      <c r="J86" s="24"/>
      <c r="K86" s="24"/>
      <c r="L86" s="49"/>
      <c r="M86" s="24"/>
      <c r="N86" s="49"/>
      <c r="O86" s="24"/>
      <c r="P86" s="24"/>
      <c r="Q86" s="45"/>
    </row>
    <row r="87" spans="1:17" ht="23.25" customHeight="1">
      <c r="A87" s="21" t="s">
        <v>629</v>
      </c>
      <c r="B87" s="21" t="s">
        <v>510</v>
      </c>
      <c r="C87" s="1" t="s">
        <v>630</v>
      </c>
      <c r="D87" s="45" t="s">
        <v>631</v>
      </c>
      <c r="E87" s="45" t="s">
        <v>632</v>
      </c>
      <c r="F87" s="27" t="s">
        <v>277</v>
      </c>
      <c r="G87" s="24">
        <v>1</v>
      </c>
      <c r="H87" s="24"/>
      <c r="I87" s="49"/>
      <c r="J87" s="24"/>
      <c r="K87" s="24"/>
      <c r="L87" s="49"/>
      <c r="M87" s="24"/>
      <c r="N87" s="49"/>
      <c r="O87" s="24"/>
      <c r="P87" s="24"/>
      <c r="Q87" s="45"/>
    </row>
    <row r="88" spans="1:17" ht="23.25" customHeight="1">
      <c r="A88" s="21" t="s">
        <v>380</v>
      </c>
      <c r="B88" s="21" t="s">
        <v>510</v>
      </c>
      <c r="C88" s="1" t="s">
        <v>307</v>
      </c>
      <c r="D88" s="45" t="s">
        <v>308</v>
      </c>
      <c r="E88" s="45" t="s">
        <v>309</v>
      </c>
      <c r="F88" s="27" t="s">
        <v>310</v>
      </c>
      <c r="G88" s="24">
        <f>일위노임!G36</f>
        <v>0.18</v>
      </c>
      <c r="H88" s="24"/>
      <c r="I88" s="49"/>
      <c r="J88" s="24"/>
      <c r="K88" s="24"/>
      <c r="L88" s="49"/>
      <c r="M88" s="24"/>
      <c r="N88" s="49"/>
      <c r="O88" s="24"/>
      <c r="P88" s="24"/>
      <c r="Q88" s="45"/>
    </row>
    <row r="89" spans="1:17" ht="23.25" customHeight="1">
      <c r="A89" s="21" t="s">
        <v>619</v>
      </c>
      <c r="B89" s="21" t="s">
        <v>510</v>
      </c>
      <c r="C89" s="1" t="s">
        <v>620</v>
      </c>
      <c r="D89" s="45" t="s">
        <v>621</v>
      </c>
      <c r="E89" s="45" t="s">
        <v>622</v>
      </c>
      <c r="F89" s="27" t="s">
        <v>277</v>
      </c>
      <c r="G89" s="24">
        <v>1</v>
      </c>
      <c r="H89" s="24"/>
      <c r="I89" s="49"/>
      <c r="J89" s="24"/>
      <c r="K89" s="24"/>
      <c r="L89" s="49"/>
      <c r="M89" s="24"/>
      <c r="N89" s="49"/>
      <c r="O89" s="24"/>
      <c r="P89" s="24"/>
      <c r="Q89" s="45"/>
    </row>
    <row r="90" spans="1:17" ht="23.25" customHeight="1">
      <c r="B90" s="21" t="s">
        <v>623</v>
      </c>
      <c r="D90" s="45" t="s">
        <v>624</v>
      </c>
      <c r="E90" s="45"/>
      <c r="F90" s="27"/>
      <c r="G90" s="24"/>
      <c r="H90" s="24"/>
      <c r="I90" s="49"/>
      <c r="J90" s="24"/>
      <c r="K90" s="24"/>
      <c r="L90" s="49"/>
      <c r="M90" s="24"/>
      <c r="N90" s="49"/>
      <c r="O90" s="24"/>
      <c r="P90" s="24"/>
      <c r="Q90" s="45"/>
    </row>
    <row r="91" spans="1:17" ht="23.25" customHeight="1">
      <c r="D91" s="45"/>
      <c r="E91" s="45"/>
      <c r="F91" s="27"/>
      <c r="G91" s="24"/>
      <c r="H91" s="24"/>
      <c r="I91" s="49"/>
      <c r="J91" s="24"/>
      <c r="K91" s="24"/>
      <c r="L91" s="49"/>
      <c r="M91" s="24"/>
      <c r="N91" s="49"/>
      <c r="O91" s="24"/>
      <c r="P91" s="24"/>
      <c r="Q91" s="45"/>
    </row>
    <row r="92" spans="1:17" ht="23.25" customHeight="1">
      <c r="A92" s="21" t="s">
        <v>672</v>
      </c>
      <c r="B92" s="21" t="s">
        <v>636</v>
      </c>
      <c r="C92" s="1" t="s">
        <v>673</v>
      </c>
      <c r="D92" s="181" t="s">
        <v>671</v>
      </c>
      <c r="E92" s="195"/>
      <c r="F92" s="27"/>
      <c r="G92" s="24"/>
      <c r="H92" s="24"/>
      <c r="I92" s="49"/>
      <c r="J92" s="24"/>
      <c r="K92" s="24"/>
      <c r="L92" s="49"/>
      <c r="M92" s="24"/>
      <c r="N92" s="49"/>
      <c r="O92" s="24"/>
      <c r="P92" s="24"/>
      <c r="Q92" s="45"/>
    </row>
    <row r="93" spans="1:17" ht="23.25" customHeight="1">
      <c r="A93" s="21" t="s">
        <v>318</v>
      </c>
      <c r="B93" s="21" t="s">
        <v>513</v>
      </c>
      <c r="C93" s="1" t="s">
        <v>129</v>
      </c>
      <c r="D93" s="45" t="s">
        <v>130</v>
      </c>
      <c r="E93" s="45" t="s">
        <v>131</v>
      </c>
      <c r="F93" s="27" t="s">
        <v>122</v>
      </c>
      <c r="G93" s="24">
        <v>1.1000000000000001</v>
      </c>
      <c r="H93" s="24"/>
      <c r="I93" s="49"/>
      <c r="J93" s="24"/>
      <c r="K93" s="24"/>
      <c r="L93" s="49"/>
      <c r="M93" s="24"/>
      <c r="N93" s="49"/>
      <c r="O93" s="24"/>
      <c r="P93" s="24"/>
      <c r="Q93" s="45"/>
    </row>
    <row r="94" spans="1:17" ht="23.25" customHeight="1">
      <c r="A94" s="21" t="s">
        <v>629</v>
      </c>
      <c r="B94" s="21" t="s">
        <v>513</v>
      </c>
      <c r="C94" s="1" t="s">
        <v>630</v>
      </c>
      <c r="D94" s="45" t="s">
        <v>631</v>
      </c>
      <c r="E94" s="45" t="s">
        <v>632</v>
      </c>
      <c r="F94" s="27" t="s">
        <v>277</v>
      </c>
      <c r="G94" s="24">
        <v>1</v>
      </c>
      <c r="H94" s="24"/>
      <c r="I94" s="49"/>
      <c r="J94" s="24"/>
      <c r="K94" s="24"/>
      <c r="L94" s="49"/>
      <c r="M94" s="24"/>
      <c r="N94" s="49"/>
      <c r="O94" s="24"/>
      <c r="P94" s="24"/>
      <c r="Q94" s="45"/>
    </row>
    <row r="95" spans="1:17" ht="23.25" customHeight="1">
      <c r="A95" s="21" t="s">
        <v>380</v>
      </c>
      <c r="B95" s="21" t="s">
        <v>513</v>
      </c>
      <c r="C95" s="1" t="s">
        <v>307</v>
      </c>
      <c r="D95" s="45" t="s">
        <v>308</v>
      </c>
      <c r="E95" s="45" t="s">
        <v>309</v>
      </c>
      <c r="F95" s="27" t="s">
        <v>310</v>
      </c>
      <c r="G95" s="24">
        <f>일위노임!G39</f>
        <v>3.9E-2</v>
      </c>
      <c r="H95" s="24"/>
      <c r="I95" s="49"/>
      <c r="J95" s="24"/>
      <c r="K95" s="24"/>
      <c r="L95" s="49"/>
      <c r="M95" s="24"/>
      <c r="N95" s="49"/>
      <c r="O95" s="24"/>
      <c r="P95" s="24"/>
      <c r="Q95" s="45"/>
    </row>
    <row r="96" spans="1:17" ht="23.25" customHeight="1">
      <c r="A96" s="21" t="s">
        <v>619</v>
      </c>
      <c r="B96" s="21" t="s">
        <v>513</v>
      </c>
      <c r="C96" s="1" t="s">
        <v>620</v>
      </c>
      <c r="D96" s="45" t="s">
        <v>621</v>
      </c>
      <c r="E96" s="45" t="s">
        <v>622</v>
      </c>
      <c r="F96" s="27" t="s">
        <v>277</v>
      </c>
      <c r="G96" s="24">
        <v>1</v>
      </c>
      <c r="H96" s="24"/>
      <c r="I96" s="49"/>
      <c r="J96" s="24"/>
      <c r="K96" s="24"/>
      <c r="L96" s="49"/>
      <c r="M96" s="24"/>
      <c r="N96" s="49"/>
      <c r="O96" s="24"/>
      <c r="P96" s="24"/>
      <c r="Q96" s="45"/>
    </row>
    <row r="97" spans="1:18" ht="23.25" customHeight="1">
      <c r="B97" s="21" t="s">
        <v>623</v>
      </c>
      <c r="D97" s="45" t="s">
        <v>624</v>
      </c>
      <c r="E97" s="45"/>
      <c r="F97" s="27"/>
      <c r="G97" s="24"/>
      <c r="H97" s="24"/>
      <c r="I97" s="49"/>
      <c r="J97" s="24"/>
      <c r="K97" s="24"/>
      <c r="L97" s="49"/>
      <c r="M97" s="24"/>
      <c r="N97" s="49"/>
      <c r="O97" s="24"/>
      <c r="P97" s="24"/>
      <c r="Q97" s="45"/>
    </row>
    <row r="98" spans="1:18" ht="23.25" customHeight="1">
      <c r="D98" s="45"/>
      <c r="E98" s="45"/>
      <c r="F98" s="27"/>
      <c r="G98" s="24"/>
      <c r="H98" s="24"/>
      <c r="I98" s="49"/>
      <c r="J98" s="24"/>
      <c r="K98" s="24"/>
      <c r="L98" s="49"/>
      <c r="M98" s="24"/>
      <c r="N98" s="49"/>
      <c r="O98" s="24"/>
      <c r="P98" s="24"/>
      <c r="Q98" s="45"/>
    </row>
    <row r="99" spans="1:18" ht="23.25" customHeight="1">
      <c r="A99" s="21" t="s">
        <v>675</v>
      </c>
      <c r="B99" s="21" t="s">
        <v>636</v>
      </c>
      <c r="C99" s="1" t="s">
        <v>676</v>
      </c>
      <c r="D99" s="181" t="s">
        <v>674</v>
      </c>
      <c r="E99" s="195"/>
      <c r="F99" s="27"/>
      <c r="G99" s="24"/>
      <c r="H99" s="24"/>
      <c r="I99" s="49"/>
      <c r="J99" s="24"/>
      <c r="K99" s="24"/>
      <c r="L99" s="49"/>
      <c r="M99" s="24"/>
      <c r="N99" s="49"/>
      <c r="O99" s="24"/>
      <c r="P99" s="24"/>
      <c r="Q99" s="45"/>
    </row>
    <row r="100" spans="1:18" ht="23.25" customHeight="1">
      <c r="A100" s="21" t="s">
        <v>322</v>
      </c>
      <c r="B100" s="21" t="s">
        <v>516</v>
      </c>
      <c r="C100" s="1" t="s">
        <v>144</v>
      </c>
      <c r="D100" s="45" t="s">
        <v>145</v>
      </c>
      <c r="E100" s="45" t="s">
        <v>146</v>
      </c>
      <c r="F100" s="27" t="s">
        <v>136</v>
      </c>
      <c r="G100" s="24">
        <v>1</v>
      </c>
      <c r="H100" s="24"/>
      <c r="I100" s="49"/>
      <c r="J100" s="24"/>
      <c r="K100" s="24"/>
      <c r="L100" s="49"/>
      <c r="M100" s="24"/>
      <c r="N100" s="49"/>
      <c r="O100" s="24"/>
      <c r="P100" s="24"/>
      <c r="Q100" s="45"/>
    </row>
    <row r="101" spans="1:18" ht="23.25" customHeight="1">
      <c r="A101" s="21" t="s">
        <v>380</v>
      </c>
      <c r="B101" s="21" t="s">
        <v>516</v>
      </c>
      <c r="C101" s="1" t="s">
        <v>307</v>
      </c>
      <c r="D101" s="45" t="s">
        <v>308</v>
      </c>
      <c r="E101" s="45" t="s">
        <v>309</v>
      </c>
      <c r="F101" s="27" t="s">
        <v>310</v>
      </c>
      <c r="G101" s="24">
        <f>일위노임!G42</f>
        <v>0.108</v>
      </c>
      <c r="H101" s="24"/>
      <c r="I101" s="49"/>
      <c r="J101" s="24"/>
      <c r="K101" s="24"/>
      <c r="L101" s="49"/>
      <c r="M101" s="24"/>
      <c r="N101" s="49"/>
      <c r="O101" s="24"/>
      <c r="P101" s="24"/>
      <c r="Q101" s="45"/>
    </row>
    <row r="102" spans="1:18" ht="23.25" customHeight="1">
      <c r="A102" s="21" t="s">
        <v>619</v>
      </c>
      <c r="B102" s="21" t="s">
        <v>516</v>
      </c>
      <c r="C102" s="1" t="s">
        <v>620</v>
      </c>
      <c r="D102" s="45" t="s">
        <v>621</v>
      </c>
      <c r="E102" s="45" t="s">
        <v>622</v>
      </c>
      <c r="F102" s="27" t="s">
        <v>277</v>
      </c>
      <c r="G102" s="24">
        <v>1</v>
      </c>
      <c r="H102" s="24"/>
      <c r="I102" s="49"/>
      <c r="J102" s="24"/>
      <c r="K102" s="24"/>
      <c r="L102" s="49"/>
      <c r="M102" s="24"/>
      <c r="N102" s="49"/>
      <c r="O102" s="24"/>
      <c r="P102" s="24"/>
      <c r="Q102" s="45"/>
    </row>
    <row r="103" spans="1:18" ht="23.25" customHeight="1">
      <c r="B103" s="21" t="s">
        <v>623</v>
      </c>
      <c r="D103" s="45" t="s">
        <v>624</v>
      </c>
      <c r="E103" s="45"/>
      <c r="F103" s="27"/>
      <c r="G103" s="24"/>
      <c r="H103" s="24"/>
      <c r="I103" s="49"/>
      <c r="J103" s="24"/>
      <c r="K103" s="24"/>
      <c r="L103" s="49"/>
      <c r="M103" s="24"/>
      <c r="N103" s="49"/>
      <c r="O103" s="24"/>
      <c r="P103" s="24"/>
      <c r="Q103" s="45"/>
    </row>
    <row r="104" spans="1:18" ht="23.25" customHeight="1">
      <c r="D104" s="45"/>
      <c r="E104" s="45"/>
      <c r="F104" s="27"/>
      <c r="G104" s="24"/>
      <c r="H104" s="24"/>
      <c r="I104" s="49"/>
      <c r="J104" s="24"/>
      <c r="K104" s="24"/>
      <c r="L104" s="49"/>
      <c r="M104" s="24"/>
      <c r="N104" s="49"/>
      <c r="O104" s="24"/>
      <c r="P104" s="24"/>
      <c r="Q104" s="45"/>
    </row>
    <row r="105" spans="1:18" ht="23.25" customHeight="1">
      <c r="A105" s="21" t="s">
        <v>678</v>
      </c>
      <c r="B105" s="21" t="s">
        <v>636</v>
      </c>
      <c r="C105" s="1" t="s">
        <v>679</v>
      </c>
      <c r="D105" s="181" t="s">
        <v>677</v>
      </c>
      <c r="E105" s="195"/>
      <c r="F105" s="27"/>
      <c r="G105" s="24"/>
      <c r="H105" s="24"/>
      <c r="I105" s="49"/>
      <c r="J105" s="24"/>
      <c r="K105" s="24"/>
      <c r="L105" s="49"/>
      <c r="M105" s="24"/>
      <c r="N105" s="49"/>
      <c r="O105" s="24"/>
      <c r="P105" s="24"/>
      <c r="Q105" s="45"/>
    </row>
    <row r="106" spans="1:18" ht="23.25" customHeight="1">
      <c r="A106" s="21" t="s">
        <v>324</v>
      </c>
      <c r="B106" s="21" t="s">
        <v>519</v>
      </c>
      <c r="C106" s="1" t="s">
        <v>152</v>
      </c>
      <c r="D106" s="45" t="s">
        <v>153</v>
      </c>
      <c r="E106" s="45" t="s">
        <v>154</v>
      </c>
      <c r="F106" s="27" t="s">
        <v>122</v>
      </c>
      <c r="G106" s="24">
        <v>1.05</v>
      </c>
      <c r="H106" s="24"/>
      <c r="I106" s="49"/>
      <c r="J106" s="24"/>
      <c r="K106" s="24"/>
      <c r="L106" s="49"/>
      <c r="M106" s="24"/>
      <c r="N106" s="49"/>
      <c r="O106" s="24"/>
      <c r="P106" s="24"/>
      <c r="Q106" s="45"/>
      <c r="R106" s="2" t="s">
        <v>633</v>
      </c>
    </row>
    <row r="107" spans="1:18" ht="23.25" customHeight="1">
      <c r="A107" s="21" t="s">
        <v>380</v>
      </c>
      <c r="B107" s="21" t="s">
        <v>519</v>
      </c>
      <c r="C107" s="1" t="s">
        <v>307</v>
      </c>
      <c r="D107" s="45" t="s">
        <v>308</v>
      </c>
      <c r="E107" s="45" t="s">
        <v>309</v>
      </c>
      <c r="F107" s="27" t="s">
        <v>310</v>
      </c>
      <c r="G107" s="24">
        <f>일위노임!G45</f>
        <v>0.23</v>
      </c>
      <c r="H107" s="24"/>
      <c r="I107" s="49"/>
      <c r="J107" s="24"/>
      <c r="K107" s="24"/>
      <c r="L107" s="49"/>
      <c r="M107" s="24"/>
      <c r="N107" s="49"/>
      <c r="O107" s="24"/>
      <c r="P107" s="24"/>
      <c r="Q107" s="45"/>
    </row>
    <row r="108" spans="1:18" ht="23.25" customHeight="1">
      <c r="A108" s="21" t="s">
        <v>619</v>
      </c>
      <c r="B108" s="21" t="s">
        <v>519</v>
      </c>
      <c r="C108" s="1" t="s">
        <v>620</v>
      </c>
      <c r="D108" s="45" t="s">
        <v>621</v>
      </c>
      <c r="E108" s="45" t="s">
        <v>622</v>
      </c>
      <c r="F108" s="27" t="s">
        <v>277</v>
      </c>
      <c r="G108" s="24">
        <v>1</v>
      </c>
      <c r="H108" s="24"/>
      <c r="I108" s="49"/>
      <c r="J108" s="24"/>
      <c r="K108" s="24"/>
      <c r="L108" s="49"/>
      <c r="M108" s="24"/>
      <c r="N108" s="49"/>
      <c r="O108" s="24"/>
      <c r="P108" s="24"/>
      <c r="Q108" s="45"/>
    </row>
    <row r="109" spans="1:18" ht="23.25" customHeight="1">
      <c r="B109" s="21" t="s">
        <v>623</v>
      </c>
      <c r="D109" s="45" t="s">
        <v>624</v>
      </c>
      <c r="E109" s="45"/>
      <c r="F109" s="27"/>
      <c r="G109" s="24"/>
      <c r="H109" s="24"/>
      <c r="I109" s="49"/>
      <c r="J109" s="24"/>
      <c r="K109" s="24"/>
      <c r="L109" s="49"/>
      <c r="M109" s="24"/>
      <c r="N109" s="49"/>
      <c r="O109" s="24"/>
      <c r="P109" s="24"/>
      <c r="Q109" s="45"/>
    </row>
    <row r="110" spans="1:18" ht="23.25" customHeight="1">
      <c r="D110" s="45"/>
      <c r="E110" s="45"/>
      <c r="F110" s="27"/>
      <c r="G110" s="24"/>
      <c r="H110" s="24"/>
      <c r="I110" s="49"/>
      <c r="J110" s="24"/>
      <c r="K110" s="24"/>
      <c r="L110" s="49"/>
      <c r="M110" s="24"/>
      <c r="N110" s="49"/>
      <c r="O110" s="24"/>
      <c r="P110" s="24"/>
      <c r="Q110" s="45"/>
    </row>
    <row r="111" spans="1:18" ht="23.25" customHeight="1">
      <c r="A111" s="21" t="s">
        <v>681</v>
      </c>
      <c r="B111" s="21" t="s">
        <v>636</v>
      </c>
      <c r="C111" s="1" t="s">
        <v>682</v>
      </c>
      <c r="D111" s="181" t="s">
        <v>680</v>
      </c>
      <c r="E111" s="195"/>
      <c r="F111" s="27"/>
      <c r="G111" s="24"/>
      <c r="H111" s="24"/>
      <c r="I111" s="49"/>
      <c r="J111" s="24"/>
      <c r="K111" s="24"/>
      <c r="L111" s="49"/>
      <c r="M111" s="24"/>
      <c r="N111" s="49"/>
      <c r="O111" s="24"/>
      <c r="P111" s="24"/>
      <c r="Q111" s="45"/>
    </row>
    <row r="112" spans="1:18" ht="23.25" customHeight="1">
      <c r="A112" s="21" t="s">
        <v>325</v>
      </c>
      <c r="B112" s="21" t="s">
        <v>523</v>
      </c>
      <c r="C112" s="1" t="s">
        <v>157</v>
      </c>
      <c r="D112" s="45" t="s">
        <v>158</v>
      </c>
      <c r="E112" s="45" t="s">
        <v>159</v>
      </c>
      <c r="F112" s="27" t="s">
        <v>122</v>
      </c>
      <c r="G112" s="24">
        <v>1.05</v>
      </c>
      <c r="H112" s="24"/>
      <c r="I112" s="49"/>
      <c r="J112" s="24"/>
      <c r="K112" s="24"/>
      <c r="L112" s="49"/>
      <c r="M112" s="24"/>
      <c r="N112" s="49"/>
      <c r="O112" s="24"/>
      <c r="P112" s="24"/>
      <c r="Q112" s="45"/>
    </row>
    <row r="113" spans="1:17" ht="23.25" customHeight="1">
      <c r="A113" s="21" t="s">
        <v>380</v>
      </c>
      <c r="B113" s="21" t="s">
        <v>523</v>
      </c>
      <c r="C113" s="1" t="s">
        <v>307</v>
      </c>
      <c r="D113" s="45" t="s">
        <v>308</v>
      </c>
      <c r="E113" s="45" t="s">
        <v>309</v>
      </c>
      <c r="F113" s="27" t="s">
        <v>310</v>
      </c>
      <c r="G113" s="24">
        <f>일위노임!G48</f>
        <v>4.5999999999999999E-2</v>
      </c>
      <c r="H113" s="24"/>
      <c r="I113" s="49"/>
      <c r="J113" s="24"/>
      <c r="K113" s="24"/>
      <c r="L113" s="49"/>
      <c r="M113" s="24"/>
      <c r="N113" s="49"/>
      <c r="O113" s="24"/>
      <c r="P113" s="24"/>
      <c r="Q113" s="45"/>
    </row>
    <row r="114" spans="1:17" ht="23.25" customHeight="1">
      <c r="A114" s="21" t="s">
        <v>619</v>
      </c>
      <c r="B114" s="21" t="s">
        <v>523</v>
      </c>
      <c r="C114" s="1" t="s">
        <v>620</v>
      </c>
      <c r="D114" s="45" t="s">
        <v>621</v>
      </c>
      <c r="E114" s="45" t="s">
        <v>622</v>
      </c>
      <c r="F114" s="27" t="s">
        <v>277</v>
      </c>
      <c r="G114" s="24">
        <v>1</v>
      </c>
      <c r="H114" s="24"/>
      <c r="I114" s="49"/>
      <c r="J114" s="24"/>
      <c r="K114" s="24"/>
      <c r="L114" s="49"/>
      <c r="M114" s="24"/>
      <c r="N114" s="49"/>
      <c r="O114" s="24"/>
      <c r="P114" s="24"/>
      <c r="Q114" s="45"/>
    </row>
    <row r="115" spans="1:17" ht="23.25" customHeight="1">
      <c r="B115" s="21" t="s">
        <v>623</v>
      </c>
      <c r="D115" s="45" t="s">
        <v>624</v>
      </c>
      <c r="E115" s="45"/>
      <c r="F115" s="27"/>
      <c r="G115" s="24"/>
      <c r="H115" s="24"/>
      <c r="I115" s="49"/>
      <c r="J115" s="24"/>
      <c r="K115" s="24"/>
      <c r="L115" s="49"/>
      <c r="M115" s="24"/>
      <c r="N115" s="49"/>
      <c r="O115" s="24"/>
      <c r="P115" s="24"/>
      <c r="Q115" s="45"/>
    </row>
    <row r="116" spans="1:17" ht="23.25" customHeight="1">
      <c r="D116" s="45"/>
      <c r="E116" s="45"/>
      <c r="F116" s="27"/>
      <c r="G116" s="24"/>
      <c r="H116" s="24"/>
      <c r="I116" s="49"/>
      <c r="J116" s="24"/>
      <c r="K116" s="24"/>
      <c r="L116" s="49"/>
      <c r="M116" s="24"/>
      <c r="N116" s="49"/>
      <c r="O116" s="24"/>
      <c r="P116" s="24"/>
      <c r="Q116" s="45"/>
    </row>
    <row r="117" spans="1:17" ht="23.25" customHeight="1">
      <c r="A117" s="21" t="s">
        <v>684</v>
      </c>
      <c r="B117" s="21" t="s">
        <v>636</v>
      </c>
      <c r="C117" s="1" t="s">
        <v>685</v>
      </c>
      <c r="D117" s="181" t="s">
        <v>683</v>
      </c>
      <c r="E117" s="195"/>
      <c r="F117" s="27"/>
      <c r="G117" s="24"/>
      <c r="H117" s="24"/>
      <c r="I117" s="49"/>
      <c r="J117" s="24"/>
      <c r="K117" s="24"/>
      <c r="L117" s="49"/>
      <c r="M117" s="24"/>
      <c r="N117" s="49"/>
      <c r="O117" s="24"/>
      <c r="P117" s="24"/>
      <c r="Q117" s="45"/>
    </row>
    <row r="118" spans="1:17" ht="23.25" customHeight="1">
      <c r="A118" s="21" t="s">
        <v>326</v>
      </c>
      <c r="B118" s="21" t="s">
        <v>526</v>
      </c>
      <c r="C118" s="1" t="s">
        <v>160</v>
      </c>
      <c r="D118" s="45" t="s">
        <v>161</v>
      </c>
      <c r="E118" s="45" t="s">
        <v>162</v>
      </c>
      <c r="F118" s="27" t="s">
        <v>136</v>
      </c>
      <c r="G118" s="24">
        <v>1</v>
      </c>
      <c r="H118" s="24"/>
      <c r="I118" s="49"/>
      <c r="J118" s="24"/>
      <c r="K118" s="24"/>
      <c r="L118" s="49"/>
      <c r="M118" s="24"/>
      <c r="N118" s="49"/>
      <c r="O118" s="24"/>
      <c r="P118" s="24"/>
      <c r="Q118" s="45"/>
    </row>
    <row r="119" spans="1:17" ht="23.25" customHeight="1">
      <c r="A119" s="21" t="s">
        <v>380</v>
      </c>
      <c r="B119" s="21" t="s">
        <v>526</v>
      </c>
      <c r="C119" s="1" t="s">
        <v>307</v>
      </c>
      <c r="D119" s="45" t="s">
        <v>308</v>
      </c>
      <c r="E119" s="45" t="s">
        <v>309</v>
      </c>
      <c r="F119" s="27" t="s">
        <v>310</v>
      </c>
      <c r="G119" s="24">
        <f>일위노임!G51</f>
        <v>0.23</v>
      </c>
      <c r="H119" s="24"/>
      <c r="I119" s="49"/>
      <c r="J119" s="24"/>
      <c r="K119" s="24"/>
      <c r="L119" s="49"/>
      <c r="M119" s="24"/>
      <c r="N119" s="49"/>
      <c r="O119" s="24"/>
      <c r="P119" s="24"/>
      <c r="Q119" s="45"/>
    </row>
    <row r="120" spans="1:17" ht="23.25" customHeight="1">
      <c r="A120" s="21" t="s">
        <v>619</v>
      </c>
      <c r="B120" s="21" t="s">
        <v>526</v>
      </c>
      <c r="C120" s="1" t="s">
        <v>620</v>
      </c>
      <c r="D120" s="45" t="s">
        <v>621</v>
      </c>
      <c r="E120" s="45" t="s">
        <v>622</v>
      </c>
      <c r="F120" s="27" t="s">
        <v>277</v>
      </c>
      <c r="G120" s="24">
        <v>1</v>
      </c>
      <c r="H120" s="24"/>
      <c r="I120" s="49"/>
      <c r="J120" s="24"/>
      <c r="K120" s="24"/>
      <c r="L120" s="49"/>
      <c r="M120" s="24"/>
      <c r="N120" s="49"/>
      <c r="O120" s="24"/>
      <c r="P120" s="24"/>
      <c r="Q120" s="45"/>
    </row>
    <row r="121" spans="1:17" ht="23.25" customHeight="1">
      <c r="B121" s="21" t="s">
        <v>623</v>
      </c>
      <c r="D121" s="45" t="s">
        <v>624</v>
      </c>
      <c r="E121" s="45"/>
      <c r="F121" s="27"/>
      <c r="G121" s="24"/>
      <c r="H121" s="24"/>
      <c r="I121" s="49"/>
      <c r="J121" s="24"/>
      <c r="K121" s="24"/>
      <c r="L121" s="49"/>
      <c r="M121" s="24"/>
      <c r="N121" s="49"/>
      <c r="O121" s="24"/>
      <c r="P121" s="24"/>
      <c r="Q121" s="45"/>
    </row>
    <row r="122" spans="1:17" ht="23.25" customHeight="1">
      <c r="D122" s="45"/>
      <c r="E122" s="45"/>
      <c r="F122" s="27"/>
      <c r="G122" s="24"/>
      <c r="H122" s="24"/>
      <c r="I122" s="49"/>
      <c r="J122" s="24"/>
      <c r="K122" s="24"/>
      <c r="L122" s="49"/>
      <c r="M122" s="24"/>
      <c r="N122" s="49"/>
      <c r="O122" s="24"/>
      <c r="P122" s="24"/>
      <c r="Q122" s="45"/>
    </row>
    <row r="123" spans="1:17" ht="23.25" customHeight="1">
      <c r="A123" s="21" t="s">
        <v>687</v>
      </c>
      <c r="B123" s="21" t="s">
        <v>636</v>
      </c>
      <c r="C123" s="1" t="s">
        <v>688</v>
      </c>
      <c r="D123" s="181" t="s">
        <v>686</v>
      </c>
      <c r="E123" s="195"/>
      <c r="F123" s="27"/>
      <c r="G123" s="24"/>
      <c r="H123" s="24"/>
      <c r="I123" s="49"/>
      <c r="J123" s="24"/>
      <c r="K123" s="24"/>
      <c r="L123" s="49"/>
      <c r="M123" s="24"/>
      <c r="N123" s="49"/>
      <c r="O123" s="24"/>
      <c r="P123" s="24"/>
      <c r="Q123" s="45"/>
    </row>
    <row r="124" spans="1:17" ht="23.25" customHeight="1">
      <c r="A124" s="21" t="s">
        <v>333</v>
      </c>
      <c r="B124" s="21" t="s">
        <v>529</v>
      </c>
      <c r="C124" s="1" t="s">
        <v>176</v>
      </c>
      <c r="D124" s="45" t="s">
        <v>177</v>
      </c>
      <c r="E124" s="45" t="s">
        <v>178</v>
      </c>
      <c r="F124" s="27" t="s">
        <v>122</v>
      </c>
      <c r="G124" s="24">
        <v>1.05</v>
      </c>
      <c r="H124" s="24"/>
      <c r="I124" s="49"/>
      <c r="J124" s="24"/>
      <c r="K124" s="24"/>
      <c r="L124" s="49"/>
      <c r="M124" s="24"/>
      <c r="N124" s="49"/>
      <c r="O124" s="24"/>
      <c r="P124" s="24"/>
      <c r="Q124" s="45"/>
    </row>
    <row r="125" spans="1:17" ht="23.25" customHeight="1">
      <c r="A125" s="21" t="s">
        <v>380</v>
      </c>
      <c r="B125" s="21" t="s">
        <v>529</v>
      </c>
      <c r="C125" s="1" t="s">
        <v>307</v>
      </c>
      <c r="D125" s="45" t="s">
        <v>308</v>
      </c>
      <c r="E125" s="45" t="s">
        <v>309</v>
      </c>
      <c r="F125" s="27" t="s">
        <v>310</v>
      </c>
      <c r="G125" s="24">
        <f>일위노임!G54</f>
        <v>0.5</v>
      </c>
      <c r="H125" s="24"/>
      <c r="I125" s="49"/>
      <c r="J125" s="24"/>
      <c r="K125" s="24"/>
      <c r="L125" s="49"/>
      <c r="M125" s="24"/>
      <c r="N125" s="49"/>
      <c r="O125" s="24"/>
      <c r="P125" s="24"/>
      <c r="Q125" s="45"/>
    </row>
    <row r="126" spans="1:17" ht="23.25" customHeight="1">
      <c r="A126" s="21" t="s">
        <v>619</v>
      </c>
      <c r="B126" s="21" t="s">
        <v>529</v>
      </c>
      <c r="C126" s="1" t="s">
        <v>620</v>
      </c>
      <c r="D126" s="45" t="s">
        <v>621</v>
      </c>
      <c r="E126" s="45" t="s">
        <v>622</v>
      </c>
      <c r="F126" s="27" t="s">
        <v>277</v>
      </c>
      <c r="G126" s="24">
        <v>1</v>
      </c>
      <c r="H126" s="24"/>
      <c r="I126" s="49"/>
      <c r="J126" s="24"/>
      <c r="K126" s="24"/>
      <c r="L126" s="49"/>
      <c r="M126" s="24"/>
      <c r="N126" s="49"/>
      <c r="O126" s="24"/>
      <c r="P126" s="24"/>
      <c r="Q126" s="45"/>
    </row>
    <row r="127" spans="1:17" ht="23.25" customHeight="1">
      <c r="B127" s="21" t="s">
        <v>623</v>
      </c>
      <c r="D127" s="45" t="s">
        <v>624</v>
      </c>
      <c r="E127" s="45"/>
      <c r="F127" s="27"/>
      <c r="G127" s="24"/>
      <c r="H127" s="24"/>
      <c r="I127" s="49"/>
      <c r="J127" s="24"/>
      <c r="K127" s="24"/>
      <c r="L127" s="49"/>
      <c r="M127" s="24"/>
      <c r="N127" s="49"/>
      <c r="O127" s="24"/>
      <c r="P127" s="24"/>
      <c r="Q127" s="45"/>
    </row>
    <row r="128" spans="1:17" ht="23.25" customHeight="1">
      <c r="D128" s="45"/>
      <c r="E128" s="45"/>
      <c r="F128" s="27"/>
      <c r="G128" s="24"/>
      <c r="H128" s="24"/>
      <c r="I128" s="49"/>
      <c r="J128" s="24"/>
      <c r="K128" s="24"/>
      <c r="L128" s="49"/>
      <c r="M128" s="24"/>
      <c r="N128" s="49"/>
      <c r="O128" s="24"/>
      <c r="P128" s="24"/>
      <c r="Q128" s="45"/>
    </row>
    <row r="129" spans="1:17" ht="23.25" customHeight="1">
      <c r="A129" s="21" t="s">
        <v>690</v>
      </c>
      <c r="B129" s="21" t="s">
        <v>636</v>
      </c>
      <c r="C129" s="1" t="s">
        <v>691</v>
      </c>
      <c r="D129" s="181" t="s">
        <v>689</v>
      </c>
      <c r="E129" s="195"/>
      <c r="F129" s="27"/>
      <c r="G129" s="24"/>
      <c r="H129" s="24"/>
      <c r="I129" s="49"/>
      <c r="J129" s="24"/>
      <c r="K129" s="24"/>
      <c r="L129" s="49"/>
      <c r="M129" s="24"/>
      <c r="N129" s="49"/>
      <c r="O129" s="24"/>
      <c r="P129" s="24"/>
      <c r="Q129" s="45"/>
    </row>
    <row r="130" spans="1:17" ht="23.25" customHeight="1">
      <c r="A130" s="21" t="s">
        <v>342</v>
      </c>
      <c r="B130" s="21" t="s">
        <v>532</v>
      </c>
      <c r="C130" s="1" t="s">
        <v>204</v>
      </c>
      <c r="D130" s="45" t="s">
        <v>205</v>
      </c>
      <c r="E130" s="45" t="s">
        <v>206</v>
      </c>
      <c r="F130" s="27" t="s">
        <v>122</v>
      </c>
      <c r="G130" s="24">
        <v>1.1000000000000001</v>
      </c>
      <c r="H130" s="24"/>
      <c r="I130" s="49"/>
      <c r="J130" s="24"/>
      <c r="K130" s="24"/>
      <c r="L130" s="49"/>
      <c r="M130" s="24"/>
      <c r="N130" s="49"/>
      <c r="O130" s="24"/>
      <c r="P130" s="24"/>
      <c r="Q130" s="45"/>
    </row>
    <row r="131" spans="1:17" ht="23.25" customHeight="1">
      <c r="A131" s="21" t="s">
        <v>629</v>
      </c>
      <c r="B131" s="21" t="s">
        <v>532</v>
      </c>
      <c r="C131" s="1" t="s">
        <v>630</v>
      </c>
      <c r="D131" s="45" t="s">
        <v>631</v>
      </c>
      <c r="E131" s="45" t="s">
        <v>632</v>
      </c>
      <c r="F131" s="27" t="s">
        <v>277</v>
      </c>
      <c r="G131" s="24">
        <v>1</v>
      </c>
      <c r="H131" s="24"/>
      <c r="I131" s="49"/>
      <c r="J131" s="24"/>
      <c r="K131" s="24"/>
      <c r="L131" s="49"/>
      <c r="M131" s="24"/>
      <c r="N131" s="49"/>
      <c r="O131" s="24"/>
      <c r="P131" s="24"/>
      <c r="Q131" s="45"/>
    </row>
    <row r="132" spans="1:17" ht="23.25" customHeight="1">
      <c r="A132" s="21" t="s">
        <v>380</v>
      </c>
      <c r="B132" s="21" t="s">
        <v>532</v>
      </c>
      <c r="C132" s="1" t="s">
        <v>307</v>
      </c>
      <c r="D132" s="45" t="s">
        <v>308</v>
      </c>
      <c r="E132" s="45" t="s">
        <v>309</v>
      </c>
      <c r="F132" s="27" t="s">
        <v>310</v>
      </c>
      <c r="G132" s="24">
        <f>일위노임!G57</f>
        <v>0.01</v>
      </c>
      <c r="H132" s="24"/>
      <c r="I132" s="49"/>
      <c r="J132" s="24"/>
      <c r="K132" s="24"/>
      <c r="L132" s="49"/>
      <c r="M132" s="24"/>
      <c r="N132" s="49"/>
      <c r="O132" s="24"/>
      <c r="P132" s="24"/>
      <c r="Q132" s="45"/>
    </row>
    <row r="133" spans="1:17" ht="23.25" customHeight="1">
      <c r="A133" s="21" t="s">
        <v>619</v>
      </c>
      <c r="B133" s="21" t="s">
        <v>532</v>
      </c>
      <c r="C133" s="1" t="s">
        <v>620</v>
      </c>
      <c r="D133" s="45" t="s">
        <v>621</v>
      </c>
      <c r="E133" s="45" t="s">
        <v>622</v>
      </c>
      <c r="F133" s="27" t="s">
        <v>277</v>
      </c>
      <c r="G133" s="24">
        <v>1</v>
      </c>
      <c r="H133" s="24"/>
      <c r="I133" s="49"/>
      <c r="J133" s="24"/>
      <c r="K133" s="24"/>
      <c r="L133" s="49"/>
      <c r="M133" s="24"/>
      <c r="N133" s="49"/>
      <c r="O133" s="24"/>
      <c r="P133" s="24"/>
      <c r="Q133" s="45"/>
    </row>
    <row r="134" spans="1:17" ht="23.25" customHeight="1">
      <c r="B134" s="21" t="s">
        <v>623</v>
      </c>
      <c r="D134" s="45" t="s">
        <v>624</v>
      </c>
      <c r="E134" s="45"/>
      <c r="F134" s="27"/>
      <c r="G134" s="24"/>
      <c r="H134" s="24"/>
      <c r="I134" s="49"/>
      <c r="J134" s="24"/>
      <c r="K134" s="24"/>
      <c r="L134" s="49"/>
      <c r="M134" s="24"/>
      <c r="N134" s="49"/>
      <c r="O134" s="24"/>
      <c r="P134" s="24"/>
      <c r="Q134" s="45"/>
    </row>
    <row r="135" spans="1:17" ht="23.25" customHeight="1">
      <c r="D135" s="45"/>
      <c r="E135" s="45"/>
      <c r="F135" s="27"/>
      <c r="G135" s="24"/>
      <c r="H135" s="24"/>
      <c r="I135" s="49"/>
      <c r="J135" s="24"/>
      <c r="K135" s="24"/>
      <c r="L135" s="49"/>
      <c r="M135" s="24"/>
      <c r="N135" s="49"/>
      <c r="O135" s="24"/>
      <c r="P135" s="24"/>
      <c r="Q135" s="45"/>
    </row>
    <row r="136" spans="1:17" ht="23.25" customHeight="1">
      <c r="A136" s="21" t="s">
        <v>693</v>
      </c>
      <c r="B136" s="21" t="s">
        <v>636</v>
      </c>
      <c r="C136" s="1" t="s">
        <v>694</v>
      </c>
      <c r="D136" s="181" t="s">
        <v>692</v>
      </c>
      <c r="E136" s="195"/>
      <c r="F136" s="27"/>
      <c r="G136" s="24"/>
      <c r="H136" s="24"/>
      <c r="I136" s="49"/>
      <c r="J136" s="24"/>
      <c r="K136" s="24"/>
      <c r="L136" s="49"/>
      <c r="M136" s="24"/>
      <c r="N136" s="49"/>
      <c r="O136" s="24"/>
      <c r="P136" s="24"/>
      <c r="Q136" s="45"/>
    </row>
    <row r="137" spans="1:17" ht="23.25" customHeight="1">
      <c r="A137" s="21" t="s">
        <v>343</v>
      </c>
      <c r="B137" s="21" t="s">
        <v>535</v>
      </c>
      <c r="C137" s="1" t="s">
        <v>209</v>
      </c>
      <c r="D137" s="45" t="s">
        <v>205</v>
      </c>
      <c r="E137" s="45" t="s">
        <v>210</v>
      </c>
      <c r="F137" s="27" t="s">
        <v>122</v>
      </c>
      <c r="G137" s="24">
        <v>1.1000000000000001</v>
      </c>
      <c r="H137" s="24"/>
      <c r="I137" s="49"/>
      <c r="J137" s="24"/>
      <c r="K137" s="24"/>
      <c r="L137" s="49"/>
      <c r="M137" s="24"/>
      <c r="N137" s="49"/>
      <c r="O137" s="24"/>
      <c r="P137" s="24"/>
      <c r="Q137" s="45"/>
    </row>
    <row r="138" spans="1:17" ht="23.25" customHeight="1">
      <c r="A138" s="21" t="s">
        <v>629</v>
      </c>
      <c r="B138" s="21" t="s">
        <v>535</v>
      </c>
      <c r="C138" s="1" t="s">
        <v>630</v>
      </c>
      <c r="D138" s="45" t="s">
        <v>631</v>
      </c>
      <c r="E138" s="45" t="s">
        <v>632</v>
      </c>
      <c r="F138" s="27" t="s">
        <v>277</v>
      </c>
      <c r="G138" s="24">
        <v>1</v>
      </c>
      <c r="H138" s="24"/>
      <c r="I138" s="49"/>
      <c r="J138" s="24"/>
      <c r="K138" s="24"/>
      <c r="L138" s="49"/>
      <c r="M138" s="24"/>
      <c r="N138" s="49"/>
      <c r="O138" s="24"/>
      <c r="P138" s="24"/>
      <c r="Q138" s="45"/>
    </row>
    <row r="139" spans="1:17" ht="23.25" customHeight="1">
      <c r="A139" s="21" t="s">
        <v>380</v>
      </c>
      <c r="B139" s="21" t="s">
        <v>535</v>
      </c>
      <c r="C139" s="1" t="s">
        <v>307</v>
      </c>
      <c r="D139" s="45" t="s">
        <v>308</v>
      </c>
      <c r="E139" s="45" t="s">
        <v>309</v>
      </c>
      <c r="F139" s="27" t="s">
        <v>310</v>
      </c>
      <c r="G139" s="24">
        <f>일위노임!G60</f>
        <v>0.01</v>
      </c>
      <c r="H139" s="24"/>
      <c r="I139" s="49"/>
      <c r="J139" s="24"/>
      <c r="K139" s="24"/>
      <c r="L139" s="49"/>
      <c r="M139" s="24"/>
      <c r="N139" s="49"/>
      <c r="O139" s="24"/>
      <c r="P139" s="24"/>
      <c r="Q139" s="45"/>
    </row>
    <row r="140" spans="1:17" ht="23.25" customHeight="1">
      <c r="A140" s="21" t="s">
        <v>619</v>
      </c>
      <c r="B140" s="21" t="s">
        <v>535</v>
      </c>
      <c r="C140" s="1" t="s">
        <v>620</v>
      </c>
      <c r="D140" s="45" t="s">
        <v>621</v>
      </c>
      <c r="E140" s="45" t="s">
        <v>622</v>
      </c>
      <c r="F140" s="27" t="s">
        <v>277</v>
      </c>
      <c r="G140" s="24">
        <v>1</v>
      </c>
      <c r="H140" s="24"/>
      <c r="I140" s="49"/>
      <c r="J140" s="24"/>
      <c r="K140" s="24"/>
      <c r="L140" s="49"/>
      <c r="M140" s="24"/>
      <c r="N140" s="49"/>
      <c r="O140" s="24"/>
      <c r="P140" s="24"/>
      <c r="Q140" s="45"/>
    </row>
    <row r="141" spans="1:17" ht="23.25" customHeight="1">
      <c r="B141" s="21" t="s">
        <v>623</v>
      </c>
      <c r="D141" s="45" t="s">
        <v>624</v>
      </c>
      <c r="E141" s="45"/>
      <c r="F141" s="27"/>
      <c r="G141" s="24"/>
      <c r="H141" s="24"/>
      <c r="I141" s="49"/>
      <c r="J141" s="24"/>
      <c r="K141" s="24"/>
      <c r="L141" s="49"/>
      <c r="M141" s="24"/>
      <c r="N141" s="49"/>
      <c r="O141" s="24"/>
      <c r="P141" s="24"/>
      <c r="Q141" s="45"/>
    </row>
    <row r="142" spans="1:17" ht="23.25" customHeight="1">
      <c r="D142" s="45"/>
      <c r="E142" s="45"/>
      <c r="F142" s="27"/>
      <c r="G142" s="24"/>
      <c r="H142" s="24"/>
      <c r="I142" s="49"/>
      <c r="J142" s="24"/>
      <c r="K142" s="24"/>
      <c r="L142" s="49"/>
      <c r="M142" s="24"/>
      <c r="N142" s="49"/>
      <c r="O142" s="24"/>
      <c r="P142" s="24"/>
      <c r="Q142" s="45"/>
    </row>
    <row r="143" spans="1:17" ht="23.25" customHeight="1">
      <c r="A143" s="21" t="s">
        <v>696</v>
      </c>
      <c r="B143" s="21" t="s">
        <v>636</v>
      </c>
      <c r="C143" s="1" t="s">
        <v>697</v>
      </c>
      <c r="D143" s="181" t="s">
        <v>695</v>
      </c>
      <c r="E143" s="195"/>
      <c r="F143" s="27"/>
      <c r="G143" s="24"/>
      <c r="H143" s="24"/>
      <c r="I143" s="49"/>
      <c r="J143" s="24"/>
      <c r="K143" s="24"/>
      <c r="L143" s="49"/>
      <c r="M143" s="24"/>
      <c r="N143" s="49"/>
      <c r="O143" s="24"/>
      <c r="P143" s="24"/>
      <c r="Q143" s="45"/>
    </row>
    <row r="144" spans="1:17" ht="23.25" customHeight="1">
      <c r="A144" s="21" t="s">
        <v>344</v>
      </c>
      <c r="B144" s="21" t="s">
        <v>538</v>
      </c>
      <c r="C144" s="1" t="s">
        <v>211</v>
      </c>
      <c r="D144" s="45" t="s">
        <v>212</v>
      </c>
      <c r="E144" s="45" t="s">
        <v>213</v>
      </c>
      <c r="F144" s="27" t="s">
        <v>122</v>
      </c>
      <c r="G144" s="24">
        <v>1.1000000000000001</v>
      </c>
      <c r="H144" s="24"/>
      <c r="I144" s="49"/>
      <c r="J144" s="24"/>
      <c r="K144" s="24"/>
      <c r="L144" s="49"/>
      <c r="M144" s="24"/>
      <c r="N144" s="49"/>
      <c r="O144" s="24"/>
      <c r="P144" s="24"/>
      <c r="Q144" s="45"/>
    </row>
    <row r="145" spans="1:17" ht="23.25" customHeight="1">
      <c r="A145" s="21" t="s">
        <v>629</v>
      </c>
      <c r="B145" s="21" t="s">
        <v>538</v>
      </c>
      <c r="C145" s="1" t="s">
        <v>630</v>
      </c>
      <c r="D145" s="45" t="s">
        <v>631</v>
      </c>
      <c r="E145" s="45" t="s">
        <v>632</v>
      </c>
      <c r="F145" s="27" t="s">
        <v>277</v>
      </c>
      <c r="G145" s="24">
        <v>1</v>
      </c>
      <c r="H145" s="24"/>
      <c r="I145" s="49"/>
      <c r="J145" s="24"/>
      <c r="K145" s="24"/>
      <c r="L145" s="49"/>
      <c r="M145" s="24"/>
      <c r="N145" s="49"/>
      <c r="O145" s="24"/>
      <c r="P145" s="24"/>
      <c r="Q145" s="45"/>
    </row>
    <row r="146" spans="1:17" ht="23.25" customHeight="1">
      <c r="A146" s="21" t="s">
        <v>380</v>
      </c>
      <c r="B146" s="21" t="s">
        <v>538</v>
      </c>
      <c r="C146" s="1" t="s">
        <v>307</v>
      </c>
      <c r="D146" s="45" t="s">
        <v>308</v>
      </c>
      <c r="E146" s="45" t="s">
        <v>309</v>
      </c>
      <c r="F146" s="27" t="s">
        <v>310</v>
      </c>
      <c r="G146" s="24">
        <f>일위노임!G63</f>
        <v>8.9999999999999993E-3</v>
      </c>
      <c r="H146" s="24"/>
      <c r="I146" s="49"/>
      <c r="J146" s="24"/>
      <c r="K146" s="24"/>
      <c r="L146" s="49"/>
      <c r="M146" s="24"/>
      <c r="N146" s="49"/>
      <c r="O146" s="24"/>
      <c r="P146" s="24"/>
      <c r="Q146" s="45"/>
    </row>
    <row r="147" spans="1:17" ht="23.25" customHeight="1">
      <c r="A147" s="21" t="s">
        <v>619</v>
      </c>
      <c r="B147" s="21" t="s">
        <v>538</v>
      </c>
      <c r="C147" s="1" t="s">
        <v>620</v>
      </c>
      <c r="D147" s="45" t="s">
        <v>621</v>
      </c>
      <c r="E147" s="45" t="s">
        <v>622</v>
      </c>
      <c r="F147" s="27" t="s">
        <v>277</v>
      </c>
      <c r="G147" s="24">
        <v>1</v>
      </c>
      <c r="H147" s="24"/>
      <c r="I147" s="49"/>
      <c r="J147" s="24"/>
      <c r="K147" s="24"/>
      <c r="L147" s="49"/>
      <c r="M147" s="24"/>
      <c r="N147" s="49"/>
      <c r="O147" s="24"/>
      <c r="P147" s="24"/>
      <c r="Q147" s="45"/>
    </row>
    <row r="148" spans="1:17" ht="23.25" customHeight="1">
      <c r="B148" s="21" t="s">
        <v>623</v>
      </c>
      <c r="D148" s="45" t="s">
        <v>624</v>
      </c>
      <c r="E148" s="45"/>
      <c r="F148" s="27"/>
      <c r="G148" s="24"/>
      <c r="H148" s="24"/>
      <c r="I148" s="49"/>
      <c r="J148" s="24"/>
      <c r="K148" s="24"/>
      <c r="L148" s="49"/>
      <c r="M148" s="24"/>
      <c r="N148" s="49"/>
      <c r="O148" s="24"/>
      <c r="P148" s="24"/>
      <c r="Q148" s="45"/>
    </row>
    <row r="149" spans="1:17" ht="23.25" customHeight="1">
      <c r="D149" s="45"/>
      <c r="E149" s="45"/>
      <c r="F149" s="27"/>
      <c r="G149" s="24"/>
      <c r="H149" s="24"/>
      <c r="I149" s="49"/>
      <c r="J149" s="24"/>
      <c r="K149" s="24"/>
      <c r="L149" s="49"/>
      <c r="M149" s="24"/>
      <c r="N149" s="49"/>
      <c r="O149" s="24"/>
      <c r="P149" s="24"/>
      <c r="Q149" s="45"/>
    </row>
    <row r="150" spans="1:17" ht="23.25" customHeight="1">
      <c r="A150" s="21" t="s">
        <v>699</v>
      </c>
      <c r="B150" s="21" t="s">
        <v>636</v>
      </c>
      <c r="C150" s="1" t="s">
        <v>700</v>
      </c>
      <c r="D150" s="181" t="s">
        <v>698</v>
      </c>
      <c r="E150" s="195"/>
      <c r="F150" s="27"/>
      <c r="G150" s="24"/>
      <c r="H150" s="24"/>
      <c r="I150" s="49"/>
      <c r="J150" s="24"/>
      <c r="K150" s="24"/>
      <c r="L150" s="49"/>
      <c r="M150" s="24"/>
      <c r="N150" s="49"/>
      <c r="O150" s="24"/>
      <c r="P150" s="24"/>
      <c r="Q150" s="45"/>
    </row>
    <row r="151" spans="1:17" ht="23.25" customHeight="1">
      <c r="A151" s="21" t="s">
        <v>345</v>
      </c>
      <c r="B151" s="21" t="s">
        <v>541</v>
      </c>
      <c r="C151" s="1" t="s">
        <v>215</v>
      </c>
      <c r="D151" s="45" t="s">
        <v>212</v>
      </c>
      <c r="E151" s="45" t="s">
        <v>216</v>
      </c>
      <c r="F151" s="27" t="s">
        <v>122</v>
      </c>
      <c r="G151" s="24">
        <v>1.1000000000000001</v>
      </c>
      <c r="H151" s="24"/>
      <c r="I151" s="49"/>
      <c r="J151" s="24"/>
      <c r="K151" s="24"/>
      <c r="L151" s="49"/>
      <c r="M151" s="24"/>
      <c r="N151" s="49"/>
      <c r="O151" s="24"/>
      <c r="P151" s="24"/>
      <c r="Q151" s="45"/>
    </row>
    <row r="152" spans="1:17" ht="23.25" customHeight="1">
      <c r="A152" s="21" t="s">
        <v>629</v>
      </c>
      <c r="B152" s="21" t="s">
        <v>541</v>
      </c>
      <c r="C152" s="1" t="s">
        <v>630</v>
      </c>
      <c r="D152" s="45" t="s">
        <v>631</v>
      </c>
      <c r="E152" s="45" t="s">
        <v>632</v>
      </c>
      <c r="F152" s="27" t="s">
        <v>277</v>
      </c>
      <c r="G152" s="24">
        <v>1</v>
      </c>
      <c r="H152" s="24"/>
      <c r="I152" s="49"/>
      <c r="J152" s="24"/>
      <c r="K152" s="24"/>
      <c r="L152" s="49"/>
      <c r="M152" s="24"/>
      <c r="N152" s="49"/>
      <c r="O152" s="24"/>
      <c r="P152" s="24"/>
      <c r="Q152" s="45"/>
    </row>
    <row r="153" spans="1:17" ht="23.25" customHeight="1">
      <c r="A153" s="21" t="s">
        <v>380</v>
      </c>
      <c r="B153" s="21" t="s">
        <v>541</v>
      </c>
      <c r="C153" s="1" t="s">
        <v>307</v>
      </c>
      <c r="D153" s="45" t="s">
        <v>308</v>
      </c>
      <c r="E153" s="45" t="s">
        <v>309</v>
      </c>
      <c r="F153" s="27" t="s">
        <v>310</v>
      </c>
      <c r="G153" s="24">
        <f>일위노임!G66</f>
        <v>8.9999999999999993E-3</v>
      </c>
      <c r="H153" s="24"/>
      <c r="I153" s="49"/>
      <c r="J153" s="24"/>
      <c r="K153" s="24"/>
      <c r="L153" s="49"/>
      <c r="M153" s="24"/>
      <c r="N153" s="49"/>
      <c r="O153" s="24"/>
      <c r="P153" s="24"/>
      <c r="Q153" s="45"/>
    </row>
    <row r="154" spans="1:17" ht="23.25" customHeight="1">
      <c r="A154" s="21" t="s">
        <v>619</v>
      </c>
      <c r="B154" s="21" t="s">
        <v>541</v>
      </c>
      <c r="C154" s="1" t="s">
        <v>620</v>
      </c>
      <c r="D154" s="45" t="s">
        <v>621</v>
      </c>
      <c r="E154" s="45" t="s">
        <v>622</v>
      </c>
      <c r="F154" s="27" t="s">
        <v>277</v>
      </c>
      <c r="G154" s="24">
        <v>1</v>
      </c>
      <c r="H154" s="24"/>
      <c r="I154" s="49"/>
      <c r="J154" s="24"/>
      <c r="K154" s="24"/>
      <c r="L154" s="49"/>
      <c r="M154" s="24"/>
      <c r="N154" s="49"/>
      <c r="O154" s="24"/>
      <c r="P154" s="24"/>
      <c r="Q154" s="45"/>
    </row>
    <row r="155" spans="1:17" ht="23.25" customHeight="1">
      <c r="B155" s="21" t="s">
        <v>623</v>
      </c>
      <c r="D155" s="45" t="s">
        <v>624</v>
      </c>
      <c r="E155" s="45"/>
      <c r="F155" s="27"/>
      <c r="G155" s="24"/>
      <c r="H155" s="24"/>
      <c r="I155" s="49"/>
      <c r="J155" s="24"/>
      <c r="K155" s="24"/>
      <c r="L155" s="49"/>
      <c r="M155" s="24"/>
      <c r="N155" s="49"/>
      <c r="O155" s="24"/>
      <c r="P155" s="24"/>
      <c r="Q155" s="45"/>
    </row>
    <row r="156" spans="1:17" ht="23.25" customHeight="1">
      <c r="D156" s="45"/>
      <c r="E156" s="45"/>
      <c r="F156" s="27"/>
      <c r="G156" s="24"/>
      <c r="H156" s="24"/>
      <c r="I156" s="49"/>
      <c r="J156" s="24"/>
      <c r="K156" s="24"/>
      <c r="L156" s="49"/>
      <c r="M156" s="24"/>
      <c r="N156" s="49"/>
      <c r="O156" s="24"/>
      <c r="P156" s="24"/>
      <c r="Q156" s="45"/>
    </row>
    <row r="157" spans="1:17" ht="23.25" customHeight="1">
      <c r="A157" s="21" t="s">
        <v>702</v>
      </c>
      <c r="B157" s="21" t="s">
        <v>636</v>
      </c>
      <c r="C157" s="1" t="s">
        <v>703</v>
      </c>
      <c r="D157" s="181" t="s">
        <v>701</v>
      </c>
      <c r="E157" s="195"/>
      <c r="F157" s="27"/>
      <c r="G157" s="24"/>
      <c r="H157" s="24"/>
      <c r="I157" s="49"/>
      <c r="J157" s="24"/>
      <c r="K157" s="24"/>
      <c r="L157" s="49"/>
      <c r="M157" s="24"/>
      <c r="N157" s="49"/>
      <c r="O157" s="24"/>
      <c r="P157" s="24"/>
      <c r="Q157" s="45"/>
    </row>
    <row r="158" spans="1:17" ht="23.25" customHeight="1">
      <c r="A158" s="21" t="s">
        <v>346</v>
      </c>
      <c r="B158" s="21" t="s">
        <v>544</v>
      </c>
      <c r="C158" s="1" t="s">
        <v>217</v>
      </c>
      <c r="D158" s="45" t="s">
        <v>212</v>
      </c>
      <c r="E158" s="45" t="s">
        <v>218</v>
      </c>
      <c r="F158" s="27" t="s">
        <v>122</v>
      </c>
      <c r="G158" s="24">
        <v>1.1000000000000001</v>
      </c>
      <c r="H158" s="24"/>
      <c r="I158" s="49"/>
      <c r="J158" s="24"/>
      <c r="K158" s="24"/>
      <c r="L158" s="49"/>
      <c r="M158" s="24"/>
      <c r="N158" s="49"/>
      <c r="O158" s="24"/>
      <c r="P158" s="24"/>
      <c r="Q158" s="45"/>
    </row>
    <row r="159" spans="1:17" ht="23.25" customHeight="1">
      <c r="A159" s="21" t="s">
        <v>629</v>
      </c>
      <c r="B159" s="21" t="s">
        <v>544</v>
      </c>
      <c r="C159" s="1" t="s">
        <v>630</v>
      </c>
      <c r="D159" s="45" t="s">
        <v>631</v>
      </c>
      <c r="E159" s="45" t="s">
        <v>632</v>
      </c>
      <c r="F159" s="27" t="s">
        <v>277</v>
      </c>
      <c r="G159" s="24">
        <v>1</v>
      </c>
      <c r="H159" s="24"/>
      <c r="I159" s="49"/>
      <c r="J159" s="24"/>
      <c r="K159" s="24"/>
      <c r="L159" s="49"/>
      <c r="M159" s="24"/>
      <c r="N159" s="49"/>
      <c r="O159" s="24"/>
      <c r="P159" s="24"/>
      <c r="Q159" s="45"/>
    </row>
    <row r="160" spans="1:17" ht="23.25" customHeight="1">
      <c r="A160" s="21" t="s">
        <v>380</v>
      </c>
      <c r="B160" s="21" t="s">
        <v>544</v>
      </c>
      <c r="C160" s="1" t="s">
        <v>307</v>
      </c>
      <c r="D160" s="45" t="s">
        <v>308</v>
      </c>
      <c r="E160" s="45" t="s">
        <v>309</v>
      </c>
      <c r="F160" s="27" t="s">
        <v>310</v>
      </c>
      <c r="G160" s="24">
        <f>일위노임!G69</f>
        <v>8.9999999999999993E-3</v>
      </c>
      <c r="H160" s="24"/>
      <c r="I160" s="49"/>
      <c r="J160" s="24"/>
      <c r="K160" s="24"/>
      <c r="L160" s="49"/>
      <c r="M160" s="24"/>
      <c r="N160" s="49"/>
      <c r="O160" s="24"/>
      <c r="P160" s="24"/>
      <c r="Q160" s="45"/>
    </row>
    <row r="161" spans="1:17" ht="23.25" customHeight="1">
      <c r="A161" s="21" t="s">
        <v>619</v>
      </c>
      <c r="B161" s="21" t="s">
        <v>544</v>
      </c>
      <c r="C161" s="1" t="s">
        <v>620</v>
      </c>
      <c r="D161" s="45" t="s">
        <v>621</v>
      </c>
      <c r="E161" s="45" t="s">
        <v>622</v>
      </c>
      <c r="F161" s="27" t="s">
        <v>277</v>
      </c>
      <c r="G161" s="24">
        <v>1</v>
      </c>
      <c r="H161" s="24"/>
      <c r="I161" s="49"/>
      <c r="J161" s="24"/>
      <c r="K161" s="24"/>
      <c r="L161" s="49"/>
      <c r="M161" s="24"/>
      <c r="N161" s="49"/>
      <c r="O161" s="24"/>
      <c r="P161" s="24"/>
      <c r="Q161" s="45"/>
    </row>
    <row r="162" spans="1:17" ht="23.25" customHeight="1">
      <c r="B162" s="21" t="s">
        <v>623</v>
      </c>
      <c r="D162" s="45" t="s">
        <v>624</v>
      </c>
      <c r="E162" s="45"/>
      <c r="F162" s="27"/>
      <c r="G162" s="24"/>
      <c r="H162" s="24"/>
      <c r="I162" s="49"/>
      <c r="J162" s="24"/>
      <c r="K162" s="24"/>
      <c r="L162" s="49"/>
      <c r="M162" s="24"/>
      <c r="N162" s="49"/>
      <c r="O162" s="24"/>
      <c r="P162" s="24"/>
      <c r="Q162" s="45"/>
    </row>
    <row r="163" spans="1:17" ht="23.25" customHeight="1">
      <c r="D163" s="45"/>
      <c r="E163" s="45"/>
      <c r="F163" s="27"/>
      <c r="G163" s="24"/>
      <c r="H163" s="24"/>
      <c r="I163" s="49"/>
      <c r="J163" s="24"/>
      <c r="K163" s="24"/>
      <c r="L163" s="49"/>
      <c r="M163" s="24"/>
      <c r="N163" s="49"/>
      <c r="O163" s="24"/>
      <c r="P163" s="24"/>
      <c r="Q163" s="45"/>
    </row>
    <row r="164" spans="1:17" ht="23.25" customHeight="1">
      <c r="A164" s="21" t="s">
        <v>705</v>
      </c>
      <c r="B164" s="21" t="s">
        <v>636</v>
      </c>
      <c r="C164" s="1" t="s">
        <v>706</v>
      </c>
      <c r="D164" s="181" t="s">
        <v>704</v>
      </c>
      <c r="E164" s="195"/>
      <c r="F164" s="27"/>
      <c r="G164" s="24"/>
      <c r="H164" s="24"/>
      <c r="I164" s="49"/>
      <c r="J164" s="24"/>
      <c r="K164" s="24"/>
      <c r="L164" s="49"/>
      <c r="M164" s="24"/>
      <c r="N164" s="49"/>
      <c r="O164" s="24"/>
      <c r="P164" s="24"/>
      <c r="Q164" s="45"/>
    </row>
    <row r="165" spans="1:17" ht="23.25" customHeight="1">
      <c r="A165" s="21" t="s">
        <v>347</v>
      </c>
      <c r="B165" s="21" t="s">
        <v>547</v>
      </c>
      <c r="C165" s="1" t="s">
        <v>219</v>
      </c>
      <c r="D165" s="45" t="s">
        <v>212</v>
      </c>
      <c r="E165" s="45" t="s">
        <v>220</v>
      </c>
      <c r="F165" s="27" t="s">
        <v>122</v>
      </c>
      <c r="G165" s="24">
        <v>1.1000000000000001</v>
      </c>
      <c r="H165" s="24"/>
      <c r="I165" s="49"/>
      <c r="J165" s="24"/>
      <c r="K165" s="24"/>
      <c r="L165" s="49"/>
      <c r="M165" s="24"/>
      <c r="N165" s="49"/>
      <c r="O165" s="24"/>
      <c r="P165" s="24"/>
      <c r="Q165" s="45"/>
    </row>
    <row r="166" spans="1:17" ht="23.25" customHeight="1">
      <c r="A166" s="21" t="s">
        <v>629</v>
      </c>
      <c r="B166" s="21" t="s">
        <v>547</v>
      </c>
      <c r="C166" s="1" t="s">
        <v>630</v>
      </c>
      <c r="D166" s="45" t="s">
        <v>631</v>
      </c>
      <c r="E166" s="45" t="s">
        <v>632</v>
      </c>
      <c r="F166" s="27" t="s">
        <v>277</v>
      </c>
      <c r="G166" s="24">
        <v>1</v>
      </c>
      <c r="H166" s="24"/>
      <c r="I166" s="49"/>
      <c r="J166" s="24"/>
      <c r="K166" s="24"/>
      <c r="L166" s="49"/>
      <c r="M166" s="24"/>
      <c r="N166" s="49"/>
      <c r="O166" s="24"/>
      <c r="P166" s="24"/>
      <c r="Q166" s="45"/>
    </row>
    <row r="167" spans="1:17" ht="23.25" customHeight="1">
      <c r="A167" s="21" t="s">
        <v>380</v>
      </c>
      <c r="B167" s="21" t="s">
        <v>547</v>
      </c>
      <c r="C167" s="1" t="s">
        <v>307</v>
      </c>
      <c r="D167" s="45" t="s">
        <v>308</v>
      </c>
      <c r="E167" s="45" t="s">
        <v>309</v>
      </c>
      <c r="F167" s="27" t="s">
        <v>310</v>
      </c>
      <c r="G167" s="24">
        <f>일위노임!G72</f>
        <v>1.7000000000000001E-2</v>
      </c>
      <c r="H167" s="24"/>
      <c r="I167" s="49"/>
      <c r="J167" s="24"/>
      <c r="K167" s="24"/>
      <c r="L167" s="49"/>
      <c r="M167" s="24"/>
      <c r="N167" s="49"/>
      <c r="O167" s="24"/>
      <c r="P167" s="24"/>
      <c r="Q167" s="45"/>
    </row>
    <row r="168" spans="1:17" ht="23.25" customHeight="1">
      <c r="A168" s="21" t="s">
        <v>619</v>
      </c>
      <c r="B168" s="21" t="s">
        <v>547</v>
      </c>
      <c r="C168" s="1" t="s">
        <v>620</v>
      </c>
      <c r="D168" s="45" t="s">
        <v>621</v>
      </c>
      <c r="E168" s="45" t="s">
        <v>622</v>
      </c>
      <c r="F168" s="27" t="s">
        <v>277</v>
      </c>
      <c r="G168" s="24">
        <v>1</v>
      </c>
      <c r="H168" s="24"/>
      <c r="I168" s="49"/>
      <c r="J168" s="24"/>
      <c r="K168" s="24"/>
      <c r="L168" s="49"/>
      <c r="M168" s="24"/>
      <c r="N168" s="49"/>
      <c r="O168" s="24"/>
      <c r="P168" s="24"/>
      <c r="Q168" s="45"/>
    </row>
    <row r="169" spans="1:17" ht="23.25" customHeight="1">
      <c r="B169" s="21" t="s">
        <v>623</v>
      </c>
      <c r="D169" s="45" t="s">
        <v>624</v>
      </c>
      <c r="E169" s="45"/>
      <c r="F169" s="27"/>
      <c r="G169" s="24"/>
      <c r="H169" s="24"/>
      <c r="I169" s="49"/>
      <c r="J169" s="24"/>
      <c r="K169" s="24"/>
      <c r="L169" s="49"/>
      <c r="M169" s="24"/>
      <c r="N169" s="49"/>
      <c r="O169" s="24"/>
      <c r="P169" s="24"/>
      <c r="Q169" s="45"/>
    </row>
    <row r="170" spans="1:17" ht="23.25" customHeight="1">
      <c r="D170" s="45"/>
      <c r="E170" s="45"/>
      <c r="F170" s="27"/>
      <c r="G170" s="24"/>
      <c r="H170" s="24"/>
      <c r="I170" s="49"/>
      <c r="J170" s="24"/>
      <c r="K170" s="24"/>
      <c r="L170" s="49"/>
      <c r="M170" s="24"/>
      <c r="N170" s="49"/>
      <c r="O170" s="24"/>
      <c r="P170" s="24"/>
      <c r="Q170" s="45"/>
    </row>
    <row r="171" spans="1:17" ht="23.25" customHeight="1">
      <c r="A171" s="21" t="s">
        <v>708</v>
      </c>
      <c r="B171" s="21" t="s">
        <v>636</v>
      </c>
      <c r="C171" s="1" t="s">
        <v>709</v>
      </c>
      <c r="D171" s="181" t="s">
        <v>707</v>
      </c>
      <c r="E171" s="195"/>
      <c r="F171" s="27"/>
      <c r="G171" s="24"/>
      <c r="H171" s="24"/>
      <c r="I171" s="49"/>
      <c r="J171" s="24"/>
      <c r="K171" s="24"/>
      <c r="L171" s="49"/>
      <c r="M171" s="24"/>
      <c r="N171" s="49"/>
      <c r="O171" s="24"/>
      <c r="P171" s="24"/>
      <c r="Q171" s="45"/>
    </row>
    <row r="172" spans="1:17" ht="23.25" customHeight="1">
      <c r="A172" s="21" t="s">
        <v>348</v>
      </c>
      <c r="B172" s="21" t="s">
        <v>550</v>
      </c>
      <c r="C172" s="1" t="s">
        <v>221</v>
      </c>
      <c r="D172" s="45" t="s">
        <v>222</v>
      </c>
      <c r="E172" s="45" t="s">
        <v>223</v>
      </c>
      <c r="F172" s="27" t="s">
        <v>122</v>
      </c>
      <c r="G172" s="24">
        <v>1.05</v>
      </c>
      <c r="H172" s="24"/>
      <c r="I172" s="49"/>
      <c r="J172" s="24"/>
      <c r="K172" s="24"/>
      <c r="L172" s="49"/>
      <c r="M172" s="24"/>
      <c r="N172" s="49"/>
      <c r="O172" s="24"/>
      <c r="P172" s="24"/>
      <c r="Q172" s="45"/>
    </row>
    <row r="173" spans="1:17" ht="23.25" customHeight="1">
      <c r="A173" s="21" t="s">
        <v>629</v>
      </c>
      <c r="B173" s="21" t="s">
        <v>550</v>
      </c>
      <c r="C173" s="1" t="s">
        <v>630</v>
      </c>
      <c r="D173" s="45" t="s">
        <v>631</v>
      </c>
      <c r="E173" s="45" t="s">
        <v>632</v>
      </c>
      <c r="F173" s="27" t="s">
        <v>277</v>
      </c>
      <c r="G173" s="24">
        <v>1</v>
      </c>
      <c r="H173" s="24"/>
      <c r="I173" s="49"/>
      <c r="J173" s="24"/>
      <c r="K173" s="24"/>
      <c r="L173" s="49"/>
      <c r="M173" s="24"/>
      <c r="N173" s="49"/>
      <c r="O173" s="24"/>
      <c r="P173" s="24"/>
      <c r="Q173" s="45"/>
    </row>
    <row r="174" spans="1:17" ht="23.25" customHeight="1">
      <c r="A174" s="21" t="s">
        <v>381</v>
      </c>
      <c r="B174" s="21" t="s">
        <v>550</v>
      </c>
      <c r="C174" s="1" t="s">
        <v>311</v>
      </c>
      <c r="D174" s="45" t="s">
        <v>308</v>
      </c>
      <c r="E174" s="45" t="s">
        <v>312</v>
      </c>
      <c r="F174" s="27" t="s">
        <v>310</v>
      </c>
      <c r="G174" s="24">
        <f>일위노임!G75</f>
        <v>0.108</v>
      </c>
      <c r="H174" s="24"/>
      <c r="I174" s="49"/>
      <c r="J174" s="24"/>
      <c r="K174" s="24"/>
      <c r="L174" s="49"/>
      <c r="M174" s="24"/>
      <c r="N174" s="49"/>
      <c r="O174" s="24"/>
      <c r="P174" s="24"/>
      <c r="Q174" s="45"/>
    </row>
    <row r="175" spans="1:17" ht="23.25" customHeight="1">
      <c r="A175" s="21" t="s">
        <v>619</v>
      </c>
      <c r="B175" s="21" t="s">
        <v>550</v>
      </c>
      <c r="C175" s="1" t="s">
        <v>620</v>
      </c>
      <c r="D175" s="45" t="s">
        <v>621</v>
      </c>
      <c r="E175" s="45" t="s">
        <v>622</v>
      </c>
      <c r="F175" s="27" t="s">
        <v>277</v>
      </c>
      <c r="G175" s="24">
        <v>1</v>
      </c>
      <c r="H175" s="24"/>
      <c r="I175" s="49"/>
      <c r="J175" s="24"/>
      <c r="K175" s="24"/>
      <c r="L175" s="49"/>
      <c r="M175" s="24"/>
      <c r="N175" s="49"/>
      <c r="O175" s="24"/>
      <c r="P175" s="24"/>
      <c r="Q175" s="45"/>
    </row>
    <row r="176" spans="1:17" ht="23.25" customHeight="1">
      <c r="B176" s="21" t="s">
        <v>623</v>
      </c>
      <c r="D176" s="45" t="s">
        <v>624</v>
      </c>
      <c r="E176" s="45"/>
      <c r="F176" s="27"/>
      <c r="G176" s="24"/>
      <c r="H176" s="24"/>
      <c r="I176" s="49"/>
      <c r="J176" s="24"/>
      <c r="K176" s="24"/>
      <c r="L176" s="49"/>
      <c r="M176" s="24"/>
      <c r="N176" s="49"/>
      <c r="O176" s="24"/>
      <c r="P176" s="24"/>
      <c r="Q176" s="45"/>
    </row>
    <row r="177" spans="1:17" ht="23.25" customHeight="1">
      <c r="D177" s="45"/>
      <c r="E177" s="45"/>
      <c r="F177" s="27"/>
      <c r="G177" s="24"/>
      <c r="H177" s="24"/>
      <c r="I177" s="49"/>
      <c r="J177" s="24"/>
      <c r="K177" s="24"/>
      <c r="L177" s="49"/>
      <c r="M177" s="24"/>
      <c r="N177" s="49"/>
      <c r="O177" s="24"/>
      <c r="P177" s="24"/>
      <c r="Q177" s="45"/>
    </row>
    <row r="178" spans="1:17" ht="23.25" customHeight="1">
      <c r="A178" s="21" t="s">
        <v>711</v>
      </c>
      <c r="B178" s="21" t="s">
        <v>636</v>
      </c>
      <c r="C178" s="1" t="s">
        <v>712</v>
      </c>
      <c r="D178" s="181" t="s">
        <v>710</v>
      </c>
      <c r="E178" s="195"/>
      <c r="F178" s="27"/>
      <c r="G178" s="24"/>
      <c r="H178" s="24"/>
      <c r="I178" s="49"/>
      <c r="J178" s="24"/>
      <c r="K178" s="24"/>
      <c r="L178" s="49"/>
      <c r="M178" s="24"/>
      <c r="N178" s="49"/>
      <c r="O178" s="24"/>
      <c r="P178" s="24"/>
      <c r="Q178" s="45"/>
    </row>
    <row r="179" spans="1:17" ht="23.25" customHeight="1">
      <c r="A179" s="21" t="s">
        <v>349</v>
      </c>
      <c r="B179" s="21" t="s">
        <v>553</v>
      </c>
      <c r="C179" s="1" t="s">
        <v>225</v>
      </c>
      <c r="D179" s="45" t="s">
        <v>222</v>
      </c>
      <c r="E179" s="45" t="s">
        <v>226</v>
      </c>
      <c r="F179" s="27" t="s">
        <v>122</v>
      </c>
      <c r="G179" s="24">
        <v>1.05</v>
      </c>
      <c r="H179" s="24"/>
      <c r="I179" s="49"/>
      <c r="J179" s="24"/>
      <c r="K179" s="24"/>
      <c r="L179" s="49"/>
      <c r="M179" s="24"/>
      <c r="N179" s="49"/>
      <c r="O179" s="24"/>
      <c r="P179" s="24"/>
      <c r="Q179" s="45"/>
    </row>
    <row r="180" spans="1:17" ht="23.25" customHeight="1">
      <c r="A180" s="21" t="s">
        <v>629</v>
      </c>
      <c r="B180" s="21" t="s">
        <v>553</v>
      </c>
      <c r="C180" s="1" t="s">
        <v>630</v>
      </c>
      <c r="D180" s="45" t="s">
        <v>631</v>
      </c>
      <c r="E180" s="45" t="s">
        <v>632</v>
      </c>
      <c r="F180" s="27" t="s">
        <v>277</v>
      </c>
      <c r="G180" s="24">
        <v>1</v>
      </c>
      <c r="H180" s="24"/>
      <c r="I180" s="49"/>
      <c r="J180" s="24"/>
      <c r="K180" s="24"/>
      <c r="L180" s="49"/>
      <c r="M180" s="24"/>
      <c r="N180" s="49"/>
      <c r="O180" s="24"/>
      <c r="P180" s="24"/>
      <c r="Q180" s="45"/>
    </row>
    <row r="181" spans="1:17" ht="23.25" customHeight="1">
      <c r="A181" s="21" t="s">
        <v>381</v>
      </c>
      <c r="B181" s="21" t="s">
        <v>553</v>
      </c>
      <c r="C181" s="1" t="s">
        <v>311</v>
      </c>
      <c r="D181" s="45" t="s">
        <v>308</v>
      </c>
      <c r="E181" s="45" t="s">
        <v>312</v>
      </c>
      <c r="F181" s="27" t="s">
        <v>310</v>
      </c>
      <c r="G181" s="24">
        <f>일위노임!G78</f>
        <v>1.6E-2</v>
      </c>
      <c r="H181" s="24"/>
      <c r="I181" s="49"/>
      <c r="J181" s="24"/>
      <c r="K181" s="24"/>
      <c r="L181" s="49"/>
      <c r="M181" s="24"/>
      <c r="N181" s="49"/>
      <c r="O181" s="24"/>
      <c r="P181" s="24"/>
      <c r="Q181" s="45"/>
    </row>
    <row r="182" spans="1:17" ht="23.25" customHeight="1">
      <c r="A182" s="21" t="s">
        <v>619</v>
      </c>
      <c r="B182" s="21" t="s">
        <v>553</v>
      </c>
      <c r="C182" s="1" t="s">
        <v>620</v>
      </c>
      <c r="D182" s="45" t="s">
        <v>621</v>
      </c>
      <c r="E182" s="45" t="s">
        <v>622</v>
      </c>
      <c r="F182" s="27" t="s">
        <v>277</v>
      </c>
      <c r="G182" s="24">
        <v>1</v>
      </c>
      <c r="H182" s="24"/>
      <c r="I182" s="49"/>
      <c r="J182" s="24"/>
      <c r="K182" s="24"/>
      <c r="L182" s="49"/>
      <c r="M182" s="24"/>
      <c r="N182" s="49"/>
      <c r="O182" s="24"/>
      <c r="P182" s="24"/>
      <c r="Q182" s="45"/>
    </row>
    <row r="183" spans="1:17" ht="23.25" customHeight="1">
      <c r="B183" s="21" t="s">
        <v>623</v>
      </c>
      <c r="D183" s="45" t="s">
        <v>624</v>
      </c>
      <c r="E183" s="45"/>
      <c r="F183" s="27"/>
      <c r="G183" s="24"/>
      <c r="H183" s="24"/>
      <c r="I183" s="49"/>
      <c r="J183" s="24"/>
      <c r="K183" s="24"/>
      <c r="L183" s="49"/>
      <c r="M183" s="24"/>
      <c r="N183" s="49"/>
      <c r="O183" s="24"/>
      <c r="P183" s="24"/>
      <c r="Q183" s="45"/>
    </row>
    <row r="184" spans="1:17" ht="23.25" customHeight="1">
      <c r="D184" s="45"/>
      <c r="E184" s="45"/>
      <c r="F184" s="27"/>
      <c r="G184" s="24"/>
      <c r="H184" s="24"/>
      <c r="I184" s="49"/>
      <c r="J184" s="24"/>
      <c r="K184" s="24"/>
      <c r="L184" s="49"/>
      <c r="M184" s="24"/>
      <c r="N184" s="49"/>
      <c r="O184" s="24"/>
      <c r="P184" s="24"/>
      <c r="Q184" s="45"/>
    </row>
    <row r="185" spans="1:17" ht="23.25" customHeight="1">
      <c r="A185" s="21" t="s">
        <v>714</v>
      </c>
      <c r="B185" s="21" t="s">
        <v>636</v>
      </c>
      <c r="C185" s="1" t="s">
        <v>715</v>
      </c>
      <c r="D185" s="181" t="s">
        <v>713</v>
      </c>
      <c r="E185" s="195"/>
      <c r="F185" s="27"/>
      <c r="G185" s="24"/>
      <c r="H185" s="24"/>
      <c r="I185" s="49"/>
      <c r="J185" s="24"/>
      <c r="K185" s="24"/>
      <c r="L185" s="49"/>
      <c r="M185" s="24"/>
      <c r="N185" s="49"/>
      <c r="O185" s="24"/>
      <c r="P185" s="24"/>
      <c r="Q185" s="45"/>
    </row>
    <row r="186" spans="1:17" ht="23.25" customHeight="1">
      <c r="A186" s="21" t="s">
        <v>350</v>
      </c>
      <c r="B186" s="21" t="s">
        <v>556</v>
      </c>
      <c r="C186" s="1" t="s">
        <v>227</v>
      </c>
      <c r="D186" s="45" t="s">
        <v>222</v>
      </c>
      <c r="E186" s="45" t="s">
        <v>228</v>
      </c>
      <c r="F186" s="27" t="s">
        <v>122</v>
      </c>
      <c r="G186" s="24">
        <v>1.05</v>
      </c>
      <c r="H186" s="24"/>
      <c r="I186" s="49"/>
      <c r="J186" s="24"/>
      <c r="K186" s="24"/>
      <c r="L186" s="49"/>
      <c r="M186" s="24"/>
      <c r="N186" s="49"/>
      <c r="O186" s="24"/>
      <c r="P186" s="24"/>
      <c r="Q186" s="45"/>
    </row>
    <row r="187" spans="1:17" ht="23.25" customHeight="1">
      <c r="A187" s="21" t="s">
        <v>629</v>
      </c>
      <c r="B187" s="21" t="s">
        <v>556</v>
      </c>
      <c r="C187" s="1" t="s">
        <v>630</v>
      </c>
      <c r="D187" s="45" t="s">
        <v>631</v>
      </c>
      <c r="E187" s="45" t="s">
        <v>632</v>
      </c>
      <c r="F187" s="27" t="s">
        <v>277</v>
      </c>
      <c r="G187" s="24">
        <v>1</v>
      </c>
      <c r="H187" s="24"/>
      <c r="I187" s="49"/>
      <c r="J187" s="24"/>
      <c r="K187" s="24"/>
      <c r="L187" s="49"/>
      <c r="M187" s="24"/>
      <c r="N187" s="49"/>
      <c r="O187" s="24"/>
      <c r="P187" s="24"/>
      <c r="Q187" s="45"/>
    </row>
    <row r="188" spans="1:17" ht="23.25" customHeight="1">
      <c r="A188" s="21" t="s">
        <v>381</v>
      </c>
      <c r="B188" s="21" t="s">
        <v>556</v>
      </c>
      <c r="C188" s="1" t="s">
        <v>311</v>
      </c>
      <c r="D188" s="45" t="s">
        <v>308</v>
      </c>
      <c r="E188" s="45" t="s">
        <v>312</v>
      </c>
      <c r="F188" s="27" t="s">
        <v>310</v>
      </c>
      <c r="G188" s="24">
        <f>일위노임!G81</f>
        <v>2.5000000000000001E-2</v>
      </c>
      <c r="H188" s="24"/>
      <c r="I188" s="49"/>
      <c r="J188" s="24"/>
      <c r="K188" s="24"/>
      <c r="L188" s="49"/>
      <c r="M188" s="24"/>
      <c r="N188" s="49"/>
      <c r="O188" s="24"/>
      <c r="P188" s="24"/>
      <c r="Q188" s="45"/>
    </row>
    <row r="189" spans="1:17" ht="23.25" customHeight="1">
      <c r="A189" s="21" t="s">
        <v>619</v>
      </c>
      <c r="B189" s="21" t="s">
        <v>556</v>
      </c>
      <c r="C189" s="1" t="s">
        <v>620</v>
      </c>
      <c r="D189" s="45" t="s">
        <v>621</v>
      </c>
      <c r="E189" s="45" t="s">
        <v>622</v>
      </c>
      <c r="F189" s="27" t="s">
        <v>277</v>
      </c>
      <c r="G189" s="24">
        <v>1</v>
      </c>
      <c r="H189" s="24"/>
      <c r="I189" s="49"/>
      <c r="J189" s="24"/>
      <c r="K189" s="24"/>
      <c r="L189" s="49"/>
      <c r="M189" s="24"/>
      <c r="N189" s="49"/>
      <c r="O189" s="24"/>
      <c r="P189" s="24"/>
      <c r="Q189" s="45"/>
    </row>
    <row r="190" spans="1:17" ht="23.25" customHeight="1">
      <c r="B190" s="21" t="s">
        <v>623</v>
      </c>
      <c r="D190" s="45" t="s">
        <v>624</v>
      </c>
      <c r="E190" s="45"/>
      <c r="F190" s="27"/>
      <c r="G190" s="24"/>
      <c r="H190" s="24"/>
      <c r="I190" s="49"/>
      <c r="J190" s="24"/>
      <c r="K190" s="24"/>
      <c r="L190" s="49"/>
      <c r="M190" s="24"/>
      <c r="N190" s="49"/>
      <c r="O190" s="24"/>
      <c r="P190" s="24"/>
      <c r="Q190" s="45"/>
    </row>
    <row r="191" spans="1:17" ht="23.25" customHeight="1">
      <c r="D191" s="45"/>
      <c r="E191" s="45"/>
      <c r="F191" s="27"/>
      <c r="G191" s="24"/>
      <c r="H191" s="24"/>
      <c r="I191" s="49"/>
      <c r="J191" s="24"/>
      <c r="K191" s="24"/>
      <c r="L191" s="49"/>
      <c r="M191" s="24"/>
      <c r="N191" s="49"/>
      <c r="O191" s="24"/>
      <c r="P191" s="24"/>
      <c r="Q191" s="45"/>
    </row>
    <row r="192" spans="1:17" ht="23.25" customHeight="1">
      <c r="A192" s="21" t="s">
        <v>717</v>
      </c>
      <c r="B192" s="21" t="s">
        <v>636</v>
      </c>
      <c r="C192" s="1" t="s">
        <v>718</v>
      </c>
      <c r="D192" s="181" t="s">
        <v>716</v>
      </c>
      <c r="E192" s="195"/>
      <c r="F192" s="27"/>
      <c r="G192" s="24"/>
      <c r="H192" s="24"/>
      <c r="I192" s="49"/>
      <c r="J192" s="24"/>
      <c r="K192" s="24"/>
      <c r="L192" s="49"/>
      <c r="M192" s="24"/>
      <c r="N192" s="49"/>
      <c r="O192" s="24"/>
      <c r="P192" s="24"/>
      <c r="Q192" s="45"/>
    </row>
    <row r="193" spans="1:17" ht="23.25" customHeight="1">
      <c r="A193" s="21" t="s">
        <v>351</v>
      </c>
      <c r="B193" s="21" t="s">
        <v>559</v>
      </c>
      <c r="C193" s="1" t="s">
        <v>229</v>
      </c>
      <c r="D193" s="45" t="s">
        <v>222</v>
      </c>
      <c r="E193" s="45" t="s">
        <v>230</v>
      </c>
      <c r="F193" s="27" t="s">
        <v>122</v>
      </c>
      <c r="G193" s="24">
        <v>1.05</v>
      </c>
      <c r="H193" s="24"/>
      <c r="I193" s="49"/>
      <c r="J193" s="24"/>
      <c r="K193" s="24"/>
      <c r="L193" s="49"/>
      <c r="M193" s="24"/>
      <c r="N193" s="49"/>
      <c r="O193" s="24"/>
      <c r="P193" s="24"/>
      <c r="Q193" s="45"/>
    </row>
    <row r="194" spans="1:17" ht="23.25" customHeight="1">
      <c r="A194" s="21" t="s">
        <v>629</v>
      </c>
      <c r="B194" s="21" t="s">
        <v>559</v>
      </c>
      <c r="C194" s="1" t="s">
        <v>630</v>
      </c>
      <c r="D194" s="45" t="s">
        <v>631</v>
      </c>
      <c r="E194" s="45" t="s">
        <v>632</v>
      </c>
      <c r="F194" s="27" t="s">
        <v>277</v>
      </c>
      <c r="G194" s="24">
        <v>1</v>
      </c>
      <c r="H194" s="24"/>
      <c r="I194" s="49"/>
      <c r="J194" s="24"/>
      <c r="K194" s="24"/>
      <c r="L194" s="49"/>
      <c r="M194" s="24"/>
      <c r="N194" s="49"/>
      <c r="O194" s="24"/>
      <c r="P194" s="24"/>
      <c r="Q194" s="45"/>
    </row>
    <row r="195" spans="1:17" ht="23.25" customHeight="1">
      <c r="A195" s="21" t="s">
        <v>381</v>
      </c>
      <c r="B195" s="21" t="s">
        <v>559</v>
      </c>
      <c r="C195" s="1" t="s">
        <v>311</v>
      </c>
      <c r="D195" s="45" t="s">
        <v>308</v>
      </c>
      <c r="E195" s="45" t="s">
        <v>312</v>
      </c>
      <c r="F195" s="27" t="s">
        <v>310</v>
      </c>
      <c r="G195" s="24">
        <f>일위노임!G84</f>
        <v>2.1999999999999999E-2</v>
      </c>
      <c r="H195" s="24"/>
      <c r="I195" s="49"/>
      <c r="J195" s="24"/>
      <c r="K195" s="24"/>
      <c r="L195" s="49"/>
      <c r="M195" s="24"/>
      <c r="N195" s="49"/>
      <c r="O195" s="24"/>
      <c r="P195" s="24"/>
      <c r="Q195" s="45"/>
    </row>
    <row r="196" spans="1:17" ht="23.25" customHeight="1">
      <c r="A196" s="21" t="s">
        <v>619</v>
      </c>
      <c r="B196" s="21" t="s">
        <v>559</v>
      </c>
      <c r="C196" s="1" t="s">
        <v>620</v>
      </c>
      <c r="D196" s="45" t="s">
        <v>621</v>
      </c>
      <c r="E196" s="45" t="s">
        <v>622</v>
      </c>
      <c r="F196" s="27" t="s">
        <v>277</v>
      </c>
      <c r="G196" s="24">
        <v>1</v>
      </c>
      <c r="H196" s="24"/>
      <c r="I196" s="49"/>
      <c r="J196" s="24"/>
      <c r="K196" s="24"/>
      <c r="L196" s="49"/>
      <c r="M196" s="24"/>
      <c r="N196" s="49"/>
      <c r="O196" s="24"/>
      <c r="P196" s="24"/>
      <c r="Q196" s="45"/>
    </row>
    <row r="197" spans="1:17" ht="23.25" customHeight="1">
      <c r="B197" s="21" t="s">
        <v>623</v>
      </c>
      <c r="D197" s="45" t="s">
        <v>624</v>
      </c>
      <c r="E197" s="45"/>
      <c r="F197" s="27"/>
      <c r="G197" s="24"/>
      <c r="H197" s="24"/>
      <c r="I197" s="49"/>
      <c r="J197" s="24"/>
      <c r="K197" s="24"/>
      <c r="L197" s="49"/>
      <c r="M197" s="24"/>
      <c r="N197" s="49"/>
      <c r="O197" s="24"/>
      <c r="P197" s="24"/>
      <c r="Q197" s="45"/>
    </row>
    <row r="198" spans="1:17" ht="23.25" customHeight="1">
      <c r="D198" s="45"/>
      <c r="E198" s="45"/>
      <c r="F198" s="27"/>
      <c r="G198" s="24"/>
      <c r="H198" s="24"/>
      <c r="I198" s="49"/>
      <c r="J198" s="24"/>
      <c r="K198" s="24"/>
      <c r="L198" s="49"/>
      <c r="M198" s="24"/>
      <c r="N198" s="49"/>
      <c r="O198" s="24"/>
      <c r="P198" s="24"/>
      <c r="Q198" s="45"/>
    </row>
    <row r="199" spans="1:17" ht="23.25" customHeight="1">
      <c r="A199" s="21" t="s">
        <v>720</v>
      </c>
      <c r="B199" s="21" t="s">
        <v>636</v>
      </c>
      <c r="C199" s="1" t="s">
        <v>721</v>
      </c>
      <c r="D199" s="181" t="s">
        <v>719</v>
      </c>
      <c r="E199" s="195"/>
      <c r="F199" s="27"/>
      <c r="G199" s="24"/>
      <c r="H199" s="24"/>
      <c r="I199" s="49"/>
      <c r="J199" s="24"/>
      <c r="K199" s="24"/>
      <c r="L199" s="49"/>
      <c r="M199" s="24"/>
      <c r="N199" s="49"/>
      <c r="O199" s="24"/>
      <c r="P199" s="24"/>
      <c r="Q199" s="45"/>
    </row>
    <row r="200" spans="1:17" ht="23.25" customHeight="1">
      <c r="A200" s="21" t="s">
        <v>352</v>
      </c>
      <c r="B200" s="21" t="s">
        <v>562</v>
      </c>
      <c r="C200" s="1" t="s">
        <v>231</v>
      </c>
      <c r="D200" s="45" t="s">
        <v>222</v>
      </c>
      <c r="E200" s="45" t="s">
        <v>232</v>
      </c>
      <c r="F200" s="27" t="s">
        <v>122</v>
      </c>
      <c r="G200" s="24">
        <v>1.05</v>
      </c>
      <c r="H200" s="24"/>
      <c r="I200" s="49"/>
      <c r="J200" s="24"/>
      <c r="K200" s="24"/>
      <c r="L200" s="49"/>
      <c r="M200" s="24"/>
      <c r="N200" s="49"/>
      <c r="O200" s="24"/>
      <c r="P200" s="24"/>
      <c r="Q200" s="45"/>
    </row>
    <row r="201" spans="1:17" ht="23.25" customHeight="1">
      <c r="A201" s="21" t="s">
        <v>629</v>
      </c>
      <c r="B201" s="21" t="s">
        <v>562</v>
      </c>
      <c r="C201" s="1" t="s">
        <v>630</v>
      </c>
      <c r="D201" s="45" t="s">
        <v>631</v>
      </c>
      <c r="E201" s="45" t="s">
        <v>632</v>
      </c>
      <c r="F201" s="27" t="s">
        <v>277</v>
      </c>
      <c r="G201" s="24">
        <v>1</v>
      </c>
      <c r="H201" s="24"/>
      <c r="I201" s="49"/>
      <c r="J201" s="24"/>
      <c r="K201" s="24"/>
      <c r="L201" s="49"/>
      <c r="M201" s="24"/>
      <c r="N201" s="49"/>
      <c r="O201" s="24"/>
      <c r="P201" s="24"/>
      <c r="Q201" s="45"/>
    </row>
    <row r="202" spans="1:17" ht="23.25" customHeight="1">
      <c r="A202" s="21" t="s">
        <v>381</v>
      </c>
      <c r="B202" s="21" t="s">
        <v>562</v>
      </c>
      <c r="C202" s="1" t="s">
        <v>311</v>
      </c>
      <c r="D202" s="45" t="s">
        <v>308</v>
      </c>
      <c r="E202" s="45" t="s">
        <v>312</v>
      </c>
      <c r="F202" s="27" t="s">
        <v>310</v>
      </c>
      <c r="G202" s="24">
        <f>일위노임!G87</f>
        <v>3.4000000000000002E-2</v>
      </c>
      <c r="H202" s="24"/>
      <c r="I202" s="49"/>
      <c r="J202" s="24"/>
      <c r="K202" s="24"/>
      <c r="L202" s="49"/>
      <c r="M202" s="24"/>
      <c r="N202" s="49"/>
      <c r="O202" s="24"/>
      <c r="P202" s="24"/>
      <c r="Q202" s="45"/>
    </row>
    <row r="203" spans="1:17" ht="23.25" customHeight="1">
      <c r="A203" s="21" t="s">
        <v>619</v>
      </c>
      <c r="B203" s="21" t="s">
        <v>562</v>
      </c>
      <c r="C203" s="1" t="s">
        <v>620</v>
      </c>
      <c r="D203" s="45" t="s">
        <v>621</v>
      </c>
      <c r="E203" s="45" t="s">
        <v>622</v>
      </c>
      <c r="F203" s="27" t="s">
        <v>277</v>
      </c>
      <c r="G203" s="24">
        <v>1</v>
      </c>
      <c r="H203" s="24"/>
      <c r="I203" s="49"/>
      <c r="J203" s="24"/>
      <c r="K203" s="24"/>
      <c r="L203" s="49"/>
      <c r="M203" s="24"/>
      <c r="N203" s="49"/>
      <c r="O203" s="24"/>
      <c r="P203" s="24"/>
      <c r="Q203" s="45"/>
    </row>
    <row r="204" spans="1:17" ht="23.25" customHeight="1">
      <c r="B204" s="21" t="s">
        <v>623</v>
      </c>
      <c r="D204" s="45" t="s">
        <v>624</v>
      </c>
      <c r="E204" s="45"/>
      <c r="F204" s="27"/>
      <c r="G204" s="24"/>
      <c r="H204" s="24"/>
      <c r="I204" s="49"/>
      <c r="J204" s="24"/>
      <c r="K204" s="24"/>
      <c r="L204" s="49"/>
      <c r="M204" s="24"/>
      <c r="N204" s="49"/>
      <c r="O204" s="24"/>
      <c r="P204" s="24"/>
      <c r="Q204" s="45"/>
    </row>
    <row r="205" spans="1:17" ht="23.25" customHeight="1">
      <c r="D205" s="45"/>
      <c r="E205" s="45"/>
      <c r="F205" s="27"/>
      <c r="G205" s="24"/>
      <c r="H205" s="24"/>
      <c r="I205" s="49"/>
      <c r="J205" s="24"/>
      <c r="K205" s="24"/>
      <c r="L205" s="49"/>
      <c r="M205" s="24"/>
      <c r="N205" s="49"/>
      <c r="O205" s="24"/>
      <c r="P205" s="24"/>
      <c r="Q205" s="45"/>
    </row>
    <row r="206" spans="1:17" ht="23.25" customHeight="1">
      <c r="A206" s="21" t="s">
        <v>723</v>
      </c>
      <c r="B206" s="21" t="s">
        <v>636</v>
      </c>
      <c r="C206" s="1" t="s">
        <v>724</v>
      </c>
      <c r="D206" s="181" t="s">
        <v>722</v>
      </c>
      <c r="E206" s="195"/>
      <c r="F206" s="27"/>
      <c r="G206" s="24"/>
      <c r="H206" s="24"/>
      <c r="I206" s="49"/>
      <c r="J206" s="24"/>
      <c r="K206" s="24"/>
      <c r="L206" s="49"/>
      <c r="M206" s="24"/>
      <c r="N206" s="49"/>
      <c r="O206" s="24"/>
      <c r="P206" s="24"/>
      <c r="Q206" s="45"/>
    </row>
    <row r="207" spans="1:17" ht="23.25" customHeight="1">
      <c r="A207" s="21" t="s">
        <v>353</v>
      </c>
      <c r="B207" s="21" t="s">
        <v>565</v>
      </c>
      <c r="C207" s="1" t="s">
        <v>233</v>
      </c>
      <c r="D207" s="45" t="s">
        <v>222</v>
      </c>
      <c r="E207" s="45" t="s">
        <v>234</v>
      </c>
      <c r="F207" s="27" t="s">
        <v>122</v>
      </c>
      <c r="G207" s="24">
        <v>1.05</v>
      </c>
      <c r="H207" s="24"/>
      <c r="I207" s="49"/>
      <c r="J207" s="24"/>
      <c r="K207" s="24"/>
      <c r="L207" s="49"/>
      <c r="M207" s="24"/>
      <c r="N207" s="49"/>
      <c r="O207" s="24"/>
      <c r="P207" s="24"/>
      <c r="Q207" s="45"/>
    </row>
    <row r="208" spans="1:17" ht="23.25" customHeight="1">
      <c r="A208" s="21" t="s">
        <v>629</v>
      </c>
      <c r="B208" s="21" t="s">
        <v>565</v>
      </c>
      <c r="C208" s="1" t="s">
        <v>630</v>
      </c>
      <c r="D208" s="45" t="s">
        <v>631</v>
      </c>
      <c r="E208" s="45" t="s">
        <v>632</v>
      </c>
      <c r="F208" s="27" t="s">
        <v>277</v>
      </c>
      <c r="G208" s="24">
        <v>1</v>
      </c>
      <c r="H208" s="24"/>
      <c r="I208" s="49"/>
      <c r="J208" s="24"/>
      <c r="K208" s="24"/>
      <c r="L208" s="49"/>
      <c r="M208" s="24"/>
      <c r="N208" s="49"/>
      <c r="O208" s="24"/>
      <c r="P208" s="24"/>
      <c r="Q208" s="45"/>
    </row>
    <row r="209" spans="1:17" ht="23.25" customHeight="1">
      <c r="A209" s="21" t="s">
        <v>381</v>
      </c>
      <c r="B209" s="21" t="s">
        <v>565</v>
      </c>
      <c r="C209" s="1" t="s">
        <v>311</v>
      </c>
      <c r="D209" s="45" t="s">
        <v>308</v>
      </c>
      <c r="E209" s="45" t="s">
        <v>312</v>
      </c>
      <c r="F209" s="27" t="s">
        <v>310</v>
      </c>
      <c r="G209" s="24">
        <f>일위노임!G90</f>
        <v>4.9000000000000002E-2</v>
      </c>
      <c r="H209" s="24"/>
      <c r="I209" s="49"/>
      <c r="J209" s="24"/>
      <c r="K209" s="24"/>
      <c r="L209" s="49"/>
      <c r="M209" s="24"/>
      <c r="N209" s="49"/>
      <c r="O209" s="24"/>
      <c r="P209" s="24"/>
      <c r="Q209" s="45"/>
    </row>
    <row r="210" spans="1:17" ht="23.25" customHeight="1">
      <c r="A210" s="21" t="s">
        <v>619</v>
      </c>
      <c r="B210" s="21" t="s">
        <v>565</v>
      </c>
      <c r="C210" s="1" t="s">
        <v>620</v>
      </c>
      <c r="D210" s="45" t="s">
        <v>621</v>
      </c>
      <c r="E210" s="45" t="s">
        <v>622</v>
      </c>
      <c r="F210" s="27" t="s">
        <v>277</v>
      </c>
      <c r="G210" s="24">
        <v>1</v>
      </c>
      <c r="H210" s="24"/>
      <c r="I210" s="49"/>
      <c r="J210" s="24"/>
      <c r="K210" s="24"/>
      <c r="L210" s="49"/>
      <c r="M210" s="24"/>
      <c r="N210" s="49"/>
      <c r="O210" s="24"/>
      <c r="P210" s="24"/>
      <c r="Q210" s="45"/>
    </row>
    <row r="211" spans="1:17" ht="23.25" customHeight="1">
      <c r="B211" s="21" t="s">
        <v>623</v>
      </c>
      <c r="D211" s="45" t="s">
        <v>624</v>
      </c>
      <c r="E211" s="45"/>
      <c r="F211" s="27"/>
      <c r="G211" s="24"/>
      <c r="H211" s="24"/>
      <c r="I211" s="49"/>
      <c r="J211" s="24"/>
      <c r="K211" s="24"/>
      <c r="L211" s="49"/>
      <c r="M211" s="24"/>
      <c r="N211" s="49"/>
      <c r="O211" s="24"/>
      <c r="P211" s="24"/>
      <c r="Q211" s="45"/>
    </row>
    <row r="212" spans="1:17" ht="23.25" customHeight="1">
      <c r="D212" s="45"/>
      <c r="E212" s="45"/>
      <c r="F212" s="27"/>
      <c r="G212" s="24"/>
      <c r="H212" s="24"/>
      <c r="I212" s="49"/>
      <c r="J212" s="24"/>
      <c r="K212" s="24"/>
      <c r="L212" s="49"/>
      <c r="M212" s="24"/>
      <c r="N212" s="49"/>
      <c r="O212" s="24"/>
      <c r="P212" s="24"/>
      <c r="Q212" s="45"/>
    </row>
    <row r="213" spans="1:17" ht="23.25" customHeight="1">
      <c r="A213" s="21" t="s">
        <v>726</v>
      </c>
      <c r="B213" s="21" t="s">
        <v>636</v>
      </c>
      <c r="C213" s="1" t="s">
        <v>727</v>
      </c>
      <c r="D213" s="181" t="s">
        <v>725</v>
      </c>
      <c r="E213" s="195"/>
      <c r="F213" s="27"/>
      <c r="G213" s="24"/>
      <c r="H213" s="24"/>
      <c r="I213" s="49"/>
      <c r="J213" s="24"/>
      <c r="K213" s="24"/>
      <c r="L213" s="49"/>
      <c r="M213" s="24"/>
      <c r="N213" s="49"/>
      <c r="O213" s="24"/>
      <c r="P213" s="24"/>
      <c r="Q213" s="45"/>
    </row>
    <row r="214" spans="1:17" ht="23.25" customHeight="1">
      <c r="A214" s="21" t="s">
        <v>354</v>
      </c>
      <c r="B214" s="21" t="s">
        <v>568</v>
      </c>
      <c r="C214" s="1" t="s">
        <v>235</v>
      </c>
      <c r="D214" s="45" t="s">
        <v>222</v>
      </c>
      <c r="E214" s="45" t="s">
        <v>236</v>
      </c>
      <c r="F214" s="27" t="s">
        <v>122</v>
      </c>
      <c r="G214" s="24">
        <v>1.05</v>
      </c>
      <c r="H214" s="24"/>
      <c r="I214" s="49"/>
      <c r="J214" s="24"/>
      <c r="K214" s="24"/>
      <c r="L214" s="49"/>
      <c r="M214" s="24"/>
      <c r="N214" s="49"/>
      <c r="O214" s="24"/>
      <c r="P214" s="24"/>
      <c r="Q214" s="45"/>
    </row>
    <row r="215" spans="1:17" ht="23.25" customHeight="1">
      <c r="A215" s="21" t="s">
        <v>629</v>
      </c>
      <c r="B215" s="21" t="s">
        <v>568</v>
      </c>
      <c r="C215" s="1" t="s">
        <v>630</v>
      </c>
      <c r="D215" s="45" t="s">
        <v>631</v>
      </c>
      <c r="E215" s="45" t="s">
        <v>632</v>
      </c>
      <c r="F215" s="27" t="s">
        <v>277</v>
      </c>
      <c r="G215" s="24">
        <v>1</v>
      </c>
      <c r="H215" s="24"/>
      <c r="I215" s="49"/>
      <c r="J215" s="24"/>
      <c r="K215" s="24"/>
      <c r="L215" s="49"/>
      <c r="M215" s="24"/>
      <c r="N215" s="49"/>
      <c r="O215" s="24"/>
      <c r="P215" s="24"/>
      <c r="Q215" s="45"/>
    </row>
    <row r="216" spans="1:17" ht="23.25" customHeight="1">
      <c r="A216" s="21" t="s">
        <v>381</v>
      </c>
      <c r="B216" s="21" t="s">
        <v>568</v>
      </c>
      <c r="C216" s="1" t="s">
        <v>311</v>
      </c>
      <c r="D216" s="45" t="s">
        <v>308</v>
      </c>
      <c r="E216" s="45" t="s">
        <v>312</v>
      </c>
      <c r="F216" s="27" t="s">
        <v>310</v>
      </c>
      <c r="G216" s="24">
        <f>일위노임!G93</f>
        <v>0.06</v>
      </c>
      <c r="H216" s="24"/>
      <c r="I216" s="49"/>
      <c r="J216" s="24"/>
      <c r="K216" s="24"/>
      <c r="L216" s="49"/>
      <c r="M216" s="24"/>
      <c r="N216" s="49"/>
      <c r="O216" s="24"/>
      <c r="P216" s="24"/>
      <c r="Q216" s="45"/>
    </row>
    <row r="217" spans="1:17" ht="23.25" customHeight="1">
      <c r="A217" s="21" t="s">
        <v>619</v>
      </c>
      <c r="B217" s="21" t="s">
        <v>568</v>
      </c>
      <c r="C217" s="1" t="s">
        <v>620</v>
      </c>
      <c r="D217" s="45" t="s">
        <v>621</v>
      </c>
      <c r="E217" s="45" t="s">
        <v>622</v>
      </c>
      <c r="F217" s="27" t="s">
        <v>277</v>
      </c>
      <c r="G217" s="24">
        <v>1</v>
      </c>
      <c r="H217" s="24"/>
      <c r="I217" s="49"/>
      <c r="J217" s="24"/>
      <c r="K217" s="24"/>
      <c r="L217" s="49"/>
      <c r="M217" s="24"/>
      <c r="N217" s="49"/>
      <c r="O217" s="24"/>
      <c r="P217" s="24"/>
      <c r="Q217" s="45"/>
    </row>
    <row r="218" spans="1:17" ht="23.25" customHeight="1">
      <c r="B218" s="21" t="s">
        <v>623</v>
      </c>
      <c r="D218" s="45" t="s">
        <v>624</v>
      </c>
      <c r="E218" s="45"/>
      <c r="F218" s="27"/>
      <c r="G218" s="24"/>
      <c r="H218" s="24"/>
      <c r="I218" s="49"/>
      <c r="J218" s="24"/>
      <c r="K218" s="24"/>
      <c r="L218" s="49"/>
      <c r="M218" s="24"/>
      <c r="N218" s="49"/>
      <c r="O218" s="24"/>
      <c r="P218" s="24"/>
      <c r="Q218" s="45"/>
    </row>
    <row r="219" spans="1:17" ht="23.25" customHeight="1">
      <c r="D219" s="45"/>
      <c r="E219" s="45"/>
      <c r="F219" s="27"/>
      <c r="G219" s="24"/>
      <c r="H219" s="24"/>
      <c r="I219" s="49"/>
      <c r="J219" s="24"/>
      <c r="K219" s="24"/>
      <c r="L219" s="49"/>
      <c r="M219" s="24"/>
      <c r="N219" s="49"/>
      <c r="O219" s="24"/>
      <c r="P219" s="24"/>
      <c r="Q219" s="45"/>
    </row>
    <row r="220" spans="1:17" ht="23.25" customHeight="1">
      <c r="A220" s="21" t="s">
        <v>729</v>
      </c>
      <c r="B220" s="21" t="s">
        <v>636</v>
      </c>
      <c r="C220" s="1" t="s">
        <v>730</v>
      </c>
      <c r="D220" s="181" t="s">
        <v>728</v>
      </c>
      <c r="E220" s="195"/>
      <c r="F220" s="27"/>
      <c r="G220" s="24"/>
      <c r="H220" s="24"/>
      <c r="I220" s="49"/>
      <c r="J220" s="24"/>
      <c r="K220" s="24"/>
      <c r="L220" s="49"/>
      <c r="M220" s="24"/>
      <c r="N220" s="49"/>
      <c r="O220" s="24"/>
      <c r="P220" s="24"/>
      <c r="Q220" s="45"/>
    </row>
    <row r="221" spans="1:17" ht="23.25" customHeight="1">
      <c r="A221" s="21" t="s">
        <v>355</v>
      </c>
      <c r="B221" s="21" t="s">
        <v>571</v>
      </c>
      <c r="C221" s="1" t="s">
        <v>237</v>
      </c>
      <c r="D221" s="45" t="s">
        <v>222</v>
      </c>
      <c r="E221" s="45" t="s">
        <v>238</v>
      </c>
      <c r="F221" s="27" t="s">
        <v>122</v>
      </c>
      <c r="G221" s="24">
        <v>1.05</v>
      </c>
      <c r="H221" s="24"/>
      <c r="I221" s="49"/>
      <c r="J221" s="24"/>
      <c r="K221" s="24"/>
      <c r="L221" s="49"/>
      <c r="M221" s="24"/>
      <c r="N221" s="49"/>
      <c r="O221" s="24"/>
      <c r="P221" s="24"/>
      <c r="Q221" s="45"/>
    </row>
    <row r="222" spans="1:17" ht="23.25" customHeight="1">
      <c r="A222" s="21" t="s">
        <v>629</v>
      </c>
      <c r="B222" s="21" t="s">
        <v>571</v>
      </c>
      <c r="C222" s="1" t="s">
        <v>630</v>
      </c>
      <c r="D222" s="45" t="s">
        <v>631</v>
      </c>
      <c r="E222" s="45" t="s">
        <v>632</v>
      </c>
      <c r="F222" s="27" t="s">
        <v>277</v>
      </c>
      <c r="G222" s="24">
        <v>1</v>
      </c>
      <c r="H222" s="24"/>
      <c r="I222" s="49"/>
      <c r="J222" s="24"/>
      <c r="K222" s="24"/>
      <c r="L222" s="49"/>
      <c r="M222" s="24"/>
      <c r="N222" s="49"/>
      <c r="O222" s="24"/>
      <c r="P222" s="24"/>
      <c r="Q222" s="45"/>
    </row>
    <row r="223" spans="1:17" ht="23.25" customHeight="1">
      <c r="A223" s="21" t="s">
        <v>381</v>
      </c>
      <c r="B223" s="21" t="s">
        <v>571</v>
      </c>
      <c r="C223" s="1" t="s">
        <v>311</v>
      </c>
      <c r="D223" s="45" t="s">
        <v>308</v>
      </c>
      <c r="E223" s="45" t="s">
        <v>312</v>
      </c>
      <c r="F223" s="27" t="s">
        <v>310</v>
      </c>
      <c r="G223" s="24">
        <f>일위노임!G96</f>
        <v>7.8E-2</v>
      </c>
      <c r="H223" s="24"/>
      <c r="I223" s="49"/>
      <c r="J223" s="24"/>
      <c r="K223" s="24"/>
      <c r="L223" s="49"/>
      <c r="M223" s="24"/>
      <c r="N223" s="49"/>
      <c r="O223" s="24"/>
      <c r="P223" s="24"/>
      <c r="Q223" s="45"/>
    </row>
    <row r="224" spans="1:17" ht="23.25" customHeight="1">
      <c r="A224" s="21" t="s">
        <v>619</v>
      </c>
      <c r="B224" s="21" t="s">
        <v>571</v>
      </c>
      <c r="C224" s="1" t="s">
        <v>620</v>
      </c>
      <c r="D224" s="45" t="s">
        <v>621</v>
      </c>
      <c r="E224" s="45" t="s">
        <v>622</v>
      </c>
      <c r="F224" s="27" t="s">
        <v>277</v>
      </c>
      <c r="G224" s="24">
        <v>1</v>
      </c>
      <c r="H224" s="24"/>
      <c r="I224" s="49"/>
      <c r="J224" s="24"/>
      <c r="K224" s="24"/>
      <c r="L224" s="49"/>
      <c r="M224" s="24"/>
      <c r="N224" s="49"/>
      <c r="O224" s="24"/>
      <c r="P224" s="24"/>
      <c r="Q224" s="45"/>
    </row>
    <row r="225" spans="1:17" ht="23.25" customHeight="1">
      <c r="B225" s="21" t="s">
        <v>623</v>
      </c>
      <c r="D225" s="45" t="s">
        <v>624</v>
      </c>
      <c r="E225" s="45"/>
      <c r="F225" s="27"/>
      <c r="G225" s="24"/>
      <c r="H225" s="24"/>
      <c r="I225" s="49"/>
      <c r="J225" s="24"/>
      <c r="K225" s="24"/>
      <c r="L225" s="49"/>
      <c r="M225" s="24"/>
      <c r="N225" s="49"/>
      <c r="O225" s="24"/>
      <c r="P225" s="24"/>
      <c r="Q225" s="45"/>
    </row>
    <row r="226" spans="1:17" ht="23.25" customHeight="1">
      <c r="D226" s="45"/>
      <c r="E226" s="45"/>
      <c r="F226" s="27"/>
      <c r="G226" s="24"/>
      <c r="H226" s="24"/>
      <c r="I226" s="49"/>
      <c r="J226" s="24"/>
      <c r="K226" s="24"/>
      <c r="L226" s="49"/>
      <c r="M226" s="24"/>
      <c r="N226" s="49"/>
      <c r="O226" s="24"/>
      <c r="P226" s="24"/>
      <c r="Q226" s="45"/>
    </row>
    <row r="227" spans="1:17" ht="23.25" customHeight="1">
      <c r="A227" s="21" t="s">
        <v>732</v>
      </c>
      <c r="B227" s="21" t="s">
        <v>636</v>
      </c>
      <c r="C227" s="1" t="s">
        <v>733</v>
      </c>
      <c r="D227" s="181" t="s">
        <v>731</v>
      </c>
      <c r="E227" s="195"/>
      <c r="F227" s="27"/>
      <c r="G227" s="24"/>
      <c r="H227" s="24"/>
      <c r="I227" s="49"/>
      <c r="J227" s="24"/>
      <c r="K227" s="24"/>
      <c r="L227" s="49"/>
      <c r="M227" s="24"/>
      <c r="N227" s="49"/>
      <c r="O227" s="24"/>
      <c r="P227" s="24"/>
      <c r="Q227" s="45"/>
    </row>
    <row r="228" spans="1:17" ht="23.25" customHeight="1">
      <c r="A228" s="21" t="s">
        <v>356</v>
      </c>
      <c r="B228" s="21" t="s">
        <v>574</v>
      </c>
      <c r="C228" s="1" t="s">
        <v>239</v>
      </c>
      <c r="D228" s="45" t="s">
        <v>240</v>
      </c>
      <c r="E228" s="45" t="s">
        <v>241</v>
      </c>
      <c r="F228" s="27" t="s">
        <v>122</v>
      </c>
      <c r="G228" s="24">
        <v>1.05</v>
      </c>
      <c r="H228" s="24"/>
      <c r="I228" s="49"/>
      <c r="J228" s="24"/>
      <c r="K228" s="24"/>
      <c r="L228" s="49"/>
      <c r="M228" s="24"/>
      <c r="N228" s="49"/>
      <c r="O228" s="24"/>
      <c r="P228" s="24"/>
      <c r="Q228" s="45"/>
    </row>
    <row r="229" spans="1:17" ht="23.25" customHeight="1">
      <c r="A229" s="21" t="s">
        <v>629</v>
      </c>
      <c r="B229" s="21" t="s">
        <v>574</v>
      </c>
      <c r="C229" s="1" t="s">
        <v>630</v>
      </c>
      <c r="D229" s="45" t="s">
        <v>631</v>
      </c>
      <c r="E229" s="45" t="s">
        <v>632</v>
      </c>
      <c r="F229" s="27" t="s">
        <v>277</v>
      </c>
      <c r="G229" s="24">
        <v>1</v>
      </c>
      <c r="H229" s="24"/>
      <c r="I229" s="49"/>
      <c r="J229" s="24"/>
      <c r="K229" s="24"/>
      <c r="L229" s="49"/>
      <c r="M229" s="24"/>
      <c r="N229" s="49"/>
      <c r="O229" s="24"/>
      <c r="P229" s="24"/>
      <c r="Q229" s="45"/>
    </row>
    <row r="230" spans="1:17" ht="23.25" customHeight="1">
      <c r="A230" s="21" t="s">
        <v>381</v>
      </c>
      <c r="B230" s="21" t="s">
        <v>574</v>
      </c>
      <c r="C230" s="1" t="s">
        <v>311</v>
      </c>
      <c r="D230" s="45" t="s">
        <v>308</v>
      </c>
      <c r="E230" s="45" t="s">
        <v>312</v>
      </c>
      <c r="F230" s="27" t="s">
        <v>310</v>
      </c>
      <c r="G230" s="24">
        <f>일위노임!G99</f>
        <v>1.6E-2</v>
      </c>
      <c r="H230" s="24"/>
      <c r="I230" s="49"/>
      <c r="J230" s="24"/>
      <c r="K230" s="24"/>
      <c r="L230" s="49"/>
      <c r="M230" s="24"/>
      <c r="N230" s="49"/>
      <c r="O230" s="24"/>
      <c r="P230" s="24"/>
      <c r="Q230" s="45"/>
    </row>
    <row r="231" spans="1:17" ht="23.25" customHeight="1">
      <c r="A231" s="21" t="s">
        <v>619</v>
      </c>
      <c r="B231" s="21" t="s">
        <v>574</v>
      </c>
      <c r="C231" s="1" t="s">
        <v>620</v>
      </c>
      <c r="D231" s="45" t="s">
        <v>621</v>
      </c>
      <c r="E231" s="45" t="s">
        <v>622</v>
      </c>
      <c r="F231" s="27" t="s">
        <v>277</v>
      </c>
      <c r="G231" s="24">
        <v>1</v>
      </c>
      <c r="H231" s="24"/>
      <c r="I231" s="49"/>
      <c r="J231" s="24"/>
      <c r="K231" s="24"/>
      <c r="L231" s="49"/>
      <c r="M231" s="24"/>
      <c r="N231" s="49"/>
      <c r="O231" s="24"/>
      <c r="P231" s="24"/>
      <c r="Q231" s="45"/>
    </row>
    <row r="232" spans="1:17" ht="23.25" customHeight="1">
      <c r="B232" s="21" t="s">
        <v>623</v>
      </c>
      <c r="D232" s="45" t="s">
        <v>624</v>
      </c>
      <c r="E232" s="45"/>
      <c r="F232" s="27"/>
      <c r="G232" s="24"/>
      <c r="H232" s="24"/>
      <c r="I232" s="49"/>
      <c r="J232" s="24"/>
      <c r="K232" s="24"/>
      <c r="L232" s="49"/>
      <c r="M232" s="24"/>
      <c r="N232" s="49"/>
      <c r="O232" s="24"/>
      <c r="P232" s="24"/>
      <c r="Q232" s="45"/>
    </row>
    <row r="233" spans="1:17" ht="23.25" customHeight="1">
      <c r="D233" s="45"/>
      <c r="E233" s="45"/>
      <c r="F233" s="27"/>
      <c r="G233" s="24"/>
      <c r="H233" s="24"/>
      <c r="I233" s="49"/>
      <c r="J233" s="24"/>
      <c r="K233" s="24"/>
      <c r="L233" s="49"/>
      <c r="M233" s="24"/>
      <c r="N233" s="49"/>
      <c r="O233" s="24"/>
      <c r="P233" s="24"/>
      <c r="Q233" s="45"/>
    </row>
    <row r="234" spans="1:17" ht="23.25" customHeight="1">
      <c r="A234" s="21" t="s">
        <v>735</v>
      </c>
      <c r="B234" s="21" t="s">
        <v>636</v>
      </c>
      <c r="C234" s="1" t="s">
        <v>736</v>
      </c>
      <c r="D234" s="181" t="s">
        <v>734</v>
      </c>
      <c r="E234" s="195"/>
      <c r="F234" s="27"/>
      <c r="G234" s="24"/>
      <c r="H234" s="24"/>
      <c r="I234" s="49"/>
      <c r="J234" s="24"/>
      <c r="K234" s="24"/>
      <c r="L234" s="49"/>
      <c r="M234" s="24"/>
      <c r="N234" s="49"/>
      <c r="O234" s="24"/>
      <c r="P234" s="24"/>
      <c r="Q234" s="45"/>
    </row>
    <row r="235" spans="1:17" ht="23.25" customHeight="1">
      <c r="A235" s="21" t="s">
        <v>357</v>
      </c>
      <c r="B235" s="21" t="s">
        <v>577</v>
      </c>
      <c r="C235" s="1" t="s">
        <v>244</v>
      </c>
      <c r="D235" s="45" t="s">
        <v>240</v>
      </c>
      <c r="E235" s="45" t="s">
        <v>245</v>
      </c>
      <c r="F235" s="27" t="s">
        <v>122</v>
      </c>
      <c r="G235" s="24">
        <v>1.05</v>
      </c>
      <c r="H235" s="24"/>
      <c r="I235" s="49"/>
      <c r="J235" s="24"/>
      <c r="K235" s="24"/>
      <c r="L235" s="49"/>
      <c r="M235" s="24"/>
      <c r="N235" s="49"/>
      <c r="O235" s="24"/>
      <c r="P235" s="24"/>
      <c r="Q235" s="45"/>
    </row>
    <row r="236" spans="1:17" ht="23.25" customHeight="1">
      <c r="A236" s="21" t="s">
        <v>629</v>
      </c>
      <c r="B236" s="21" t="s">
        <v>577</v>
      </c>
      <c r="C236" s="1" t="s">
        <v>630</v>
      </c>
      <c r="D236" s="45" t="s">
        <v>631</v>
      </c>
      <c r="E236" s="45" t="s">
        <v>632</v>
      </c>
      <c r="F236" s="27" t="s">
        <v>277</v>
      </c>
      <c r="G236" s="24">
        <v>1</v>
      </c>
      <c r="H236" s="24"/>
      <c r="I236" s="49"/>
      <c r="J236" s="24"/>
      <c r="K236" s="24"/>
      <c r="L236" s="49"/>
      <c r="M236" s="24"/>
      <c r="N236" s="49"/>
      <c r="O236" s="24"/>
      <c r="P236" s="24"/>
      <c r="Q236" s="45"/>
    </row>
    <row r="237" spans="1:17" ht="23.25" customHeight="1">
      <c r="A237" s="21" t="s">
        <v>381</v>
      </c>
      <c r="B237" s="21" t="s">
        <v>577</v>
      </c>
      <c r="C237" s="1" t="s">
        <v>311</v>
      </c>
      <c r="D237" s="45" t="s">
        <v>308</v>
      </c>
      <c r="E237" s="45" t="s">
        <v>312</v>
      </c>
      <c r="F237" s="27" t="s">
        <v>310</v>
      </c>
      <c r="G237" s="24">
        <f>일위노임!G102</f>
        <v>2.1999999999999999E-2</v>
      </c>
      <c r="H237" s="24"/>
      <c r="I237" s="49"/>
      <c r="J237" s="24"/>
      <c r="K237" s="24"/>
      <c r="L237" s="49"/>
      <c r="M237" s="24"/>
      <c r="N237" s="49"/>
      <c r="O237" s="24"/>
      <c r="P237" s="24"/>
      <c r="Q237" s="45"/>
    </row>
    <row r="238" spans="1:17" ht="23.25" customHeight="1">
      <c r="A238" s="21" t="s">
        <v>619</v>
      </c>
      <c r="B238" s="21" t="s">
        <v>577</v>
      </c>
      <c r="C238" s="1" t="s">
        <v>620</v>
      </c>
      <c r="D238" s="45" t="s">
        <v>621</v>
      </c>
      <c r="E238" s="45" t="s">
        <v>622</v>
      </c>
      <c r="F238" s="27" t="s">
        <v>277</v>
      </c>
      <c r="G238" s="24">
        <v>1</v>
      </c>
      <c r="H238" s="24"/>
      <c r="I238" s="49"/>
      <c r="J238" s="24"/>
      <c r="K238" s="24"/>
      <c r="L238" s="49"/>
      <c r="M238" s="24"/>
      <c r="N238" s="49"/>
      <c r="O238" s="24"/>
      <c r="P238" s="24"/>
      <c r="Q238" s="45"/>
    </row>
    <row r="239" spans="1:17" ht="23.25" customHeight="1">
      <c r="B239" s="21" t="s">
        <v>623</v>
      </c>
      <c r="D239" s="45" t="s">
        <v>624</v>
      </c>
      <c r="E239" s="45"/>
      <c r="F239" s="27"/>
      <c r="G239" s="24"/>
      <c r="H239" s="24"/>
      <c r="I239" s="49"/>
      <c r="J239" s="24"/>
      <c r="K239" s="24"/>
      <c r="L239" s="49"/>
      <c r="M239" s="24"/>
      <c r="N239" s="49"/>
      <c r="O239" s="24"/>
      <c r="P239" s="24"/>
      <c r="Q239" s="45"/>
    </row>
    <row r="240" spans="1:17" ht="23.25" customHeight="1">
      <c r="D240" s="45"/>
      <c r="E240" s="45"/>
      <c r="F240" s="27"/>
      <c r="G240" s="24"/>
      <c r="H240" s="24"/>
      <c r="I240" s="49"/>
      <c r="J240" s="24"/>
      <c r="K240" s="24"/>
      <c r="L240" s="49"/>
      <c r="M240" s="24"/>
      <c r="N240" s="49"/>
      <c r="O240" s="24"/>
      <c r="P240" s="24"/>
      <c r="Q240" s="45"/>
    </row>
    <row r="241" spans="1:17" ht="23.25" customHeight="1">
      <c r="A241" s="21" t="s">
        <v>738</v>
      </c>
      <c r="B241" s="21" t="s">
        <v>636</v>
      </c>
      <c r="C241" s="1" t="s">
        <v>739</v>
      </c>
      <c r="D241" s="181" t="s">
        <v>737</v>
      </c>
      <c r="E241" s="195"/>
      <c r="F241" s="27"/>
      <c r="G241" s="24"/>
      <c r="H241" s="24"/>
      <c r="I241" s="49"/>
      <c r="J241" s="24"/>
      <c r="K241" s="24"/>
      <c r="L241" s="49"/>
      <c r="M241" s="24"/>
      <c r="N241" s="49"/>
      <c r="O241" s="24"/>
      <c r="P241" s="24"/>
      <c r="Q241" s="45"/>
    </row>
    <row r="242" spans="1:17" ht="23.25" customHeight="1">
      <c r="A242" s="21" t="s">
        <v>358</v>
      </c>
      <c r="B242" s="21" t="s">
        <v>580</v>
      </c>
      <c r="C242" s="1" t="s">
        <v>246</v>
      </c>
      <c r="D242" s="45" t="s">
        <v>240</v>
      </c>
      <c r="E242" s="45" t="s">
        <v>247</v>
      </c>
      <c r="F242" s="27" t="s">
        <v>122</v>
      </c>
      <c r="G242" s="24">
        <v>1.05</v>
      </c>
      <c r="H242" s="24"/>
      <c r="I242" s="49"/>
      <c r="J242" s="24"/>
      <c r="K242" s="24"/>
      <c r="L242" s="49"/>
      <c r="M242" s="24"/>
      <c r="N242" s="49"/>
      <c r="O242" s="24"/>
      <c r="P242" s="24"/>
      <c r="Q242" s="45"/>
    </row>
    <row r="243" spans="1:17" ht="23.25" customHeight="1">
      <c r="A243" s="21" t="s">
        <v>629</v>
      </c>
      <c r="B243" s="21" t="s">
        <v>580</v>
      </c>
      <c r="C243" s="1" t="s">
        <v>630</v>
      </c>
      <c r="D243" s="45" t="s">
        <v>631</v>
      </c>
      <c r="E243" s="45" t="s">
        <v>632</v>
      </c>
      <c r="F243" s="27" t="s">
        <v>277</v>
      </c>
      <c r="G243" s="24">
        <v>1</v>
      </c>
      <c r="H243" s="24"/>
      <c r="I243" s="49"/>
      <c r="J243" s="24"/>
      <c r="K243" s="24"/>
      <c r="L243" s="49"/>
      <c r="M243" s="24"/>
      <c r="N243" s="49"/>
      <c r="O243" s="24"/>
      <c r="P243" s="24"/>
      <c r="Q243" s="45"/>
    </row>
    <row r="244" spans="1:17" ht="23.25" customHeight="1">
      <c r="A244" s="21" t="s">
        <v>381</v>
      </c>
      <c r="B244" s="21" t="s">
        <v>580</v>
      </c>
      <c r="C244" s="1" t="s">
        <v>311</v>
      </c>
      <c r="D244" s="45" t="s">
        <v>308</v>
      </c>
      <c r="E244" s="45" t="s">
        <v>312</v>
      </c>
      <c r="F244" s="27" t="s">
        <v>310</v>
      </c>
      <c r="G244" s="24">
        <f>일위노임!G105</f>
        <v>4.9000000000000002E-2</v>
      </c>
      <c r="H244" s="24"/>
      <c r="I244" s="49"/>
      <c r="J244" s="24"/>
      <c r="K244" s="24"/>
      <c r="L244" s="49"/>
      <c r="M244" s="24"/>
      <c r="N244" s="49"/>
      <c r="O244" s="24"/>
      <c r="P244" s="24"/>
      <c r="Q244" s="45"/>
    </row>
    <row r="245" spans="1:17" ht="23.25" customHeight="1">
      <c r="A245" s="21" t="s">
        <v>619</v>
      </c>
      <c r="B245" s="21" t="s">
        <v>580</v>
      </c>
      <c r="C245" s="1" t="s">
        <v>620</v>
      </c>
      <c r="D245" s="45" t="s">
        <v>621</v>
      </c>
      <c r="E245" s="45" t="s">
        <v>622</v>
      </c>
      <c r="F245" s="27" t="s">
        <v>277</v>
      </c>
      <c r="G245" s="24">
        <v>1</v>
      </c>
      <c r="H245" s="24"/>
      <c r="I245" s="49"/>
      <c r="J245" s="24"/>
      <c r="K245" s="24"/>
      <c r="L245" s="49"/>
      <c r="M245" s="24"/>
      <c r="N245" s="49"/>
      <c r="O245" s="24"/>
      <c r="P245" s="24"/>
      <c r="Q245" s="45"/>
    </row>
    <row r="246" spans="1:17" ht="23.25" customHeight="1">
      <c r="B246" s="21" t="s">
        <v>623</v>
      </c>
      <c r="D246" s="45" t="s">
        <v>624</v>
      </c>
      <c r="E246" s="45"/>
      <c r="F246" s="27"/>
      <c r="G246" s="24"/>
      <c r="H246" s="24"/>
      <c r="I246" s="49"/>
      <c r="J246" s="24"/>
      <c r="K246" s="24"/>
      <c r="L246" s="49"/>
      <c r="M246" s="24"/>
      <c r="N246" s="49"/>
      <c r="O246" s="24"/>
      <c r="P246" s="24"/>
      <c r="Q246" s="45"/>
    </row>
    <row r="247" spans="1:17" ht="23.25" customHeight="1">
      <c r="D247" s="45"/>
      <c r="E247" s="45"/>
      <c r="F247" s="27"/>
      <c r="G247" s="24"/>
      <c r="H247" s="24"/>
      <c r="I247" s="49"/>
      <c r="J247" s="24"/>
      <c r="K247" s="24"/>
      <c r="L247" s="49"/>
      <c r="M247" s="24"/>
      <c r="N247" s="49"/>
      <c r="O247" s="24"/>
      <c r="P247" s="24"/>
      <c r="Q247" s="45"/>
    </row>
    <row r="248" spans="1:17" ht="23.25" customHeight="1">
      <c r="A248" s="21" t="s">
        <v>741</v>
      </c>
      <c r="B248" s="21" t="s">
        <v>636</v>
      </c>
      <c r="C248" s="1" t="s">
        <v>742</v>
      </c>
      <c r="D248" s="181" t="s">
        <v>740</v>
      </c>
      <c r="E248" s="195"/>
      <c r="F248" s="27"/>
      <c r="G248" s="24"/>
      <c r="H248" s="24"/>
      <c r="I248" s="49"/>
      <c r="J248" s="24"/>
      <c r="K248" s="24"/>
      <c r="L248" s="49"/>
      <c r="M248" s="24"/>
      <c r="N248" s="49"/>
      <c r="O248" s="24"/>
      <c r="P248" s="24"/>
      <c r="Q248" s="45"/>
    </row>
    <row r="249" spans="1:17" ht="23.25" customHeight="1">
      <c r="A249" s="21" t="s">
        <v>364</v>
      </c>
      <c r="B249" s="21" t="s">
        <v>583</v>
      </c>
      <c r="C249" s="1" t="s">
        <v>270</v>
      </c>
      <c r="D249" s="45" t="s">
        <v>271</v>
      </c>
      <c r="E249" s="45" t="s">
        <v>272</v>
      </c>
      <c r="F249" s="27" t="s">
        <v>136</v>
      </c>
      <c r="G249" s="24">
        <v>1</v>
      </c>
      <c r="H249" s="24"/>
      <c r="I249" s="49"/>
      <c r="J249" s="24"/>
      <c r="K249" s="24"/>
      <c r="L249" s="49"/>
      <c r="M249" s="24"/>
      <c r="N249" s="49"/>
      <c r="O249" s="24"/>
      <c r="P249" s="24"/>
      <c r="Q249" s="45"/>
    </row>
    <row r="250" spans="1:17" ht="23.25" customHeight="1">
      <c r="A250" s="21" t="s">
        <v>381</v>
      </c>
      <c r="B250" s="21" t="s">
        <v>583</v>
      </c>
      <c r="C250" s="1" t="s">
        <v>311</v>
      </c>
      <c r="D250" s="45" t="s">
        <v>308</v>
      </c>
      <c r="E250" s="45" t="s">
        <v>312</v>
      </c>
      <c r="F250" s="27" t="s">
        <v>310</v>
      </c>
      <c r="G250" s="24">
        <f>일위노임!G108</f>
        <v>1.0999999999999999E-2</v>
      </c>
      <c r="H250" s="24"/>
      <c r="I250" s="49"/>
      <c r="J250" s="24"/>
      <c r="K250" s="24"/>
      <c r="L250" s="49"/>
      <c r="M250" s="24"/>
      <c r="N250" s="49"/>
      <c r="O250" s="24"/>
      <c r="P250" s="24"/>
      <c r="Q250" s="45"/>
    </row>
    <row r="251" spans="1:17" ht="23.25" customHeight="1">
      <c r="A251" s="21" t="s">
        <v>619</v>
      </c>
      <c r="B251" s="21" t="s">
        <v>583</v>
      </c>
      <c r="C251" s="1" t="s">
        <v>620</v>
      </c>
      <c r="D251" s="45" t="s">
        <v>621</v>
      </c>
      <c r="E251" s="45" t="s">
        <v>622</v>
      </c>
      <c r="F251" s="27" t="s">
        <v>277</v>
      </c>
      <c r="G251" s="24">
        <v>1</v>
      </c>
      <c r="H251" s="24"/>
      <c r="I251" s="49"/>
      <c r="J251" s="24"/>
      <c r="K251" s="24"/>
      <c r="L251" s="49"/>
      <c r="M251" s="24"/>
      <c r="N251" s="49"/>
      <c r="O251" s="24"/>
      <c r="P251" s="24"/>
      <c r="Q251" s="45"/>
    </row>
    <row r="252" spans="1:17" ht="23.25" customHeight="1">
      <c r="B252" s="21" t="s">
        <v>623</v>
      </c>
      <c r="D252" s="45" t="s">
        <v>624</v>
      </c>
      <c r="E252" s="45"/>
      <c r="F252" s="27"/>
      <c r="G252" s="24"/>
      <c r="H252" s="24"/>
      <c r="I252" s="49"/>
      <c r="J252" s="24"/>
      <c r="K252" s="24"/>
      <c r="L252" s="49"/>
      <c r="M252" s="24"/>
      <c r="N252" s="49"/>
      <c r="O252" s="24"/>
      <c r="P252" s="24"/>
      <c r="Q252" s="45"/>
    </row>
    <row r="253" spans="1:17" ht="23.25" customHeight="1">
      <c r="D253" s="45"/>
      <c r="E253" s="45"/>
      <c r="F253" s="27"/>
      <c r="G253" s="24"/>
      <c r="H253" s="24"/>
      <c r="I253" s="49"/>
      <c r="J253" s="24"/>
      <c r="K253" s="24"/>
      <c r="L253" s="49"/>
      <c r="M253" s="24"/>
      <c r="N253" s="49"/>
      <c r="O253" s="24"/>
      <c r="P253" s="24"/>
      <c r="Q253" s="45"/>
    </row>
    <row r="254" spans="1:17" ht="23.25" customHeight="1">
      <c r="A254" s="21" t="s">
        <v>744</v>
      </c>
      <c r="B254" s="21" t="s">
        <v>636</v>
      </c>
      <c r="C254" s="1" t="s">
        <v>745</v>
      </c>
      <c r="D254" s="181" t="s">
        <v>743</v>
      </c>
      <c r="E254" s="195"/>
      <c r="F254" s="27"/>
      <c r="G254" s="24"/>
      <c r="H254" s="24"/>
      <c r="I254" s="49"/>
      <c r="J254" s="24"/>
      <c r="K254" s="24"/>
      <c r="L254" s="49"/>
      <c r="M254" s="24"/>
      <c r="N254" s="49"/>
      <c r="O254" s="24"/>
      <c r="P254" s="24"/>
      <c r="Q254" s="45"/>
    </row>
    <row r="255" spans="1:17" ht="23.25" customHeight="1">
      <c r="A255" s="21" t="s">
        <v>365</v>
      </c>
      <c r="B255" s="21" t="s">
        <v>586</v>
      </c>
      <c r="C255" s="1" t="s">
        <v>270</v>
      </c>
      <c r="D255" s="45" t="s">
        <v>273</v>
      </c>
      <c r="E255" s="45" t="s">
        <v>274</v>
      </c>
      <c r="F255" s="27" t="s">
        <v>136</v>
      </c>
      <c r="G255" s="24">
        <v>1</v>
      </c>
      <c r="H255" s="24"/>
      <c r="I255" s="49"/>
      <c r="J255" s="24"/>
      <c r="K255" s="24"/>
      <c r="L255" s="49"/>
      <c r="M255" s="24"/>
      <c r="N255" s="49"/>
      <c r="O255" s="24"/>
      <c r="P255" s="24"/>
      <c r="Q255" s="45"/>
    </row>
    <row r="256" spans="1:17" ht="23.25" customHeight="1">
      <c r="A256" s="21" t="s">
        <v>381</v>
      </c>
      <c r="B256" s="21" t="s">
        <v>586</v>
      </c>
      <c r="C256" s="1" t="s">
        <v>311</v>
      </c>
      <c r="D256" s="45" t="s">
        <v>308</v>
      </c>
      <c r="E256" s="45" t="s">
        <v>312</v>
      </c>
      <c r="F256" s="27" t="s">
        <v>310</v>
      </c>
      <c r="G256" s="24">
        <f>일위노임!G111</f>
        <v>0.41</v>
      </c>
      <c r="H256" s="24"/>
      <c r="I256" s="49"/>
      <c r="J256" s="24"/>
      <c r="K256" s="24"/>
      <c r="L256" s="49"/>
      <c r="M256" s="24"/>
      <c r="N256" s="49"/>
      <c r="O256" s="24"/>
      <c r="P256" s="24"/>
      <c r="Q256" s="45"/>
    </row>
    <row r="257" spans="1:17" ht="23.25" customHeight="1">
      <c r="A257" s="21" t="s">
        <v>619</v>
      </c>
      <c r="B257" s="21" t="s">
        <v>586</v>
      </c>
      <c r="C257" s="1" t="s">
        <v>620</v>
      </c>
      <c r="D257" s="45" t="s">
        <v>621</v>
      </c>
      <c r="E257" s="45" t="s">
        <v>622</v>
      </c>
      <c r="F257" s="27" t="s">
        <v>277</v>
      </c>
      <c r="G257" s="24">
        <v>1</v>
      </c>
      <c r="H257" s="24"/>
      <c r="I257" s="49"/>
      <c r="J257" s="24"/>
      <c r="K257" s="24"/>
      <c r="L257" s="49"/>
      <c r="M257" s="24"/>
      <c r="N257" s="49"/>
      <c r="O257" s="24"/>
      <c r="P257" s="24"/>
      <c r="Q257" s="45"/>
    </row>
    <row r="258" spans="1:17" ht="23.25" customHeight="1">
      <c r="B258" s="21" t="s">
        <v>623</v>
      </c>
      <c r="D258" s="45" t="s">
        <v>624</v>
      </c>
      <c r="E258" s="45"/>
      <c r="F258" s="27"/>
      <c r="G258" s="24"/>
      <c r="H258" s="24"/>
      <c r="I258" s="49"/>
      <c r="J258" s="24"/>
      <c r="K258" s="24"/>
      <c r="L258" s="49"/>
      <c r="M258" s="24"/>
      <c r="N258" s="49"/>
      <c r="O258" s="24"/>
      <c r="P258" s="24"/>
      <c r="Q258" s="45"/>
    </row>
    <row r="259" spans="1:17" ht="23.25" customHeight="1">
      <c r="D259" s="45"/>
      <c r="E259" s="45"/>
      <c r="F259" s="27"/>
      <c r="G259" s="24"/>
      <c r="H259" s="24"/>
      <c r="I259" s="49"/>
      <c r="J259" s="24"/>
      <c r="K259" s="24"/>
      <c r="L259" s="49"/>
      <c r="M259" s="24"/>
      <c r="N259" s="49"/>
      <c r="O259" s="24"/>
      <c r="P259" s="24"/>
      <c r="Q259" s="45"/>
    </row>
    <row r="260" spans="1:17" ht="23.25" customHeight="1">
      <c r="A260" s="21" t="s">
        <v>747</v>
      </c>
      <c r="B260" s="21" t="s">
        <v>636</v>
      </c>
      <c r="C260" s="1" t="s">
        <v>748</v>
      </c>
      <c r="D260" s="181" t="s">
        <v>746</v>
      </c>
      <c r="E260" s="195"/>
      <c r="F260" s="27"/>
      <c r="G260" s="24"/>
      <c r="H260" s="24"/>
      <c r="I260" s="49"/>
      <c r="J260" s="24"/>
      <c r="K260" s="24"/>
      <c r="L260" s="49"/>
      <c r="M260" s="24"/>
      <c r="N260" s="49"/>
      <c r="O260" s="24"/>
      <c r="P260" s="24"/>
      <c r="Q260" s="45"/>
    </row>
    <row r="261" spans="1:17" ht="23.25" customHeight="1">
      <c r="A261" s="21" t="s">
        <v>366</v>
      </c>
      <c r="B261" s="21" t="s">
        <v>589</v>
      </c>
      <c r="C261" s="1" t="s">
        <v>270</v>
      </c>
      <c r="D261" s="45" t="s">
        <v>275</v>
      </c>
      <c r="E261" s="45" t="s">
        <v>276</v>
      </c>
      <c r="F261" s="27" t="s">
        <v>277</v>
      </c>
      <c r="G261" s="24">
        <v>1</v>
      </c>
      <c r="H261" s="24"/>
      <c r="I261" s="49"/>
      <c r="J261" s="24"/>
      <c r="K261" s="24"/>
      <c r="L261" s="49"/>
      <c r="M261" s="24"/>
      <c r="N261" s="49"/>
      <c r="O261" s="24"/>
      <c r="P261" s="24"/>
      <c r="Q261" s="45"/>
    </row>
    <row r="262" spans="1:17" ht="23.25" customHeight="1">
      <c r="A262" s="21" t="s">
        <v>380</v>
      </c>
      <c r="B262" s="21" t="s">
        <v>589</v>
      </c>
      <c r="C262" s="1" t="s">
        <v>307</v>
      </c>
      <c r="D262" s="45" t="s">
        <v>308</v>
      </c>
      <c r="E262" s="45" t="s">
        <v>309</v>
      </c>
      <c r="F262" s="27" t="s">
        <v>310</v>
      </c>
      <c r="G262" s="24">
        <f>일위노임!G114</f>
        <v>0.46800000000000003</v>
      </c>
      <c r="H262" s="24"/>
      <c r="I262" s="49"/>
      <c r="J262" s="24"/>
      <c r="K262" s="24"/>
      <c r="L262" s="49"/>
      <c r="M262" s="24"/>
      <c r="N262" s="49"/>
      <c r="O262" s="24"/>
      <c r="P262" s="24"/>
      <c r="Q262" s="45"/>
    </row>
    <row r="263" spans="1:17" ht="23.25" customHeight="1">
      <c r="A263" s="21" t="s">
        <v>619</v>
      </c>
      <c r="B263" s="21" t="s">
        <v>589</v>
      </c>
      <c r="C263" s="1" t="s">
        <v>620</v>
      </c>
      <c r="D263" s="45" t="s">
        <v>621</v>
      </c>
      <c r="E263" s="45" t="s">
        <v>622</v>
      </c>
      <c r="F263" s="27" t="s">
        <v>277</v>
      </c>
      <c r="G263" s="24">
        <v>1</v>
      </c>
      <c r="H263" s="24"/>
      <c r="I263" s="49"/>
      <c r="J263" s="24"/>
      <c r="K263" s="24"/>
      <c r="L263" s="49"/>
      <c r="M263" s="24"/>
      <c r="N263" s="49"/>
      <c r="O263" s="24"/>
      <c r="P263" s="24"/>
      <c r="Q263" s="45"/>
    </row>
    <row r="264" spans="1:17" ht="23.25" customHeight="1">
      <c r="B264" s="21" t="s">
        <v>623</v>
      </c>
      <c r="D264" s="45" t="s">
        <v>624</v>
      </c>
      <c r="E264" s="45"/>
      <c r="F264" s="27"/>
      <c r="G264" s="24"/>
      <c r="H264" s="24"/>
      <c r="I264" s="49"/>
      <c r="J264" s="24"/>
      <c r="K264" s="24"/>
      <c r="L264" s="49"/>
      <c r="M264" s="24"/>
      <c r="N264" s="49"/>
      <c r="O264" s="24"/>
      <c r="P264" s="24"/>
      <c r="Q264" s="45"/>
    </row>
    <row r="265" spans="1:17" ht="23.25" customHeight="1">
      <c r="D265" s="45"/>
      <c r="E265" s="45"/>
      <c r="F265" s="27"/>
      <c r="G265" s="24"/>
      <c r="H265" s="24"/>
      <c r="I265" s="49"/>
      <c r="J265" s="24"/>
      <c r="K265" s="24"/>
      <c r="L265" s="49"/>
      <c r="M265" s="24"/>
      <c r="N265" s="49"/>
      <c r="O265" s="24"/>
      <c r="P265" s="24"/>
      <c r="Q265" s="45"/>
    </row>
    <row r="266" spans="1:17" ht="23.25" customHeight="1">
      <c r="A266" s="21" t="s">
        <v>750</v>
      </c>
      <c r="B266" s="21" t="s">
        <v>636</v>
      </c>
      <c r="C266" s="1" t="s">
        <v>751</v>
      </c>
      <c r="D266" s="181" t="s">
        <v>749</v>
      </c>
      <c r="E266" s="195"/>
      <c r="F266" s="27"/>
      <c r="G266" s="24"/>
      <c r="H266" s="24"/>
      <c r="I266" s="49"/>
      <c r="J266" s="24"/>
      <c r="K266" s="24"/>
      <c r="L266" s="49"/>
      <c r="M266" s="24"/>
      <c r="N266" s="49"/>
      <c r="O266" s="24"/>
      <c r="P266" s="24"/>
      <c r="Q266" s="45"/>
    </row>
    <row r="267" spans="1:17" ht="23.25" customHeight="1">
      <c r="A267" s="21" t="s">
        <v>370</v>
      </c>
      <c r="B267" s="21" t="s">
        <v>592</v>
      </c>
      <c r="C267" s="1" t="s">
        <v>270</v>
      </c>
      <c r="D267" s="45" t="s">
        <v>282</v>
      </c>
      <c r="E267" s="45" t="s">
        <v>283</v>
      </c>
      <c r="F267" s="27" t="s">
        <v>136</v>
      </c>
      <c r="G267" s="24">
        <v>1</v>
      </c>
      <c r="H267" s="24"/>
      <c r="I267" s="49"/>
      <c r="J267" s="24"/>
      <c r="K267" s="24"/>
      <c r="L267" s="49"/>
      <c r="M267" s="24"/>
      <c r="N267" s="49"/>
      <c r="O267" s="24"/>
      <c r="P267" s="24"/>
      <c r="Q267" s="45"/>
    </row>
    <row r="268" spans="1:17" ht="23.25" customHeight="1">
      <c r="A268" s="21" t="s">
        <v>380</v>
      </c>
      <c r="B268" s="21" t="s">
        <v>592</v>
      </c>
      <c r="C268" s="1" t="s">
        <v>307</v>
      </c>
      <c r="D268" s="45" t="s">
        <v>308</v>
      </c>
      <c r="E268" s="45" t="s">
        <v>309</v>
      </c>
      <c r="F268" s="27" t="s">
        <v>310</v>
      </c>
      <c r="G268" s="24">
        <f>일위노임!G117</f>
        <v>0.11700000000000001</v>
      </c>
      <c r="H268" s="24"/>
      <c r="I268" s="49"/>
      <c r="J268" s="24"/>
      <c r="K268" s="24"/>
      <c r="L268" s="49"/>
      <c r="M268" s="24"/>
      <c r="N268" s="49"/>
      <c r="O268" s="24"/>
      <c r="P268" s="24"/>
      <c r="Q268" s="45"/>
    </row>
    <row r="269" spans="1:17" ht="23.25" customHeight="1">
      <c r="A269" s="21" t="s">
        <v>619</v>
      </c>
      <c r="B269" s="21" t="s">
        <v>592</v>
      </c>
      <c r="C269" s="1" t="s">
        <v>620</v>
      </c>
      <c r="D269" s="45" t="s">
        <v>621</v>
      </c>
      <c r="E269" s="45" t="s">
        <v>622</v>
      </c>
      <c r="F269" s="27" t="s">
        <v>277</v>
      </c>
      <c r="G269" s="24">
        <v>1</v>
      </c>
      <c r="H269" s="24"/>
      <c r="I269" s="49"/>
      <c r="J269" s="24"/>
      <c r="K269" s="24"/>
      <c r="L269" s="49"/>
      <c r="M269" s="24"/>
      <c r="N269" s="49"/>
      <c r="O269" s="24"/>
      <c r="P269" s="24"/>
      <c r="Q269" s="45"/>
    </row>
    <row r="270" spans="1:17" ht="23.25" customHeight="1">
      <c r="B270" s="21" t="s">
        <v>623</v>
      </c>
      <c r="D270" s="45" t="s">
        <v>624</v>
      </c>
      <c r="E270" s="45"/>
      <c r="F270" s="27"/>
      <c r="G270" s="24"/>
      <c r="H270" s="24"/>
      <c r="I270" s="49"/>
      <c r="J270" s="24"/>
      <c r="K270" s="24"/>
      <c r="L270" s="49"/>
      <c r="M270" s="24"/>
      <c r="N270" s="49"/>
      <c r="O270" s="24"/>
      <c r="P270" s="24"/>
      <c r="Q270" s="45"/>
    </row>
    <row r="271" spans="1:17" ht="23.25" customHeight="1">
      <c r="D271" s="45"/>
      <c r="E271" s="45"/>
      <c r="F271" s="27"/>
      <c r="G271" s="24"/>
      <c r="H271" s="24"/>
      <c r="I271" s="49"/>
      <c r="J271" s="24"/>
      <c r="K271" s="24"/>
      <c r="L271" s="49"/>
      <c r="M271" s="24"/>
      <c r="N271" s="49"/>
      <c r="O271" s="24"/>
      <c r="P271" s="24"/>
      <c r="Q271" s="45"/>
    </row>
    <row r="272" spans="1:17" ht="23.25" customHeight="1">
      <c r="A272" s="21" t="s">
        <v>753</v>
      </c>
      <c r="B272" s="21" t="s">
        <v>636</v>
      </c>
      <c r="C272" s="1" t="s">
        <v>754</v>
      </c>
      <c r="D272" s="181" t="s">
        <v>752</v>
      </c>
      <c r="E272" s="195"/>
      <c r="F272" s="27"/>
      <c r="G272" s="24"/>
      <c r="H272" s="24"/>
      <c r="I272" s="49"/>
      <c r="J272" s="24"/>
      <c r="K272" s="24"/>
      <c r="L272" s="49"/>
      <c r="M272" s="24"/>
      <c r="N272" s="49"/>
      <c r="O272" s="24"/>
      <c r="P272" s="24"/>
      <c r="Q272" s="45"/>
    </row>
    <row r="273" spans="1:17" ht="23.25" customHeight="1">
      <c r="A273" s="21" t="s">
        <v>371</v>
      </c>
      <c r="B273" s="21" t="s">
        <v>595</v>
      </c>
      <c r="C273" s="1" t="s">
        <v>270</v>
      </c>
      <c r="D273" s="45" t="s">
        <v>285</v>
      </c>
      <c r="E273" s="45" t="s">
        <v>286</v>
      </c>
      <c r="F273" s="27" t="s">
        <v>136</v>
      </c>
      <c r="G273" s="24">
        <v>1</v>
      </c>
      <c r="H273" s="24"/>
      <c r="I273" s="49"/>
      <c r="J273" s="24"/>
      <c r="K273" s="24"/>
      <c r="L273" s="49"/>
      <c r="M273" s="24"/>
      <c r="N273" s="49"/>
      <c r="O273" s="24"/>
      <c r="P273" s="24"/>
      <c r="Q273" s="45"/>
    </row>
    <row r="274" spans="1:17" ht="23.25" customHeight="1">
      <c r="A274" s="21" t="s">
        <v>380</v>
      </c>
      <c r="B274" s="21" t="s">
        <v>595</v>
      </c>
      <c r="C274" s="1" t="s">
        <v>307</v>
      </c>
      <c r="D274" s="45" t="s">
        <v>308</v>
      </c>
      <c r="E274" s="45" t="s">
        <v>309</v>
      </c>
      <c r="F274" s="27" t="s">
        <v>310</v>
      </c>
      <c r="G274" s="24">
        <f>일위노임!G120</f>
        <v>0.254</v>
      </c>
      <c r="H274" s="24"/>
      <c r="I274" s="49"/>
      <c r="J274" s="24"/>
      <c r="K274" s="24"/>
      <c r="L274" s="49"/>
      <c r="M274" s="24"/>
      <c r="N274" s="49"/>
      <c r="O274" s="24"/>
      <c r="P274" s="24"/>
      <c r="Q274" s="45"/>
    </row>
    <row r="275" spans="1:17" ht="23.25" customHeight="1">
      <c r="A275" s="21" t="s">
        <v>619</v>
      </c>
      <c r="B275" s="21" t="s">
        <v>595</v>
      </c>
      <c r="C275" s="1" t="s">
        <v>620</v>
      </c>
      <c r="D275" s="45" t="s">
        <v>621</v>
      </c>
      <c r="E275" s="45" t="s">
        <v>622</v>
      </c>
      <c r="F275" s="27" t="s">
        <v>277</v>
      </c>
      <c r="G275" s="24">
        <v>1</v>
      </c>
      <c r="H275" s="24"/>
      <c r="I275" s="49"/>
      <c r="J275" s="24"/>
      <c r="K275" s="24"/>
      <c r="L275" s="49"/>
      <c r="M275" s="24"/>
      <c r="N275" s="49"/>
      <c r="O275" s="24"/>
      <c r="P275" s="24"/>
      <c r="Q275" s="45"/>
    </row>
    <row r="276" spans="1:17" ht="23.25" customHeight="1">
      <c r="B276" s="21" t="s">
        <v>623</v>
      </c>
      <c r="D276" s="45" t="s">
        <v>624</v>
      </c>
      <c r="E276" s="45"/>
      <c r="F276" s="27"/>
      <c r="G276" s="24"/>
      <c r="H276" s="24"/>
      <c r="I276" s="49"/>
      <c r="J276" s="24"/>
      <c r="K276" s="24"/>
      <c r="L276" s="49"/>
      <c r="M276" s="24"/>
      <c r="N276" s="49"/>
      <c r="O276" s="24"/>
      <c r="P276" s="24"/>
      <c r="Q276" s="45"/>
    </row>
    <row r="277" spans="1:17" ht="23.25" customHeight="1">
      <c r="D277" s="45"/>
      <c r="E277" s="45"/>
      <c r="F277" s="27"/>
      <c r="G277" s="24"/>
      <c r="H277" s="24"/>
      <c r="I277" s="49"/>
      <c r="J277" s="24"/>
      <c r="K277" s="24"/>
      <c r="L277" s="49"/>
      <c r="M277" s="24"/>
      <c r="N277" s="49"/>
      <c r="O277" s="24"/>
      <c r="P277" s="24"/>
      <c r="Q277" s="45"/>
    </row>
    <row r="278" spans="1:17" ht="23.25" customHeight="1">
      <c r="A278" s="21" t="s">
        <v>756</v>
      </c>
      <c r="B278" s="21" t="s">
        <v>636</v>
      </c>
      <c r="C278" s="1" t="s">
        <v>757</v>
      </c>
      <c r="D278" s="181" t="s">
        <v>755</v>
      </c>
      <c r="E278" s="195"/>
      <c r="F278" s="27"/>
      <c r="G278" s="24"/>
      <c r="H278" s="24"/>
      <c r="I278" s="49"/>
      <c r="J278" s="24"/>
      <c r="K278" s="24"/>
      <c r="L278" s="49"/>
      <c r="M278" s="24"/>
      <c r="N278" s="49"/>
      <c r="O278" s="24"/>
      <c r="P278" s="24"/>
      <c r="Q278" s="45"/>
    </row>
    <row r="279" spans="1:17" ht="23.25" customHeight="1">
      <c r="A279" s="21" t="s">
        <v>372</v>
      </c>
      <c r="B279" s="21" t="s">
        <v>598</v>
      </c>
      <c r="C279" s="1" t="s">
        <v>270</v>
      </c>
      <c r="D279" s="45" t="s">
        <v>287</v>
      </c>
      <c r="E279" s="45" t="s">
        <v>288</v>
      </c>
      <c r="F279" s="27" t="s">
        <v>136</v>
      </c>
      <c r="G279" s="24">
        <v>1</v>
      </c>
      <c r="H279" s="24"/>
      <c r="I279" s="49"/>
      <c r="J279" s="24"/>
      <c r="K279" s="24"/>
      <c r="L279" s="49"/>
      <c r="M279" s="24"/>
      <c r="N279" s="49"/>
      <c r="O279" s="24"/>
      <c r="P279" s="24"/>
      <c r="Q279" s="45"/>
    </row>
    <row r="280" spans="1:17" ht="23.25" customHeight="1">
      <c r="A280" s="21" t="s">
        <v>380</v>
      </c>
      <c r="B280" s="21" t="s">
        <v>598</v>
      </c>
      <c r="C280" s="1" t="s">
        <v>307</v>
      </c>
      <c r="D280" s="45" t="s">
        <v>308</v>
      </c>
      <c r="E280" s="45" t="s">
        <v>309</v>
      </c>
      <c r="F280" s="27" t="s">
        <v>310</v>
      </c>
      <c r="G280" s="24">
        <f>일위노임!G123</f>
        <v>0.13800000000000001</v>
      </c>
      <c r="H280" s="24"/>
      <c r="I280" s="49"/>
      <c r="J280" s="24"/>
      <c r="K280" s="24"/>
      <c r="L280" s="49"/>
      <c r="M280" s="24"/>
      <c r="N280" s="49"/>
      <c r="O280" s="24"/>
      <c r="P280" s="24"/>
      <c r="Q280" s="45"/>
    </row>
    <row r="281" spans="1:17" ht="23.25" customHeight="1">
      <c r="A281" s="21" t="s">
        <v>619</v>
      </c>
      <c r="B281" s="21" t="s">
        <v>598</v>
      </c>
      <c r="C281" s="1" t="s">
        <v>620</v>
      </c>
      <c r="D281" s="45" t="s">
        <v>621</v>
      </c>
      <c r="E281" s="45" t="s">
        <v>622</v>
      </c>
      <c r="F281" s="27" t="s">
        <v>277</v>
      </c>
      <c r="G281" s="24">
        <v>1</v>
      </c>
      <c r="H281" s="24"/>
      <c r="I281" s="49"/>
      <c r="J281" s="24"/>
      <c r="K281" s="24"/>
      <c r="L281" s="49"/>
      <c r="M281" s="24"/>
      <c r="N281" s="49"/>
      <c r="O281" s="24"/>
      <c r="P281" s="24"/>
      <c r="Q281" s="45"/>
    </row>
    <row r="282" spans="1:17" ht="23.25" customHeight="1">
      <c r="B282" s="21" t="s">
        <v>623</v>
      </c>
      <c r="D282" s="45" t="s">
        <v>624</v>
      </c>
      <c r="E282" s="45"/>
      <c r="F282" s="27"/>
      <c r="G282" s="24"/>
      <c r="H282" s="24"/>
      <c r="I282" s="49"/>
      <c r="J282" s="24"/>
      <c r="K282" s="24"/>
      <c r="L282" s="49"/>
      <c r="M282" s="24"/>
      <c r="N282" s="49"/>
      <c r="O282" s="24"/>
      <c r="P282" s="24"/>
      <c r="Q282" s="45"/>
    </row>
    <row r="283" spans="1:17" ht="23.25" customHeight="1">
      <c r="D283" s="45"/>
      <c r="E283" s="45"/>
      <c r="F283" s="27"/>
      <c r="G283" s="24"/>
      <c r="H283" s="24"/>
      <c r="I283" s="49"/>
      <c r="J283" s="24"/>
      <c r="K283" s="24"/>
      <c r="L283" s="49"/>
      <c r="M283" s="24"/>
      <c r="N283" s="49"/>
      <c r="O283" s="24"/>
      <c r="P283" s="24"/>
      <c r="Q283" s="45"/>
    </row>
    <row r="284" spans="1:17" ht="23.25" customHeight="1">
      <c r="A284" s="21" t="s">
        <v>759</v>
      </c>
      <c r="B284" s="21" t="s">
        <v>636</v>
      </c>
      <c r="C284" s="1" t="s">
        <v>760</v>
      </c>
      <c r="D284" s="181" t="s">
        <v>758</v>
      </c>
      <c r="E284" s="195"/>
      <c r="F284" s="27"/>
      <c r="G284" s="24"/>
      <c r="H284" s="24"/>
      <c r="I284" s="49"/>
      <c r="J284" s="24"/>
      <c r="K284" s="24"/>
      <c r="L284" s="49"/>
      <c r="M284" s="24"/>
      <c r="N284" s="49"/>
      <c r="O284" s="24"/>
      <c r="P284" s="24"/>
      <c r="Q284" s="45"/>
    </row>
    <row r="285" spans="1:17" ht="23.25" customHeight="1">
      <c r="A285" s="21" t="s">
        <v>373</v>
      </c>
      <c r="B285" s="21" t="s">
        <v>601</v>
      </c>
      <c r="C285" s="1" t="s">
        <v>270</v>
      </c>
      <c r="D285" s="45" t="s">
        <v>289</v>
      </c>
      <c r="E285" s="45" t="s">
        <v>290</v>
      </c>
      <c r="F285" s="27" t="s">
        <v>136</v>
      </c>
      <c r="G285" s="24">
        <v>1</v>
      </c>
      <c r="H285" s="24"/>
      <c r="I285" s="49"/>
      <c r="J285" s="24"/>
      <c r="K285" s="24"/>
      <c r="L285" s="49"/>
      <c r="M285" s="24"/>
      <c r="N285" s="49"/>
      <c r="O285" s="24"/>
      <c r="P285" s="24"/>
      <c r="Q285" s="45"/>
    </row>
    <row r="286" spans="1:17" ht="23.25" customHeight="1">
      <c r="A286" s="21" t="s">
        <v>380</v>
      </c>
      <c r="B286" s="21" t="s">
        <v>601</v>
      </c>
      <c r="C286" s="1" t="s">
        <v>307</v>
      </c>
      <c r="D286" s="45" t="s">
        <v>308</v>
      </c>
      <c r="E286" s="45" t="s">
        <v>309</v>
      </c>
      <c r="F286" s="27" t="s">
        <v>310</v>
      </c>
      <c r="G286" s="24">
        <f>일위노임!G126</f>
        <v>0.221</v>
      </c>
      <c r="H286" s="24"/>
      <c r="I286" s="49"/>
      <c r="J286" s="24"/>
      <c r="K286" s="24"/>
      <c r="L286" s="49"/>
      <c r="M286" s="24"/>
      <c r="N286" s="49"/>
      <c r="O286" s="24"/>
      <c r="P286" s="24"/>
      <c r="Q286" s="45"/>
    </row>
    <row r="287" spans="1:17" ht="23.25" customHeight="1">
      <c r="A287" s="21" t="s">
        <v>619</v>
      </c>
      <c r="B287" s="21" t="s">
        <v>601</v>
      </c>
      <c r="C287" s="1" t="s">
        <v>620</v>
      </c>
      <c r="D287" s="45" t="s">
        <v>621</v>
      </c>
      <c r="E287" s="45" t="s">
        <v>622</v>
      </c>
      <c r="F287" s="27" t="s">
        <v>277</v>
      </c>
      <c r="G287" s="24">
        <v>1</v>
      </c>
      <c r="H287" s="24"/>
      <c r="I287" s="49"/>
      <c r="J287" s="24"/>
      <c r="K287" s="24"/>
      <c r="L287" s="49"/>
      <c r="M287" s="24"/>
      <c r="N287" s="49"/>
      <c r="O287" s="24"/>
      <c r="P287" s="24"/>
      <c r="Q287" s="45"/>
    </row>
    <row r="288" spans="1:17" ht="23.25" customHeight="1">
      <c r="B288" s="21" t="s">
        <v>623</v>
      </c>
      <c r="D288" s="45" t="s">
        <v>624</v>
      </c>
      <c r="E288" s="45"/>
      <c r="F288" s="27"/>
      <c r="G288" s="24"/>
      <c r="H288" s="24"/>
      <c r="I288" s="49"/>
      <c r="J288" s="24"/>
      <c r="K288" s="24"/>
      <c r="L288" s="49"/>
      <c r="M288" s="24"/>
      <c r="N288" s="49"/>
      <c r="O288" s="24"/>
      <c r="P288" s="24"/>
      <c r="Q288" s="45"/>
    </row>
    <row r="289" spans="1:28" ht="23.25" customHeight="1">
      <c r="D289" s="45"/>
      <c r="E289" s="45"/>
      <c r="F289" s="27"/>
      <c r="G289" s="24"/>
      <c r="H289" s="24"/>
      <c r="I289" s="49"/>
      <c r="J289" s="24"/>
      <c r="K289" s="24"/>
      <c r="L289" s="49"/>
      <c r="M289" s="24"/>
      <c r="N289" s="49"/>
      <c r="O289" s="24"/>
      <c r="P289" s="24"/>
      <c r="Q289" s="45"/>
    </row>
    <row r="290" spans="1:28" ht="23.25" customHeight="1">
      <c r="A290" s="21" t="s">
        <v>762</v>
      </c>
      <c r="B290" s="21" t="s">
        <v>636</v>
      </c>
      <c r="C290" s="1" t="s">
        <v>763</v>
      </c>
      <c r="D290" s="181" t="s">
        <v>761</v>
      </c>
      <c r="E290" s="195"/>
      <c r="F290" s="27"/>
      <c r="G290" s="24"/>
      <c r="H290" s="24"/>
      <c r="I290" s="49"/>
      <c r="J290" s="24"/>
      <c r="K290" s="24"/>
      <c r="L290" s="49"/>
      <c r="M290" s="24"/>
      <c r="N290" s="49"/>
      <c r="O290" s="24"/>
      <c r="P290" s="24"/>
      <c r="Q290" s="45"/>
    </row>
    <row r="291" spans="1:28" ht="23.25" customHeight="1">
      <c r="A291" s="21" t="s">
        <v>374</v>
      </c>
      <c r="B291" s="21" t="s">
        <v>604</v>
      </c>
      <c r="C291" s="1" t="s">
        <v>291</v>
      </c>
      <c r="D291" s="45" t="s">
        <v>292</v>
      </c>
      <c r="E291" s="45" t="s">
        <v>293</v>
      </c>
      <c r="F291" s="27" t="s">
        <v>294</v>
      </c>
      <c r="G291" s="24">
        <v>1</v>
      </c>
      <c r="H291" s="24"/>
      <c r="I291" s="49"/>
      <c r="J291" s="24"/>
      <c r="K291" s="24"/>
      <c r="L291" s="49"/>
      <c r="M291" s="24"/>
      <c r="N291" s="49"/>
      <c r="O291" s="24"/>
      <c r="P291" s="24"/>
      <c r="Q291" s="45"/>
      <c r="AB291" s="2">
        <f>합산자재!H63*J291</f>
        <v>0</v>
      </c>
    </row>
    <row r="292" spans="1:28" ht="23.25" customHeight="1">
      <c r="A292" s="21" t="s">
        <v>380</v>
      </c>
      <c r="B292" s="21" t="s">
        <v>604</v>
      </c>
      <c r="C292" s="1" t="s">
        <v>307</v>
      </c>
      <c r="D292" s="45" t="s">
        <v>308</v>
      </c>
      <c r="E292" s="45" t="s">
        <v>309</v>
      </c>
      <c r="F292" s="27" t="s">
        <v>310</v>
      </c>
      <c r="G292" s="24">
        <f>일위노임!G129</f>
        <v>1.23</v>
      </c>
      <c r="H292" s="24"/>
      <c r="I292" s="49"/>
      <c r="J292" s="24"/>
      <c r="K292" s="24"/>
      <c r="L292" s="49"/>
      <c r="M292" s="24"/>
      <c r="N292" s="49"/>
      <c r="O292" s="24"/>
      <c r="P292" s="24"/>
      <c r="Q292" s="45"/>
    </row>
    <row r="293" spans="1:28" ht="23.25" customHeight="1">
      <c r="A293" s="21" t="s">
        <v>619</v>
      </c>
      <c r="B293" s="21" t="s">
        <v>604</v>
      </c>
      <c r="C293" s="1" t="s">
        <v>620</v>
      </c>
      <c r="D293" s="45" t="s">
        <v>621</v>
      </c>
      <c r="E293" s="45" t="s">
        <v>622</v>
      </c>
      <c r="F293" s="27" t="s">
        <v>277</v>
      </c>
      <c r="G293" s="24">
        <v>1</v>
      </c>
      <c r="H293" s="24"/>
      <c r="I293" s="49"/>
      <c r="J293" s="24"/>
      <c r="K293" s="24"/>
      <c r="L293" s="49"/>
      <c r="M293" s="24"/>
      <c r="N293" s="49"/>
      <c r="O293" s="24"/>
      <c r="P293" s="24"/>
      <c r="Q293" s="45"/>
    </row>
    <row r="294" spans="1:28" ht="23.25" customHeight="1">
      <c r="B294" s="21" t="s">
        <v>623</v>
      </c>
      <c r="D294" s="45" t="s">
        <v>624</v>
      </c>
      <c r="E294" s="45"/>
      <c r="F294" s="27"/>
      <c r="G294" s="24"/>
      <c r="H294" s="24"/>
      <c r="I294" s="49"/>
      <c r="J294" s="24"/>
      <c r="K294" s="24"/>
      <c r="L294" s="49"/>
      <c r="M294" s="24"/>
      <c r="N294" s="49"/>
      <c r="O294" s="24"/>
      <c r="P294" s="24"/>
      <c r="Q294" s="45"/>
    </row>
    <row r="295" spans="1:28" ht="23.25" customHeight="1">
      <c r="D295" s="45"/>
      <c r="E295" s="45"/>
      <c r="F295" s="27"/>
      <c r="G295" s="24"/>
      <c r="H295" s="24"/>
      <c r="I295" s="49"/>
      <c r="J295" s="24"/>
      <c r="K295" s="24"/>
      <c r="L295" s="49"/>
      <c r="M295" s="24"/>
      <c r="N295" s="49"/>
      <c r="O295" s="24"/>
      <c r="P295" s="24"/>
      <c r="Q295" s="45"/>
    </row>
    <row r="296" spans="1:28" ht="23.25" customHeight="1">
      <c r="A296" s="21" t="s">
        <v>765</v>
      </c>
      <c r="B296" s="21" t="s">
        <v>636</v>
      </c>
      <c r="C296" s="1" t="s">
        <v>766</v>
      </c>
      <c r="D296" s="181" t="s">
        <v>764</v>
      </c>
      <c r="E296" s="195"/>
      <c r="F296" s="27"/>
      <c r="G296" s="24"/>
      <c r="H296" s="24"/>
      <c r="I296" s="49"/>
      <c r="J296" s="24"/>
      <c r="K296" s="24"/>
      <c r="L296" s="49"/>
      <c r="M296" s="24"/>
      <c r="N296" s="49"/>
      <c r="O296" s="24"/>
      <c r="P296" s="24"/>
      <c r="Q296" s="45"/>
    </row>
    <row r="297" spans="1:28" ht="23.25" customHeight="1">
      <c r="A297" s="21" t="s">
        <v>375</v>
      </c>
      <c r="B297" s="21" t="s">
        <v>607</v>
      </c>
      <c r="C297" s="1" t="s">
        <v>295</v>
      </c>
      <c r="D297" s="45" t="s">
        <v>296</v>
      </c>
      <c r="E297" s="45" t="s">
        <v>293</v>
      </c>
      <c r="F297" s="27" t="s">
        <v>277</v>
      </c>
      <c r="G297" s="24">
        <v>1</v>
      </c>
      <c r="H297" s="24"/>
      <c r="I297" s="49"/>
      <c r="J297" s="24"/>
      <c r="K297" s="24"/>
      <c r="L297" s="49"/>
      <c r="M297" s="24"/>
      <c r="N297" s="49"/>
      <c r="O297" s="24"/>
      <c r="P297" s="24"/>
      <c r="Q297" s="45"/>
      <c r="AB297" s="2">
        <f>합산자재!H64*J297</f>
        <v>0</v>
      </c>
    </row>
    <row r="298" spans="1:28" ht="23.25" customHeight="1">
      <c r="A298" s="21" t="s">
        <v>380</v>
      </c>
      <c r="B298" s="21" t="s">
        <v>607</v>
      </c>
      <c r="C298" s="1" t="s">
        <v>307</v>
      </c>
      <c r="D298" s="45" t="s">
        <v>308</v>
      </c>
      <c r="E298" s="45" t="s">
        <v>309</v>
      </c>
      <c r="F298" s="27" t="s">
        <v>310</v>
      </c>
      <c r="G298" s="24">
        <f>일위노임!G132</f>
        <v>1.23</v>
      </c>
      <c r="H298" s="24"/>
      <c r="I298" s="49"/>
      <c r="J298" s="24"/>
      <c r="K298" s="24"/>
      <c r="L298" s="49"/>
      <c r="M298" s="24"/>
      <c r="N298" s="49"/>
      <c r="O298" s="24"/>
      <c r="P298" s="24"/>
      <c r="Q298" s="45"/>
    </row>
    <row r="299" spans="1:28" ht="23.25" customHeight="1">
      <c r="A299" s="21" t="s">
        <v>619</v>
      </c>
      <c r="B299" s="21" t="s">
        <v>607</v>
      </c>
      <c r="C299" s="1" t="s">
        <v>620</v>
      </c>
      <c r="D299" s="45" t="s">
        <v>621</v>
      </c>
      <c r="E299" s="45" t="s">
        <v>622</v>
      </c>
      <c r="F299" s="27" t="s">
        <v>277</v>
      </c>
      <c r="G299" s="24">
        <v>1</v>
      </c>
      <c r="H299" s="24"/>
      <c r="I299" s="49"/>
      <c r="J299" s="24"/>
      <c r="K299" s="24"/>
      <c r="L299" s="49"/>
      <c r="M299" s="24"/>
      <c r="N299" s="49"/>
      <c r="O299" s="24"/>
      <c r="P299" s="24"/>
      <c r="Q299" s="45"/>
    </row>
    <row r="300" spans="1:28" ht="23.25" customHeight="1">
      <c r="B300" s="21" t="s">
        <v>623</v>
      </c>
      <c r="D300" s="45" t="s">
        <v>624</v>
      </c>
      <c r="E300" s="45"/>
      <c r="F300" s="27"/>
      <c r="G300" s="24"/>
      <c r="H300" s="24"/>
      <c r="I300" s="49"/>
      <c r="J300" s="24"/>
      <c r="K300" s="24"/>
      <c r="L300" s="49"/>
      <c r="M300" s="24"/>
      <c r="N300" s="49"/>
      <c r="O300" s="24"/>
      <c r="P300" s="24"/>
      <c r="Q300" s="45"/>
    </row>
    <row r="301" spans="1:28" ht="23.25" customHeight="1">
      <c r="D301" s="45"/>
      <c r="E301" s="45"/>
      <c r="F301" s="27"/>
      <c r="G301" s="24"/>
      <c r="H301" s="24"/>
      <c r="I301" s="49"/>
      <c r="J301" s="24"/>
      <c r="K301" s="24"/>
      <c r="L301" s="49"/>
      <c r="M301" s="24"/>
      <c r="N301" s="49"/>
      <c r="O301" s="24"/>
      <c r="P301" s="24"/>
      <c r="Q301" s="45"/>
    </row>
    <row r="302" spans="1:28" ht="23.25" customHeight="1">
      <c r="A302" s="21" t="s">
        <v>768</v>
      </c>
      <c r="B302" s="21" t="s">
        <v>636</v>
      </c>
      <c r="C302" s="1" t="s">
        <v>769</v>
      </c>
      <c r="D302" s="181" t="s">
        <v>767</v>
      </c>
      <c r="E302" s="195"/>
      <c r="F302" s="27"/>
      <c r="G302" s="24"/>
      <c r="H302" s="24"/>
      <c r="I302" s="49"/>
      <c r="J302" s="24"/>
      <c r="K302" s="24"/>
      <c r="L302" s="49"/>
      <c r="M302" s="24"/>
      <c r="N302" s="49"/>
      <c r="O302" s="24"/>
      <c r="P302" s="24"/>
      <c r="Q302" s="45"/>
    </row>
    <row r="303" spans="1:28" ht="23.25" customHeight="1">
      <c r="A303" s="21" t="s">
        <v>376</v>
      </c>
      <c r="B303" s="21" t="s">
        <v>610</v>
      </c>
      <c r="C303" s="1" t="s">
        <v>297</v>
      </c>
      <c r="D303" s="45" t="s">
        <v>298</v>
      </c>
      <c r="E303" s="45" t="s">
        <v>293</v>
      </c>
      <c r="F303" s="27" t="s">
        <v>294</v>
      </c>
      <c r="G303" s="24">
        <v>1</v>
      </c>
      <c r="H303" s="24"/>
      <c r="I303" s="49"/>
      <c r="J303" s="24"/>
      <c r="K303" s="24"/>
      <c r="L303" s="49"/>
      <c r="M303" s="24"/>
      <c r="N303" s="49"/>
      <c r="O303" s="24"/>
      <c r="P303" s="24"/>
      <c r="Q303" s="45"/>
      <c r="AB303" s="2">
        <f>합산자재!H65*J303</f>
        <v>0</v>
      </c>
    </row>
    <row r="304" spans="1:28" ht="23.25" customHeight="1">
      <c r="A304" s="21" t="s">
        <v>380</v>
      </c>
      <c r="B304" s="21" t="s">
        <v>610</v>
      </c>
      <c r="C304" s="1" t="s">
        <v>307</v>
      </c>
      <c r="D304" s="45" t="s">
        <v>308</v>
      </c>
      <c r="E304" s="45" t="s">
        <v>309</v>
      </c>
      <c r="F304" s="27" t="s">
        <v>310</v>
      </c>
      <c r="G304" s="24">
        <f>일위노임!G135</f>
        <v>1.56</v>
      </c>
      <c r="H304" s="24"/>
      <c r="I304" s="49"/>
      <c r="J304" s="24"/>
      <c r="K304" s="24"/>
      <c r="L304" s="49"/>
      <c r="M304" s="24"/>
      <c r="N304" s="49"/>
      <c r="O304" s="24"/>
      <c r="P304" s="24"/>
      <c r="Q304" s="45"/>
    </row>
    <row r="305" spans="1:28" ht="23.25" customHeight="1">
      <c r="A305" s="21" t="s">
        <v>619</v>
      </c>
      <c r="B305" s="21" t="s">
        <v>610</v>
      </c>
      <c r="C305" s="1" t="s">
        <v>620</v>
      </c>
      <c r="D305" s="45" t="s">
        <v>621</v>
      </c>
      <c r="E305" s="45" t="s">
        <v>622</v>
      </c>
      <c r="F305" s="27" t="s">
        <v>277</v>
      </c>
      <c r="G305" s="24">
        <v>1</v>
      </c>
      <c r="H305" s="24"/>
      <c r="I305" s="49"/>
      <c r="J305" s="24"/>
      <c r="K305" s="24"/>
      <c r="L305" s="49"/>
      <c r="M305" s="24"/>
      <c r="N305" s="49"/>
      <c r="O305" s="24"/>
      <c r="P305" s="24"/>
      <c r="Q305" s="45"/>
    </row>
    <row r="306" spans="1:28" ht="23.25" customHeight="1">
      <c r="B306" s="21" t="s">
        <v>623</v>
      </c>
      <c r="D306" s="45" t="s">
        <v>624</v>
      </c>
      <c r="E306" s="45"/>
      <c r="F306" s="27"/>
      <c r="G306" s="24"/>
      <c r="H306" s="24"/>
      <c r="I306" s="49"/>
      <c r="J306" s="24"/>
      <c r="K306" s="24"/>
      <c r="L306" s="49"/>
      <c r="M306" s="24"/>
      <c r="N306" s="49"/>
      <c r="O306" s="24"/>
      <c r="P306" s="24"/>
      <c r="Q306" s="45"/>
    </row>
    <row r="307" spans="1:28" ht="23.25" customHeight="1">
      <c r="D307" s="45"/>
      <c r="E307" s="45"/>
      <c r="F307" s="27"/>
      <c r="G307" s="24"/>
      <c r="H307" s="24"/>
      <c r="I307" s="49"/>
      <c r="J307" s="24"/>
      <c r="K307" s="24"/>
      <c r="L307" s="49"/>
      <c r="M307" s="24"/>
      <c r="N307" s="49"/>
      <c r="O307" s="24"/>
      <c r="P307" s="24"/>
      <c r="Q307" s="45"/>
    </row>
    <row r="308" spans="1:28" ht="23.25" customHeight="1">
      <c r="A308" s="21" t="s">
        <v>771</v>
      </c>
      <c r="B308" s="21" t="s">
        <v>636</v>
      </c>
      <c r="C308" s="1" t="s">
        <v>772</v>
      </c>
      <c r="D308" s="181" t="s">
        <v>770</v>
      </c>
      <c r="E308" s="195"/>
      <c r="F308" s="27"/>
      <c r="G308" s="24"/>
      <c r="H308" s="24"/>
      <c r="I308" s="49"/>
      <c r="J308" s="24"/>
      <c r="K308" s="24"/>
      <c r="L308" s="49"/>
      <c r="M308" s="24"/>
      <c r="N308" s="49"/>
      <c r="O308" s="24"/>
      <c r="P308" s="24"/>
      <c r="Q308" s="45"/>
    </row>
    <row r="309" spans="1:28" ht="23.25" customHeight="1">
      <c r="A309" s="21" t="s">
        <v>377</v>
      </c>
      <c r="B309" s="21" t="s">
        <v>613</v>
      </c>
      <c r="C309" s="1" t="s">
        <v>299</v>
      </c>
      <c r="D309" s="45" t="s">
        <v>300</v>
      </c>
      <c r="E309" s="45" t="s">
        <v>301</v>
      </c>
      <c r="F309" s="27" t="s">
        <v>294</v>
      </c>
      <c r="G309" s="24">
        <v>1</v>
      </c>
      <c r="H309" s="24"/>
      <c r="I309" s="49"/>
      <c r="J309" s="24"/>
      <c r="K309" s="24"/>
      <c r="L309" s="49"/>
      <c r="M309" s="24"/>
      <c r="N309" s="49"/>
      <c r="O309" s="24"/>
      <c r="P309" s="24"/>
      <c r="Q309" s="45"/>
      <c r="AB309" s="2">
        <f>합산자재!H66*J309</f>
        <v>0</v>
      </c>
    </row>
    <row r="310" spans="1:28" ht="23.25" customHeight="1">
      <c r="A310" s="21" t="s">
        <v>380</v>
      </c>
      <c r="B310" s="21" t="s">
        <v>613</v>
      </c>
      <c r="C310" s="1" t="s">
        <v>307</v>
      </c>
      <c r="D310" s="45" t="s">
        <v>308</v>
      </c>
      <c r="E310" s="45" t="s">
        <v>309</v>
      </c>
      <c r="F310" s="27" t="s">
        <v>310</v>
      </c>
      <c r="G310" s="24">
        <f>일위노임!G138</f>
        <v>1.23</v>
      </c>
      <c r="H310" s="24"/>
      <c r="I310" s="49"/>
      <c r="J310" s="24"/>
      <c r="K310" s="24"/>
      <c r="L310" s="49"/>
      <c r="M310" s="24"/>
      <c r="N310" s="49"/>
      <c r="O310" s="24"/>
      <c r="P310" s="24"/>
      <c r="Q310" s="45"/>
    </row>
    <row r="311" spans="1:28" ht="23.25" customHeight="1">
      <c r="A311" s="21" t="s">
        <v>619</v>
      </c>
      <c r="B311" s="21" t="s">
        <v>613</v>
      </c>
      <c r="C311" s="1" t="s">
        <v>620</v>
      </c>
      <c r="D311" s="45" t="s">
        <v>621</v>
      </c>
      <c r="E311" s="45" t="s">
        <v>622</v>
      </c>
      <c r="F311" s="27" t="s">
        <v>277</v>
      </c>
      <c r="G311" s="24">
        <v>1</v>
      </c>
      <c r="H311" s="24"/>
      <c r="I311" s="49"/>
      <c r="J311" s="24"/>
      <c r="K311" s="24"/>
      <c r="L311" s="49"/>
      <c r="M311" s="24"/>
      <c r="N311" s="49"/>
      <c r="O311" s="24"/>
      <c r="P311" s="24"/>
      <c r="Q311" s="45"/>
    </row>
    <row r="312" spans="1:28" ht="23.25" customHeight="1">
      <c r="B312" s="21" t="s">
        <v>623</v>
      </c>
      <c r="D312" s="45" t="s">
        <v>624</v>
      </c>
      <c r="E312" s="45"/>
      <c r="F312" s="27"/>
      <c r="G312" s="24"/>
      <c r="H312" s="24"/>
      <c r="I312" s="49"/>
      <c r="J312" s="24"/>
      <c r="K312" s="24"/>
      <c r="L312" s="49"/>
      <c r="M312" s="24"/>
      <c r="N312" s="49"/>
      <c r="O312" s="24"/>
      <c r="P312" s="24"/>
      <c r="Q312" s="45"/>
    </row>
    <row r="313" spans="1:28" ht="23.25" customHeight="1">
      <c r="D313" s="45"/>
      <c r="E313" s="45"/>
      <c r="F313" s="27"/>
      <c r="G313" s="24"/>
      <c r="H313" s="24"/>
      <c r="I313" s="49"/>
      <c r="J313" s="24"/>
      <c r="K313" s="24"/>
      <c r="L313" s="49"/>
      <c r="M313" s="24"/>
      <c r="N313" s="49"/>
      <c r="O313" s="24"/>
      <c r="P313" s="24"/>
      <c r="Q313" s="45"/>
    </row>
    <row r="314" spans="1:28" ht="23.25" customHeight="1">
      <c r="A314" s="21" t="s">
        <v>774</v>
      </c>
      <c r="B314" s="21" t="s">
        <v>636</v>
      </c>
      <c r="C314" s="1" t="s">
        <v>775</v>
      </c>
      <c r="D314" s="181" t="s">
        <v>773</v>
      </c>
      <c r="E314" s="195"/>
      <c r="F314" s="27"/>
      <c r="G314" s="24"/>
      <c r="H314" s="24"/>
      <c r="I314" s="49"/>
      <c r="J314" s="24"/>
      <c r="K314" s="24"/>
      <c r="L314" s="49"/>
      <c r="M314" s="24"/>
      <c r="N314" s="49"/>
      <c r="O314" s="24"/>
      <c r="P314" s="24"/>
      <c r="Q314" s="45"/>
    </row>
    <row r="315" spans="1:28" ht="23.25" customHeight="1">
      <c r="A315" s="21" t="s">
        <v>378</v>
      </c>
      <c r="B315" s="21" t="s">
        <v>616</v>
      </c>
      <c r="C315" s="1" t="s">
        <v>302</v>
      </c>
      <c r="D315" s="45" t="s">
        <v>303</v>
      </c>
      <c r="E315" s="45" t="s">
        <v>301</v>
      </c>
      <c r="F315" s="27" t="s">
        <v>294</v>
      </c>
      <c r="G315" s="24">
        <v>1</v>
      </c>
      <c r="H315" s="24"/>
      <c r="I315" s="49"/>
      <c r="J315" s="24"/>
      <c r="K315" s="24"/>
      <c r="L315" s="49"/>
      <c r="M315" s="24"/>
      <c r="N315" s="49"/>
      <c r="O315" s="24"/>
      <c r="P315" s="24"/>
      <c r="Q315" s="45"/>
      <c r="AB315" s="2">
        <f>합산자재!H67*J315</f>
        <v>0</v>
      </c>
    </row>
    <row r="316" spans="1:28" ht="23.25" customHeight="1">
      <c r="A316" s="21" t="s">
        <v>380</v>
      </c>
      <c r="B316" s="21" t="s">
        <v>616</v>
      </c>
      <c r="C316" s="1" t="s">
        <v>307</v>
      </c>
      <c r="D316" s="45" t="s">
        <v>308</v>
      </c>
      <c r="E316" s="45" t="s">
        <v>309</v>
      </c>
      <c r="F316" s="27" t="s">
        <v>310</v>
      </c>
      <c r="G316" s="24">
        <f>일위노임!G141</f>
        <v>1.56</v>
      </c>
      <c r="H316" s="24"/>
      <c r="I316" s="49"/>
      <c r="J316" s="24"/>
      <c r="K316" s="24"/>
      <c r="L316" s="49"/>
      <c r="M316" s="24"/>
      <c r="N316" s="49"/>
      <c r="O316" s="24"/>
      <c r="P316" s="24"/>
      <c r="Q316" s="45"/>
    </row>
    <row r="317" spans="1:28" ht="23.25" customHeight="1">
      <c r="A317" s="21" t="s">
        <v>619</v>
      </c>
      <c r="B317" s="21" t="s">
        <v>616</v>
      </c>
      <c r="C317" s="1" t="s">
        <v>620</v>
      </c>
      <c r="D317" s="45" t="s">
        <v>621</v>
      </c>
      <c r="E317" s="45" t="s">
        <v>622</v>
      </c>
      <c r="F317" s="27" t="s">
        <v>277</v>
      </c>
      <c r="G317" s="24">
        <v>1</v>
      </c>
      <c r="H317" s="24"/>
      <c r="I317" s="49"/>
      <c r="J317" s="24"/>
      <c r="K317" s="24"/>
      <c r="L317" s="49"/>
      <c r="M317" s="24"/>
      <c r="N317" s="49"/>
      <c r="O317" s="24"/>
      <c r="P317" s="24"/>
      <c r="Q317" s="45"/>
    </row>
    <row r="318" spans="1:28" ht="23.25" customHeight="1">
      <c r="B318" s="21" t="s">
        <v>623</v>
      </c>
      <c r="D318" s="45" t="s">
        <v>624</v>
      </c>
      <c r="E318" s="45"/>
      <c r="F318" s="27"/>
      <c r="G318" s="24"/>
      <c r="H318" s="24"/>
      <c r="I318" s="49"/>
      <c r="J318" s="24"/>
      <c r="K318" s="24"/>
      <c r="L318" s="49"/>
      <c r="M318" s="24"/>
      <c r="N318" s="49"/>
      <c r="O318" s="24"/>
      <c r="P318" s="24"/>
      <c r="Q318" s="45"/>
    </row>
    <row r="319" spans="1:28" ht="23.25" customHeight="1">
      <c r="D319" s="45"/>
      <c r="E319" s="45"/>
      <c r="F319" s="27"/>
      <c r="G319" s="24"/>
      <c r="H319" s="24"/>
      <c r="I319" s="49"/>
      <c r="J319" s="24"/>
      <c r="K319" s="24"/>
      <c r="L319" s="49"/>
      <c r="M319" s="24"/>
      <c r="N319" s="49"/>
      <c r="O319" s="24"/>
      <c r="P319" s="24"/>
      <c r="Q319" s="45"/>
    </row>
    <row r="320" spans="1:28" ht="23.25" customHeight="1">
      <c r="D320" s="45"/>
      <c r="E320" s="45"/>
      <c r="F320" s="27"/>
      <c r="G320" s="24"/>
      <c r="H320" s="24"/>
      <c r="I320" s="49"/>
      <c r="J320" s="24"/>
      <c r="K320" s="24"/>
      <c r="L320" s="49"/>
      <c r="M320" s="24"/>
      <c r="N320" s="49"/>
      <c r="O320" s="24"/>
      <c r="P320" s="24"/>
      <c r="Q320" s="45"/>
    </row>
    <row r="321" spans="4:17" ht="23.25" customHeight="1">
      <c r="D321" s="45"/>
      <c r="E321" s="45"/>
      <c r="F321" s="27"/>
      <c r="G321" s="24"/>
      <c r="H321" s="24"/>
      <c r="I321" s="49"/>
      <c r="J321" s="24"/>
      <c r="K321" s="24"/>
      <c r="L321" s="49"/>
      <c r="M321" s="24"/>
      <c r="N321" s="49"/>
      <c r="O321" s="24"/>
      <c r="P321" s="24"/>
      <c r="Q321" s="45"/>
    </row>
    <row r="322" spans="4:17" ht="23.25" customHeight="1">
      <c r="D322" s="45"/>
      <c r="E322" s="45"/>
      <c r="F322" s="27"/>
      <c r="G322" s="24"/>
      <c r="H322" s="24"/>
      <c r="I322" s="49"/>
      <c r="J322" s="24"/>
      <c r="K322" s="24"/>
      <c r="L322" s="49"/>
      <c r="M322" s="24"/>
      <c r="N322" s="49"/>
      <c r="O322" s="24"/>
      <c r="P322" s="24"/>
      <c r="Q322" s="45"/>
    </row>
    <row r="323" spans="4:17" ht="23.25" customHeight="1">
      <c r="D323" s="45"/>
      <c r="E323" s="45"/>
      <c r="F323" s="27"/>
      <c r="G323" s="24"/>
      <c r="H323" s="24"/>
      <c r="I323" s="49"/>
      <c r="J323" s="24"/>
      <c r="K323" s="24"/>
      <c r="L323" s="49"/>
      <c r="M323" s="24"/>
      <c r="N323" s="49"/>
      <c r="O323" s="24"/>
      <c r="P323" s="24"/>
      <c r="Q323" s="45"/>
    </row>
    <row r="324" spans="4:17" ht="23.25" customHeight="1">
      <c r="D324" s="45"/>
      <c r="E324" s="45"/>
      <c r="F324" s="27"/>
      <c r="G324" s="24"/>
      <c r="H324" s="24"/>
      <c r="I324" s="49"/>
      <c r="J324" s="24"/>
      <c r="K324" s="24"/>
      <c r="L324" s="49"/>
      <c r="M324" s="24"/>
      <c r="N324" s="49"/>
      <c r="O324" s="24"/>
      <c r="P324" s="24"/>
      <c r="Q324" s="45"/>
    </row>
    <row r="325" spans="4:17" ht="23.25" customHeight="1">
      <c r="D325" s="45"/>
      <c r="E325" s="45"/>
      <c r="F325" s="27"/>
      <c r="G325" s="24"/>
      <c r="H325" s="24"/>
      <c r="I325" s="49"/>
      <c r="J325" s="24"/>
      <c r="K325" s="24"/>
      <c r="L325" s="49"/>
      <c r="M325" s="24"/>
      <c r="N325" s="49"/>
      <c r="O325" s="24"/>
      <c r="P325" s="24"/>
      <c r="Q325" s="45"/>
    </row>
    <row r="326" spans="4:17" ht="23.25" customHeight="1">
      <c r="D326" s="45"/>
      <c r="E326" s="45"/>
      <c r="F326" s="27"/>
      <c r="G326" s="24"/>
      <c r="H326" s="24"/>
      <c r="I326" s="49"/>
      <c r="J326" s="24"/>
      <c r="K326" s="24"/>
      <c r="L326" s="49"/>
      <c r="M326" s="24"/>
      <c r="N326" s="49"/>
      <c r="O326" s="24"/>
      <c r="P326" s="24"/>
      <c r="Q326" s="45"/>
    </row>
    <row r="327" spans="4:17" ht="23.25" customHeight="1">
      <c r="D327" s="45"/>
      <c r="E327" s="45"/>
      <c r="F327" s="27"/>
      <c r="G327" s="24"/>
      <c r="H327" s="24"/>
      <c r="I327" s="49"/>
      <c r="J327" s="24"/>
      <c r="K327" s="24"/>
      <c r="L327" s="49"/>
      <c r="M327" s="24"/>
      <c r="N327" s="49"/>
      <c r="O327" s="24"/>
      <c r="P327" s="24"/>
      <c r="Q327" s="45"/>
    </row>
    <row r="328" spans="4:17" ht="23.25" customHeight="1">
      <c r="D328" s="45"/>
      <c r="E328" s="45"/>
      <c r="F328" s="27"/>
      <c r="G328" s="24"/>
      <c r="H328" s="24"/>
      <c r="I328" s="49"/>
      <c r="J328" s="24"/>
      <c r="K328" s="24"/>
      <c r="L328" s="49"/>
      <c r="M328" s="24"/>
      <c r="N328" s="49"/>
      <c r="O328" s="24"/>
      <c r="P328" s="24"/>
      <c r="Q328" s="45"/>
    </row>
    <row r="329" spans="4:17" ht="23.25" customHeight="1">
      <c r="D329" s="45"/>
      <c r="E329" s="45"/>
      <c r="F329" s="27"/>
      <c r="G329" s="24"/>
      <c r="H329" s="24"/>
      <c r="I329" s="49"/>
      <c r="J329" s="24"/>
      <c r="K329" s="24"/>
      <c r="L329" s="49"/>
      <c r="M329" s="24"/>
      <c r="N329" s="49"/>
      <c r="O329" s="24"/>
      <c r="P329" s="24"/>
      <c r="Q329" s="45"/>
    </row>
    <row r="330" spans="4:17" ht="23.25" customHeight="1">
      <c r="D330" s="45"/>
      <c r="E330" s="45"/>
      <c r="F330" s="27"/>
      <c r="G330" s="24"/>
      <c r="H330" s="24"/>
      <c r="I330" s="49"/>
      <c r="J330" s="24"/>
      <c r="K330" s="24"/>
      <c r="L330" s="49"/>
      <c r="M330" s="24"/>
      <c r="N330" s="49"/>
      <c r="O330" s="24"/>
      <c r="P330" s="24"/>
      <c r="Q330" s="45"/>
    </row>
    <row r="331" spans="4:17" ht="23.25" customHeight="1">
      <c r="D331" s="45"/>
      <c r="E331" s="45"/>
      <c r="F331" s="27"/>
      <c r="G331" s="24"/>
      <c r="H331" s="24"/>
      <c r="I331" s="49"/>
      <c r="J331" s="24"/>
      <c r="K331" s="24"/>
      <c r="L331" s="49"/>
      <c r="M331" s="24"/>
      <c r="N331" s="49"/>
      <c r="O331" s="24"/>
      <c r="P331" s="24"/>
      <c r="Q331" s="45"/>
    </row>
    <row r="332" spans="4:17" ht="23.25" customHeight="1">
      <c r="D332" s="45"/>
      <c r="E332" s="45"/>
      <c r="F332" s="27"/>
      <c r="G332" s="24"/>
      <c r="H332" s="24"/>
      <c r="I332" s="49"/>
      <c r="J332" s="24"/>
      <c r="K332" s="24"/>
      <c r="L332" s="49"/>
      <c r="M332" s="24"/>
      <c r="N332" s="49"/>
      <c r="O332" s="24"/>
      <c r="P332" s="24"/>
      <c r="Q332" s="45"/>
    </row>
    <row r="333" spans="4:17" ht="23.25" customHeight="1">
      <c r="D333" s="45"/>
      <c r="E333" s="45"/>
      <c r="F333" s="27"/>
      <c r="G333" s="24"/>
      <c r="H333" s="24"/>
      <c r="I333" s="49"/>
      <c r="J333" s="24"/>
      <c r="K333" s="24"/>
      <c r="L333" s="49"/>
      <c r="M333" s="24"/>
      <c r="N333" s="49"/>
      <c r="O333" s="24"/>
      <c r="P333" s="24"/>
      <c r="Q333" s="45"/>
    </row>
    <row r="334" spans="4:17" ht="23.25" customHeight="1">
      <c r="D334" s="45"/>
      <c r="E334" s="45"/>
      <c r="F334" s="27"/>
      <c r="G334" s="24"/>
      <c r="H334" s="24"/>
      <c r="I334" s="49"/>
      <c r="J334" s="24"/>
      <c r="K334" s="24"/>
      <c r="L334" s="49"/>
      <c r="M334" s="24"/>
      <c r="N334" s="49"/>
      <c r="O334" s="24"/>
      <c r="P334" s="24"/>
      <c r="Q334" s="45"/>
    </row>
    <row r="335" spans="4:17" ht="23.25" customHeight="1">
      <c r="D335" s="45"/>
      <c r="E335" s="45"/>
      <c r="F335" s="27"/>
      <c r="G335" s="24"/>
      <c r="H335" s="24"/>
      <c r="I335" s="49"/>
      <c r="J335" s="24"/>
      <c r="K335" s="24"/>
      <c r="L335" s="49"/>
      <c r="M335" s="24"/>
      <c r="N335" s="49"/>
      <c r="O335" s="24"/>
      <c r="P335" s="24"/>
      <c r="Q335" s="45"/>
    </row>
    <row r="336" spans="4:17" ht="23.25" customHeight="1">
      <c r="D336" s="45"/>
      <c r="E336" s="45"/>
      <c r="F336" s="27"/>
      <c r="G336" s="24"/>
      <c r="H336" s="24"/>
      <c r="I336" s="49"/>
      <c r="J336" s="24"/>
      <c r="K336" s="24"/>
      <c r="L336" s="49"/>
      <c r="M336" s="24"/>
      <c r="N336" s="49"/>
      <c r="O336" s="24"/>
      <c r="P336" s="24"/>
      <c r="Q336" s="45"/>
    </row>
    <row r="337" spans="4:17" ht="23.25" customHeight="1">
      <c r="D337" s="45"/>
      <c r="E337" s="45"/>
      <c r="F337" s="27"/>
      <c r="G337" s="24"/>
      <c r="H337" s="24"/>
      <c r="I337" s="49"/>
      <c r="J337" s="24"/>
      <c r="K337" s="24"/>
      <c r="L337" s="49"/>
      <c r="M337" s="24"/>
      <c r="N337" s="49"/>
      <c r="O337" s="24"/>
      <c r="P337" s="24"/>
      <c r="Q337" s="45"/>
    </row>
    <row r="338" spans="4:17" ht="23.25" customHeight="1">
      <c r="D338" s="45"/>
      <c r="E338" s="45"/>
      <c r="F338" s="27"/>
      <c r="G338" s="24"/>
      <c r="H338" s="24"/>
      <c r="I338" s="49"/>
      <c r="J338" s="24"/>
      <c r="K338" s="24"/>
      <c r="L338" s="49"/>
      <c r="M338" s="24"/>
      <c r="N338" s="49"/>
      <c r="O338" s="24"/>
      <c r="P338" s="24"/>
      <c r="Q338" s="45"/>
    </row>
    <row r="339" spans="4:17" ht="23.25" customHeight="1">
      <c r="D339" s="45"/>
      <c r="E339" s="45"/>
      <c r="F339" s="27"/>
      <c r="G339" s="24"/>
      <c r="H339" s="24"/>
      <c r="I339" s="49"/>
      <c r="J339" s="24"/>
      <c r="K339" s="24"/>
      <c r="L339" s="49"/>
      <c r="M339" s="24"/>
      <c r="N339" s="49"/>
      <c r="O339" s="24"/>
      <c r="P339" s="24"/>
      <c r="Q339" s="45"/>
    </row>
    <row r="340" spans="4:17" ht="23.25" customHeight="1">
      <c r="D340" s="45"/>
      <c r="E340" s="45"/>
      <c r="F340" s="27"/>
      <c r="G340" s="24"/>
      <c r="H340" s="24"/>
      <c r="I340" s="49"/>
      <c r="J340" s="24"/>
      <c r="K340" s="24"/>
      <c r="L340" s="49"/>
      <c r="M340" s="24"/>
      <c r="N340" s="49"/>
      <c r="O340" s="24"/>
      <c r="P340" s="24"/>
      <c r="Q340" s="45"/>
    </row>
    <row r="341" spans="4:17" ht="23.25" customHeight="1">
      <c r="D341" s="45"/>
      <c r="E341" s="45"/>
      <c r="F341" s="27"/>
      <c r="G341" s="24"/>
      <c r="H341" s="24"/>
      <c r="I341" s="49"/>
      <c r="J341" s="24"/>
      <c r="K341" s="24"/>
      <c r="L341" s="49"/>
      <c r="M341" s="24"/>
      <c r="N341" s="49"/>
      <c r="O341" s="24"/>
      <c r="P341" s="24"/>
      <c r="Q341" s="45"/>
    </row>
  </sheetData>
  <mergeCells count="61">
    <mergeCell ref="A2:A3"/>
    <mergeCell ref="E2:E3"/>
    <mergeCell ref="D2:D3"/>
    <mergeCell ref="D1:N1"/>
    <mergeCell ref="M2:N2"/>
    <mergeCell ref="W1:Y1"/>
    <mergeCell ref="B2:B3"/>
    <mergeCell ref="C2:C3"/>
    <mergeCell ref="Q2:Q3"/>
    <mergeCell ref="P2:P3"/>
    <mergeCell ref="J2:L2"/>
    <mergeCell ref="F2:F3"/>
    <mergeCell ref="G2:G3"/>
    <mergeCell ref="H2:I2"/>
    <mergeCell ref="D4:E4"/>
    <mergeCell ref="D14:E14"/>
    <mergeCell ref="D24:E24"/>
    <mergeCell ref="D33:E33"/>
    <mergeCell ref="D43:E43"/>
    <mergeCell ref="D48:E48"/>
    <mergeCell ref="D53:E53"/>
    <mergeCell ref="D58:E58"/>
    <mergeCell ref="D63:E63"/>
    <mergeCell ref="D68:E68"/>
    <mergeCell ref="D76:E76"/>
    <mergeCell ref="D84:E84"/>
    <mergeCell ref="D92:E92"/>
    <mergeCell ref="D99:E99"/>
    <mergeCell ref="D105:E105"/>
    <mergeCell ref="D111:E111"/>
    <mergeCell ref="D117:E117"/>
    <mergeCell ref="D123:E123"/>
    <mergeCell ref="D129:E129"/>
    <mergeCell ref="D136:E136"/>
    <mergeCell ref="D143:E143"/>
    <mergeCell ref="D150:E150"/>
    <mergeCell ref="D157:E157"/>
    <mergeCell ref="D164:E164"/>
    <mergeCell ref="D171:E171"/>
    <mergeCell ref="D178:E178"/>
    <mergeCell ref="D185:E185"/>
    <mergeCell ref="D192:E192"/>
    <mergeCell ref="D199:E199"/>
    <mergeCell ref="D206:E206"/>
    <mergeCell ref="D213:E213"/>
    <mergeCell ref="D220:E220"/>
    <mergeCell ref="D227:E227"/>
    <mergeCell ref="D234:E234"/>
    <mergeCell ref="D241:E241"/>
    <mergeCell ref="D248:E248"/>
    <mergeCell ref="D254:E254"/>
    <mergeCell ref="D260:E260"/>
    <mergeCell ref="D266:E266"/>
    <mergeCell ref="D272:E272"/>
    <mergeCell ref="D308:E308"/>
    <mergeCell ref="D314:E314"/>
    <mergeCell ref="D278:E278"/>
    <mergeCell ref="D284:E284"/>
    <mergeCell ref="D290:E290"/>
    <mergeCell ref="D296:E296"/>
    <mergeCell ref="D302:E302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>
    <oddFooter>&amp;R대 한 민 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B159"/>
  <sheetViews>
    <sheetView topLeftCell="D1" workbookViewId="0">
      <pane ySplit="3" topLeftCell="A4" activePane="bottomLeft" state="frozen"/>
      <selection activeCell="I19" sqref="I19"/>
      <selection pane="bottomLeft" activeCell="I33" sqref="I33"/>
    </sheetView>
  </sheetViews>
  <sheetFormatPr defaultRowHeight="21.95" customHeight="1"/>
  <cols>
    <col min="1" max="1" width="4.6640625" style="2" hidden="1" customWidth="1"/>
    <col min="2" max="2" width="6.5546875" style="21" hidden="1" customWidth="1"/>
    <col min="3" max="3" width="10.77734375" style="21" hidden="1" customWidth="1"/>
    <col min="4" max="5" width="24.33203125" style="21" customWidth="1"/>
    <col min="6" max="6" width="4.5546875" style="22" customWidth="1"/>
    <col min="7" max="7" width="10.109375" style="22" customWidth="1"/>
    <col min="8" max="8" width="9.33203125" style="22" customWidth="1"/>
    <col min="9" max="9" width="10" style="22" customWidth="1"/>
    <col min="10" max="10" width="5.21875" style="22" customWidth="1"/>
    <col min="11" max="11" width="4.77734375" style="21" hidden="1" customWidth="1"/>
    <col min="12" max="12" width="14.109375" style="22" customWidth="1"/>
    <col min="13" max="13" width="7.21875" style="22" customWidth="1"/>
    <col min="14" max="14" width="5.44140625" style="22" customWidth="1"/>
    <col min="15" max="15" width="8.77734375" style="22" customWidth="1"/>
    <col min="16" max="16" width="2.44140625" style="35" hidden="1" customWidth="1"/>
    <col min="17" max="17" width="1.21875" style="35" hidden="1" customWidth="1"/>
    <col min="18" max="18" width="5.109375" style="35" hidden="1" customWidth="1"/>
    <col min="19" max="19" width="9.21875" style="2" customWidth="1"/>
    <col min="20" max="20" width="11.109375" style="2" customWidth="1"/>
    <col min="21" max="29" width="8.88671875" style="2"/>
    <col min="30" max="55" width="11.77734375" style="2" customWidth="1"/>
    <col min="56" max="16384" width="8.88671875" style="2"/>
  </cols>
  <sheetData>
    <row r="1" spans="1:28" ht="21.95" customHeight="1">
      <c r="B1" s="21" t="s">
        <v>460</v>
      </c>
      <c r="D1" s="192" t="s">
        <v>383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46"/>
      <c r="Q1" s="46"/>
      <c r="R1" s="46"/>
      <c r="AA1" s="2" t="s">
        <v>384</v>
      </c>
      <c r="AB1" s="2" t="s">
        <v>385</v>
      </c>
    </row>
    <row r="2" spans="1:28" s="17" customFormat="1" ht="21.95" customHeight="1">
      <c r="A2" s="198" t="s">
        <v>79</v>
      </c>
      <c r="B2" s="187" t="s">
        <v>80</v>
      </c>
      <c r="C2" s="187" t="s">
        <v>81</v>
      </c>
      <c r="D2" s="188" t="s">
        <v>82</v>
      </c>
      <c r="E2" s="188" t="s">
        <v>83</v>
      </c>
      <c r="F2" s="190" t="s">
        <v>84</v>
      </c>
      <c r="G2" s="190" t="s">
        <v>85</v>
      </c>
      <c r="H2" s="190"/>
      <c r="I2" s="190"/>
      <c r="J2" s="190"/>
      <c r="K2" s="188" t="s">
        <v>81</v>
      </c>
      <c r="L2" s="190" t="s">
        <v>86</v>
      </c>
      <c r="M2" s="190"/>
      <c r="N2" s="190"/>
      <c r="O2" s="190"/>
      <c r="P2" s="190" t="s">
        <v>87</v>
      </c>
      <c r="Q2" s="190"/>
      <c r="R2" s="190"/>
      <c r="S2" s="199" t="s">
        <v>88</v>
      </c>
      <c r="T2" s="199" t="s">
        <v>89</v>
      </c>
    </row>
    <row r="3" spans="1:28" s="17" customFormat="1" ht="21.95" customHeight="1">
      <c r="A3" s="198"/>
      <c r="B3" s="187"/>
      <c r="C3" s="187"/>
      <c r="D3" s="188"/>
      <c r="E3" s="188"/>
      <c r="F3" s="190"/>
      <c r="G3" s="53" t="s">
        <v>90</v>
      </c>
      <c r="H3" s="53" t="s">
        <v>91</v>
      </c>
      <c r="I3" s="53" t="s">
        <v>92</v>
      </c>
      <c r="J3" s="53" t="s">
        <v>93</v>
      </c>
      <c r="K3" s="200"/>
      <c r="L3" s="53" t="s">
        <v>94</v>
      </c>
      <c r="M3" s="53" t="s">
        <v>95</v>
      </c>
      <c r="N3" s="53" t="s">
        <v>96</v>
      </c>
      <c r="O3" s="53" t="s">
        <v>97</v>
      </c>
      <c r="P3" s="53" t="s">
        <v>98</v>
      </c>
      <c r="Q3" s="53" t="s">
        <v>99</v>
      </c>
      <c r="R3" s="53" t="s">
        <v>100</v>
      </c>
      <c r="S3" s="199"/>
      <c r="T3" s="199"/>
    </row>
    <row r="4" spans="1:28" ht="21.95" customHeight="1">
      <c r="B4" s="21" t="s">
        <v>413</v>
      </c>
      <c r="D4" s="181" t="s">
        <v>412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3"/>
    </row>
    <row r="5" spans="1:28" ht="21.95" customHeight="1">
      <c r="B5" s="21" t="s">
        <v>386</v>
      </c>
      <c r="C5" s="21" t="s">
        <v>194</v>
      </c>
      <c r="D5" s="45" t="s">
        <v>195</v>
      </c>
      <c r="E5" s="45" t="s">
        <v>196</v>
      </c>
      <c r="F5" s="24" t="s">
        <v>136</v>
      </c>
      <c r="G5" s="24">
        <v>1</v>
      </c>
      <c r="H5" s="24">
        <f>IF(I5&lt;&gt;0, G5-I5, "")</f>
        <v>0</v>
      </c>
      <c r="I5" s="24">
        <v>1</v>
      </c>
      <c r="J5" s="24"/>
      <c r="K5" s="45" t="s">
        <v>380</v>
      </c>
      <c r="L5" s="24" t="s">
        <v>309</v>
      </c>
      <c r="M5" s="24">
        <v>1.7999999999999999E-2</v>
      </c>
      <c r="N5" s="24">
        <v>100</v>
      </c>
      <c r="O5" s="24">
        <f>IF(I5*M5=0, "", I5*M5*(N5/100))</f>
        <v>1.7999999999999999E-2</v>
      </c>
      <c r="P5" s="36"/>
      <c r="Q5" s="36">
        <f>TRUNC(P5*M5*N5/100)</f>
        <v>0</v>
      </c>
      <c r="R5" s="36"/>
      <c r="S5" s="18" t="s">
        <v>387</v>
      </c>
      <c r="T5" s="18"/>
      <c r="AA5" s="2">
        <f>O5</f>
        <v>1.7999999999999999E-2</v>
      </c>
    </row>
    <row r="6" spans="1:28" ht="21.95" customHeight="1">
      <c r="B6" s="21" t="s">
        <v>386</v>
      </c>
      <c r="C6" s="21" t="s">
        <v>307</v>
      </c>
      <c r="D6" s="45" t="s">
        <v>308</v>
      </c>
      <c r="E6" s="45" t="s">
        <v>309</v>
      </c>
      <c r="F6" s="24" t="s">
        <v>310</v>
      </c>
      <c r="G6" s="24">
        <f>IF(H6*I6/100 &lt;1, TRUNC(H6*I6/100, 옵션!$E$13), TRUNC(H6*I6/100, 옵션!$E$13))</f>
        <v>1.7999999999999999E-2</v>
      </c>
      <c r="H6" s="24">
        <f>옵션!$B$13</f>
        <v>100</v>
      </c>
      <c r="I6" s="24">
        <f>SUM(AA5:AA5)</f>
        <v>1.7999999999999999E-2</v>
      </c>
      <c r="J6" s="24"/>
      <c r="K6" s="45"/>
      <c r="L6" s="24"/>
      <c r="M6" s="24"/>
      <c r="N6" s="24"/>
      <c r="O6" s="24" t="str">
        <f>IF(I6*M6=0, "", I6*M6*(N6/100))</f>
        <v/>
      </c>
      <c r="P6" s="36"/>
      <c r="Q6" s="36">
        <f>TRUNC(P6*M6*N6/100)</f>
        <v>0</v>
      </c>
      <c r="R6" s="36"/>
      <c r="S6" s="18"/>
      <c r="T6" s="18"/>
      <c r="Z6" s="2" t="s">
        <v>388</v>
      </c>
      <c r="AA6" s="2">
        <f>SUM(AA5:AA5)</f>
        <v>1.7999999999999999E-2</v>
      </c>
    </row>
    <row r="7" spans="1:28" ht="21.95" customHeight="1">
      <c r="B7" s="21" t="s">
        <v>413</v>
      </c>
      <c r="D7" s="181" t="s">
        <v>414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3"/>
    </row>
    <row r="8" spans="1:28" ht="21.95" customHeight="1">
      <c r="B8" s="21" t="s">
        <v>386</v>
      </c>
      <c r="C8" s="21" t="s">
        <v>194</v>
      </c>
      <c r="D8" s="45" t="s">
        <v>195</v>
      </c>
      <c r="E8" s="45" t="s">
        <v>196</v>
      </c>
      <c r="F8" s="24" t="s">
        <v>136</v>
      </c>
      <c r="G8" s="24">
        <v>1</v>
      </c>
      <c r="H8" s="24">
        <f>IF(I8&lt;&gt;0, G8-I8, "")</f>
        <v>0</v>
      </c>
      <c r="I8" s="24">
        <v>1</v>
      </c>
      <c r="J8" s="24"/>
      <c r="K8" s="45" t="s">
        <v>380</v>
      </c>
      <c r="L8" s="24" t="s">
        <v>309</v>
      </c>
      <c r="M8" s="24">
        <v>1.7999999999999999E-2</v>
      </c>
      <c r="N8" s="24">
        <v>100</v>
      </c>
      <c r="O8" s="24">
        <f>IF(I8*M8=0, "", I8*M8*(N8/100))</f>
        <v>1.7999999999999999E-2</v>
      </c>
      <c r="P8" s="36"/>
      <c r="Q8" s="36">
        <f>TRUNC(P8*M8*N8/100)</f>
        <v>0</v>
      </c>
      <c r="R8" s="36"/>
      <c r="S8" s="18" t="s">
        <v>387</v>
      </c>
      <c r="T8" s="18"/>
      <c r="AA8" s="2">
        <f>O8</f>
        <v>1.7999999999999999E-2</v>
      </c>
    </row>
    <row r="9" spans="1:28" ht="21.95" customHeight="1">
      <c r="B9" s="21" t="s">
        <v>386</v>
      </c>
      <c r="C9" s="21" t="s">
        <v>307</v>
      </c>
      <c r="D9" s="45" t="s">
        <v>308</v>
      </c>
      <c r="E9" s="45" t="s">
        <v>309</v>
      </c>
      <c r="F9" s="24" t="s">
        <v>310</v>
      </c>
      <c r="G9" s="24">
        <f>IF(H9*I9/100 &lt;1, TRUNC(H9*I9/100, 옵션!$E$13), TRUNC(H9*I9/100, 옵션!$E$13))</f>
        <v>1.7999999999999999E-2</v>
      </c>
      <c r="H9" s="24">
        <f>옵션!$B$13</f>
        <v>100</v>
      </c>
      <c r="I9" s="24">
        <f>SUM(AA8:AA8)</f>
        <v>1.7999999999999999E-2</v>
      </c>
      <c r="J9" s="24"/>
      <c r="K9" s="45"/>
      <c r="L9" s="24"/>
      <c r="M9" s="24"/>
      <c r="N9" s="24"/>
      <c r="O9" s="24" t="str">
        <f>IF(I9*M9=0, "", I9*M9*(N9/100))</f>
        <v/>
      </c>
      <c r="P9" s="36"/>
      <c r="Q9" s="36">
        <f>TRUNC(P9*M9*N9/100)</f>
        <v>0</v>
      </c>
      <c r="R9" s="36"/>
      <c r="S9" s="18"/>
      <c r="T9" s="18"/>
      <c r="Z9" s="2" t="s">
        <v>388</v>
      </c>
      <c r="AA9" s="2">
        <f>SUM(AA8:AA8)</f>
        <v>1.7999999999999999E-2</v>
      </c>
    </row>
    <row r="10" spans="1:28" ht="21.95" customHeight="1">
      <c r="B10" s="21" t="s">
        <v>413</v>
      </c>
      <c r="D10" s="181" t="s">
        <v>415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</row>
    <row r="11" spans="1:28" ht="21.95" customHeight="1">
      <c r="B11" s="21" t="s">
        <v>386</v>
      </c>
      <c r="C11" s="21" t="s">
        <v>190</v>
      </c>
      <c r="D11" s="45" t="s">
        <v>191</v>
      </c>
      <c r="E11" s="45" t="s">
        <v>192</v>
      </c>
      <c r="F11" s="24" t="s">
        <v>136</v>
      </c>
      <c r="G11" s="24">
        <v>4</v>
      </c>
      <c r="H11" s="24">
        <f>IF(I11&lt;&gt;0, G11-I11, "")</f>
        <v>0</v>
      </c>
      <c r="I11" s="24">
        <v>4</v>
      </c>
      <c r="J11" s="24"/>
      <c r="K11" s="45" t="s">
        <v>380</v>
      </c>
      <c r="L11" s="24" t="s">
        <v>309</v>
      </c>
      <c r="M11" s="24">
        <v>0.08</v>
      </c>
      <c r="N11" s="24">
        <v>100</v>
      </c>
      <c r="O11" s="24">
        <f>IF(I11*M11=0, "", I11*M11*(N11/100))</f>
        <v>0.32</v>
      </c>
      <c r="P11" s="36"/>
      <c r="Q11" s="36">
        <f>TRUNC(P11*M11*N11/100)</f>
        <v>0</v>
      </c>
      <c r="R11" s="36"/>
      <c r="S11" s="18" t="s">
        <v>387</v>
      </c>
      <c r="T11" s="18"/>
      <c r="AA11" s="2">
        <f>O11</f>
        <v>0.32</v>
      </c>
    </row>
    <row r="12" spans="1:28" ht="21.95" customHeight="1">
      <c r="B12" s="21" t="s">
        <v>386</v>
      </c>
      <c r="C12" s="21" t="s">
        <v>307</v>
      </c>
      <c r="D12" s="45" t="s">
        <v>308</v>
      </c>
      <c r="E12" s="45" t="s">
        <v>309</v>
      </c>
      <c r="F12" s="24" t="s">
        <v>310</v>
      </c>
      <c r="G12" s="24">
        <f>IF(H12*I12/100 &lt;1, TRUNC(H12*I12/100, 옵션!$E$13), TRUNC(H12*I12/100, 옵션!$E$13))</f>
        <v>0.32</v>
      </c>
      <c r="H12" s="24">
        <f>옵션!$B$13</f>
        <v>100</v>
      </c>
      <c r="I12" s="24">
        <f>SUM(AA11:AA11)</f>
        <v>0.32</v>
      </c>
      <c r="J12" s="24"/>
      <c r="K12" s="45"/>
      <c r="L12" s="24"/>
      <c r="M12" s="24"/>
      <c r="N12" s="24"/>
      <c r="O12" s="24" t="str">
        <f>IF(I12*M12=0, "", I12*M12*(N12/100))</f>
        <v/>
      </c>
      <c r="P12" s="36"/>
      <c r="Q12" s="36">
        <f>TRUNC(P12*M12*N12/100)</f>
        <v>0</v>
      </c>
      <c r="R12" s="36"/>
      <c r="S12" s="18"/>
      <c r="T12" s="18"/>
      <c r="Z12" s="2" t="s">
        <v>388</v>
      </c>
      <c r="AA12" s="2">
        <f>SUM(AA11:AA11)</f>
        <v>0.32</v>
      </c>
    </row>
    <row r="13" spans="1:28" ht="21.95" customHeight="1">
      <c r="B13" s="21" t="s">
        <v>413</v>
      </c>
      <c r="D13" s="181" t="s">
        <v>416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</row>
    <row r="14" spans="1:28" ht="21.95" customHeight="1">
      <c r="B14" s="21" t="s">
        <v>386</v>
      </c>
      <c r="C14" s="21" t="s">
        <v>389</v>
      </c>
      <c r="D14" s="45" t="s">
        <v>390</v>
      </c>
      <c r="E14" s="45" t="s">
        <v>391</v>
      </c>
      <c r="F14" s="24" t="s">
        <v>277</v>
      </c>
      <c r="G14" s="24">
        <v>1</v>
      </c>
      <c r="H14" s="24">
        <f>IF(I14&lt;&gt;0, G14-I14, "")</f>
        <v>0</v>
      </c>
      <c r="I14" s="24">
        <v>1</v>
      </c>
      <c r="J14" s="24"/>
      <c r="K14" s="45" t="s">
        <v>380</v>
      </c>
      <c r="L14" s="24" t="s">
        <v>309</v>
      </c>
      <c r="M14" s="24">
        <v>6.6000000000000003E-2</v>
      </c>
      <c r="N14" s="24">
        <v>100</v>
      </c>
      <c r="O14" s="24">
        <f>IF(I14*M14=0, "", I14*M14*(N14/100))</f>
        <v>6.6000000000000003E-2</v>
      </c>
      <c r="P14" s="36"/>
      <c r="Q14" s="36">
        <f>TRUNC(P14*M14*N14/100)</f>
        <v>0</v>
      </c>
      <c r="R14" s="36"/>
      <c r="S14" s="18"/>
      <c r="T14" s="18"/>
      <c r="AA14" s="2">
        <f>O14</f>
        <v>6.6000000000000003E-2</v>
      </c>
    </row>
    <row r="15" spans="1:28" ht="21.95" customHeight="1">
      <c r="B15" s="21" t="s">
        <v>386</v>
      </c>
      <c r="C15" s="21" t="s">
        <v>307</v>
      </c>
      <c r="D15" s="45" t="s">
        <v>308</v>
      </c>
      <c r="E15" s="45" t="s">
        <v>309</v>
      </c>
      <c r="F15" s="24" t="s">
        <v>310</v>
      </c>
      <c r="G15" s="24">
        <f>IF(H15*I15/100 &lt;1, TRUNC(H15*I15/100, 옵션!$E$13), TRUNC(H15*I15/100, 옵션!$E$13))</f>
        <v>6.6000000000000003E-2</v>
      </c>
      <c r="H15" s="24">
        <f>옵션!$B$13</f>
        <v>100</v>
      </c>
      <c r="I15" s="24">
        <f>SUM(AA14:AA14)</f>
        <v>6.6000000000000003E-2</v>
      </c>
      <c r="J15" s="24"/>
      <c r="K15" s="45"/>
      <c r="L15" s="24"/>
      <c r="M15" s="24"/>
      <c r="N15" s="24"/>
      <c r="O15" s="24" t="str">
        <f>IF(I15*M15=0, "", I15*M15*(N15/100))</f>
        <v/>
      </c>
      <c r="P15" s="36"/>
      <c r="Q15" s="36">
        <f>TRUNC(P15*M15*N15/100)</f>
        <v>0</v>
      </c>
      <c r="R15" s="36"/>
      <c r="S15" s="18"/>
      <c r="T15" s="18"/>
      <c r="Z15" s="2" t="s">
        <v>388</v>
      </c>
      <c r="AA15" s="2">
        <f>SUM(AA14:AA14)</f>
        <v>6.6000000000000003E-2</v>
      </c>
    </row>
    <row r="16" spans="1:28" ht="21.95" customHeight="1">
      <c r="B16" s="21" t="s">
        <v>413</v>
      </c>
      <c r="D16" s="181" t="s">
        <v>417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3"/>
    </row>
    <row r="17" spans="2:27" ht="21.95" customHeight="1">
      <c r="B17" s="21" t="s">
        <v>386</v>
      </c>
      <c r="C17" s="21" t="s">
        <v>392</v>
      </c>
      <c r="D17" s="45" t="s">
        <v>390</v>
      </c>
      <c r="E17" s="45" t="s">
        <v>393</v>
      </c>
      <c r="F17" s="24" t="s">
        <v>277</v>
      </c>
      <c r="G17" s="24">
        <v>1</v>
      </c>
      <c r="H17" s="24">
        <f>IF(I17&lt;&gt;0, G17-I17, "")</f>
        <v>0</v>
      </c>
      <c r="I17" s="24">
        <v>1</v>
      </c>
      <c r="J17" s="24"/>
      <c r="K17" s="45" t="s">
        <v>380</v>
      </c>
      <c r="L17" s="24" t="s">
        <v>309</v>
      </c>
      <c r="M17" s="24">
        <v>0.16</v>
      </c>
      <c r="N17" s="24">
        <v>100</v>
      </c>
      <c r="O17" s="24">
        <f>IF(I17*M17=0, "", I17*M17*(N17/100))</f>
        <v>0.16</v>
      </c>
      <c r="P17" s="36"/>
      <c r="Q17" s="36">
        <f>TRUNC(P17*M17*N17/100)</f>
        <v>0</v>
      </c>
      <c r="R17" s="36"/>
      <c r="S17" s="18"/>
      <c r="T17" s="18"/>
      <c r="AA17" s="2">
        <f>O17</f>
        <v>0.16</v>
      </c>
    </row>
    <row r="18" spans="2:27" ht="21.95" customHeight="1">
      <c r="B18" s="21" t="s">
        <v>386</v>
      </c>
      <c r="C18" s="21" t="s">
        <v>307</v>
      </c>
      <c r="D18" s="45" t="s">
        <v>308</v>
      </c>
      <c r="E18" s="45" t="s">
        <v>309</v>
      </c>
      <c r="F18" s="24" t="s">
        <v>310</v>
      </c>
      <c r="G18" s="24">
        <f>IF(H18*I18/100 &lt;1, TRUNC(H18*I18/100, 옵션!$E$13), TRUNC(H18*I18/100, 옵션!$E$13))</f>
        <v>0.16</v>
      </c>
      <c r="H18" s="24">
        <f>옵션!$B$13</f>
        <v>100</v>
      </c>
      <c r="I18" s="24">
        <f>SUM(AA17:AA17)</f>
        <v>0.16</v>
      </c>
      <c r="J18" s="24"/>
      <c r="K18" s="45"/>
      <c r="L18" s="24"/>
      <c r="M18" s="24"/>
      <c r="N18" s="24"/>
      <c r="O18" s="24" t="str">
        <f>IF(I18*M18=0, "", I18*M18*(N18/100))</f>
        <v/>
      </c>
      <c r="P18" s="36"/>
      <c r="Q18" s="36">
        <f>TRUNC(P18*M18*N18/100)</f>
        <v>0</v>
      </c>
      <c r="R18" s="36"/>
      <c r="S18" s="18"/>
      <c r="T18" s="18"/>
      <c r="Z18" s="2" t="s">
        <v>388</v>
      </c>
      <c r="AA18" s="2">
        <f>SUM(AA17:AA17)</f>
        <v>0.16</v>
      </c>
    </row>
    <row r="19" spans="2:27" ht="21.95" customHeight="1">
      <c r="B19" s="21" t="s">
        <v>413</v>
      </c>
      <c r="D19" s="181" t="s">
        <v>418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3"/>
    </row>
    <row r="20" spans="2:27" ht="21.95" customHeight="1">
      <c r="B20" s="21" t="s">
        <v>386</v>
      </c>
      <c r="C20" s="21" t="s">
        <v>394</v>
      </c>
      <c r="D20" s="45" t="s">
        <v>390</v>
      </c>
      <c r="E20" s="45" t="s">
        <v>395</v>
      </c>
      <c r="F20" s="24" t="s">
        <v>277</v>
      </c>
      <c r="G20" s="24">
        <v>1</v>
      </c>
      <c r="H20" s="24">
        <f>IF(I20&lt;&gt;0, G20-I20, "")</f>
        <v>0</v>
      </c>
      <c r="I20" s="24">
        <v>1</v>
      </c>
      <c r="J20" s="24"/>
      <c r="K20" s="45" t="s">
        <v>380</v>
      </c>
      <c r="L20" s="24" t="s">
        <v>309</v>
      </c>
      <c r="M20" s="24">
        <v>0.126</v>
      </c>
      <c r="N20" s="24">
        <v>100</v>
      </c>
      <c r="O20" s="24">
        <f>IF(I20*M20=0, "", I20*M20*(N20/100))</f>
        <v>0.126</v>
      </c>
      <c r="P20" s="36"/>
      <c r="Q20" s="36">
        <f>TRUNC(P20*M20*N20/100)</f>
        <v>0</v>
      </c>
      <c r="R20" s="36"/>
      <c r="S20" s="18"/>
      <c r="T20" s="18"/>
      <c r="AA20" s="2">
        <f>O20</f>
        <v>0.126</v>
      </c>
    </row>
    <row r="21" spans="2:27" ht="21.95" customHeight="1">
      <c r="B21" s="21" t="s">
        <v>386</v>
      </c>
      <c r="C21" s="21" t="s">
        <v>307</v>
      </c>
      <c r="D21" s="45" t="s">
        <v>308</v>
      </c>
      <c r="E21" s="45" t="s">
        <v>309</v>
      </c>
      <c r="F21" s="24" t="s">
        <v>310</v>
      </c>
      <c r="G21" s="24">
        <f>IF(H21*I21/100 &lt;1, TRUNC(H21*I21/100, 옵션!$E$13), TRUNC(H21*I21/100, 옵션!$E$13))</f>
        <v>0.126</v>
      </c>
      <c r="H21" s="24">
        <f>옵션!$B$13</f>
        <v>100</v>
      </c>
      <c r="I21" s="24">
        <f>SUM(AA20:AA20)</f>
        <v>0.126</v>
      </c>
      <c r="J21" s="24"/>
      <c r="K21" s="45"/>
      <c r="L21" s="24"/>
      <c r="M21" s="24"/>
      <c r="N21" s="24"/>
      <c r="O21" s="24" t="str">
        <f>IF(I21*M21=0, "", I21*M21*(N21/100))</f>
        <v/>
      </c>
      <c r="P21" s="36"/>
      <c r="Q21" s="36">
        <f>TRUNC(P21*M21*N21/100)</f>
        <v>0</v>
      </c>
      <c r="R21" s="36"/>
      <c r="S21" s="18"/>
      <c r="T21" s="18"/>
      <c r="Z21" s="2" t="s">
        <v>388</v>
      </c>
      <c r="AA21" s="2">
        <f>SUM(AA20:AA20)</f>
        <v>0.126</v>
      </c>
    </row>
    <row r="22" spans="2:27" ht="21.95" customHeight="1">
      <c r="B22" s="21" t="s">
        <v>420</v>
      </c>
      <c r="D22" s="181" t="s">
        <v>419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3"/>
    </row>
    <row r="23" spans="2:27" ht="21.95" customHeight="1">
      <c r="B23" s="21" t="s">
        <v>386</v>
      </c>
      <c r="C23" s="21" t="s">
        <v>396</v>
      </c>
      <c r="D23" s="45" t="s">
        <v>390</v>
      </c>
      <c r="E23" s="45" t="s">
        <v>397</v>
      </c>
      <c r="F23" s="24" t="s">
        <v>277</v>
      </c>
      <c r="G23" s="24">
        <v>1</v>
      </c>
      <c r="H23" s="24">
        <f>IF(I23&lt;&gt;0, G23-I23, "")</f>
        <v>0</v>
      </c>
      <c r="I23" s="24">
        <v>1</v>
      </c>
      <c r="J23" s="24"/>
      <c r="K23" s="45" t="s">
        <v>380</v>
      </c>
      <c r="L23" s="24" t="s">
        <v>309</v>
      </c>
      <c r="M23" s="24">
        <v>0.23</v>
      </c>
      <c r="N23" s="24">
        <v>100</v>
      </c>
      <c r="O23" s="24">
        <f>IF(I23*M23=0, "", I23*M23*(N23/100))</f>
        <v>0.23</v>
      </c>
      <c r="P23" s="36"/>
      <c r="Q23" s="36">
        <f>TRUNC(P23*M23*N23/100)</f>
        <v>0</v>
      </c>
      <c r="R23" s="36"/>
      <c r="S23" s="18"/>
      <c r="T23" s="18"/>
      <c r="AA23" s="2">
        <f>O23</f>
        <v>0.23</v>
      </c>
    </row>
    <row r="24" spans="2:27" ht="21.95" customHeight="1">
      <c r="B24" s="21" t="s">
        <v>386</v>
      </c>
      <c r="C24" s="21" t="s">
        <v>307</v>
      </c>
      <c r="D24" s="45" t="s">
        <v>308</v>
      </c>
      <c r="E24" s="45" t="s">
        <v>309</v>
      </c>
      <c r="F24" s="24" t="s">
        <v>310</v>
      </c>
      <c r="G24" s="24">
        <f>IF(H24*I24/100 &lt;1, TRUNC(H24*I24/100, 옵션!$E$13), TRUNC(H24*I24/100, 옵션!$E$13))</f>
        <v>0.23</v>
      </c>
      <c r="H24" s="24">
        <f>옵션!$B$13</f>
        <v>100</v>
      </c>
      <c r="I24" s="24">
        <f>SUM(AA23:AA23)</f>
        <v>0.23</v>
      </c>
      <c r="J24" s="24"/>
      <c r="K24" s="45"/>
      <c r="L24" s="24"/>
      <c r="M24" s="24"/>
      <c r="N24" s="24"/>
      <c r="O24" s="24" t="str">
        <f>IF(I24*M24=0, "", I24*M24*(N24/100))</f>
        <v/>
      </c>
      <c r="P24" s="36"/>
      <c r="Q24" s="36">
        <f>TRUNC(P24*M24*N24/100)</f>
        <v>0</v>
      </c>
      <c r="R24" s="36"/>
      <c r="S24" s="18"/>
      <c r="T24" s="18"/>
      <c r="Z24" s="2" t="s">
        <v>388</v>
      </c>
      <c r="AA24" s="2">
        <f>SUM(AA23:AA23)</f>
        <v>0.23</v>
      </c>
    </row>
    <row r="25" spans="2:27" ht="21.95" customHeight="1">
      <c r="B25" s="21" t="s">
        <v>413</v>
      </c>
      <c r="D25" s="181" t="s">
        <v>421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3"/>
    </row>
    <row r="26" spans="2:27" ht="21.95" customHeight="1">
      <c r="B26" s="21" t="s">
        <v>386</v>
      </c>
      <c r="C26" s="21" t="s">
        <v>398</v>
      </c>
      <c r="D26" s="45" t="s">
        <v>390</v>
      </c>
      <c r="E26" s="45" t="s">
        <v>399</v>
      </c>
      <c r="F26" s="24" t="s">
        <v>277</v>
      </c>
      <c r="G26" s="24">
        <v>1</v>
      </c>
      <c r="H26" s="24">
        <f>IF(I26&lt;&gt;0, G26-I26, "")</f>
        <v>0</v>
      </c>
      <c r="I26" s="24">
        <v>1</v>
      </c>
      <c r="J26" s="24"/>
      <c r="K26" s="45" t="s">
        <v>380</v>
      </c>
      <c r="L26" s="24" t="s">
        <v>309</v>
      </c>
      <c r="M26" s="24">
        <v>0.37</v>
      </c>
      <c r="N26" s="24">
        <v>100</v>
      </c>
      <c r="O26" s="24">
        <f>IF(I26*M26=0, "", I26*M26*(N26/100))</f>
        <v>0.37</v>
      </c>
      <c r="P26" s="36"/>
      <c r="Q26" s="36">
        <f>TRUNC(P26*M26*N26/100)</f>
        <v>0</v>
      </c>
      <c r="R26" s="36"/>
      <c r="S26" s="18"/>
      <c r="T26" s="18"/>
      <c r="AA26" s="2">
        <f>O26</f>
        <v>0.37</v>
      </c>
    </row>
    <row r="27" spans="2:27" ht="21.95" customHeight="1">
      <c r="B27" s="21" t="s">
        <v>386</v>
      </c>
      <c r="C27" s="21" t="s">
        <v>307</v>
      </c>
      <c r="D27" s="45" t="s">
        <v>308</v>
      </c>
      <c r="E27" s="45" t="s">
        <v>309</v>
      </c>
      <c r="F27" s="24" t="s">
        <v>310</v>
      </c>
      <c r="G27" s="24">
        <f>IF(H27*I27/100 &lt;1, TRUNC(H27*I27/100, 옵션!$E$13), TRUNC(H27*I27/100, 옵션!$E$13))</f>
        <v>0.37</v>
      </c>
      <c r="H27" s="24">
        <f>옵션!$B$13</f>
        <v>100</v>
      </c>
      <c r="I27" s="24">
        <f>SUM(AA26:AA26)</f>
        <v>0.37</v>
      </c>
      <c r="J27" s="24"/>
      <c r="K27" s="45"/>
      <c r="L27" s="24"/>
      <c r="M27" s="24"/>
      <c r="N27" s="24"/>
      <c r="O27" s="24" t="str">
        <f>IF(I27*M27=0, "", I27*M27*(N27/100))</f>
        <v/>
      </c>
      <c r="P27" s="36"/>
      <c r="Q27" s="36">
        <f>TRUNC(P27*M27*N27/100)</f>
        <v>0</v>
      </c>
      <c r="R27" s="36"/>
      <c r="S27" s="18"/>
      <c r="T27" s="18"/>
      <c r="Z27" s="2" t="s">
        <v>388</v>
      </c>
      <c r="AA27" s="2">
        <f>SUM(AA26:AA26)</f>
        <v>0.37</v>
      </c>
    </row>
    <row r="28" spans="2:27" ht="21.95" customHeight="1">
      <c r="B28" s="21" t="s">
        <v>413</v>
      </c>
      <c r="D28" s="181" t="s">
        <v>422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</row>
    <row r="29" spans="2:27" ht="21.95" customHeight="1">
      <c r="B29" s="21" t="s">
        <v>386</v>
      </c>
      <c r="C29" s="21" t="s">
        <v>119</v>
      </c>
      <c r="D29" s="45" t="s">
        <v>120</v>
      </c>
      <c r="E29" s="45" t="s">
        <v>121</v>
      </c>
      <c r="F29" s="24" t="s">
        <v>122</v>
      </c>
      <c r="G29" s="24">
        <v>1.1000000000000001</v>
      </c>
      <c r="H29" s="24">
        <f>IF(I29&lt;&gt;0, G29-I29, "")</f>
        <v>0.10000000000000009</v>
      </c>
      <c r="I29" s="24">
        <v>1</v>
      </c>
      <c r="J29" s="24">
        <v>10</v>
      </c>
      <c r="K29" s="45" t="s">
        <v>380</v>
      </c>
      <c r="L29" s="24" t="s">
        <v>309</v>
      </c>
      <c r="M29" s="24">
        <v>7.1999999999999995E-2</v>
      </c>
      <c r="N29" s="24">
        <v>100</v>
      </c>
      <c r="O29" s="24">
        <f>IF(I29*M29=0, "", I29*M29*(N29/100))</f>
        <v>7.1999999999999995E-2</v>
      </c>
      <c r="P29" s="36"/>
      <c r="Q29" s="36">
        <f>TRUNC(P29*M29*N29/100)</f>
        <v>0</v>
      </c>
      <c r="R29" s="36"/>
      <c r="S29" s="18" t="s">
        <v>400</v>
      </c>
      <c r="T29" s="18"/>
      <c r="AA29" s="2">
        <f>O29</f>
        <v>7.1999999999999995E-2</v>
      </c>
    </row>
    <row r="30" spans="2:27" ht="21.95" customHeight="1">
      <c r="B30" s="21" t="s">
        <v>386</v>
      </c>
      <c r="C30" s="21" t="s">
        <v>307</v>
      </c>
      <c r="D30" s="45" t="s">
        <v>308</v>
      </c>
      <c r="E30" s="45" t="s">
        <v>309</v>
      </c>
      <c r="F30" s="24" t="s">
        <v>310</v>
      </c>
      <c r="G30" s="24">
        <f>IF(H30*I30/100 &lt;1, TRUNC(H30*I30/100, 옵션!$E$13), TRUNC(H30*I30/100, 옵션!$E$13))</f>
        <v>7.1999999999999995E-2</v>
      </c>
      <c r="H30" s="24">
        <f>옵션!$B$13</f>
        <v>100</v>
      </c>
      <c r="I30" s="24">
        <f>SUM(AA29:AA29)</f>
        <v>7.1999999999999995E-2</v>
      </c>
      <c r="J30" s="24"/>
      <c r="K30" s="45"/>
      <c r="L30" s="24"/>
      <c r="M30" s="24"/>
      <c r="N30" s="24"/>
      <c r="O30" s="24" t="str">
        <f>IF(I30*M30=0, "", I30*M30*(N30/100))</f>
        <v/>
      </c>
      <c r="P30" s="36"/>
      <c r="Q30" s="36">
        <f>TRUNC(P30*M30*N30/100)</f>
        <v>0</v>
      </c>
      <c r="R30" s="36"/>
      <c r="S30" s="18"/>
      <c r="T30" s="18"/>
      <c r="Z30" s="2" t="s">
        <v>388</v>
      </c>
      <c r="AA30" s="2">
        <f>SUM(AA29:AA29)</f>
        <v>7.1999999999999995E-2</v>
      </c>
    </row>
    <row r="31" spans="2:27" ht="21.95" customHeight="1">
      <c r="B31" s="21" t="s">
        <v>413</v>
      </c>
      <c r="D31" s="181" t="s">
        <v>423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</row>
    <row r="32" spans="2:27" ht="21.95" customHeight="1">
      <c r="B32" s="21" t="s">
        <v>386</v>
      </c>
      <c r="C32" s="21" t="s">
        <v>125</v>
      </c>
      <c r="D32" s="45" t="s">
        <v>120</v>
      </c>
      <c r="E32" s="45" t="s">
        <v>126</v>
      </c>
      <c r="F32" s="24" t="s">
        <v>122</v>
      </c>
      <c r="G32" s="24">
        <v>1.1000000000000001</v>
      </c>
      <c r="H32" s="24">
        <f>IF(I32&lt;&gt;0, G32-I32, "")</f>
        <v>0.10000000000000009</v>
      </c>
      <c r="I32" s="24">
        <v>1</v>
      </c>
      <c r="J32" s="24">
        <v>10</v>
      </c>
      <c r="K32" s="45" t="s">
        <v>380</v>
      </c>
      <c r="L32" s="24" t="s">
        <v>309</v>
      </c>
      <c r="M32" s="24">
        <v>0.126</v>
      </c>
      <c r="N32" s="24">
        <v>100</v>
      </c>
      <c r="O32" s="24">
        <f>IF(I32*M32=0, "", I32*M32*(N32/100))</f>
        <v>0.126</v>
      </c>
      <c r="P32" s="36"/>
      <c r="Q32" s="36">
        <f>TRUNC(P32*M32*N32/100)</f>
        <v>0</v>
      </c>
      <c r="R32" s="36"/>
      <c r="S32" s="18" t="s">
        <v>400</v>
      </c>
      <c r="T32" s="18"/>
      <c r="AA32" s="2">
        <f>O32</f>
        <v>0.126</v>
      </c>
    </row>
    <row r="33" spans="2:27" ht="21.95" customHeight="1">
      <c r="B33" s="21" t="s">
        <v>386</v>
      </c>
      <c r="C33" s="21" t="s">
        <v>307</v>
      </c>
      <c r="D33" s="45" t="s">
        <v>308</v>
      </c>
      <c r="E33" s="45" t="s">
        <v>309</v>
      </c>
      <c r="F33" s="24" t="s">
        <v>310</v>
      </c>
      <c r="G33" s="24">
        <f>IF(H33*I33/100 &lt;1, TRUNC(H33*I33/100, 옵션!$E$13), TRUNC(H33*I33/100, 옵션!$E$13))</f>
        <v>0.126</v>
      </c>
      <c r="H33" s="24">
        <f>옵션!$B$13</f>
        <v>100</v>
      </c>
      <c r="I33" s="24">
        <f>SUM(AA32:AA32)</f>
        <v>0.126</v>
      </c>
      <c r="J33" s="24"/>
      <c r="K33" s="45"/>
      <c r="L33" s="24"/>
      <c r="M33" s="24"/>
      <c r="N33" s="24"/>
      <c r="O33" s="24" t="str">
        <f>IF(I33*M33=0, "", I33*M33*(N33/100))</f>
        <v/>
      </c>
      <c r="P33" s="36"/>
      <c r="Q33" s="36">
        <f>TRUNC(P33*M33*N33/100)</f>
        <v>0</v>
      </c>
      <c r="R33" s="36"/>
      <c r="S33" s="18"/>
      <c r="T33" s="18"/>
      <c r="Z33" s="2" t="s">
        <v>388</v>
      </c>
      <c r="AA33" s="2">
        <f>SUM(AA32:AA32)</f>
        <v>0.126</v>
      </c>
    </row>
    <row r="34" spans="2:27" ht="21.95" customHeight="1">
      <c r="B34" s="21" t="s">
        <v>413</v>
      </c>
      <c r="D34" s="181" t="s">
        <v>424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3"/>
    </row>
    <row r="35" spans="2:27" ht="21.95" customHeight="1">
      <c r="B35" s="21" t="s">
        <v>386</v>
      </c>
      <c r="C35" s="21" t="s">
        <v>127</v>
      </c>
      <c r="D35" s="45" t="s">
        <v>120</v>
      </c>
      <c r="E35" s="45" t="s">
        <v>128</v>
      </c>
      <c r="F35" s="24" t="s">
        <v>122</v>
      </c>
      <c r="G35" s="24">
        <v>1.1000000000000001</v>
      </c>
      <c r="H35" s="24">
        <f>IF(I35&lt;&gt;0, G35-I35, "")</f>
        <v>0.10000000000000009</v>
      </c>
      <c r="I35" s="24">
        <v>1</v>
      </c>
      <c r="J35" s="24">
        <v>10</v>
      </c>
      <c r="K35" s="45" t="s">
        <v>380</v>
      </c>
      <c r="L35" s="24" t="s">
        <v>309</v>
      </c>
      <c r="M35" s="24">
        <v>0.18</v>
      </c>
      <c r="N35" s="24">
        <v>100</v>
      </c>
      <c r="O35" s="24">
        <f>IF(I35*M35=0, "", I35*M35*(N35/100))</f>
        <v>0.18</v>
      </c>
      <c r="P35" s="36"/>
      <c r="Q35" s="36">
        <f>TRUNC(P35*M35*N35/100)</f>
        <v>0</v>
      </c>
      <c r="R35" s="36"/>
      <c r="S35" s="18" t="s">
        <v>400</v>
      </c>
      <c r="T35" s="18"/>
      <c r="AA35" s="2">
        <f>O35</f>
        <v>0.18</v>
      </c>
    </row>
    <row r="36" spans="2:27" ht="21.95" customHeight="1">
      <c r="B36" s="21" t="s">
        <v>386</v>
      </c>
      <c r="C36" s="21" t="s">
        <v>307</v>
      </c>
      <c r="D36" s="45" t="s">
        <v>308</v>
      </c>
      <c r="E36" s="45" t="s">
        <v>309</v>
      </c>
      <c r="F36" s="24" t="s">
        <v>310</v>
      </c>
      <c r="G36" s="24">
        <f>IF(H36*I36/100 &lt;1, TRUNC(H36*I36/100, 옵션!$E$13), TRUNC(H36*I36/100, 옵션!$E$13))</f>
        <v>0.18</v>
      </c>
      <c r="H36" s="24">
        <f>옵션!$B$13</f>
        <v>100</v>
      </c>
      <c r="I36" s="24">
        <f>SUM(AA35:AA35)</f>
        <v>0.18</v>
      </c>
      <c r="J36" s="24"/>
      <c r="K36" s="45"/>
      <c r="L36" s="24"/>
      <c r="M36" s="24"/>
      <c r="N36" s="24"/>
      <c r="O36" s="24" t="str">
        <f>IF(I36*M36=0, "", I36*M36*(N36/100))</f>
        <v/>
      </c>
      <c r="P36" s="36"/>
      <c r="Q36" s="36">
        <f>TRUNC(P36*M36*N36/100)</f>
        <v>0</v>
      </c>
      <c r="R36" s="36"/>
      <c r="S36" s="18"/>
      <c r="T36" s="18"/>
      <c r="Z36" s="2" t="s">
        <v>388</v>
      </c>
      <c r="AA36" s="2">
        <f>SUM(AA35:AA35)</f>
        <v>0.18</v>
      </c>
    </row>
    <row r="37" spans="2:27" ht="21.95" customHeight="1">
      <c r="B37" s="21" t="s">
        <v>413</v>
      </c>
      <c r="D37" s="181" t="s">
        <v>425</v>
      </c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3"/>
    </row>
    <row r="38" spans="2:27" ht="21.95" customHeight="1">
      <c r="B38" s="21" t="s">
        <v>386</v>
      </c>
      <c r="C38" s="21" t="s">
        <v>129</v>
      </c>
      <c r="D38" s="45" t="s">
        <v>130</v>
      </c>
      <c r="E38" s="45" t="s">
        <v>131</v>
      </c>
      <c r="F38" s="24" t="s">
        <v>122</v>
      </c>
      <c r="G38" s="24">
        <v>1.1000000000000001</v>
      </c>
      <c r="H38" s="24">
        <f>IF(I38&lt;&gt;0, G38-I38, "")</f>
        <v>0.10000000000000009</v>
      </c>
      <c r="I38" s="24">
        <v>1</v>
      </c>
      <c r="J38" s="24">
        <v>10</v>
      </c>
      <c r="K38" s="45" t="s">
        <v>380</v>
      </c>
      <c r="L38" s="24" t="s">
        <v>309</v>
      </c>
      <c r="M38" s="24">
        <v>3.9E-2</v>
      </c>
      <c r="N38" s="24">
        <v>100</v>
      </c>
      <c r="O38" s="24">
        <f>IF(I38*M38=0, "", I38*M38*(N38/100))</f>
        <v>3.9E-2</v>
      </c>
      <c r="P38" s="36"/>
      <c r="Q38" s="36">
        <f>TRUNC(P38*M38*N38/100)</f>
        <v>0</v>
      </c>
      <c r="R38" s="36"/>
      <c r="S38" s="18" t="s">
        <v>400</v>
      </c>
      <c r="T38" s="18"/>
      <c r="AA38" s="2">
        <f>O38</f>
        <v>3.9E-2</v>
      </c>
    </row>
    <row r="39" spans="2:27" ht="21.95" customHeight="1">
      <c r="B39" s="21" t="s">
        <v>386</v>
      </c>
      <c r="C39" s="21" t="s">
        <v>307</v>
      </c>
      <c r="D39" s="45" t="s">
        <v>308</v>
      </c>
      <c r="E39" s="45" t="s">
        <v>309</v>
      </c>
      <c r="F39" s="24" t="s">
        <v>310</v>
      </c>
      <c r="G39" s="24">
        <f>IF(H39*I39/100 &lt;1, TRUNC(H39*I39/100, 옵션!$E$13), TRUNC(H39*I39/100, 옵션!$E$13))</f>
        <v>3.9E-2</v>
      </c>
      <c r="H39" s="24">
        <f>옵션!$B$13</f>
        <v>100</v>
      </c>
      <c r="I39" s="24">
        <f>SUM(AA38:AA38)</f>
        <v>3.9E-2</v>
      </c>
      <c r="J39" s="24"/>
      <c r="K39" s="45"/>
      <c r="L39" s="24"/>
      <c r="M39" s="24"/>
      <c r="N39" s="24"/>
      <c r="O39" s="24" t="str">
        <f>IF(I39*M39=0, "", I39*M39*(N39/100))</f>
        <v/>
      </c>
      <c r="P39" s="36"/>
      <c r="Q39" s="36">
        <f>TRUNC(P39*M39*N39/100)</f>
        <v>0</v>
      </c>
      <c r="R39" s="36"/>
      <c r="S39" s="18"/>
      <c r="T39" s="18"/>
      <c r="Z39" s="2" t="s">
        <v>388</v>
      </c>
      <c r="AA39" s="2">
        <f>SUM(AA38:AA38)</f>
        <v>3.9E-2</v>
      </c>
    </row>
    <row r="40" spans="2:27" ht="21.95" customHeight="1">
      <c r="B40" s="21" t="s">
        <v>413</v>
      </c>
      <c r="D40" s="181" t="s">
        <v>426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3"/>
    </row>
    <row r="41" spans="2:27" ht="21.95" customHeight="1">
      <c r="B41" s="21" t="s">
        <v>386</v>
      </c>
      <c r="C41" s="21" t="s">
        <v>144</v>
      </c>
      <c r="D41" s="45" t="s">
        <v>145</v>
      </c>
      <c r="E41" s="45" t="s">
        <v>146</v>
      </c>
      <c r="F41" s="24" t="s">
        <v>136</v>
      </c>
      <c r="G41" s="24">
        <v>1</v>
      </c>
      <c r="H41" s="24">
        <f>IF(I41&lt;&gt;0, G41-I41, "")</f>
        <v>0</v>
      </c>
      <c r="I41" s="24">
        <v>1</v>
      </c>
      <c r="J41" s="24"/>
      <c r="K41" s="45" t="s">
        <v>380</v>
      </c>
      <c r="L41" s="24" t="s">
        <v>309</v>
      </c>
      <c r="M41" s="24">
        <v>0.108</v>
      </c>
      <c r="N41" s="24">
        <v>100</v>
      </c>
      <c r="O41" s="24">
        <f>IF(I41*M41=0, "", I41*M41*(N41/100))</f>
        <v>0.108</v>
      </c>
      <c r="P41" s="36"/>
      <c r="Q41" s="36">
        <f>TRUNC(P41*M41*N41/100)</f>
        <v>0</v>
      </c>
      <c r="R41" s="36"/>
      <c r="S41" s="18" t="s">
        <v>401</v>
      </c>
      <c r="T41" s="18"/>
      <c r="AA41" s="2">
        <f>O41</f>
        <v>0.108</v>
      </c>
    </row>
    <row r="42" spans="2:27" ht="21.95" customHeight="1">
      <c r="B42" s="21" t="s">
        <v>386</v>
      </c>
      <c r="C42" s="21" t="s">
        <v>307</v>
      </c>
      <c r="D42" s="45" t="s">
        <v>308</v>
      </c>
      <c r="E42" s="45" t="s">
        <v>309</v>
      </c>
      <c r="F42" s="24" t="s">
        <v>310</v>
      </c>
      <c r="G42" s="24">
        <f>IF(H42*I42/100 &lt;1, TRUNC(H42*I42/100, 옵션!$E$13), TRUNC(H42*I42/100, 옵션!$E$13))</f>
        <v>0.108</v>
      </c>
      <c r="H42" s="24">
        <f>옵션!$B$13</f>
        <v>100</v>
      </c>
      <c r="I42" s="24">
        <f>SUM(AA41:AA41)</f>
        <v>0.108</v>
      </c>
      <c r="J42" s="24"/>
      <c r="K42" s="45"/>
      <c r="L42" s="24"/>
      <c r="M42" s="24"/>
      <c r="N42" s="24"/>
      <c r="O42" s="24" t="str">
        <f>IF(I42*M42=0, "", I42*M42*(N42/100))</f>
        <v/>
      </c>
      <c r="P42" s="36"/>
      <c r="Q42" s="36">
        <f>TRUNC(P42*M42*N42/100)</f>
        <v>0</v>
      </c>
      <c r="R42" s="36"/>
      <c r="S42" s="18"/>
      <c r="T42" s="18"/>
      <c r="Z42" s="2" t="s">
        <v>388</v>
      </c>
      <c r="AA42" s="2">
        <f>SUM(AA41:AA41)</f>
        <v>0.108</v>
      </c>
    </row>
    <row r="43" spans="2:27" ht="21.95" customHeight="1">
      <c r="B43" s="21" t="s">
        <v>413</v>
      </c>
      <c r="D43" s="181" t="s">
        <v>427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3"/>
    </row>
    <row r="44" spans="2:27" ht="21.95" customHeight="1">
      <c r="B44" s="21" t="s">
        <v>386</v>
      </c>
      <c r="C44" s="21" t="s">
        <v>152</v>
      </c>
      <c r="D44" s="45" t="s">
        <v>153</v>
      </c>
      <c r="E44" s="45" t="s">
        <v>154</v>
      </c>
      <c r="F44" s="24" t="s">
        <v>122</v>
      </c>
      <c r="G44" s="24">
        <v>1.05</v>
      </c>
      <c r="H44" s="24">
        <f>IF(I44&lt;&gt;0, G44-I44, "")</f>
        <v>5.0000000000000044E-2</v>
      </c>
      <c r="I44" s="24">
        <v>1</v>
      </c>
      <c r="J44" s="24">
        <v>5</v>
      </c>
      <c r="K44" s="45" t="s">
        <v>380</v>
      </c>
      <c r="L44" s="24" t="s">
        <v>309</v>
      </c>
      <c r="M44" s="24">
        <v>0.23</v>
      </c>
      <c r="N44" s="24">
        <v>100</v>
      </c>
      <c r="O44" s="24">
        <f>IF(I44*M44=0, "", I44*M44*(N44/100))</f>
        <v>0.23</v>
      </c>
      <c r="P44" s="36"/>
      <c r="Q44" s="36">
        <f>TRUNC(P44*M44*N44/100)</f>
        <v>0</v>
      </c>
      <c r="R44" s="36"/>
      <c r="S44" s="18" t="s">
        <v>402</v>
      </c>
      <c r="T44" s="18"/>
      <c r="AA44" s="2">
        <f>O44</f>
        <v>0.23</v>
      </c>
    </row>
    <row r="45" spans="2:27" ht="21.95" customHeight="1">
      <c r="B45" s="21" t="s">
        <v>386</v>
      </c>
      <c r="C45" s="21" t="s">
        <v>307</v>
      </c>
      <c r="D45" s="45" t="s">
        <v>308</v>
      </c>
      <c r="E45" s="45" t="s">
        <v>309</v>
      </c>
      <c r="F45" s="24" t="s">
        <v>310</v>
      </c>
      <c r="G45" s="24">
        <f>IF(H45*I45/100 &lt;1, TRUNC(H45*I45/100, 옵션!$E$13), TRUNC(H45*I45/100, 옵션!$E$13))</f>
        <v>0.23</v>
      </c>
      <c r="H45" s="24">
        <f>옵션!$B$13</f>
        <v>100</v>
      </c>
      <c r="I45" s="24">
        <f>SUM(AA44:AA44)</f>
        <v>0.23</v>
      </c>
      <c r="J45" s="24"/>
      <c r="K45" s="45"/>
      <c r="L45" s="24"/>
      <c r="M45" s="24"/>
      <c r="N45" s="24"/>
      <c r="O45" s="24" t="str">
        <f>IF(I45*M45=0, "", I45*M45*(N45/100))</f>
        <v/>
      </c>
      <c r="P45" s="36"/>
      <c r="Q45" s="36">
        <f>TRUNC(P45*M45*N45/100)</f>
        <v>0</v>
      </c>
      <c r="R45" s="36"/>
      <c r="S45" s="18"/>
      <c r="T45" s="18"/>
      <c r="Z45" s="2" t="s">
        <v>388</v>
      </c>
      <c r="AA45" s="2">
        <f>SUM(AA44:AA44)</f>
        <v>0.23</v>
      </c>
    </row>
    <row r="46" spans="2:27" ht="21.95" customHeight="1">
      <c r="B46" s="21" t="s">
        <v>413</v>
      </c>
      <c r="D46" s="181" t="s">
        <v>428</v>
      </c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3"/>
    </row>
    <row r="47" spans="2:27" ht="21.95" customHeight="1">
      <c r="B47" s="21" t="s">
        <v>386</v>
      </c>
      <c r="C47" s="21" t="s">
        <v>157</v>
      </c>
      <c r="D47" s="45" t="s">
        <v>158</v>
      </c>
      <c r="E47" s="45" t="s">
        <v>159</v>
      </c>
      <c r="F47" s="24" t="s">
        <v>122</v>
      </c>
      <c r="G47" s="24">
        <v>1.05</v>
      </c>
      <c r="H47" s="24">
        <f>IF(I47&lt;&gt;0, G47-I47, "")</f>
        <v>5.0000000000000044E-2</v>
      </c>
      <c r="I47" s="24">
        <v>1</v>
      </c>
      <c r="J47" s="24">
        <v>5</v>
      </c>
      <c r="K47" s="45" t="s">
        <v>380</v>
      </c>
      <c r="L47" s="24" t="s">
        <v>309</v>
      </c>
      <c r="M47" s="24">
        <v>4.5999999999999999E-2</v>
      </c>
      <c r="N47" s="24">
        <v>100</v>
      </c>
      <c r="O47" s="24">
        <f>IF(I47*M47=0, "", I47*M47*(N47/100))</f>
        <v>4.5999999999999999E-2</v>
      </c>
      <c r="P47" s="36"/>
      <c r="Q47" s="36">
        <f>TRUNC(P47*M47*N47/100)</f>
        <v>0</v>
      </c>
      <c r="R47" s="36"/>
      <c r="S47" s="18" t="s">
        <v>402</v>
      </c>
      <c r="T47" s="18"/>
      <c r="AA47" s="2">
        <f>O47</f>
        <v>4.5999999999999999E-2</v>
      </c>
    </row>
    <row r="48" spans="2:27" ht="21.95" customHeight="1">
      <c r="B48" s="21" t="s">
        <v>386</v>
      </c>
      <c r="C48" s="21" t="s">
        <v>307</v>
      </c>
      <c r="D48" s="45" t="s">
        <v>308</v>
      </c>
      <c r="E48" s="45" t="s">
        <v>309</v>
      </c>
      <c r="F48" s="24" t="s">
        <v>310</v>
      </c>
      <c r="G48" s="24">
        <f>IF(H48*I48/100 &lt;1, TRUNC(H48*I48/100, 옵션!$E$13), TRUNC(H48*I48/100, 옵션!$E$13))</f>
        <v>4.5999999999999999E-2</v>
      </c>
      <c r="H48" s="24">
        <f>옵션!$B$13</f>
        <v>100</v>
      </c>
      <c r="I48" s="24">
        <f>SUM(AA47:AA47)</f>
        <v>4.5999999999999999E-2</v>
      </c>
      <c r="J48" s="24"/>
      <c r="K48" s="45"/>
      <c r="L48" s="24"/>
      <c r="M48" s="24"/>
      <c r="N48" s="24"/>
      <c r="O48" s="24" t="str">
        <f>IF(I48*M48=0, "", I48*M48*(N48/100))</f>
        <v/>
      </c>
      <c r="P48" s="36"/>
      <c r="Q48" s="36">
        <f>TRUNC(P48*M48*N48/100)</f>
        <v>0</v>
      </c>
      <c r="R48" s="36"/>
      <c r="S48" s="18"/>
      <c r="T48" s="18"/>
      <c r="Z48" s="2" t="s">
        <v>388</v>
      </c>
      <c r="AA48" s="2">
        <f>SUM(AA47:AA47)</f>
        <v>4.5999999999999999E-2</v>
      </c>
    </row>
    <row r="49" spans="2:27" ht="21.95" customHeight="1">
      <c r="B49" s="21" t="s">
        <v>413</v>
      </c>
      <c r="D49" s="181" t="s">
        <v>429</v>
      </c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3"/>
    </row>
    <row r="50" spans="2:27" ht="21.95" customHeight="1">
      <c r="B50" s="21" t="s">
        <v>386</v>
      </c>
      <c r="C50" s="21" t="s">
        <v>160</v>
      </c>
      <c r="D50" s="45" t="s">
        <v>161</v>
      </c>
      <c r="E50" s="45" t="s">
        <v>162</v>
      </c>
      <c r="F50" s="24" t="s">
        <v>136</v>
      </c>
      <c r="G50" s="24">
        <v>1</v>
      </c>
      <c r="H50" s="24">
        <f>IF(I50&lt;&gt;0, G50-I50, "")</f>
        <v>0</v>
      </c>
      <c r="I50" s="24">
        <v>1</v>
      </c>
      <c r="J50" s="24"/>
      <c r="K50" s="45" t="s">
        <v>380</v>
      </c>
      <c r="L50" s="24" t="s">
        <v>309</v>
      </c>
      <c r="M50" s="24">
        <v>0.23</v>
      </c>
      <c r="N50" s="24">
        <v>100</v>
      </c>
      <c r="O50" s="24">
        <f>IF(I50*M50=0, "", I50*M50*(N50/100))</f>
        <v>0.23</v>
      </c>
      <c r="P50" s="36"/>
      <c r="Q50" s="36">
        <f>TRUNC(P50*M50*N50/100)</f>
        <v>0</v>
      </c>
      <c r="R50" s="36"/>
      <c r="S50" s="18" t="s">
        <v>402</v>
      </c>
      <c r="T50" s="18"/>
      <c r="AA50" s="2">
        <f>O50</f>
        <v>0.23</v>
      </c>
    </row>
    <row r="51" spans="2:27" ht="21.95" customHeight="1">
      <c r="B51" s="21" t="s">
        <v>386</v>
      </c>
      <c r="C51" s="21" t="s">
        <v>307</v>
      </c>
      <c r="D51" s="45" t="s">
        <v>308</v>
      </c>
      <c r="E51" s="45" t="s">
        <v>309</v>
      </c>
      <c r="F51" s="24" t="s">
        <v>310</v>
      </c>
      <c r="G51" s="24">
        <f>IF(H51*I51/100 &lt;1, TRUNC(H51*I51/100, 옵션!$E$13), TRUNC(H51*I51/100, 옵션!$E$13))</f>
        <v>0.23</v>
      </c>
      <c r="H51" s="24">
        <f>옵션!$B$13</f>
        <v>100</v>
      </c>
      <c r="I51" s="24">
        <f>SUM(AA50:AA50)</f>
        <v>0.23</v>
      </c>
      <c r="J51" s="24"/>
      <c r="K51" s="45"/>
      <c r="L51" s="24"/>
      <c r="M51" s="24"/>
      <c r="N51" s="24"/>
      <c r="O51" s="24" t="str">
        <f>IF(I51*M51=0, "", I51*M51*(N51/100))</f>
        <v/>
      </c>
      <c r="P51" s="36"/>
      <c r="Q51" s="36">
        <f>TRUNC(P51*M51*N51/100)</f>
        <v>0</v>
      </c>
      <c r="R51" s="36"/>
      <c r="S51" s="18"/>
      <c r="T51" s="18"/>
      <c r="Z51" s="2" t="s">
        <v>388</v>
      </c>
      <c r="AA51" s="2">
        <f>SUM(AA50:AA50)</f>
        <v>0.23</v>
      </c>
    </row>
    <row r="52" spans="2:27" ht="21.95" customHeight="1">
      <c r="B52" s="21" t="s">
        <v>413</v>
      </c>
      <c r="D52" s="181" t="s">
        <v>430</v>
      </c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3"/>
    </row>
    <row r="53" spans="2:27" ht="21.95" customHeight="1">
      <c r="B53" s="21" t="s">
        <v>386</v>
      </c>
      <c r="C53" s="21" t="s">
        <v>176</v>
      </c>
      <c r="D53" s="45" t="s">
        <v>177</v>
      </c>
      <c r="E53" s="45" t="s">
        <v>178</v>
      </c>
      <c r="F53" s="24" t="s">
        <v>122</v>
      </c>
      <c r="G53" s="24">
        <v>1.05</v>
      </c>
      <c r="H53" s="24">
        <f>IF(I53&lt;&gt;0, G53-I53, "")</f>
        <v>5.0000000000000044E-2</v>
      </c>
      <c r="I53" s="24">
        <v>1</v>
      </c>
      <c r="J53" s="24">
        <v>5</v>
      </c>
      <c r="K53" s="45" t="s">
        <v>380</v>
      </c>
      <c r="L53" s="24" t="s">
        <v>309</v>
      </c>
      <c r="M53" s="24">
        <v>0.5</v>
      </c>
      <c r="N53" s="24">
        <v>100</v>
      </c>
      <c r="O53" s="24">
        <f>IF(I53*M53=0, "", I53*M53*(N53/100))</f>
        <v>0.5</v>
      </c>
      <c r="P53" s="36"/>
      <c r="Q53" s="36">
        <f>TRUNC(P53*M53*N53/100)</f>
        <v>0</v>
      </c>
      <c r="R53" s="36"/>
      <c r="S53" s="18" t="s">
        <v>403</v>
      </c>
      <c r="T53" s="18"/>
      <c r="AA53" s="2">
        <f>O53</f>
        <v>0.5</v>
      </c>
    </row>
    <row r="54" spans="2:27" ht="21.95" customHeight="1">
      <c r="B54" s="21" t="s">
        <v>386</v>
      </c>
      <c r="C54" s="21" t="s">
        <v>307</v>
      </c>
      <c r="D54" s="45" t="s">
        <v>308</v>
      </c>
      <c r="E54" s="45" t="s">
        <v>309</v>
      </c>
      <c r="F54" s="24" t="s">
        <v>310</v>
      </c>
      <c r="G54" s="24">
        <f>IF(H54*I54/100 &lt;1, TRUNC(H54*I54/100, 옵션!$E$13), TRUNC(H54*I54/100, 옵션!$E$13))</f>
        <v>0.5</v>
      </c>
      <c r="H54" s="24">
        <f>옵션!$B$13</f>
        <v>100</v>
      </c>
      <c r="I54" s="24">
        <f>SUM(AA53:AA53)</f>
        <v>0.5</v>
      </c>
      <c r="J54" s="24"/>
      <c r="K54" s="45"/>
      <c r="L54" s="24"/>
      <c r="M54" s="24"/>
      <c r="N54" s="24"/>
      <c r="O54" s="24" t="str">
        <f>IF(I54*M54=0, "", I54*M54*(N54/100))</f>
        <v/>
      </c>
      <c r="P54" s="36"/>
      <c r="Q54" s="36">
        <f>TRUNC(P54*M54*N54/100)</f>
        <v>0</v>
      </c>
      <c r="R54" s="36"/>
      <c r="S54" s="18"/>
      <c r="T54" s="18"/>
      <c r="Z54" s="2" t="s">
        <v>388</v>
      </c>
      <c r="AA54" s="2">
        <f>SUM(AA53:AA53)</f>
        <v>0.5</v>
      </c>
    </row>
    <row r="55" spans="2:27" ht="21.95" customHeight="1">
      <c r="B55" s="21" t="s">
        <v>413</v>
      </c>
      <c r="D55" s="181" t="s">
        <v>431</v>
      </c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3"/>
    </row>
    <row r="56" spans="2:27" ht="21.95" customHeight="1">
      <c r="B56" s="21" t="s">
        <v>386</v>
      </c>
      <c r="C56" s="21" t="s">
        <v>204</v>
      </c>
      <c r="D56" s="45" t="s">
        <v>205</v>
      </c>
      <c r="E56" s="45" t="s">
        <v>206</v>
      </c>
      <c r="F56" s="24" t="s">
        <v>122</v>
      </c>
      <c r="G56" s="24">
        <v>1.1000000000000001</v>
      </c>
      <c r="H56" s="24">
        <f>IF(I56&lt;&gt;0, G56-I56, "")</f>
        <v>0.10000000000000009</v>
      </c>
      <c r="I56" s="24">
        <v>1</v>
      </c>
      <c r="J56" s="24">
        <v>10</v>
      </c>
      <c r="K56" s="45" t="s">
        <v>380</v>
      </c>
      <c r="L56" s="24" t="s">
        <v>309</v>
      </c>
      <c r="M56" s="24">
        <v>0.01</v>
      </c>
      <c r="N56" s="24">
        <v>100</v>
      </c>
      <c r="O56" s="24">
        <f>IF(I56*M56=0, "", I56*M56*(N56/100))</f>
        <v>0.01</v>
      </c>
      <c r="P56" s="36"/>
      <c r="Q56" s="36">
        <f>TRUNC(P56*M56*N56/100)</f>
        <v>0</v>
      </c>
      <c r="R56" s="36"/>
      <c r="S56" s="18" t="s">
        <v>404</v>
      </c>
      <c r="T56" s="18"/>
      <c r="AA56" s="2">
        <f>O56</f>
        <v>0.01</v>
      </c>
    </row>
    <row r="57" spans="2:27" ht="21.95" customHeight="1">
      <c r="B57" s="21" t="s">
        <v>386</v>
      </c>
      <c r="C57" s="21" t="s">
        <v>307</v>
      </c>
      <c r="D57" s="45" t="s">
        <v>308</v>
      </c>
      <c r="E57" s="45" t="s">
        <v>309</v>
      </c>
      <c r="F57" s="24" t="s">
        <v>310</v>
      </c>
      <c r="G57" s="24">
        <f>IF(H57*I57/100 &lt;1, TRUNC(H57*I57/100, 옵션!$E$13), TRUNC(H57*I57/100, 옵션!$E$13))</f>
        <v>0.01</v>
      </c>
      <c r="H57" s="24">
        <f>옵션!$B$13</f>
        <v>100</v>
      </c>
      <c r="I57" s="24">
        <f>SUM(AA56:AA56)</f>
        <v>0.01</v>
      </c>
      <c r="J57" s="24"/>
      <c r="K57" s="45"/>
      <c r="L57" s="24"/>
      <c r="M57" s="24"/>
      <c r="N57" s="24"/>
      <c r="O57" s="24" t="str">
        <f>IF(I57*M57=0, "", I57*M57*(N57/100))</f>
        <v/>
      </c>
      <c r="P57" s="36"/>
      <c r="Q57" s="36">
        <f>TRUNC(P57*M57*N57/100)</f>
        <v>0</v>
      </c>
      <c r="R57" s="36"/>
      <c r="S57" s="18"/>
      <c r="T57" s="18"/>
      <c r="Z57" s="2" t="s">
        <v>388</v>
      </c>
      <c r="AA57" s="2">
        <f>SUM(AA56:AA56)</f>
        <v>0.01</v>
      </c>
    </row>
    <row r="58" spans="2:27" ht="21.95" customHeight="1">
      <c r="B58" s="21" t="s">
        <v>413</v>
      </c>
      <c r="D58" s="181" t="s">
        <v>432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3"/>
    </row>
    <row r="59" spans="2:27" ht="21.95" customHeight="1">
      <c r="B59" s="21" t="s">
        <v>386</v>
      </c>
      <c r="C59" s="21" t="s">
        <v>209</v>
      </c>
      <c r="D59" s="45" t="s">
        <v>205</v>
      </c>
      <c r="E59" s="45" t="s">
        <v>210</v>
      </c>
      <c r="F59" s="24" t="s">
        <v>122</v>
      </c>
      <c r="G59" s="24">
        <v>1.1000000000000001</v>
      </c>
      <c r="H59" s="24">
        <f>IF(I59&lt;&gt;0, G59-I59, "")</f>
        <v>0.10000000000000009</v>
      </c>
      <c r="I59" s="24">
        <v>1</v>
      </c>
      <c r="J59" s="24">
        <v>10</v>
      </c>
      <c r="K59" s="45" t="s">
        <v>380</v>
      </c>
      <c r="L59" s="24" t="s">
        <v>309</v>
      </c>
      <c r="M59" s="24">
        <v>0.01</v>
      </c>
      <c r="N59" s="24">
        <v>100</v>
      </c>
      <c r="O59" s="24">
        <f>IF(I59*M59=0, "", I59*M59*(N59/100))</f>
        <v>0.01</v>
      </c>
      <c r="P59" s="36"/>
      <c r="Q59" s="36">
        <f>TRUNC(P59*M59*N59/100)</f>
        <v>0</v>
      </c>
      <c r="R59" s="36"/>
      <c r="S59" s="18" t="s">
        <v>404</v>
      </c>
      <c r="T59" s="18"/>
      <c r="AA59" s="2">
        <f>O59</f>
        <v>0.01</v>
      </c>
    </row>
    <row r="60" spans="2:27" ht="21.95" customHeight="1">
      <c r="B60" s="21" t="s">
        <v>386</v>
      </c>
      <c r="C60" s="21" t="s">
        <v>307</v>
      </c>
      <c r="D60" s="45" t="s">
        <v>308</v>
      </c>
      <c r="E60" s="45" t="s">
        <v>309</v>
      </c>
      <c r="F60" s="24" t="s">
        <v>310</v>
      </c>
      <c r="G60" s="24">
        <f>IF(H60*I60/100 &lt;1, TRUNC(H60*I60/100, 옵션!$E$13), TRUNC(H60*I60/100, 옵션!$E$13))</f>
        <v>0.01</v>
      </c>
      <c r="H60" s="24">
        <f>옵션!$B$13</f>
        <v>100</v>
      </c>
      <c r="I60" s="24">
        <f>SUM(AA59:AA59)</f>
        <v>0.01</v>
      </c>
      <c r="J60" s="24"/>
      <c r="K60" s="45"/>
      <c r="L60" s="24"/>
      <c r="M60" s="24"/>
      <c r="N60" s="24"/>
      <c r="O60" s="24" t="str">
        <f>IF(I60*M60=0, "", I60*M60*(N60/100))</f>
        <v/>
      </c>
      <c r="P60" s="36"/>
      <c r="Q60" s="36">
        <f>TRUNC(P60*M60*N60/100)</f>
        <v>0</v>
      </c>
      <c r="R60" s="36"/>
      <c r="S60" s="18"/>
      <c r="T60" s="18"/>
      <c r="Z60" s="2" t="s">
        <v>388</v>
      </c>
      <c r="AA60" s="2">
        <f>SUM(AA59:AA59)</f>
        <v>0.01</v>
      </c>
    </row>
    <row r="61" spans="2:27" ht="21.95" customHeight="1">
      <c r="B61" s="21" t="s">
        <v>413</v>
      </c>
      <c r="D61" s="181" t="s">
        <v>433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3"/>
    </row>
    <row r="62" spans="2:27" ht="21.95" customHeight="1">
      <c r="B62" s="21" t="s">
        <v>386</v>
      </c>
      <c r="C62" s="21" t="s">
        <v>211</v>
      </c>
      <c r="D62" s="45" t="s">
        <v>212</v>
      </c>
      <c r="E62" s="45" t="s">
        <v>213</v>
      </c>
      <c r="F62" s="24" t="s">
        <v>122</v>
      </c>
      <c r="G62" s="24">
        <v>1.1000000000000001</v>
      </c>
      <c r="H62" s="24">
        <f>IF(I62&lt;&gt;0, G62-I62, "")</f>
        <v>0.10000000000000009</v>
      </c>
      <c r="I62" s="24">
        <v>1</v>
      </c>
      <c r="J62" s="24">
        <v>10</v>
      </c>
      <c r="K62" s="45" t="s">
        <v>380</v>
      </c>
      <c r="L62" s="24" t="s">
        <v>309</v>
      </c>
      <c r="M62" s="24">
        <v>8.9999999999999993E-3</v>
      </c>
      <c r="N62" s="24">
        <v>100</v>
      </c>
      <c r="O62" s="24">
        <f>IF(I62*M62=0, "", I62*M62*(N62/100))</f>
        <v>8.9999999999999993E-3</v>
      </c>
      <c r="P62" s="36"/>
      <c r="Q62" s="36">
        <f>TRUNC(P62*M62*N62/100)</f>
        <v>0</v>
      </c>
      <c r="R62" s="36"/>
      <c r="S62" s="18" t="s">
        <v>405</v>
      </c>
      <c r="T62" s="18"/>
      <c r="AA62" s="2">
        <f>O62</f>
        <v>8.9999999999999993E-3</v>
      </c>
    </row>
    <row r="63" spans="2:27" ht="21.95" customHeight="1">
      <c r="B63" s="21" t="s">
        <v>386</v>
      </c>
      <c r="C63" s="21" t="s">
        <v>307</v>
      </c>
      <c r="D63" s="45" t="s">
        <v>308</v>
      </c>
      <c r="E63" s="45" t="s">
        <v>309</v>
      </c>
      <c r="F63" s="24" t="s">
        <v>310</v>
      </c>
      <c r="G63" s="24">
        <f>IF(H63*I63/100 &lt;1, TRUNC(H63*I63/100, 옵션!$E$13), TRUNC(H63*I63/100, 옵션!$E$13))</f>
        <v>8.9999999999999993E-3</v>
      </c>
      <c r="H63" s="24">
        <f>옵션!$B$13</f>
        <v>100</v>
      </c>
      <c r="I63" s="24">
        <f>SUM(AA62:AA62)</f>
        <v>8.9999999999999993E-3</v>
      </c>
      <c r="J63" s="24"/>
      <c r="K63" s="45"/>
      <c r="L63" s="24"/>
      <c r="M63" s="24"/>
      <c r="N63" s="24"/>
      <c r="O63" s="24" t="str">
        <f>IF(I63*M63=0, "", I63*M63*(N63/100))</f>
        <v/>
      </c>
      <c r="P63" s="36"/>
      <c r="Q63" s="36">
        <f>TRUNC(P63*M63*N63/100)</f>
        <v>0</v>
      </c>
      <c r="R63" s="36"/>
      <c r="S63" s="18"/>
      <c r="T63" s="18"/>
      <c r="Z63" s="2" t="s">
        <v>388</v>
      </c>
      <c r="AA63" s="2">
        <f>SUM(AA62:AA62)</f>
        <v>8.9999999999999993E-3</v>
      </c>
    </row>
    <row r="64" spans="2:27" ht="21.95" customHeight="1">
      <c r="B64" s="21" t="s">
        <v>413</v>
      </c>
      <c r="D64" s="181" t="s">
        <v>434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3"/>
    </row>
    <row r="65" spans="2:28" ht="21.95" customHeight="1">
      <c r="B65" s="21" t="s">
        <v>386</v>
      </c>
      <c r="C65" s="21" t="s">
        <v>215</v>
      </c>
      <c r="D65" s="45" t="s">
        <v>212</v>
      </c>
      <c r="E65" s="45" t="s">
        <v>216</v>
      </c>
      <c r="F65" s="24" t="s">
        <v>122</v>
      </c>
      <c r="G65" s="24">
        <v>1.1000000000000001</v>
      </c>
      <c r="H65" s="24">
        <f>IF(I65&lt;&gt;0, G65-I65, "")</f>
        <v>0.10000000000000009</v>
      </c>
      <c r="I65" s="24">
        <v>1</v>
      </c>
      <c r="J65" s="24">
        <v>10</v>
      </c>
      <c r="K65" s="45" t="s">
        <v>380</v>
      </c>
      <c r="L65" s="24" t="s">
        <v>309</v>
      </c>
      <c r="M65" s="24">
        <v>8.9999999999999993E-3</v>
      </c>
      <c r="N65" s="24">
        <v>100</v>
      </c>
      <c r="O65" s="24">
        <f>IF(I65*M65=0, "", I65*M65*(N65/100))</f>
        <v>8.9999999999999993E-3</v>
      </c>
      <c r="P65" s="36"/>
      <c r="Q65" s="36">
        <f>TRUNC(P65*M65*N65/100)</f>
        <v>0</v>
      </c>
      <c r="R65" s="36"/>
      <c r="S65" s="18" t="s">
        <v>405</v>
      </c>
      <c r="T65" s="18"/>
      <c r="AA65" s="2">
        <f>O65</f>
        <v>8.9999999999999993E-3</v>
      </c>
    </row>
    <row r="66" spans="2:28" ht="21.95" customHeight="1">
      <c r="B66" s="21" t="s">
        <v>386</v>
      </c>
      <c r="C66" s="21" t="s">
        <v>307</v>
      </c>
      <c r="D66" s="45" t="s">
        <v>308</v>
      </c>
      <c r="E66" s="45" t="s">
        <v>309</v>
      </c>
      <c r="F66" s="24" t="s">
        <v>310</v>
      </c>
      <c r="G66" s="24">
        <f>IF(H66*I66/100 &lt;1, TRUNC(H66*I66/100, 옵션!$E$13), TRUNC(H66*I66/100, 옵션!$E$13))</f>
        <v>8.9999999999999993E-3</v>
      </c>
      <c r="H66" s="24">
        <f>옵션!$B$13</f>
        <v>100</v>
      </c>
      <c r="I66" s="24">
        <f>SUM(AA65:AA65)</f>
        <v>8.9999999999999993E-3</v>
      </c>
      <c r="J66" s="24"/>
      <c r="K66" s="45"/>
      <c r="L66" s="24"/>
      <c r="M66" s="24"/>
      <c r="N66" s="24"/>
      <c r="O66" s="24" t="str">
        <f>IF(I66*M66=0, "", I66*M66*(N66/100))</f>
        <v/>
      </c>
      <c r="P66" s="36"/>
      <c r="Q66" s="36">
        <f>TRUNC(P66*M66*N66/100)</f>
        <v>0</v>
      </c>
      <c r="R66" s="36"/>
      <c r="S66" s="18"/>
      <c r="T66" s="18"/>
      <c r="Z66" s="2" t="s">
        <v>388</v>
      </c>
      <c r="AA66" s="2">
        <f>SUM(AA65:AA65)</f>
        <v>8.9999999999999993E-3</v>
      </c>
    </row>
    <row r="67" spans="2:28" ht="21.95" customHeight="1">
      <c r="B67" s="21" t="s">
        <v>413</v>
      </c>
      <c r="D67" s="181" t="s">
        <v>435</v>
      </c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3"/>
    </row>
    <row r="68" spans="2:28" ht="21.95" customHeight="1">
      <c r="B68" s="21" t="s">
        <v>386</v>
      </c>
      <c r="C68" s="21" t="s">
        <v>217</v>
      </c>
      <c r="D68" s="45" t="s">
        <v>212</v>
      </c>
      <c r="E68" s="45" t="s">
        <v>218</v>
      </c>
      <c r="F68" s="24" t="s">
        <v>122</v>
      </c>
      <c r="G68" s="24">
        <v>1.1000000000000001</v>
      </c>
      <c r="H68" s="24">
        <f>IF(I68&lt;&gt;0, G68-I68, "")</f>
        <v>0.10000000000000009</v>
      </c>
      <c r="I68" s="24">
        <v>1</v>
      </c>
      <c r="J68" s="24">
        <v>10</v>
      </c>
      <c r="K68" s="45" t="s">
        <v>380</v>
      </c>
      <c r="L68" s="24" t="s">
        <v>309</v>
      </c>
      <c r="M68" s="24">
        <v>8.9999999999999993E-3</v>
      </c>
      <c r="N68" s="24">
        <v>100</v>
      </c>
      <c r="O68" s="24">
        <f>IF(I68*M68=0, "", I68*M68*(N68/100))</f>
        <v>8.9999999999999993E-3</v>
      </c>
      <c r="P68" s="36"/>
      <c r="Q68" s="36">
        <f>TRUNC(P68*M68*N68/100)</f>
        <v>0</v>
      </c>
      <c r="R68" s="36"/>
      <c r="S68" s="18" t="s">
        <v>405</v>
      </c>
      <c r="T68" s="18"/>
      <c r="AA68" s="2">
        <f>O68</f>
        <v>8.9999999999999993E-3</v>
      </c>
    </row>
    <row r="69" spans="2:28" ht="21.95" customHeight="1">
      <c r="B69" s="21" t="s">
        <v>386</v>
      </c>
      <c r="C69" s="21" t="s">
        <v>307</v>
      </c>
      <c r="D69" s="45" t="s">
        <v>308</v>
      </c>
      <c r="E69" s="45" t="s">
        <v>309</v>
      </c>
      <c r="F69" s="24" t="s">
        <v>310</v>
      </c>
      <c r="G69" s="24">
        <f>IF(H69*I69/100 &lt;1, TRUNC(H69*I69/100, 옵션!$E$13), TRUNC(H69*I69/100, 옵션!$E$13))</f>
        <v>8.9999999999999993E-3</v>
      </c>
      <c r="H69" s="24">
        <f>옵션!$B$13</f>
        <v>100</v>
      </c>
      <c r="I69" s="24">
        <f>SUM(AA68:AA68)</f>
        <v>8.9999999999999993E-3</v>
      </c>
      <c r="J69" s="24"/>
      <c r="K69" s="45"/>
      <c r="L69" s="24"/>
      <c r="M69" s="24"/>
      <c r="N69" s="24"/>
      <c r="O69" s="24" t="str">
        <f>IF(I69*M69=0, "", I69*M69*(N69/100))</f>
        <v/>
      </c>
      <c r="P69" s="36"/>
      <c r="Q69" s="36">
        <f>TRUNC(P69*M69*N69/100)</f>
        <v>0</v>
      </c>
      <c r="R69" s="36"/>
      <c r="S69" s="18"/>
      <c r="T69" s="18"/>
      <c r="Z69" s="2" t="s">
        <v>388</v>
      </c>
      <c r="AA69" s="2">
        <f>SUM(AA68:AA68)</f>
        <v>8.9999999999999993E-3</v>
      </c>
    </row>
    <row r="70" spans="2:28" ht="21.95" customHeight="1">
      <c r="B70" s="21" t="s">
        <v>413</v>
      </c>
      <c r="D70" s="181" t="s">
        <v>436</v>
      </c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</row>
    <row r="71" spans="2:28" ht="21.95" customHeight="1">
      <c r="B71" s="21" t="s">
        <v>386</v>
      </c>
      <c r="C71" s="21" t="s">
        <v>219</v>
      </c>
      <c r="D71" s="45" t="s">
        <v>212</v>
      </c>
      <c r="E71" s="45" t="s">
        <v>220</v>
      </c>
      <c r="F71" s="24" t="s">
        <v>122</v>
      </c>
      <c r="G71" s="24">
        <v>1.1000000000000001</v>
      </c>
      <c r="H71" s="24">
        <f>IF(I71&lt;&gt;0, G71-I71, "")</f>
        <v>0.10000000000000009</v>
      </c>
      <c r="I71" s="24">
        <v>1</v>
      </c>
      <c r="J71" s="24">
        <v>10</v>
      </c>
      <c r="K71" s="45" t="s">
        <v>380</v>
      </c>
      <c r="L71" s="24" t="s">
        <v>309</v>
      </c>
      <c r="M71" s="24">
        <v>1.7000000000000001E-2</v>
      </c>
      <c r="N71" s="24">
        <v>100</v>
      </c>
      <c r="O71" s="24">
        <f>IF(I71*M71=0, "", I71*M71*(N71/100))</f>
        <v>1.7000000000000001E-2</v>
      </c>
      <c r="P71" s="36"/>
      <c r="Q71" s="36">
        <f>TRUNC(P71*M71*N71/100)</f>
        <v>0</v>
      </c>
      <c r="R71" s="36"/>
      <c r="S71" s="18" t="s">
        <v>405</v>
      </c>
      <c r="T71" s="18"/>
      <c r="AA71" s="2">
        <f>O71</f>
        <v>1.7000000000000001E-2</v>
      </c>
    </row>
    <row r="72" spans="2:28" ht="21.95" customHeight="1">
      <c r="B72" s="21" t="s">
        <v>386</v>
      </c>
      <c r="C72" s="21" t="s">
        <v>307</v>
      </c>
      <c r="D72" s="45" t="s">
        <v>308</v>
      </c>
      <c r="E72" s="45" t="s">
        <v>309</v>
      </c>
      <c r="F72" s="24" t="s">
        <v>310</v>
      </c>
      <c r="G72" s="24">
        <f>IF(H72*I72/100 &lt;1, TRUNC(H72*I72/100, 옵션!$E$13), TRUNC(H72*I72/100, 옵션!$E$13))</f>
        <v>1.7000000000000001E-2</v>
      </c>
      <c r="H72" s="24">
        <f>옵션!$B$13</f>
        <v>100</v>
      </c>
      <c r="I72" s="24">
        <f>SUM(AA71:AA71)</f>
        <v>1.7000000000000001E-2</v>
      </c>
      <c r="J72" s="24"/>
      <c r="K72" s="45"/>
      <c r="L72" s="24"/>
      <c r="M72" s="24"/>
      <c r="N72" s="24"/>
      <c r="O72" s="24" t="str">
        <f>IF(I72*M72=0, "", I72*M72*(N72/100))</f>
        <v/>
      </c>
      <c r="P72" s="36"/>
      <c r="Q72" s="36">
        <f>TRUNC(P72*M72*N72/100)</f>
        <v>0</v>
      </c>
      <c r="R72" s="36"/>
      <c r="S72" s="18"/>
      <c r="T72" s="18"/>
      <c r="Z72" s="2" t="s">
        <v>388</v>
      </c>
      <c r="AA72" s="2">
        <f>SUM(AA71:AA71)</f>
        <v>1.7000000000000001E-2</v>
      </c>
    </row>
    <row r="73" spans="2:28" ht="21.95" customHeight="1">
      <c r="B73" s="21" t="s">
        <v>413</v>
      </c>
      <c r="D73" s="181" t="s">
        <v>437</v>
      </c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3"/>
    </row>
    <row r="74" spans="2:28" ht="21.95" customHeight="1">
      <c r="B74" s="21" t="s">
        <v>386</v>
      </c>
      <c r="C74" s="21" t="s">
        <v>221</v>
      </c>
      <c r="D74" s="45" t="s">
        <v>222</v>
      </c>
      <c r="E74" s="45" t="s">
        <v>223</v>
      </c>
      <c r="F74" s="24" t="s">
        <v>122</v>
      </c>
      <c r="G74" s="24">
        <v>1.05</v>
      </c>
      <c r="H74" s="24">
        <f>IF(I74&lt;&gt;0, G74-I74, "")</f>
        <v>5.0000000000000044E-2</v>
      </c>
      <c r="I74" s="24">
        <v>1</v>
      </c>
      <c r="J74" s="24">
        <v>5</v>
      </c>
      <c r="K74" s="45" t="s">
        <v>381</v>
      </c>
      <c r="L74" s="24" t="s">
        <v>312</v>
      </c>
      <c r="M74" s="24">
        <v>0.108</v>
      </c>
      <c r="N74" s="24">
        <v>100</v>
      </c>
      <c r="O74" s="24">
        <f>IF(I74*M74=0, "", I74*M74*(N74/100))</f>
        <v>0.108</v>
      </c>
      <c r="P74" s="36"/>
      <c r="Q74" s="36">
        <f>TRUNC(P74*M74*N74/100)</f>
        <v>0</v>
      </c>
      <c r="R74" s="36"/>
      <c r="S74" s="18" t="s">
        <v>406</v>
      </c>
      <c r="T74" s="18"/>
      <c r="AB74" s="2">
        <f>O74</f>
        <v>0.108</v>
      </c>
    </row>
    <row r="75" spans="2:28" ht="21.95" customHeight="1">
      <c r="B75" s="21" t="s">
        <v>386</v>
      </c>
      <c r="C75" s="21" t="s">
        <v>311</v>
      </c>
      <c r="D75" s="45" t="s">
        <v>308</v>
      </c>
      <c r="E75" s="45" t="s">
        <v>312</v>
      </c>
      <c r="F75" s="24" t="s">
        <v>310</v>
      </c>
      <c r="G75" s="24">
        <f>IF(H75*I75/100 &lt;1, TRUNC(H75*I75/100, 옵션!$E$13), TRUNC(H75*I75/100, 옵션!$E$13))</f>
        <v>0.108</v>
      </c>
      <c r="H75" s="24">
        <f>옵션!$B$13</f>
        <v>100</v>
      </c>
      <c r="I75" s="24">
        <f>SUM(AB74:AB74)</f>
        <v>0.108</v>
      </c>
      <c r="J75" s="24"/>
      <c r="K75" s="45"/>
      <c r="L75" s="24"/>
      <c r="M75" s="24"/>
      <c r="N75" s="24"/>
      <c r="O75" s="24" t="str">
        <f>IF(I75*M75=0, "", I75*M75*(N75/100))</f>
        <v/>
      </c>
      <c r="P75" s="36"/>
      <c r="Q75" s="36">
        <f>TRUNC(P75*M75*N75/100)</f>
        <v>0</v>
      </c>
      <c r="R75" s="36"/>
      <c r="S75" s="18"/>
      <c r="T75" s="18"/>
      <c r="Z75" s="2" t="s">
        <v>388</v>
      </c>
      <c r="AB75" s="2">
        <f>SUM(AB74:AB74)</f>
        <v>0.108</v>
      </c>
    </row>
    <row r="76" spans="2:28" ht="21.95" customHeight="1">
      <c r="B76" s="21" t="s">
        <v>413</v>
      </c>
      <c r="D76" s="181" t="s">
        <v>438</v>
      </c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3"/>
    </row>
    <row r="77" spans="2:28" ht="21.95" customHeight="1">
      <c r="B77" s="21" t="s">
        <v>386</v>
      </c>
      <c r="C77" s="21" t="s">
        <v>225</v>
      </c>
      <c r="D77" s="45" t="s">
        <v>222</v>
      </c>
      <c r="E77" s="45" t="s">
        <v>226</v>
      </c>
      <c r="F77" s="24" t="s">
        <v>122</v>
      </c>
      <c r="G77" s="24">
        <v>1.05</v>
      </c>
      <c r="H77" s="24">
        <f>IF(I77&lt;&gt;0, G77-I77, "")</f>
        <v>5.0000000000000044E-2</v>
      </c>
      <c r="I77" s="24">
        <v>1</v>
      </c>
      <c r="J77" s="24">
        <v>5</v>
      </c>
      <c r="K77" s="45" t="s">
        <v>381</v>
      </c>
      <c r="L77" s="24" t="s">
        <v>312</v>
      </c>
      <c r="M77" s="24">
        <v>1.6E-2</v>
      </c>
      <c r="N77" s="24">
        <v>100</v>
      </c>
      <c r="O77" s="24">
        <f>IF(I77*M77=0, "", I77*M77*(N77/100))</f>
        <v>1.6E-2</v>
      </c>
      <c r="P77" s="36"/>
      <c r="Q77" s="36">
        <f>TRUNC(P77*M77*N77/100)</f>
        <v>0</v>
      </c>
      <c r="R77" s="36"/>
      <c r="S77" s="18" t="s">
        <v>407</v>
      </c>
      <c r="T77" s="18"/>
      <c r="AB77" s="2">
        <f>O77</f>
        <v>1.6E-2</v>
      </c>
    </row>
    <row r="78" spans="2:28" ht="21.95" customHeight="1">
      <c r="B78" s="21" t="s">
        <v>386</v>
      </c>
      <c r="C78" s="21" t="s">
        <v>311</v>
      </c>
      <c r="D78" s="45" t="s">
        <v>308</v>
      </c>
      <c r="E78" s="45" t="s">
        <v>312</v>
      </c>
      <c r="F78" s="24" t="s">
        <v>310</v>
      </c>
      <c r="G78" s="24">
        <f>IF(H78*I78/100 &lt;1, TRUNC(H78*I78/100, 옵션!$E$13), TRUNC(H78*I78/100, 옵션!$E$13))</f>
        <v>1.6E-2</v>
      </c>
      <c r="H78" s="24">
        <f>옵션!$B$13</f>
        <v>100</v>
      </c>
      <c r="I78" s="24">
        <f>SUM(AB77:AB77)</f>
        <v>1.6E-2</v>
      </c>
      <c r="J78" s="24"/>
      <c r="K78" s="45"/>
      <c r="L78" s="24"/>
      <c r="M78" s="24"/>
      <c r="N78" s="24"/>
      <c r="O78" s="24" t="str">
        <f>IF(I78*M78=0, "", I78*M78*(N78/100))</f>
        <v/>
      </c>
      <c r="P78" s="36"/>
      <c r="Q78" s="36">
        <f>TRUNC(P78*M78*N78/100)</f>
        <v>0</v>
      </c>
      <c r="R78" s="36"/>
      <c r="S78" s="18"/>
      <c r="T78" s="18"/>
      <c r="Z78" s="2" t="s">
        <v>388</v>
      </c>
      <c r="AB78" s="2">
        <f>SUM(AB77:AB77)</f>
        <v>1.6E-2</v>
      </c>
    </row>
    <row r="79" spans="2:28" ht="21.95" customHeight="1">
      <c r="B79" s="21" t="s">
        <v>413</v>
      </c>
      <c r="D79" s="181" t="s">
        <v>439</v>
      </c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3"/>
    </row>
    <row r="80" spans="2:28" ht="21.95" customHeight="1">
      <c r="B80" s="21" t="s">
        <v>386</v>
      </c>
      <c r="C80" s="21" t="s">
        <v>227</v>
      </c>
      <c r="D80" s="45" t="s">
        <v>222</v>
      </c>
      <c r="E80" s="45" t="s">
        <v>228</v>
      </c>
      <c r="F80" s="24" t="s">
        <v>122</v>
      </c>
      <c r="G80" s="24">
        <v>1.05</v>
      </c>
      <c r="H80" s="24">
        <f>IF(I80&lt;&gt;0, G80-I80, "")</f>
        <v>5.0000000000000044E-2</v>
      </c>
      <c r="I80" s="24">
        <v>1</v>
      </c>
      <c r="J80" s="24">
        <v>5</v>
      </c>
      <c r="K80" s="45" t="s">
        <v>381</v>
      </c>
      <c r="L80" s="24" t="s">
        <v>312</v>
      </c>
      <c r="M80" s="24">
        <v>2.5000000000000001E-2</v>
      </c>
      <c r="N80" s="24">
        <v>100</v>
      </c>
      <c r="O80" s="24">
        <f>IF(I80*M80=0, "", I80*M80*(N80/100))</f>
        <v>2.5000000000000001E-2</v>
      </c>
      <c r="P80" s="36"/>
      <c r="Q80" s="36">
        <f>TRUNC(P80*M80*N80/100)</f>
        <v>0</v>
      </c>
      <c r="R80" s="36"/>
      <c r="S80" s="18" t="s">
        <v>407</v>
      </c>
      <c r="T80" s="18"/>
      <c r="AB80" s="2">
        <f>O80</f>
        <v>2.5000000000000001E-2</v>
      </c>
    </row>
    <row r="81" spans="2:28" ht="21.95" customHeight="1">
      <c r="B81" s="21" t="s">
        <v>386</v>
      </c>
      <c r="C81" s="21" t="s">
        <v>311</v>
      </c>
      <c r="D81" s="45" t="s">
        <v>308</v>
      </c>
      <c r="E81" s="45" t="s">
        <v>312</v>
      </c>
      <c r="F81" s="24" t="s">
        <v>310</v>
      </c>
      <c r="G81" s="24">
        <f>IF(H81*I81/100 &lt;1, TRUNC(H81*I81/100, 옵션!$E$13), TRUNC(H81*I81/100, 옵션!$E$13))</f>
        <v>2.5000000000000001E-2</v>
      </c>
      <c r="H81" s="24">
        <f>옵션!$B$13</f>
        <v>100</v>
      </c>
      <c r="I81" s="24">
        <f>SUM(AB80:AB80)</f>
        <v>2.5000000000000001E-2</v>
      </c>
      <c r="J81" s="24"/>
      <c r="K81" s="45"/>
      <c r="L81" s="24"/>
      <c r="M81" s="24"/>
      <c r="N81" s="24"/>
      <c r="O81" s="24" t="str">
        <f>IF(I81*M81=0, "", I81*M81*(N81/100))</f>
        <v/>
      </c>
      <c r="P81" s="36"/>
      <c r="Q81" s="36">
        <f>TRUNC(P81*M81*N81/100)</f>
        <v>0</v>
      </c>
      <c r="R81" s="36"/>
      <c r="S81" s="18"/>
      <c r="T81" s="18"/>
      <c r="Z81" s="2" t="s">
        <v>388</v>
      </c>
      <c r="AB81" s="2">
        <f>SUM(AB80:AB80)</f>
        <v>2.5000000000000001E-2</v>
      </c>
    </row>
    <row r="82" spans="2:28" ht="21.95" customHeight="1">
      <c r="B82" s="21" t="s">
        <v>413</v>
      </c>
      <c r="D82" s="181" t="s">
        <v>440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3"/>
    </row>
    <row r="83" spans="2:28" ht="21.95" customHeight="1">
      <c r="B83" s="21" t="s">
        <v>386</v>
      </c>
      <c r="C83" s="21" t="s">
        <v>229</v>
      </c>
      <c r="D83" s="45" t="s">
        <v>222</v>
      </c>
      <c r="E83" s="45" t="s">
        <v>230</v>
      </c>
      <c r="F83" s="24" t="s">
        <v>122</v>
      </c>
      <c r="G83" s="24">
        <v>1.05</v>
      </c>
      <c r="H83" s="24">
        <f>IF(I83&lt;&gt;0, G83-I83, "")</f>
        <v>5.0000000000000044E-2</v>
      </c>
      <c r="I83" s="24">
        <v>1</v>
      </c>
      <c r="J83" s="24">
        <v>5</v>
      </c>
      <c r="K83" s="45" t="s">
        <v>381</v>
      </c>
      <c r="L83" s="24" t="s">
        <v>312</v>
      </c>
      <c r="M83" s="24">
        <v>2.1999999999999999E-2</v>
      </c>
      <c r="N83" s="24">
        <v>100</v>
      </c>
      <c r="O83" s="24">
        <f>IF(I83*M83=0, "", I83*M83*(N83/100))</f>
        <v>2.1999999999999999E-2</v>
      </c>
      <c r="P83" s="36"/>
      <c r="Q83" s="36">
        <f>TRUNC(P83*M83*N83/100)</f>
        <v>0</v>
      </c>
      <c r="R83" s="36"/>
      <c r="S83" s="18" t="s">
        <v>407</v>
      </c>
      <c r="T83" s="18"/>
      <c r="AB83" s="2">
        <f>O83</f>
        <v>2.1999999999999999E-2</v>
      </c>
    </row>
    <row r="84" spans="2:28" ht="21.95" customHeight="1">
      <c r="B84" s="21" t="s">
        <v>386</v>
      </c>
      <c r="C84" s="21" t="s">
        <v>311</v>
      </c>
      <c r="D84" s="45" t="s">
        <v>308</v>
      </c>
      <c r="E84" s="45" t="s">
        <v>312</v>
      </c>
      <c r="F84" s="24" t="s">
        <v>310</v>
      </c>
      <c r="G84" s="24">
        <f>IF(H84*I84/100 &lt;1, TRUNC(H84*I84/100, 옵션!$E$13), TRUNC(H84*I84/100, 옵션!$E$13))</f>
        <v>2.1999999999999999E-2</v>
      </c>
      <c r="H84" s="24">
        <f>옵션!$B$13</f>
        <v>100</v>
      </c>
      <c r="I84" s="24">
        <f>SUM(AB83:AB83)</f>
        <v>2.1999999999999999E-2</v>
      </c>
      <c r="J84" s="24"/>
      <c r="K84" s="45"/>
      <c r="L84" s="24"/>
      <c r="M84" s="24"/>
      <c r="N84" s="24"/>
      <c r="O84" s="24" t="str">
        <f>IF(I84*M84=0, "", I84*M84*(N84/100))</f>
        <v/>
      </c>
      <c r="P84" s="36"/>
      <c r="Q84" s="36">
        <f>TRUNC(P84*M84*N84/100)</f>
        <v>0</v>
      </c>
      <c r="R84" s="36"/>
      <c r="S84" s="18"/>
      <c r="T84" s="18"/>
      <c r="Z84" s="2" t="s">
        <v>388</v>
      </c>
      <c r="AB84" s="2">
        <f>SUM(AB83:AB83)</f>
        <v>2.1999999999999999E-2</v>
      </c>
    </row>
    <row r="85" spans="2:28" ht="21.95" customHeight="1">
      <c r="B85" s="21" t="s">
        <v>413</v>
      </c>
      <c r="D85" s="181" t="s">
        <v>441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3"/>
    </row>
    <row r="86" spans="2:28" ht="21.95" customHeight="1">
      <c r="B86" s="21" t="s">
        <v>386</v>
      </c>
      <c r="C86" s="21" t="s">
        <v>231</v>
      </c>
      <c r="D86" s="45" t="s">
        <v>222</v>
      </c>
      <c r="E86" s="45" t="s">
        <v>232</v>
      </c>
      <c r="F86" s="24" t="s">
        <v>122</v>
      </c>
      <c r="G86" s="24">
        <v>1.05</v>
      </c>
      <c r="H86" s="24">
        <f>IF(I86&lt;&gt;0, G86-I86, "")</f>
        <v>5.0000000000000044E-2</v>
      </c>
      <c r="I86" s="24">
        <v>1</v>
      </c>
      <c r="J86" s="24">
        <v>5</v>
      </c>
      <c r="K86" s="45" t="s">
        <v>381</v>
      </c>
      <c r="L86" s="24" t="s">
        <v>312</v>
      </c>
      <c r="M86" s="24">
        <v>3.4000000000000002E-2</v>
      </c>
      <c r="N86" s="24">
        <v>100</v>
      </c>
      <c r="O86" s="24">
        <f>IF(I86*M86=0, "", I86*M86*(N86/100))</f>
        <v>3.4000000000000002E-2</v>
      </c>
      <c r="P86" s="36"/>
      <c r="Q86" s="36">
        <f>TRUNC(P86*M86*N86/100)</f>
        <v>0</v>
      </c>
      <c r="R86" s="36"/>
      <c r="S86" s="18" t="s">
        <v>407</v>
      </c>
      <c r="T86" s="18"/>
      <c r="AB86" s="2">
        <f>O86</f>
        <v>3.4000000000000002E-2</v>
      </c>
    </row>
    <row r="87" spans="2:28" ht="21.95" customHeight="1">
      <c r="B87" s="21" t="s">
        <v>386</v>
      </c>
      <c r="C87" s="21" t="s">
        <v>311</v>
      </c>
      <c r="D87" s="45" t="s">
        <v>308</v>
      </c>
      <c r="E87" s="45" t="s">
        <v>312</v>
      </c>
      <c r="F87" s="24" t="s">
        <v>310</v>
      </c>
      <c r="G87" s="24">
        <f>IF(H87*I87/100 &lt;1, TRUNC(H87*I87/100, 옵션!$E$13), TRUNC(H87*I87/100, 옵션!$E$13))</f>
        <v>3.4000000000000002E-2</v>
      </c>
      <c r="H87" s="24">
        <f>옵션!$B$13</f>
        <v>100</v>
      </c>
      <c r="I87" s="24">
        <f>SUM(AB86:AB86)</f>
        <v>3.4000000000000002E-2</v>
      </c>
      <c r="J87" s="24"/>
      <c r="K87" s="45"/>
      <c r="L87" s="24"/>
      <c r="M87" s="24"/>
      <c r="N87" s="24"/>
      <c r="O87" s="24" t="str">
        <f>IF(I87*M87=0, "", I87*M87*(N87/100))</f>
        <v/>
      </c>
      <c r="P87" s="36"/>
      <c r="Q87" s="36">
        <f>TRUNC(P87*M87*N87/100)</f>
        <v>0</v>
      </c>
      <c r="R87" s="36"/>
      <c r="S87" s="18"/>
      <c r="T87" s="18"/>
      <c r="Z87" s="2" t="s">
        <v>388</v>
      </c>
      <c r="AB87" s="2">
        <f>SUM(AB86:AB86)</f>
        <v>3.4000000000000002E-2</v>
      </c>
    </row>
    <row r="88" spans="2:28" ht="21.95" customHeight="1">
      <c r="B88" s="21" t="s">
        <v>413</v>
      </c>
      <c r="D88" s="181" t="s">
        <v>442</v>
      </c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3"/>
    </row>
    <row r="89" spans="2:28" ht="21.95" customHeight="1">
      <c r="B89" s="21" t="s">
        <v>386</v>
      </c>
      <c r="C89" s="21" t="s">
        <v>233</v>
      </c>
      <c r="D89" s="45" t="s">
        <v>222</v>
      </c>
      <c r="E89" s="45" t="s">
        <v>234</v>
      </c>
      <c r="F89" s="24" t="s">
        <v>122</v>
      </c>
      <c r="G89" s="24">
        <v>1.05</v>
      </c>
      <c r="H89" s="24">
        <f>IF(I89&lt;&gt;0, G89-I89, "")</f>
        <v>5.0000000000000044E-2</v>
      </c>
      <c r="I89" s="24">
        <v>1</v>
      </c>
      <c r="J89" s="24">
        <v>5</v>
      </c>
      <c r="K89" s="45" t="s">
        <v>381</v>
      </c>
      <c r="L89" s="24" t="s">
        <v>312</v>
      </c>
      <c r="M89" s="24">
        <v>4.9000000000000002E-2</v>
      </c>
      <c r="N89" s="24">
        <v>100</v>
      </c>
      <c r="O89" s="24">
        <f>IF(I89*M89=0, "", I89*M89*(N89/100))</f>
        <v>4.9000000000000002E-2</v>
      </c>
      <c r="P89" s="36"/>
      <c r="Q89" s="36">
        <f>TRUNC(P89*M89*N89/100)</f>
        <v>0</v>
      </c>
      <c r="R89" s="36"/>
      <c r="S89" s="18" t="s">
        <v>407</v>
      </c>
      <c r="T89" s="18"/>
      <c r="AB89" s="2">
        <f>O89</f>
        <v>4.9000000000000002E-2</v>
      </c>
    </row>
    <row r="90" spans="2:28" ht="21.95" customHeight="1">
      <c r="B90" s="21" t="s">
        <v>386</v>
      </c>
      <c r="C90" s="21" t="s">
        <v>311</v>
      </c>
      <c r="D90" s="45" t="s">
        <v>308</v>
      </c>
      <c r="E90" s="45" t="s">
        <v>312</v>
      </c>
      <c r="F90" s="24" t="s">
        <v>310</v>
      </c>
      <c r="G90" s="24">
        <f>IF(H90*I90/100 &lt;1, TRUNC(H90*I90/100, 옵션!$E$13), TRUNC(H90*I90/100, 옵션!$E$13))</f>
        <v>4.9000000000000002E-2</v>
      </c>
      <c r="H90" s="24">
        <f>옵션!$B$13</f>
        <v>100</v>
      </c>
      <c r="I90" s="24">
        <f>SUM(AB89:AB89)</f>
        <v>4.9000000000000002E-2</v>
      </c>
      <c r="J90" s="24"/>
      <c r="K90" s="45"/>
      <c r="L90" s="24"/>
      <c r="M90" s="24"/>
      <c r="N90" s="24"/>
      <c r="O90" s="24" t="str">
        <f>IF(I90*M90=0, "", I90*M90*(N90/100))</f>
        <v/>
      </c>
      <c r="P90" s="36"/>
      <c r="Q90" s="36">
        <f>TRUNC(P90*M90*N90/100)</f>
        <v>0</v>
      </c>
      <c r="R90" s="36"/>
      <c r="S90" s="18"/>
      <c r="T90" s="18"/>
      <c r="Z90" s="2" t="s">
        <v>388</v>
      </c>
      <c r="AB90" s="2">
        <f>SUM(AB89:AB89)</f>
        <v>4.9000000000000002E-2</v>
      </c>
    </row>
    <row r="91" spans="2:28" ht="21.95" customHeight="1">
      <c r="B91" s="21" t="s">
        <v>413</v>
      </c>
      <c r="D91" s="181" t="s">
        <v>443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3"/>
    </row>
    <row r="92" spans="2:28" ht="21.95" customHeight="1">
      <c r="B92" s="21" t="s">
        <v>386</v>
      </c>
      <c r="C92" s="21" t="s">
        <v>235</v>
      </c>
      <c r="D92" s="45" t="s">
        <v>222</v>
      </c>
      <c r="E92" s="45" t="s">
        <v>236</v>
      </c>
      <c r="F92" s="24" t="s">
        <v>122</v>
      </c>
      <c r="G92" s="24">
        <v>1.05</v>
      </c>
      <c r="H92" s="24">
        <f>IF(I92&lt;&gt;0, G92-I92, "")</f>
        <v>5.0000000000000044E-2</v>
      </c>
      <c r="I92" s="24">
        <v>1</v>
      </c>
      <c r="J92" s="24">
        <v>5</v>
      </c>
      <c r="K92" s="45" t="s">
        <v>381</v>
      </c>
      <c r="L92" s="24" t="s">
        <v>312</v>
      </c>
      <c r="M92" s="24">
        <v>0.06</v>
      </c>
      <c r="N92" s="24">
        <v>100</v>
      </c>
      <c r="O92" s="24">
        <f>IF(I92*M92=0, "", I92*M92*(N92/100))</f>
        <v>0.06</v>
      </c>
      <c r="P92" s="36"/>
      <c r="Q92" s="36">
        <f>TRUNC(P92*M92*N92/100)</f>
        <v>0</v>
      </c>
      <c r="R92" s="36"/>
      <c r="S92" s="18" t="s">
        <v>406</v>
      </c>
      <c r="T92" s="18"/>
      <c r="AB92" s="2">
        <f>O92</f>
        <v>0.06</v>
      </c>
    </row>
    <row r="93" spans="2:28" ht="21.95" customHeight="1">
      <c r="B93" s="21" t="s">
        <v>386</v>
      </c>
      <c r="C93" s="21" t="s">
        <v>311</v>
      </c>
      <c r="D93" s="45" t="s">
        <v>308</v>
      </c>
      <c r="E93" s="45" t="s">
        <v>312</v>
      </c>
      <c r="F93" s="24" t="s">
        <v>310</v>
      </c>
      <c r="G93" s="24">
        <f>IF(H93*I93/100 &lt;1, TRUNC(H93*I93/100, 옵션!$E$13), TRUNC(H93*I93/100, 옵션!$E$13))</f>
        <v>0.06</v>
      </c>
      <c r="H93" s="24">
        <f>옵션!$B$13</f>
        <v>100</v>
      </c>
      <c r="I93" s="24">
        <f>SUM(AB92:AB92)</f>
        <v>0.06</v>
      </c>
      <c r="J93" s="24"/>
      <c r="K93" s="45"/>
      <c r="L93" s="24"/>
      <c r="M93" s="24"/>
      <c r="N93" s="24"/>
      <c r="O93" s="24" t="str">
        <f>IF(I93*M93=0, "", I93*M93*(N93/100))</f>
        <v/>
      </c>
      <c r="P93" s="36"/>
      <c r="Q93" s="36">
        <f>TRUNC(P93*M93*N93/100)</f>
        <v>0</v>
      </c>
      <c r="R93" s="36"/>
      <c r="S93" s="18"/>
      <c r="T93" s="18"/>
      <c r="Z93" s="2" t="s">
        <v>388</v>
      </c>
      <c r="AB93" s="2">
        <f>SUM(AB92:AB92)</f>
        <v>0.06</v>
      </c>
    </row>
    <row r="94" spans="2:28" ht="21.95" customHeight="1">
      <c r="B94" s="21" t="s">
        <v>413</v>
      </c>
      <c r="D94" s="181" t="s">
        <v>444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3"/>
    </row>
    <row r="95" spans="2:28" ht="21.95" customHeight="1">
      <c r="B95" s="21" t="s">
        <v>386</v>
      </c>
      <c r="C95" s="21" t="s">
        <v>237</v>
      </c>
      <c r="D95" s="45" t="s">
        <v>222</v>
      </c>
      <c r="E95" s="45" t="s">
        <v>238</v>
      </c>
      <c r="F95" s="24" t="s">
        <v>122</v>
      </c>
      <c r="G95" s="24">
        <v>1.05</v>
      </c>
      <c r="H95" s="24">
        <f>IF(I95&lt;&gt;0, G95-I95, "")</f>
        <v>5.0000000000000044E-2</v>
      </c>
      <c r="I95" s="24">
        <v>1</v>
      </c>
      <c r="J95" s="24">
        <v>5</v>
      </c>
      <c r="K95" s="45" t="s">
        <v>381</v>
      </c>
      <c r="L95" s="24" t="s">
        <v>312</v>
      </c>
      <c r="M95" s="24">
        <v>7.8E-2</v>
      </c>
      <c r="N95" s="24">
        <v>100</v>
      </c>
      <c r="O95" s="24">
        <f>IF(I95*M95=0, "", I95*M95*(N95/100))</f>
        <v>7.8E-2</v>
      </c>
      <c r="P95" s="36"/>
      <c r="Q95" s="36">
        <f>TRUNC(P95*M95*N95/100)</f>
        <v>0</v>
      </c>
      <c r="R95" s="36"/>
      <c r="S95" s="18" t="s">
        <v>406</v>
      </c>
      <c r="T95" s="18"/>
      <c r="AB95" s="2">
        <f>O95</f>
        <v>7.8E-2</v>
      </c>
    </row>
    <row r="96" spans="2:28" ht="21.95" customHeight="1">
      <c r="B96" s="21" t="s">
        <v>386</v>
      </c>
      <c r="C96" s="21" t="s">
        <v>311</v>
      </c>
      <c r="D96" s="45" t="s">
        <v>308</v>
      </c>
      <c r="E96" s="45" t="s">
        <v>312</v>
      </c>
      <c r="F96" s="24" t="s">
        <v>310</v>
      </c>
      <c r="G96" s="24">
        <f>IF(H96*I96/100 &lt;1, TRUNC(H96*I96/100, 옵션!$E$13), TRUNC(H96*I96/100, 옵션!$E$13))</f>
        <v>7.8E-2</v>
      </c>
      <c r="H96" s="24">
        <f>옵션!$B$13</f>
        <v>100</v>
      </c>
      <c r="I96" s="24">
        <f>SUM(AB95:AB95)</f>
        <v>7.8E-2</v>
      </c>
      <c r="J96" s="24"/>
      <c r="K96" s="45"/>
      <c r="L96" s="24"/>
      <c r="M96" s="24"/>
      <c r="N96" s="24"/>
      <c r="O96" s="24" t="str">
        <f>IF(I96*M96=0, "", I96*M96*(N96/100))</f>
        <v/>
      </c>
      <c r="P96" s="36"/>
      <c r="Q96" s="36">
        <f>TRUNC(P96*M96*N96/100)</f>
        <v>0</v>
      </c>
      <c r="R96" s="36"/>
      <c r="S96" s="18"/>
      <c r="T96" s="18"/>
      <c r="Z96" s="2" t="s">
        <v>388</v>
      </c>
      <c r="AB96" s="2">
        <f>SUM(AB95:AB95)</f>
        <v>7.8E-2</v>
      </c>
    </row>
    <row r="97" spans="2:28" ht="21.95" customHeight="1">
      <c r="B97" s="21" t="s">
        <v>413</v>
      </c>
      <c r="D97" s="181" t="s">
        <v>445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</row>
    <row r="98" spans="2:28" ht="21.95" customHeight="1">
      <c r="B98" s="21" t="s">
        <v>386</v>
      </c>
      <c r="C98" s="21" t="s">
        <v>239</v>
      </c>
      <c r="D98" s="45" t="s">
        <v>240</v>
      </c>
      <c r="E98" s="45" t="s">
        <v>241</v>
      </c>
      <c r="F98" s="24" t="s">
        <v>122</v>
      </c>
      <c r="G98" s="24">
        <v>1.05</v>
      </c>
      <c r="H98" s="24">
        <f>IF(I98&lt;&gt;0, G98-I98, "")</f>
        <v>5.0000000000000044E-2</v>
      </c>
      <c r="I98" s="24">
        <v>1</v>
      </c>
      <c r="J98" s="24">
        <v>5</v>
      </c>
      <c r="K98" s="45" t="s">
        <v>381</v>
      </c>
      <c r="L98" s="24" t="s">
        <v>312</v>
      </c>
      <c r="M98" s="24">
        <v>1.6E-2</v>
      </c>
      <c r="N98" s="24">
        <v>100</v>
      </c>
      <c r="O98" s="24">
        <f>IF(I98*M98=0, "", I98*M98*(N98/100))</f>
        <v>1.6E-2</v>
      </c>
      <c r="P98" s="36"/>
      <c r="Q98" s="36">
        <f>TRUNC(P98*M98*N98/100)</f>
        <v>0</v>
      </c>
      <c r="R98" s="36"/>
      <c r="S98" s="18" t="s">
        <v>407</v>
      </c>
      <c r="T98" s="18"/>
      <c r="AB98" s="2">
        <f>O98</f>
        <v>1.6E-2</v>
      </c>
    </row>
    <row r="99" spans="2:28" ht="21.95" customHeight="1">
      <c r="B99" s="21" t="s">
        <v>386</v>
      </c>
      <c r="C99" s="21" t="s">
        <v>311</v>
      </c>
      <c r="D99" s="45" t="s">
        <v>308</v>
      </c>
      <c r="E99" s="45" t="s">
        <v>312</v>
      </c>
      <c r="F99" s="24" t="s">
        <v>310</v>
      </c>
      <c r="G99" s="24">
        <f>IF(H99*I99/100 &lt;1, TRUNC(H99*I99/100, 옵션!$E$13), TRUNC(H99*I99/100, 옵션!$E$13))</f>
        <v>1.6E-2</v>
      </c>
      <c r="H99" s="24">
        <f>옵션!$B$13</f>
        <v>100</v>
      </c>
      <c r="I99" s="24">
        <f>SUM(AB98:AB98)</f>
        <v>1.6E-2</v>
      </c>
      <c r="J99" s="24"/>
      <c r="K99" s="45"/>
      <c r="L99" s="24"/>
      <c r="M99" s="24"/>
      <c r="N99" s="24"/>
      <c r="O99" s="24" t="str">
        <f>IF(I99*M99=0, "", I99*M99*(N99/100))</f>
        <v/>
      </c>
      <c r="P99" s="36"/>
      <c r="Q99" s="36">
        <f>TRUNC(P99*M99*N99/100)</f>
        <v>0</v>
      </c>
      <c r="R99" s="36"/>
      <c r="S99" s="18"/>
      <c r="T99" s="18"/>
      <c r="Z99" s="2" t="s">
        <v>388</v>
      </c>
      <c r="AB99" s="2">
        <f>SUM(AB98:AB98)</f>
        <v>1.6E-2</v>
      </c>
    </row>
    <row r="100" spans="2:28" ht="21.95" customHeight="1">
      <c r="B100" s="21" t="s">
        <v>413</v>
      </c>
      <c r="D100" s="181" t="s">
        <v>446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3"/>
    </row>
    <row r="101" spans="2:28" ht="21.95" customHeight="1">
      <c r="B101" s="21" t="s">
        <v>386</v>
      </c>
      <c r="C101" s="21" t="s">
        <v>244</v>
      </c>
      <c r="D101" s="45" t="s">
        <v>240</v>
      </c>
      <c r="E101" s="45" t="s">
        <v>245</v>
      </c>
      <c r="F101" s="24" t="s">
        <v>122</v>
      </c>
      <c r="G101" s="24">
        <v>1.05</v>
      </c>
      <c r="H101" s="24">
        <f>IF(I101&lt;&gt;0, G101-I101, "")</f>
        <v>5.0000000000000044E-2</v>
      </c>
      <c r="I101" s="24">
        <v>1</v>
      </c>
      <c r="J101" s="24">
        <v>5</v>
      </c>
      <c r="K101" s="45" t="s">
        <v>381</v>
      </c>
      <c r="L101" s="24" t="s">
        <v>312</v>
      </c>
      <c r="M101" s="24">
        <v>2.1999999999999999E-2</v>
      </c>
      <c r="N101" s="24">
        <v>100</v>
      </c>
      <c r="O101" s="24">
        <f>IF(I101*M101=0, "", I101*M101*(N101/100))</f>
        <v>2.1999999999999999E-2</v>
      </c>
      <c r="P101" s="36"/>
      <c r="Q101" s="36">
        <f>TRUNC(P101*M101*N101/100)</f>
        <v>0</v>
      </c>
      <c r="R101" s="36"/>
      <c r="S101" s="18" t="s">
        <v>407</v>
      </c>
      <c r="T101" s="18"/>
      <c r="AB101" s="2">
        <f>O101</f>
        <v>2.1999999999999999E-2</v>
      </c>
    </row>
    <row r="102" spans="2:28" ht="21.95" customHeight="1">
      <c r="B102" s="21" t="s">
        <v>386</v>
      </c>
      <c r="C102" s="21" t="s">
        <v>311</v>
      </c>
      <c r="D102" s="45" t="s">
        <v>308</v>
      </c>
      <c r="E102" s="45" t="s">
        <v>312</v>
      </c>
      <c r="F102" s="24" t="s">
        <v>310</v>
      </c>
      <c r="G102" s="24">
        <f>IF(H102*I102/100 &lt;1, TRUNC(H102*I102/100, 옵션!$E$13), TRUNC(H102*I102/100, 옵션!$E$13))</f>
        <v>2.1999999999999999E-2</v>
      </c>
      <c r="H102" s="24">
        <f>옵션!$B$13</f>
        <v>100</v>
      </c>
      <c r="I102" s="24">
        <f>SUM(AB101:AB101)</f>
        <v>2.1999999999999999E-2</v>
      </c>
      <c r="J102" s="24"/>
      <c r="K102" s="45"/>
      <c r="L102" s="24"/>
      <c r="M102" s="24"/>
      <c r="N102" s="24"/>
      <c r="O102" s="24" t="str">
        <f>IF(I102*M102=0, "", I102*M102*(N102/100))</f>
        <v/>
      </c>
      <c r="P102" s="36"/>
      <c r="Q102" s="36">
        <f>TRUNC(P102*M102*N102/100)</f>
        <v>0</v>
      </c>
      <c r="R102" s="36"/>
      <c r="S102" s="18"/>
      <c r="T102" s="18"/>
      <c r="Z102" s="2" t="s">
        <v>388</v>
      </c>
      <c r="AB102" s="2">
        <f>SUM(AB101:AB101)</f>
        <v>2.1999999999999999E-2</v>
      </c>
    </row>
    <row r="103" spans="2:28" ht="21.95" customHeight="1">
      <c r="B103" s="21" t="s">
        <v>413</v>
      </c>
      <c r="D103" s="181" t="s">
        <v>447</v>
      </c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3"/>
    </row>
    <row r="104" spans="2:28" ht="21.95" customHeight="1">
      <c r="B104" s="21" t="s">
        <v>386</v>
      </c>
      <c r="C104" s="21" t="s">
        <v>246</v>
      </c>
      <c r="D104" s="45" t="s">
        <v>240</v>
      </c>
      <c r="E104" s="45" t="s">
        <v>247</v>
      </c>
      <c r="F104" s="24" t="s">
        <v>122</v>
      </c>
      <c r="G104" s="24">
        <v>1.05</v>
      </c>
      <c r="H104" s="24">
        <f>IF(I104&lt;&gt;0, G104-I104, "")</f>
        <v>5.0000000000000044E-2</v>
      </c>
      <c r="I104" s="24">
        <v>1</v>
      </c>
      <c r="J104" s="24">
        <v>5</v>
      </c>
      <c r="K104" s="45" t="s">
        <v>381</v>
      </c>
      <c r="L104" s="24" t="s">
        <v>312</v>
      </c>
      <c r="M104" s="24">
        <v>4.9000000000000002E-2</v>
      </c>
      <c r="N104" s="24">
        <v>100</v>
      </c>
      <c r="O104" s="24">
        <f>IF(I104*M104=0, "", I104*M104*(N104/100))</f>
        <v>4.9000000000000002E-2</v>
      </c>
      <c r="P104" s="36"/>
      <c r="Q104" s="36">
        <f>TRUNC(P104*M104*N104/100)</f>
        <v>0</v>
      </c>
      <c r="R104" s="36"/>
      <c r="S104" s="18" t="s">
        <v>407</v>
      </c>
      <c r="T104" s="18"/>
      <c r="AB104" s="2">
        <f>O104</f>
        <v>4.9000000000000002E-2</v>
      </c>
    </row>
    <row r="105" spans="2:28" ht="21.95" customHeight="1">
      <c r="B105" s="21" t="s">
        <v>386</v>
      </c>
      <c r="C105" s="21" t="s">
        <v>311</v>
      </c>
      <c r="D105" s="45" t="s">
        <v>308</v>
      </c>
      <c r="E105" s="45" t="s">
        <v>312</v>
      </c>
      <c r="F105" s="24" t="s">
        <v>310</v>
      </c>
      <c r="G105" s="24">
        <f>IF(H105*I105/100 &lt;1, TRUNC(H105*I105/100, 옵션!$E$13), TRUNC(H105*I105/100, 옵션!$E$13))</f>
        <v>4.9000000000000002E-2</v>
      </c>
      <c r="H105" s="24">
        <f>옵션!$B$13</f>
        <v>100</v>
      </c>
      <c r="I105" s="24">
        <f>SUM(AB104:AB104)</f>
        <v>4.9000000000000002E-2</v>
      </c>
      <c r="J105" s="24"/>
      <c r="K105" s="45"/>
      <c r="L105" s="24"/>
      <c r="M105" s="24"/>
      <c r="N105" s="24"/>
      <c r="O105" s="24" t="str">
        <f>IF(I105*M105=0, "", I105*M105*(N105/100))</f>
        <v/>
      </c>
      <c r="P105" s="36"/>
      <c r="Q105" s="36">
        <f>TRUNC(P105*M105*N105/100)</f>
        <v>0</v>
      </c>
      <c r="R105" s="36"/>
      <c r="S105" s="18"/>
      <c r="T105" s="18"/>
      <c r="Z105" s="2" t="s">
        <v>388</v>
      </c>
      <c r="AB105" s="2">
        <f>SUM(AB104:AB104)</f>
        <v>4.9000000000000002E-2</v>
      </c>
    </row>
    <row r="106" spans="2:28" ht="21.95" customHeight="1">
      <c r="B106" s="21" t="s">
        <v>413</v>
      </c>
      <c r="D106" s="181" t="s">
        <v>448</v>
      </c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3"/>
    </row>
    <row r="107" spans="2:28" ht="21.95" customHeight="1">
      <c r="B107" s="21" t="s">
        <v>386</v>
      </c>
      <c r="C107" s="21" t="s">
        <v>270</v>
      </c>
      <c r="D107" s="45" t="s">
        <v>271</v>
      </c>
      <c r="E107" s="45" t="s">
        <v>272</v>
      </c>
      <c r="F107" s="24" t="s">
        <v>136</v>
      </c>
      <c r="G107" s="24">
        <v>1</v>
      </c>
      <c r="H107" s="24">
        <f>IF(I107&lt;&gt;0, G107-I107, "")</f>
        <v>0</v>
      </c>
      <c r="I107" s="24">
        <v>1</v>
      </c>
      <c r="J107" s="24"/>
      <c r="K107" s="45" t="s">
        <v>381</v>
      </c>
      <c r="L107" s="24" t="s">
        <v>312</v>
      </c>
      <c r="M107" s="24">
        <v>1.0999999999999999E-2</v>
      </c>
      <c r="N107" s="24">
        <v>100</v>
      </c>
      <c r="O107" s="24">
        <f>IF(I107*M107=0, "", I107*M107*(N107/100))</f>
        <v>1.0999999999999999E-2</v>
      </c>
      <c r="P107" s="36"/>
      <c r="Q107" s="36">
        <f>TRUNC(P107*M107*N107/100)</f>
        <v>0</v>
      </c>
      <c r="R107" s="36"/>
      <c r="S107" s="18" t="s">
        <v>408</v>
      </c>
      <c r="T107" s="18"/>
      <c r="AB107" s="2">
        <f>O107</f>
        <v>1.0999999999999999E-2</v>
      </c>
    </row>
    <row r="108" spans="2:28" ht="21.95" customHeight="1">
      <c r="B108" s="21" t="s">
        <v>386</v>
      </c>
      <c r="C108" s="21" t="s">
        <v>311</v>
      </c>
      <c r="D108" s="45" t="s">
        <v>308</v>
      </c>
      <c r="E108" s="45" t="s">
        <v>312</v>
      </c>
      <c r="F108" s="24" t="s">
        <v>310</v>
      </c>
      <c r="G108" s="24">
        <f>IF(H108*I108/100 &lt;1, TRUNC(H108*I108/100, 옵션!$E$13), TRUNC(H108*I108/100, 옵션!$E$13))</f>
        <v>1.0999999999999999E-2</v>
      </c>
      <c r="H108" s="24">
        <f>옵션!$B$13</f>
        <v>100</v>
      </c>
      <c r="I108" s="24">
        <f>SUM(AB107:AB107)</f>
        <v>1.0999999999999999E-2</v>
      </c>
      <c r="J108" s="24"/>
      <c r="K108" s="45"/>
      <c r="L108" s="24"/>
      <c r="M108" s="24"/>
      <c r="N108" s="24"/>
      <c r="O108" s="24" t="str">
        <f>IF(I108*M108=0, "", I108*M108*(N108/100))</f>
        <v/>
      </c>
      <c r="P108" s="36"/>
      <c r="Q108" s="36">
        <f>TRUNC(P108*M108*N108/100)</f>
        <v>0</v>
      </c>
      <c r="R108" s="36"/>
      <c r="S108" s="18"/>
      <c r="T108" s="18"/>
      <c r="Z108" s="2" t="s">
        <v>388</v>
      </c>
      <c r="AB108" s="2">
        <f>SUM(AB107:AB107)</f>
        <v>1.0999999999999999E-2</v>
      </c>
    </row>
    <row r="109" spans="2:28" ht="21.95" customHeight="1">
      <c r="B109" s="21" t="s">
        <v>413</v>
      </c>
      <c r="D109" s="181" t="s">
        <v>449</v>
      </c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</row>
    <row r="110" spans="2:28" ht="21.95" customHeight="1">
      <c r="B110" s="21" t="s">
        <v>386</v>
      </c>
      <c r="C110" s="21" t="s">
        <v>270</v>
      </c>
      <c r="D110" s="45" t="s">
        <v>273</v>
      </c>
      <c r="E110" s="45" t="s">
        <v>274</v>
      </c>
      <c r="F110" s="24" t="s">
        <v>136</v>
      </c>
      <c r="G110" s="24">
        <v>1</v>
      </c>
      <c r="H110" s="24">
        <f>IF(I110&lt;&gt;0, G110-I110, "")</f>
        <v>0</v>
      </c>
      <c r="I110" s="24">
        <v>1</v>
      </c>
      <c r="J110" s="24"/>
      <c r="K110" s="45" t="s">
        <v>381</v>
      </c>
      <c r="L110" s="24" t="s">
        <v>312</v>
      </c>
      <c r="M110" s="24">
        <v>0.41</v>
      </c>
      <c r="N110" s="24">
        <v>100</v>
      </c>
      <c r="O110" s="24">
        <f>IF(I110*M110=0, "", I110*M110*(N110/100))</f>
        <v>0.41</v>
      </c>
      <c r="P110" s="36"/>
      <c r="Q110" s="36">
        <f>TRUNC(P110*M110*N110/100)</f>
        <v>0</v>
      </c>
      <c r="R110" s="36"/>
      <c r="S110" s="18" t="s">
        <v>408</v>
      </c>
      <c r="T110" s="18"/>
      <c r="AB110" s="2">
        <f>O110</f>
        <v>0.41</v>
      </c>
    </row>
    <row r="111" spans="2:28" ht="21.95" customHeight="1">
      <c r="B111" s="21" t="s">
        <v>386</v>
      </c>
      <c r="C111" s="21" t="s">
        <v>311</v>
      </c>
      <c r="D111" s="45" t="s">
        <v>308</v>
      </c>
      <c r="E111" s="45" t="s">
        <v>312</v>
      </c>
      <c r="F111" s="24" t="s">
        <v>310</v>
      </c>
      <c r="G111" s="24">
        <f>IF(H111*I111/100 &lt;1, TRUNC(H111*I111/100, 옵션!$E$13), TRUNC(H111*I111/100, 옵션!$E$13))</f>
        <v>0.41</v>
      </c>
      <c r="H111" s="24">
        <f>옵션!$B$13</f>
        <v>100</v>
      </c>
      <c r="I111" s="24">
        <f>SUM(AB110:AB110)</f>
        <v>0.41</v>
      </c>
      <c r="J111" s="24"/>
      <c r="K111" s="45"/>
      <c r="L111" s="24"/>
      <c r="M111" s="24"/>
      <c r="N111" s="24"/>
      <c r="O111" s="24" t="str">
        <f>IF(I111*M111=0, "", I111*M111*(N111/100))</f>
        <v/>
      </c>
      <c r="P111" s="36"/>
      <c r="Q111" s="36">
        <f>TRUNC(P111*M111*N111/100)</f>
        <v>0</v>
      </c>
      <c r="R111" s="36"/>
      <c r="S111" s="18"/>
      <c r="T111" s="18"/>
      <c r="Z111" s="2" t="s">
        <v>388</v>
      </c>
      <c r="AB111" s="2">
        <f>SUM(AB110:AB110)</f>
        <v>0.41</v>
      </c>
    </row>
    <row r="112" spans="2:28" ht="21.95" customHeight="1">
      <c r="B112" s="21" t="s">
        <v>413</v>
      </c>
      <c r="D112" s="181" t="s">
        <v>450</v>
      </c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3"/>
    </row>
    <row r="113" spans="2:27" ht="21.95" customHeight="1">
      <c r="B113" s="21" t="s">
        <v>386</v>
      </c>
      <c r="C113" s="21" t="s">
        <v>270</v>
      </c>
      <c r="D113" s="45" t="s">
        <v>275</v>
      </c>
      <c r="E113" s="45" t="s">
        <v>276</v>
      </c>
      <c r="F113" s="24" t="s">
        <v>277</v>
      </c>
      <c r="G113" s="24">
        <v>1</v>
      </c>
      <c r="H113" s="24">
        <f>IF(I113&lt;&gt;0, G113-I113, "")</f>
        <v>0</v>
      </c>
      <c r="I113" s="24">
        <v>1</v>
      </c>
      <c r="J113" s="24"/>
      <c r="K113" s="45" t="s">
        <v>380</v>
      </c>
      <c r="L113" s="24" t="s">
        <v>309</v>
      </c>
      <c r="M113" s="24">
        <v>0.46800000000000003</v>
      </c>
      <c r="N113" s="24">
        <v>100</v>
      </c>
      <c r="O113" s="24">
        <f>IF(I113*M113=0, "", I113*M113*(N113/100))</f>
        <v>0.46800000000000003</v>
      </c>
      <c r="P113" s="36"/>
      <c r="Q113" s="36">
        <f>TRUNC(P113*M113*N113/100)</f>
        <v>0</v>
      </c>
      <c r="R113" s="36"/>
      <c r="S113" s="18" t="s">
        <v>409</v>
      </c>
      <c r="T113" s="18"/>
      <c r="AA113" s="2">
        <f>O113</f>
        <v>0.46800000000000003</v>
      </c>
    </row>
    <row r="114" spans="2:27" ht="21.95" customHeight="1">
      <c r="B114" s="21" t="s">
        <v>386</v>
      </c>
      <c r="C114" s="21" t="s">
        <v>307</v>
      </c>
      <c r="D114" s="45" t="s">
        <v>308</v>
      </c>
      <c r="E114" s="45" t="s">
        <v>309</v>
      </c>
      <c r="F114" s="24" t="s">
        <v>310</v>
      </c>
      <c r="G114" s="24">
        <f>IF(H114*I114/100 &lt;1, TRUNC(H114*I114/100, 옵션!$E$13), TRUNC(H114*I114/100, 옵션!$E$13))</f>
        <v>0.46800000000000003</v>
      </c>
      <c r="H114" s="24">
        <f>옵션!$B$13</f>
        <v>100</v>
      </c>
      <c r="I114" s="24">
        <f>SUM(AA113:AA113)</f>
        <v>0.46800000000000003</v>
      </c>
      <c r="J114" s="24"/>
      <c r="K114" s="45"/>
      <c r="L114" s="24"/>
      <c r="M114" s="24"/>
      <c r="N114" s="24"/>
      <c r="O114" s="24" t="str">
        <f>IF(I114*M114=0, "", I114*M114*(N114/100))</f>
        <v/>
      </c>
      <c r="P114" s="36"/>
      <c r="Q114" s="36">
        <f>TRUNC(P114*M114*N114/100)</f>
        <v>0</v>
      </c>
      <c r="R114" s="36"/>
      <c r="S114" s="18"/>
      <c r="T114" s="18"/>
      <c r="Z114" s="2" t="s">
        <v>388</v>
      </c>
      <c r="AA114" s="2">
        <f>SUM(AA113:AA113)</f>
        <v>0.46800000000000003</v>
      </c>
    </row>
    <row r="115" spans="2:27" ht="21.95" customHeight="1">
      <c r="B115" s="21" t="s">
        <v>413</v>
      </c>
      <c r="D115" s="181" t="s">
        <v>451</v>
      </c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3"/>
    </row>
    <row r="116" spans="2:27" ht="21.95" customHeight="1">
      <c r="B116" s="21" t="s">
        <v>386</v>
      </c>
      <c r="C116" s="21" t="s">
        <v>270</v>
      </c>
      <c r="D116" s="45" t="s">
        <v>282</v>
      </c>
      <c r="E116" s="45" t="s">
        <v>283</v>
      </c>
      <c r="F116" s="24" t="s">
        <v>136</v>
      </c>
      <c r="G116" s="24">
        <v>1</v>
      </c>
      <c r="H116" s="24">
        <f>IF(I116&lt;&gt;0, G116-I116, "")</f>
        <v>0</v>
      </c>
      <c r="I116" s="24">
        <v>1</v>
      </c>
      <c r="J116" s="24"/>
      <c r="K116" s="45" t="s">
        <v>380</v>
      </c>
      <c r="L116" s="24" t="s">
        <v>309</v>
      </c>
      <c r="M116" s="24">
        <v>0.11700000000000001</v>
      </c>
      <c r="N116" s="24">
        <v>100</v>
      </c>
      <c r="O116" s="24">
        <f>IF(I116*M116=0, "", I116*M116*(N116/100))</f>
        <v>0.11700000000000001</v>
      </c>
      <c r="P116" s="36"/>
      <c r="Q116" s="36">
        <f>TRUNC(P116*M116*N116/100)</f>
        <v>0</v>
      </c>
      <c r="R116" s="36"/>
      <c r="S116" s="18" t="s">
        <v>410</v>
      </c>
      <c r="T116" s="18"/>
      <c r="AA116" s="2">
        <f>O116</f>
        <v>0.11700000000000001</v>
      </c>
    </row>
    <row r="117" spans="2:27" ht="21.95" customHeight="1">
      <c r="B117" s="21" t="s">
        <v>386</v>
      </c>
      <c r="C117" s="21" t="s">
        <v>307</v>
      </c>
      <c r="D117" s="45" t="s">
        <v>308</v>
      </c>
      <c r="E117" s="45" t="s">
        <v>309</v>
      </c>
      <c r="F117" s="24" t="s">
        <v>310</v>
      </c>
      <c r="G117" s="24">
        <f>IF(H117*I117/100 &lt;1, TRUNC(H117*I117/100, 옵션!$E$13), TRUNC(H117*I117/100, 옵션!$E$13))</f>
        <v>0.11700000000000001</v>
      </c>
      <c r="H117" s="24">
        <f>옵션!$B$13</f>
        <v>100</v>
      </c>
      <c r="I117" s="24">
        <f>SUM(AA116:AA116)</f>
        <v>0.11700000000000001</v>
      </c>
      <c r="J117" s="24"/>
      <c r="K117" s="45"/>
      <c r="L117" s="24"/>
      <c r="M117" s="24"/>
      <c r="N117" s="24"/>
      <c r="O117" s="24" t="str">
        <f>IF(I117*M117=0, "", I117*M117*(N117/100))</f>
        <v/>
      </c>
      <c r="P117" s="36"/>
      <c r="Q117" s="36">
        <f>TRUNC(P117*M117*N117/100)</f>
        <v>0</v>
      </c>
      <c r="R117" s="36"/>
      <c r="S117" s="18"/>
      <c r="T117" s="18"/>
      <c r="Z117" s="2" t="s">
        <v>388</v>
      </c>
      <c r="AA117" s="2">
        <f>SUM(AA116:AA116)</f>
        <v>0.11700000000000001</v>
      </c>
    </row>
    <row r="118" spans="2:27" ht="21.95" customHeight="1">
      <c r="B118" s="21" t="s">
        <v>413</v>
      </c>
      <c r="D118" s="181" t="s">
        <v>452</v>
      </c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3"/>
    </row>
    <row r="119" spans="2:27" ht="21.95" customHeight="1">
      <c r="B119" s="21" t="s">
        <v>386</v>
      </c>
      <c r="C119" s="21" t="s">
        <v>270</v>
      </c>
      <c r="D119" s="45" t="s">
        <v>285</v>
      </c>
      <c r="E119" s="45" t="s">
        <v>286</v>
      </c>
      <c r="F119" s="24" t="s">
        <v>136</v>
      </c>
      <c r="G119" s="24">
        <v>1</v>
      </c>
      <c r="H119" s="24">
        <f>IF(I119&lt;&gt;0, G119-I119, "")</f>
        <v>0</v>
      </c>
      <c r="I119" s="24">
        <v>1</v>
      </c>
      <c r="J119" s="24"/>
      <c r="K119" s="45" t="s">
        <v>380</v>
      </c>
      <c r="L119" s="24" t="s">
        <v>309</v>
      </c>
      <c r="M119" s="24">
        <v>0.254</v>
      </c>
      <c r="N119" s="24">
        <v>100</v>
      </c>
      <c r="O119" s="24">
        <f>IF(I119*M119=0, "", I119*M119*(N119/100))</f>
        <v>0.254</v>
      </c>
      <c r="P119" s="36"/>
      <c r="Q119" s="36">
        <f>TRUNC(P119*M119*N119/100)</f>
        <v>0</v>
      </c>
      <c r="R119" s="36"/>
      <c r="S119" s="18" t="s">
        <v>410</v>
      </c>
      <c r="T119" s="18"/>
      <c r="AA119" s="2">
        <f>O119</f>
        <v>0.254</v>
      </c>
    </row>
    <row r="120" spans="2:27" ht="21.95" customHeight="1">
      <c r="B120" s="21" t="s">
        <v>386</v>
      </c>
      <c r="C120" s="21" t="s">
        <v>307</v>
      </c>
      <c r="D120" s="45" t="s">
        <v>308</v>
      </c>
      <c r="E120" s="45" t="s">
        <v>309</v>
      </c>
      <c r="F120" s="24" t="s">
        <v>310</v>
      </c>
      <c r="G120" s="24">
        <f>IF(H120*I120/100 &lt;1, TRUNC(H120*I120/100, 옵션!$E$13), TRUNC(H120*I120/100, 옵션!$E$13))</f>
        <v>0.254</v>
      </c>
      <c r="H120" s="24">
        <f>옵션!$B$13</f>
        <v>100</v>
      </c>
      <c r="I120" s="24">
        <f>SUM(AA119:AA119)</f>
        <v>0.254</v>
      </c>
      <c r="J120" s="24"/>
      <c r="K120" s="45"/>
      <c r="L120" s="24"/>
      <c r="M120" s="24"/>
      <c r="N120" s="24"/>
      <c r="O120" s="24" t="str">
        <f>IF(I120*M120=0, "", I120*M120*(N120/100))</f>
        <v/>
      </c>
      <c r="P120" s="36"/>
      <c r="Q120" s="36">
        <f>TRUNC(P120*M120*N120/100)</f>
        <v>0</v>
      </c>
      <c r="R120" s="36"/>
      <c r="S120" s="18"/>
      <c r="T120" s="18"/>
      <c r="Z120" s="2" t="s">
        <v>388</v>
      </c>
      <c r="AA120" s="2">
        <f>SUM(AA119:AA119)</f>
        <v>0.254</v>
      </c>
    </row>
    <row r="121" spans="2:27" ht="21.95" customHeight="1">
      <c r="B121" s="21" t="s">
        <v>413</v>
      </c>
      <c r="D121" s="181" t="s">
        <v>453</v>
      </c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3"/>
    </row>
    <row r="122" spans="2:27" ht="21.95" customHeight="1">
      <c r="B122" s="21" t="s">
        <v>386</v>
      </c>
      <c r="C122" s="21" t="s">
        <v>270</v>
      </c>
      <c r="D122" s="45" t="s">
        <v>287</v>
      </c>
      <c r="E122" s="45" t="s">
        <v>288</v>
      </c>
      <c r="F122" s="24" t="s">
        <v>136</v>
      </c>
      <c r="G122" s="24">
        <v>1</v>
      </c>
      <c r="H122" s="24">
        <f>IF(I122&lt;&gt;0, G122-I122, "")</f>
        <v>0</v>
      </c>
      <c r="I122" s="24">
        <v>1</v>
      </c>
      <c r="J122" s="24"/>
      <c r="K122" s="45" t="s">
        <v>380</v>
      </c>
      <c r="L122" s="24" t="s">
        <v>309</v>
      </c>
      <c r="M122" s="24">
        <v>0.13800000000000001</v>
      </c>
      <c r="N122" s="24">
        <v>100</v>
      </c>
      <c r="O122" s="24">
        <f>IF(I122*M122=0, "", I122*M122*(N122/100))</f>
        <v>0.13800000000000001</v>
      </c>
      <c r="P122" s="36"/>
      <c r="Q122" s="36">
        <f>TRUNC(P122*M122*N122/100)</f>
        <v>0</v>
      </c>
      <c r="R122" s="36"/>
      <c r="S122" s="18" t="s">
        <v>410</v>
      </c>
      <c r="T122" s="18"/>
      <c r="AA122" s="2">
        <f>O122</f>
        <v>0.13800000000000001</v>
      </c>
    </row>
    <row r="123" spans="2:27" ht="21.95" customHeight="1">
      <c r="B123" s="21" t="s">
        <v>386</v>
      </c>
      <c r="C123" s="21" t="s">
        <v>307</v>
      </c>
      <c r="D123" s="45" t="s">
        <v>308</v>
      </c>
      <c r="E123" s="45" t="s">
        <v>309</v>
      </c>
      <c r="F123" s="24" t="s">
        <v>310</v>
      </c>
      <c r="G123" s="24">
        <f>IF(H123*I123/100 &lt;1, TRUNC(H123*I123/100, 옵션!$E$13), TRUNC(H123*I123/100, 옵션!$E$13))</f>
        <v>0.13800000000000001</v>
      </c>
      <c r="H123" s="24">
        <f>옵션!$B$13</f>
        <v>100</v>
      </c>
      <c r="I123" s="24">
        <f>SUM(AA122:AA122)</f>
        <v>0.13800000000000001</v>
      </c>
      <c r="J123" s="24"/>
      <c r="K123" s="45"/>
      <c r="L123" s="24"/>
      <c r="M123" s="24"/>
      <c r="N123" s="24"/>
      <c r="O123" s="24" t="str">
        <f>IF(I123*M123=0, "", I123*M123*(N123/100))</f>
        <v/>
      </c>
      <c r="P123" s="36"/>
      <c r="Q123" s="36">
        <f>TRUNC(P123*M123*N123/100)</f>
        <v>0</v>
      </c>
      <c r="R123" s="36"/>
      <c r="S123" s="18"/>
      <c r="T123" s="18"/>
      <c r="Z123" s="2" t="s">
        <v>388</v>
      </c>
      <c r="AA123" s="2">
        <f>SUM(AA122:AA122)</f>
        <v>0.13800000000000001</v>
      </c>
    </row>
    <row r="124" spans="2:27" ht="21.95" customHeight="1">
      <c r="B124" s="21" t="s">
        <v>413</v>
      </c>
      <c r="D124" s="181" t="s">
        <v>454</v>
      </c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3"/>
    </row>
    <row r="125" spans="2:27" ht="21.95" customHeight="1">
      <c r="B125" s="21" t="s">
        <v>386</v>
      </c>
      <c r="C125" s="21" t="s">
        <v>270</v>
      </c>
      <c r="D125" s="45" t="s">
        <v>289</v>
      </c>
      <c r="E125" s="45" t="s">
        <v>290</v>
      </c>
      <c r="F125" s="24" t="s">
        <v>136</v>
      </c>
      <c r="G125" s="24">
        <v>1</v>
      </c>
      <c r="H125" s="24">
        <f>IF(I125&lt;&gt;0, G125-I125, "")</f>
        <v>0</v>
      </c>
      <c r="I125" s="24">
        <v>1</v>
      </c>
      <c r="J125" s="24"/>
      <c r="K125" s="45" t="s">
        <v>380</v>
      </c>
      <c r="L125" s="24" t="s">
        <v>309</v>
      </c>
      <c r="M125" s="24">
        <v>0.221</v>
      </c>
      <c r="N125" s="24">
        <v>100</v>
      </c>
      <c r="O125" s="24">
        <f>IF(I125*M125=0, "", I125*M125*(N125/100))</f>
        <v>0.221</v>
      </c>
      <c r="P125" s="36"/>
      <c r="Q125" s="36">
        <f>TRUNC(P125*M125*N125/100)</f>
        <v>0</v>
      </c>
      <c r="R125" s="36"/>
      <c r="S125" s="18" t="s">
        <v>410</v>
      </c>
      <c r="T125" s="18"/>
      <c r="AA125" s="2">
        <f>O125</f>
        <v>0.221</v>
      </c>
    </row>
    <row r="126" spans="2:27" ht="21.95" customHeight="1">
      <c r="B126" s="21" t="s">
        <v>386</v>
      </c>
      <c r="C126" s="21" t="s">
        <v>307</v>
      </c>
      <c r="D126" s="45" t="s">
        <v>308</v>
      </c>
      <c r="E126" s="45" t="s">
        <v>309</v>
      </c>
      <c r="F126" s="24" t="s">
        <v>310</v>
      </c>
      <c r="G126" s="24">
        <f>IF(H126*I126/100 &lt;1, TRUNC(H126*I126/100, 옵션!$E$13), TRUNC(H126*I126/100, 옵션!$E$13))</f>
        <v>0.221</v>
      </c>
      <c r="H126" s="24">
        <f>옵션!$B$13</f>
        <v>100</v>
      </c>
      <c r="I126" s="24">
        <f>SUM(AA125:AA125)</f>
        <v>0.221</v>
      </c>
      <c r="J126" s="24"/>
      <c r="K126" s="45"/>
      <c r="L126" s="24"/>
      <c r="M126" s="24"/>
      <c r="N126" s="24"/>
      <c r="O126" s="24" t="str">
        <f>IF(I126*M126=0, "", I126*M126*(N126/100))</f>
        <v/>
      </c>
      <c r="P126" s="36"/>
      <c r="Q126" s="36">
        <f>TRUNC(P126*M126*N126/100)</f>
        <v>0</v>
      </c>
      <c r="R126" s="36"/>
      <c r="S126" s="18"/>
      <c r="T126" s="18"/>
      <c r="Z126" s="2" t="s">
        <v>388</v>
      </c>
      <c r="AA126" s="2">
        <f>SUM(AA125:AA125)</f>
        <v>0.221</v>
      </c>
    </row>
    <row r="127" spans="2:27" ht="21.95" customHeight="1">
      <c r="B127" s="21" t="s">
        <v>413</v>
      </c>
      <c r="D127" s="181" t="s">
        <v>455</v>
      </c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3"/>
    </row>
    <row r="128" spans="2:27" ht="21.95" customHeight="1">
      <c r="B128" s="21" t="s">
        <v>386</v>
      </c>
      <c r="C128" s="21" t="s">
        <v>291</v>
      </c>
      <c r="D128" s="45" t="s">
        <v>292</v>
      </c>
      <c r="E128" s="45" t="s">
        <v>293</v>
      </c>
      <c r="F128" s="24" t="s">
        <v>294</v>
      </c>
      <c r="G128" s="24">
        <v>1</v>
      </c>
      <c r="H128" s="24">
        <f>IF(I128&lt;&gt;0, G128-I128, "")</f>
        <v>0</v>
      </c>
      <c r="I128" s="24">
        <v>1</v>
      </c>
      <c r="J128" s="24"/>
      <c r="K128" s="45" t="s">
        <v>380</v>
      </c>
      <c r="L128" s="24" t="s">
        <v>309</v>
      </c>
      <c r="M128" s="24">
        <v>1.23</v>
      </c>
      <c r="N128" s="24">
        <v>100</v>
      </c>
      <c r="O128" s="24">
        <f>IF(I128*M128=0, "", I128*M128*(N128/100))</f>
        <v>1.23</v>
      </c>
      <c r="P128" s="36"/>
      <c r="Q128" s="36">
        <f>TRUNC(P128*M128*N128/100)</f>
        <v>0</v>
      </c>
      <c r="R128" s="36"/>
      <c r="S128" s="18" t="s">
        <v>409</v>
      </c>
      <c r="T128" s="18" t="s">
        <v>411</v>
      </c>
      <c r="AA128" s="2">
        <f>O128</f>
        <v>1.23</v>
      </c>
    </row>
    <row r="129" spans="2:27" ht="21.95" customHeight="1">
      <c r="B129" s="21" t="s">
        <v>386</v>
      </c>
      <c r="C129" s="21" t="s">
        <v>307</v>
      </c>
      <c r="D129" s="45" t="s">
        <v>308</v>
      </c>
      <c r="E129" s="45" t="s">
        <v>309</v>
      </c>
      <c r="F129" s="24" t="s">
        <v>310</v>
      </c>
      <c r="G129" s="24">
        <f>IF(H129*I129/100 &lt;1, TRUNC(H129*I129/100, 옵션!$E$13), TRUNC(H129*I129/100, 옵션!$E$13))</f>
        <v>1.23</v>
      </c>
      <c r="H129" s="24">
        <f>옵션!$B$13</f>
        <v>100</v>
      </c>
      <c r="I129" s="24">
        <f>SUM(AA128:AA128)</f>
        <v>1.23</v>
      </c>
      <c r="J129" s="24"/>
      <c r="K129" s="45"/>
      <c r="L129" s="24"/>
      <c r="M129" s="24"/>
      <c r="N129" s="24"/>
      <c r="O129" s="24" t="str">
        <f>IF(I129*M129=0, "", I129*M129*(N129/100))</f>
        <v/>
      </c>
      <c r="P129" s="36"/>
      <c r="Q129" s="36">
        <f>TRUNC(P129*M129*N129/100)</f>
        <v>0</v>
      </c>
      <c r="R129" s="36"/>
      <c r="S129" s="18"/>
      <c r="T129" s="18"/>
      <c r="Z129" s="2" t="s">
        <v>388</v>
      </c>
      <c r="AA129" s="2">
        <f>SUM(AA128:AA128)</f>
        <v>1.23</v>
      </c>
    </row>
    <row r="130" spans="2:27" ht="21.95" customHeight="1">
      <c r="B130" s="21" t="s">
        <v>413</v>
      </c>
      <c r="D130" s="181" t="s">
        <v>456</v>
      </c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3"/>
    </row>
    <row r="131" spans="2:27" ht="21.95" customHeight="1">
      <c r="B131" s="21" t="s">
        <v>386</v>
      </c>
      <c r="C131" s="21" t="s">
        <v>295</v>
      </c>
      <c r="D131" s="45" t="s">
        <v>296</v>
      </c>
      <c r="E131" s="45" t="s">
        <v>293</v>
      </c>
      <c r="F131" s="24" t="s">
        <v>277</v>
      </c>
      <c r="G131" s="24">
        <v>1</v>
      </c>
      <c r="H131" s="24">
        <f>IF(I131&lt;&gt;0, G131-I131, "")</f>
        <v>0</v>
      </c>
      <c r="I131" s="24">
        <v>1</v>
      </c>
      <c r="J131" s="24"/>
      <c r="K131" s="45" t="s">
        <v>380</v>
      </c>
      <c r="L131" s="24" t="s">
        <v>309</v>
      </c>
      <c r="M131" s="24">
        <v>1.23</v>
      </c>
      <c r="N131" s="24">
        <v>100</v>
      </c>
      <c r="O131" s="24">
        <f>IF(I131*M131=0, "", I131*M131*(N131/100))</f>
        <v>1.23</v>
      </c>
      <c r="P131" s="36"/>
      <c r="Q131" s="36">
        <f>TRUNC(P131*M131*N131/100)</f>
        <v>0</v>
      </c>
      <c r="R131" s="36"/>
      <c r="S131" s="18" t="s">
        <v>409</v>
      </c>
      <c r="T131" s="18" t="s">
        <v>411</v>
      </c>
      <c r="AA131" s="2">
        <f>O131</f>
        <v>1.23</v>
      </c>
    </row>
    <row r="132" spans="2:27" ht="21.95" customHeight="1">
      <c r="B132" s="21" t="s">
        <v>386</v>
      </c>
      <c r="C132" s="21" t="s">
        <v>307</v>
      </c>
      <c r="D132" s="45" t="s">
        <v>308</v>
      </c>
      <c r="E132" s="45" t="s">
        <v>309</v>
      </c>
      <c r="F132" s="24" t="s">
        <v>310</v>
      </c>
      <c r="G132" s="24">
        <f>IF(H132*I132/100 &lt;1, TRUNC(H132*I132/100, 옵션!$E$13), TRUNC(H132*I132/100, 옵션!$E$13))</f>
        <v>1.23</v>
      </c>
      <c r="H132" s="24">
        <f>옵션!$B$13</f>
        <v>100</v>
      </c>
      <c r="I132" s="24">
        <f>SUM(AA131:AA131)</f>
        <v>1.23</v>
      </c>
      <c r="J132" s="24"/>
      <c r="K132" s="45"/>
      <c r="L132" s="24"/>
      <c r="M132" s="24"/>
      <c r="N132" s="24"/>
      <c r="O132" s="24" t="str">
        <f>IF(I132*M132=0, "", I132*M132*(N132/100))</f>
        <v/>
      </c>
      <c r="P132" s="36"/>
      <c r="Q132" s="36">
        <f>TRUNC(P132*M132*N132/100)</f>
        <v>0</v>
      </c>
      <c r="R132" s="36"/>
      <c r="S132" s="18"/>
      <c r="T132" s="18"/>
      <c r="Z132" s="2" t="s">
        <v>388</v>
      </c>
      <c r="AA132" s="2">
        <f>SUM(AA131:AA131)</f>
        <v>1.23</v>
      </c>
    </row>
    <row r="133" spans="2:27" ht="21.95" customHeight="1">
      <c r="B133" s="21" t="s">
        <v>413</v>
      </c>
      <c r="D133" s="181" t="s">
        <v>457</v>
      </c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3"/>
    </row>
    <row r="134" spans="2:27" ht="21.95" customHeight="1">
      <c r="B134" s="21" t="s">
        <v>386</v>
      </c>
      <c r="C134" s="21" t="s">
        <v>297</v>
      </c>
      <c r="D134" s="45" t="s">
        <v>298</v>
      </c>
      <c r="E134" s="45" t="s">
        <v>293</v>
      </c>
      <c r="F134" s="24" t="s">
        <v>294</v>
      </c>
      <c r="G134" s="24">
        <v>1</v>
      </c>
      <c r="H134" s="24">
        <f>IF(I134&lt;&gt;0, G134-I134, "")</f>
        <v>0</v>
      </c>
      <c r="I134" s="24">
        <v>1</v>
      </c>
      <c r="J134" s="24"/>
      <c r="K134" s="45" t="s">
        <v>380</v>
      </c>
      <c r="L134" s="24" t="s">
        <v>309</v>
      </c>
      <c r="M134" s="24">
        <v>1.56</v>
      </c>
      <c r="N134" s="24">
        <v>100</v>
      </c>
      <c r="O134" s="24">
        <f>IF(I134*M134=0, "", I134*M134*(N134/100))</f>
        <v>1.56</v>
      </c>
      <c r="P134" s="36"/>
      <c r="Q134" s="36">
        <f>TRUNC(P134*M134*N134/100)</f>
        <v>0</v>
      </c>
      <c r="R134" s="36"/>
      <c r="S134" s="18" t="s">
        <v>409</v>
      </c>
      <c r="T134" s="18" t="s">
        <v>411</v>
      </c>
      <c r="AA134" s="2">
        <f>O134</f>
        <v>1.56</v>
      </c>
    </row>
    <row r="135" spans="2:27" ht="21.95" customHeight="1">
      <c r="B135" s="21" t="s">
        <v>386</v>
      </c>
      <c r="C135" s="21" t="s">
        <v>307</v>
      </c>
      <c r="D135" s="45" t="s">
        <v>308</v>
      </c>
      <c r="E135" s="45" t="s">
        <v>309</v>
      </c>
      <c r="F135" s="24" t="s">
        <v>310</v>
      </c>
      <c r="G135" s="24">
        <f>IF(H135*I135/100 &lt;1, TRUNC(H135*I135/100, 옵션!$E$13), TRUNC(H135*I135/100, 옵션!$E$13))</f>
        <v>1.56</v>
      </c>
      <c r="H135" s="24">
        <f>옵션!$B$13</f>
        <v>100</v>
      </c>
      <c r="I135" s="24">
        <f>SUM(AA134:AA134)</f>
        <v>1.56</v>
      </c>
      <c r="J135" s="24"/>
      <c r="K135" s="45"/>
      <c r="L135" s="24"/>
      <c r="M135" s="24"/>
      <c r="N135" s="24"/>
      <c r="O135" s="24" t="str">
        <f>IF(I135*M135=0, "", I135*M135*(N135/100))</f>
        <v/>
      </c>
      <c r="P135" s="36"/>
      <c r="Q135" s="36">
        <f>TRUNC(P135*M135*N135/100)</f>
        <v>0</v>
      </c>
      <c r="R135" s="36"/>
      <c r="S135" s="18"/>
      <c r="T135" s="18"/>
      <c r="Z135" s="2" t="s">
        <v>388</v>
      </c>
      <c r="AA135" s="2">
        <f>SUM(AA134:AA134)</f>
        <v>1.56</v>
      </c>
    </row>
    <row r="136" spans="2:27" ht="21.95" customHeight="1">
      <c r="B136" s="21" t="s">
        <v>413</v>
      </c>
      <c r="D136" s="181" t="s">
        <v>458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3"/>
    </row>
    <row r="137" spans="2:27" ht="21.95" customHeight="1">
      <c r="B137" s="21" t="s">
        <v>386</v>
      </c>
      <c r="C137" s="21" t="s">
        <v>299</v>
      </c>
      <c r="D137" s="45" t="s">
        <v>300</v>
      </c>
      <c r="E137" s="45" t="s">
        <v>301</v>
      </c>
      <c r="F137" s="24" t="s">
        <v>294</v>
      </c>
      <c r="G137" s="24">
        <v>1</v>
      </c>
      <c r="H137" s="24">
        <f>IF(I137&lt;&gt;0, G137-I137, "")</f>
        <v>0</v>
      </c>
      <c r="I137" s="24">
        <v>1</v>
      </c>
      <c r="J137" s="24"/>
      <c r="K137" s="45" t="s">
        <v>380</v>
      </c>
      <c r="L137" s="24" t="s">
        <v>309</v>
      </c>
      <c r="M137" s="24">
        <v>1.23</v>
      </c>
      <c r="N137" s="24">
        <v>100</v>
      </c>
      <c r="O137" s="24">
        <f>IF(I137*M137=0, "", I137*M137*(N137/100))</f>
        <v>1.23</v>
      </c>
      <c r="P137" s="36"/>
      <c r="Q137" s="36">
        <f>TRUNC(P137*M137*N137/100)</f>
        <v>0</v>
      </c>
      <c r="R137" s="36"/>
      <c r="S137" s="18" t="s">
        <v>409</v>
      </c>
      <c r="T137" s="18" t="s">
        <v>411</v>
      </c>
      <c r="AA137" s="2">
        <f>O137</f>
        <v>1.23</v>
      </c>
    </row>
    <row r="138" spans="2:27" ht="21.95" customHeight="1">
      <c r="B138" s="21" t="s">
        <v>386</v>
      </c>
      <c r="C138" s="21" t="s">
        <v>307</v>
      </c>
      <c r="D138" s="45" t="s">
        <v>308</v>
      </c>
      <c r="E138" s="45" t="s">
        <v>309</v>
      </c>
      <c r="F138" s="24" t="s">
        <v>310</v>
      </c>
      <c r="G138" s="24">
        <f>IF(H138*I138/100 &lt;1, TRUNC(H138*I138/100, 옵션!$E$13), TRUNC(H138*I138/100, 옵션!$E$13))</f>
        <v>1.23</v>
      </c>
      <c r="H138" s="24">
        <f>옵션!$B$13</f>
        <v>100</v>
      </c>
      <c r="I138" s="24">
        <f>SUM(AA137:AA137)</f>
        <v>1.23</v>
      </c>
      <c r="J138" s="24"/>
      <c r="K138" s="45"/>
      <c r="L138" s="24"/>
      <c r="M138" s="24"/>
      <c r="N138" s="24"/>
      <c r="O138" s="24" t="str">
        <f>IF(I138*M138=0, "", I138*M138*(N138/100))</f>
        <v/>
      </c>
      <c r="P138" s="36"/>
      <c r="Q138" s="36">
        <f>TRUNC(P138*M138*N138/100)</f>
        <v>0</v>
      </c>
      <c r="R138" s="36"/>
      <c r="S138" s="18"/>
      <c r="T138" s="18"/>
      <c r="Z138" s="2" t="s">
        <v>388</v>
      </c>
      <c r="AA138" s="2">
        <f>SUM(AA137:AA137)</f>
        <v>1.23</v>
      </c>
    </row>
    <row r="139" spans="2:27" ht="21.95" customHeight="1">
      <c r="B139" s="21" t="s">
        <v>413</v>
      </c>
      <c r="D139" s="181" t="s">
        <v>459</v>
      </c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3"/>
    </row>
    <row r="140" spans="2:27" ht="21.95" customHeight="1">
      <c r="B140" s="21" t="s">
        <v>386</v>
      </c>
      <c r="C140" s="21" t="s">
        <v>302</v>
      </c>
      <c r="D140" s="45" t="s">
        <v>303</v>
      </c>
      <c r="E140" s="45" t="s">
        <v>301</v>
      </c>
      <c r="F140" s="24" t="s">
        <v>294</v>
      </c>
      <c r="G140" s="24">
        <v>1</v>
      </c>
      <c r="H140" s="24">
        <f>IF(I140&lt;&gt;0, G140-I140, "")</f>
        <v>0</v>
      </c>
      <c r="I140" s="24">
        <v>1</v>
      </c>
      <c r="J140" s="24"/>
      <c r="K140" s="45" t="s">
        <v>380</v>
      </c>
      <c r="L140" s="24" t="s">
        <v>309</v>
      </c>
      <c r="M140" s="24">
        <v>1.56</v>
      </c>
      <c r="N140" s="24">
        <v>100</v>
      </c>
      <c r="O140" s="24">
        <f>IF(I140*M140=0, "", I140*M140*(N140/100))</f>
        <v>1.56</v>
      </c>
      <c r="P140" s="36"/>
      <c r="Q140" s="36">
        <f>TRUNC(P140*M140*N140/100)</f>
        <v>0</v>
      </c>
      <c r="R140" s="36"/>
      <c r="S140" s="18" t="s">
        <v>409</v>
      </c>
      <c r="T140" s="18" t="s">
        <v>411</v>
      </c>
      <c r="AA140" s="2">
        <f>O140</f>
        <v>1.56</v>
      </c>
    </row>
    <row r="141" spans="2:27" ht="21.95" customHeight="1">
      <c r="B141" s="21" t="s">
        <v>386</v>
      </c>
      <c r="C141" s="21" t="s">
        <v>307</v>
      </c>
      <c r="D141" s="45" t="s">
        <v>308</v>
      </c>
      <c r="E141" s="45" t="s">
        <v>309</v>
      </c>
      <c r="F141" s="24" t="s">
        <v>310</v>
      </c>
      <c r="G141" s="24">
        <f>IF(H141*I141/100 &lt;1, TRUNC(H141*I141/100, 옵션!$E$13), TRUNC(H141*I141/100, 옵션!$E$13))</f>
        <v>1.56</v>
      </c>
      <c r="H141" s="24">
        <f>옵션!$B$13</f>
        <v>100</v>
      </c>
      <c r="I141" s="24">
        <f>SUM(AA140:AA140)</f>
        <v>1.56</v>
      </c>
      <c r="J141" s="24"/>
      <c r="K141" s="45"/>
      <c r="L141" s="24"/>
      <c r="M141" s="24"/>
      <c r="N141" s="24"/>
      <c r="O141" s="24" t="str">
        <f>IF(I141*M141=0, "", I141*M141*(N141/100))</f>
        <v/>
      </c>
      <c r="P141" s="36"/>
      <c r="Q141" s="36">
        <f>TRUNC(P141*M141*N141/100)</f>
        <v>0</v>
      </c>
      <c r="R141" s="36"/>
      <c r="S141" s="18"/>
      <c r="T141" s="18"/>
      <c r="Z141" s="2" t="s">
        <v>388</v>
      </c>
      <c r="AA141" s="2">
        <f>SUM(AA140:AA140)</f>
        <v>1.56</v>
      </c>
    </row>
    <row r="142" spans="2:27" ht="21.95" customHeight="1">
      <c r="D142" s="45"/>
      <c r="E142" s="45"/>
      <c r="F142" s="24"/>
      <c r="G142" s="24"/>
      <c r="H142" s="24"/>
      <c r="I142" s="24"/>
      <c r="J142" s="24"/>
      <c r="K142" s="45"/>
      <c r="L142" s="24"/>
      <c r="M142" s="24"/>
      <c r="N142" s="24"/>
      <c r="O142" s="24"/>
      <c r="P142" s="36"/>
      <c r="Q142" s="36"/>
      <c r="R142" s="36"/>
      <c r="S142" s="18"/>
      <c r="T142" s="18"/>
    </row>
    <row r="143" spans="2:27" ht="21.95" customHeight="1">
      <c r="D143" s="45"/>
      <c r="E143" s="45"/>
      <c r="F143" s="24"/>
      <c r="G143" s="24"/>
      <c r="H143" s="24"/>
      <c r="I143" s="24"/>
      <c r="J143" s="24"/>
      <c r="K143" s="45"/>
      <c r="L143" s="24"/>
      <c r="M143" s="24"/>
      <c r="N143" s="24"/>
      <c r="O143" s="24"/>
      <c r="P143" s="36"/>
      <c r="Q143" s="36"/>
      <c r="R143" s="36"/>
      <c r="S143" s="18"/>
      <c r="T143" s="18"/>
    </row>
    <row r="144" spans="2:27" ht="21.95" customHeight="1">
      <c r="D144" s="45"/>
      <c r="E144" s="45"/>
      <c r="F144" s="24"/>
      <c r="G144" s="24"/>
      <c r="H144" s="24"/>
      <c r="I144" s="24"/>
      <c r="J144" s="24"/>
      <c r="K144" s="45"/>
      <c r="L144" s="24"/>
      <c r="M144" s="24"/>
      <c r="N144" s="24"/>
      <c r="O144" s="24"/>
      <c r="P144" s="36"/>
      <c r="Q144" s="36"/>
      <c r="R144" s="36"/>
      <c r="S144" s="18"/>
      <c r="T144" s="18"/>
    </row>
    <row r="145" spans="4:20" ht="21.95" customHeight="1">
      <c r="D145" s="45"/>
      <c r="E145" s="45"/>
      <c r="F145" s="24"/>
      <c r="G145" s="24"/>
      <c r="H145" s="24"/>
      <c r="I145" s="24"/>
      <c r="J145" s="24"/>
      <c r="K145" s="45"/>
      <c r="L145" s="24"/>
      <c r="M145" s="24"/>
      <c r="N145" s="24"/>
      <c r="O145" s="24"/>
      <c r="P145" s="36"/>
      <c r="Q145" s="36"/>
      <c r="R145" s="36"/>
      <c r="S145" s="18"/>
      <c r="T145" s="18"/>
    </row>
    <row r="146" spans="4:20" ht="21.95" customHeight="1">
      <c r="D146" s="45"/>
      <c r="E146" s="45"/>
      <c r="F146" s="24"/>
      <c r="G146" s="24"/>
      <c r="H146" s="24"/>
      <c r="I146" s="24"/>
      <c r="J146" s="24"/>
      <c r="K146" s="45"/>
      <c r="L146" s="24"/>
      <c r="M146" s="24"/>
      <c r="N146" s="24"/>
      <c r="O146" s="24"/>
      <c r="P146" s="36"/>
      <c r="Q146" s="36"/>
      <c r="R146" s="36"/>
      <c r="S146" s="18"/>
      <c r="T146" s="18"/>
    </row>
    <row r="147" spans="4:20" ht="21.95" customHeight="1">
      <c r="D147" s="45"/>
      <c r="E147" s="45"/>
      <c r="F147" s="24"/>
      <c r="G147" s="24"/>
      <c r="H147" s="24"/>
      <c r="I147" s="24"/>
      <c r="J147" s="24"/>
      <c r="K147" s="45"/>
      <c r="L147" s="24"/>
      <c r="M147" s="24"/>
      <c r="N147" s="24"/>
      <c r="O147" s="24"/>
      <c r="P147" s="36"/>
      <c r="Q147" s="36"/>
      <c r="R147" s="36"/>
      <c r="S147" s="18"/>
      <c r="T147" s="18"/>
    </row>
    <row r="148" spans="4:20" ht="21.95" customHeight="1">
      <c r="D148" s="45"/>
      <c r="E148" s="45"/>
      <c r="F148" s="24"/>
      <c r="G148" s="24"/>
      <c r="H148" s="24"/>
      <c r="I148" s="24"/>
      <c r="J148" s="24"/>
      <c r="K148" s="45"/>
      <c r="L148" s="24"/>
      <c r="M148" s="24"/>
      <c r="N148" s="24"/>
      <c r="O148" s="24"/>
      <c r="P148" s="36"/>
      <c r="Q148" s="36"/>
      <c r="R148" s="36"/>
      <c r="S148" s="18"/>
      <c r="T148" s="18"/>
    </row>
    <row r="149" spans="4:20" ht="21.95" customHeight="1">
      <c r="D149" s="45"/>
      <c r="E149" s="45"/>
      <c r="F149" s="24"/>
      <c r="G149" s="24"/>
      <c r="H149" s="24"/>
      <c r="I149" s="24"/>
      <c r="J149" s="24"/>
      <c r="K149" s="45"/>
      <c r="L149" s="24"/>
      <c r="M149" s="24"/>
      <c r="N149" s="24"/>
      <c r="O149" s="24"/>
      <c r="P149" s="36"/>
      <c r="Q149" s="36"/>
      <c r="R149" s="36"/>
      <c r="S149" s="18"/>
      <c r="T149" s="18"/>
    </row>
    <row r="150" spans="4:20" ht="21.95" customHeight="1">
      <c r="D150" s="45"/>
      <c r="E150" s="45"/>
      <c r="F150" s="24"/>
      <c r="G150" s="24"/>
      <c r="H150" s="24"/>
      <c r="I150" s="24"/>
      <c r="J150" s="24"/>
      <c r="K150" s="45"/>
      <c r="L150" s="24"/>
      <c r="M150" s="24"/>
      <c r="N150" s="24"/>
      <c r="O150" s="24"/>
      <c r="P150" s="36"/>
      <c r="Q150" s="36"/>
      <c r="R150" s="36"/>
      <c r="S150" s="18"/>
      <c r="T150" s="18"/>
    </row>
    <row r="151" spans="4:20" ht="21.95" customHeight="1">
      <c r="D151" s="45"/>
      <c r="E151" s="45"/>
      <c r="F151" s="24"/>
      <c r="G151" s="24"/>
      <c r="H151" s="24"/>
      <c r="I151" s="24"/>
      <c r="J151" s="24"/>
      <c r="K151" s="45"/>
      <c r="L151" s="24"/>
      <c r="M151" s="24"/>
      <c r="N151" s="24"/>
      <c r="O151" s="24"/>
      <c r="P151" s="36"/>
      <c r="Q151" s="36"/>
      <c r="R151" s="36"/>
      <c r="S151" s="18"/>
      <c r="T151" s="18"/>
    </row>
    <row r="152" spans="4:20" ht="21.95" customHeight="1">
      <c r="D152" s="45"/>
      <c r="E152" s="45"/>
      <c r="F152" s="24"/>
      <c r="G152" s="24"/>
      <c r="H152" s="24"/>
      <c r="I152" s="24"/>
      <c r="J152" s="24"/>
      <c r="K152" s="45"/>
      <c r="L152" s="24"/>
      <c r="M152" s="24"/>
      <c r="N152" s="24"/>
      <c r="O152" s="24"/>
      <c r="P152" s="36"/>
      <c r="Q152" s="36"/>
      <c r="R152" s="36"/>
      <c r="S152" s="18"/>
      <c r="T152" s="18"/>
    </row>
    <row r="153" spans="4:20" ht="21.95" customHeight="1">
      <c r="D153" s="45"/>
      <c r="E153" s="45"/>
      <c r="F153" s="24"/>
      <c r="G153" s="24"/>
      <c r="H153" s="24"/>
      <c r="I153" s="24"/>
      <c r="J153" s="24"/>
      <c r="K153" s="45"/>
      <c r="L153" s="24"/>
      <c r="M153" s="24"/>
      <c r="N153" s="24"/>
      <c r="O153" s="24"/>
      <c r="P153" s="36"/>
      <c r="Q153" s="36"/>
      <c r="R153" s="36"/>
      <c r="S153" s="18"/>
      <c r="T153" s="18"/>
    </row>
    <row r="154" spans="4:20" ht="21.95" customHeight="1">
      <c r="D154" s="45"/>
      <c r="E154" s="45"/>
      <c r="F154" s="24"/>
      <c r="G154" s="24"/>
      <c r="H154" s="24"/>
      <c r="I154" s="24"/>
      <c r="J154" s="24"/>
      <c r="K154" s="45"/>
      <c r="L154" s="24"/>
      <c r="M154" s="24"/>
      <c r="N154" s="24"/>
      <c r="O154" s="24"/>
      <c r="P154" s="36"/>
      <c r="Q154" s="36"/>
      <c r="R154" s="36"/>
      <c r="S154" s="18"/>
      <c r="T154" s="18"/>
    </row>
    <row r="155" spans="4:20" ht="21.95" customHeight="1">
      <c r="D155" s="45"/>
      <c r="E155" s="45"/>
      <c r="F155" s="24"/>
      <c r="G155" s="24"/>
      <c r="H155" s="24"/>
      <c r="I155" s="24"/>
      <c r="J155" s="24"/>
      <c r="K155" s="45"/>
      <c r="L155" s="24"/>
      <c r="M155" s="24"/>
      <c r="N155" s="24"/>
      <c r="O155" s="24"/>
      <c r="P155" s="36"/>
      <c r="Q155" s="36"/>
      <c r="R155" s="36"/>
      <c r="S155" s="18"/>
      <c r="T155" s="18"/>
    </row>
    <row r="156" spans="4:20" ht="21.95" customHeight="1">
      <c r="D156" s="45"/>
      <c r="E156" s="45"/>
      <c r="F156" s="24"/>
      <c r="G156" s="24"/>
      <c r="H156" s="24"/>
      <c r="I156" s="24"/>
      <c r="J156" s="24"/>
      <c r="K156" s="45"/>
      <c r="L156" s="24"/>
      <c r="M156" s="24"/>
      <c r="N156" s="24"/>
      <c r="O156" s="24"/>
      <c r="P156" s="36"/>
      <c r="Q156" s="36"/>
      <c r="R156" s="36"/>
      <c r="S156" s="18"/>
      <c r="T156" s="18"/>
    </row>
    <row r="157" spans="4:20" ht="21.95" customHeight="1">
      <c r="D157" s="45"/>
      <c r="E157" s="45"/>
      <c r="F157" s="24"/>
      <c r="G157" s="24"/>
      <c r="H157" s="24"/>
      <c r="I157" s="24"/>
      <c r="J157" s="24"/>
      <c r="K157" s="45"/>
      <c r="L157" s="24"/>
      <c r="M157" s="24"/>
      <c r="N157" s="24"/>
      <c r="O157" s="24"/>
      <c r="P157" s="36"/>
      <c r="Q157" s="36"/>
      <c r="R157" s="36"/>
      <c r="S157" s="18"/>
      <c r="T157" s="18"/>
    </row>
    <row r="158" spans="4:20" ht="21.95" customHeight="1">
      <c r="D158" s="45"/>
      <c r="E158" s="45"/>
      <c r="F158" s="24"/>
      <c r="G158" s="24"/>
      <c r="H158" s="24"/>
      <c r="I158" s="24"/>
      <c r="J158" s="24"/>
      <c r="K158" s="45"/>
      <c r="L158" s="24"/>
      <c r="M158" s="24"/>
      <c r="N158" s="24"/>
      <c r="O158" s="24"/>
      <c r="P158" s="36"/>
      <c r="Q158" s="36"/>
      <c r="R158" s="36"/>
      <c r="S158" s="18"/>
      <c r="T158" s="18"/>
    </row>
    <row r="159" spans="4:20" ht="21.95" customHeight="1">
      <c r="D159" s="45"/>
      <c r="E159" s="45"/>
      <c r="F159" s="24"/>
      <c r="G159" s="24"/>
      <c r="H159" s="24"/>
      <c r="I159" s="24"/>
      <c r="J159" s="24"/>
      <c r="K159" s="45"/>
      <c r="L159" s="24"/>
      <c r="M159" s="24"/>
      <c r="N159" s="24"/>
      <c r="O159" s="24"/>
      <c r="P159" s="36"/>
      <c r="Q159" s="36"/>
      <c r="R159" s="36"/>
      <c r="S159" s="18"/>
      <c r="T159" s="18"/>
    </row>
  </sheetData>
  <mergeCells count="59">
    <mergeCell ref="D1:O1"/>
    <mergeCell ref="S2:S3"/>
    <mergeCell ref="K2:K3"/>
    <mergeCell ref="P2:R2"/>
    <mergeCell ref="T2:T3"/>
    <mergeCell ref="L2:O2"/>
    <mergeCell ref="G2:J2"/>
    <mergeCell ref="A2:A3"/>
    <mergeCell ref="B2:B3"/>
    <mergeCell ref="E2:E3"/>
    <mergeCell ref="F2:F3"/>
    <mergeCell ref="C2:C3"/>
    <mergeCell ref="D2:D3"/>
    <mergeCell ref="D4:T4"/>
    <mergeCell ref="D7:T7"/>
    <mergeCell ref="D10:T10"/>
    <mergeCell ref="D13:T13"/>
    <mergeCell ref="D16:T16"/>
    <mergeCell ref="D19:T19"/>
    <mergeCell ref="D22:T22"/>
    <mergeCell ref="D25:T25"/>
    <mergeCell ref="D28:T28"/>
    <mergeCell ref="D31:T31"/>
    <mergeCell ref="D34:T34"/>
    <mergeCell ref="D37:T37"/>
    <mergeCell ref="D40:T40"/>
    <mergeCell ref="D43:T43"/>
    <mergeCell ref="D46:T46"/>
    <mergeCell ref="D49:T49"/>
    <mergeCell ref="D52:T52"/>
    <mergeCell ref="D55:T55"/>
    <mergeCell ref="D58:T58"/>
    <mergeCell ref="D61:T61"/>
    <mergeCell ref="D64:T64"/>
    <mergeCell ref="D67:T67"/>
    <mergeCell ref="D70:T70"/>
    <mergeCell ref="D73:T73"/>
    <mergeCell ref="D76:T76"/>
    <mergeCell ref="D79:T79"/>
    <mergeCell ref="D82:T82"/>
    <mergeCell ref="D85:T85"/>
    <mergeCell ref="D88:T88"/>
    <mergeCell ref="D91:T91"/>
    <mergeCell ref="D94:T94"/>
    <mergeCell ref="D97:T97"/>
    <mergeCell ref="D100:T100"/>
    <mergeCell ref="D103:T103"/>
    <mergeCell ref="D106:T106"/>
    <mergeCell ref="D109:T109"/>
    <mergeCell ref="D112:T112"/>
    <mergeCell ref="D115:T115"/>
    <mergeCell ref="D118:T118"/>
    <mergeCell ref="D121:T121"/>
    <mergeCell ref="D139:T139"/>
    <mergeCell ref="D124:T124"/>
    <mergeCell ref="D127:T127"/>
    <mergeCell ref="D130:T130"/>
    <mergeCell ref="D133:T133"/>
    <mergeCell ref="D136:T136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>
    <oddFooter>&amp;R대 한 민 국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T95"/>
  <sheetViews>
    <sheetView topLeftCell="D1" workbookViewId="0">
      <pane ySplit="3" topLeftCell="A64" activePane="bottomLeft" state="frozen"/>
      <selection activeCell="I19" sqref="I19"/>
      <selection pane="bottomLeft" activeCell="H75" sqref="H75"/>
    </sheetView>
  </sheetViews>
  <sheetFormatPr defaultRowHeight="18.95" customHeight="1"/>
  <cols>
    <col min="1" max="1" width="6.21875" style="14" hidden="1" customWidth="1"/>
    <col min="2" max="2" width="10.33203125" style="14" hidden="1" customWidth="1"/>
    <col min="3" max="3" width="15.44140625" style="14" hidden="1" customWidth="1"/>
    <col min="4" max="5" width="22.77734375" style="14" customWidth="1"/>
    <col min="6" max="6" width="4.5546875" style="8" customWidth="1"/>
    <col min="7" max="7" width="11.109375" style="32" customWidth="1"/>
    <col min="8" max="8" width="9.88671875" style="31" customWidth="1"/>
    <col min="9" max="9" width="11.21875" style="1" hidden="1" customWidth="1"/>
    <col min="10" max="10" width="9.88671875" style="31" customWidth="1"/>
    <col min="11" max="11" width="5.44140625" style="7" customWidth="1"/>
    <col min="12" max="12" width="9.88671875" style="31" customWidth="1"/>
    <col min="13" max="13" width="5.44140625" style="7" customWidth="1"/>
    <col min="14" max="14" width="9.88671875" style="31" customWidth="1"/>
    <col min="15" max="15" width="5.44140625" style="7" customWidth="1"/>
    <col min="16" max="16" width="9.88671875" style="31" customWidth="1"/>
    <col min="17" max="17" width="5.44140625" style="7" customWidth="1"/>
    <col min="18" max="18" width="3" style="31" hidden="1" customWidth="1"/>
    <col min="19" max="19" width="4.88671875" style="7" hidden="1" customWidth="1"/>
    <col min="20" max="20" width="10.77734375" style="14" customWidth="1"/>
    <col min="21" max="16384" width="8.88671875" style="12"/>
  </cols>
  <sheetData>
    <row r="1" spans="1:20" ht="18.95" customHeight="1">
      <c r="B1" s="60" t="s">
        <v>313</v>
      </c>
      <c r="D1" s="203" t="s">
        <v>118</v>
      </c>
      <c r="E1" s="193"/>
      <c r="F1" s="193"/>
      <c r="G1" s="193"/>
      <c r="H1" s="193"/>
      <c r="I1" s="193"/>
      <c r="J1" s="193"/>
      <c r="K1" s="193"/>
      <c r="L1" s="201" t="s">
        <v>2</v>
      </c>
      <c r="M1" s="202"/>
      <c r="N1" s="202"/>
      <c r="O1" s="202"/>
      <c r="P1" s="202"/>
      <c r="Q1" s="12"/>
      <c r="R1" s="58"/>
      <c r="S1" s="12"/>
    </row>
    <row r="2" spans="1:20" ht="18.95" customHeight="1">
      <c r="A2" s="187" t="s">
        <v>37</v>
      </c>
      <c r="B2" s="187" t="s">
        <v>22</v>
      </c>
      <c r="C2" s="187" t="s">
        <v>19</v>
      </c>
      <c r="D2" s="188" t="s">
        <v>44</v>
      </c>
      <c r="E2" s="188" t="s">
        <v>45</v>
      </c>
      <c r="F2" s="188" t="s">
        <v>20</v>
      </c>
      <c r="G2" s="184" t="s">
        <v>46</v>
      </c>
      <c r="H2" s="62" t="s">
        <v>105</v>
      </c>
      <c r="I2" s="52"/>
      <c r="J2" s="188" t="s">
        <v>113</v>
      </c>
      <c r="K2" s="188"/>
      <c r="L2" s="188" t="s">
        <v>114</v>
      </c>
      <c r="M2" s="188"/>
      <c r="N2" s="188" t="s">
        <v>115</v>
      </c>
      <c r="O2" s="188"/>
      <c r="P2" s="188" t="s">
        <v>116</v>
      </c>
      <c r="Q2" s="188"/>
      <c r="R2" s="188" t="s">
        <v>117</v>
      </c>
      <c r="S2" s="188"/>
      <c r="T2" s="188" t="s">
        <v>68</v>
      </c>
    </row>
    <row r="3" spans="1:20" ht="18.95" customHeight="1">
      <c r="A3" s="187"/>
      <c r="B3" s="187"/>
      <c r="C3" s="187"/>
      <c r="D3" s="188"/>
      <c r="E3" s="188"/>
      <c r="F3" s="188"/>
      <c r="G3" s="184"/>
      <c r="H3" s="56" t="s">
        <v>21</v>
      </c>
      <c r="I3" s="52" t="s">
        <v>18</v>
      </c>
      <c r="J3" s="56" t="s">
        <v>21</v>
      </c>
      <c r="K3" s="52" t="s">
        <v>47</v>
      </c>
      <c r="L3" s="56" t="s">
        <v>21</v>
      </c>
      <c r="M3" s="52" t="s">
        <v>48</v>
      </c>
      <c r="N3" s="56" t="s">
        <v>69</v>
      </c>
      <c r="O3" s="52" t="s">
        <v>48</v>
      </c>
      <c r="P3" s="56" t="s">
        <v>69</v>
      </c>
      <c r="Q3" s="52" t="s">
        <v>48</v>
      </c>
      <c r="R3" s="56" t="s">
        <v>69</v>
      </c>
      <c r="S3" s="52" t="s">
        <v>48</v>
      </c>
      <c r="T3" s="188"/>
    </row>
    <row r="4" spans="1:20" ht="18.95" customHeight="1">
      <c r="A4" s="60"/>
      <c r="B4" s="60"/>
      <c r="C4" s="60" t="s">
        <v>119</v>
      </c>
      <c r="D4" s="50" t="s">
        <v>120</v>
      </c>
      <c r="E4" s="50" t="s">
        <v>121</v>
      </c>
      <c r="F4" s="10" t="s">
        <v>122</v>
      </c>
      <c r="G4" s="34">
        <v>1547</v>
      </c>
      <c r="H4" s="30">
        <v>1547</v>
      </c>
      <c r="I4" s="3"/>
      <c r="J4" s="30">
        <v>1770</v>
      </c>
      <c r="K4" s="11" t="s">
        <v>123</v>
      </c>
      <c r="L4" s="30">
        <v>2171</v>
      </c>
      <c r="M4" s="11" t="s">
        <v>124</v>
      </c>
      <c r="N4" s="30">
        <v>1755</v>
      </c>
      <c r="O4" s="11"/>
      <c r="P4" s="30"/>
      <c r="Q4" s="11"/>
      <c r="R4" s="30"/>
      <c r="S4" s="11"/>
      <c r="T4" s="13"/>
    </row>
    <row r="5" spans="1:20" ht="18.95" customHeight="1">
      <c r="A5" s="60"/>
      <c r="B5" s="60"/>
      <c r="C5" s="60" t="s">
        <v>125</v>
      </c>
      <c r="D5" s="50" t="s">
        <v>120</v>
      </c>
      <c r="E5" s="50" t="s">
        <v>126</v>
      </c>
      <c r="F5" s="10" t="s">
        <v>122</v>
      </c>
      <c r="G5" s="34">
        <v>2621</v>
      </c>
      <c r="H5" s="30">
        <v>2621</v>
      </c>
      <c r="I5" s="3"/>
      <c r="J5" s="30">
        <v>2982</v>
      </c>
      <c r="K5" s="11" t="s">
        <v>123</v>
      </c>
      <c r="L5" s="30">
        <v>3673</v>
      </c>
      <c r="M5" s="11" t="s">
        <v>124</v>
      </c>
      <c r="N5" s="30">
        <v>2953</v>
      </c>
      <c r="O5" s="11"/>
      <c r="P5" s="30"/>
      <c r="Q5" s="11"/>
      <c r="R5" s="30"/>
      <c r="S5" s="11"/>
      <c r="T5" s="13"/>
    </row>
    <row r="6" spans="1:20" ht="18.95" customHeight="1">
      <c r="A6" s="60"/>
      <c r="B6" s="60"/>
      <c r="C6" s="60" t="s">
        <v>127</v>
      </c>
      <c r="D6" s="50" t="s">
        <v>120</v>
      </c>
      <c r="E6" s="50" t="s">
        <v>128</v>
      </c>
      <c r="F6" s="10" t="s">
        <v>122</v>
      </c>
      <c r="G6" s="34">
        <v>3357</v>
      </c>
      <c r="H6" s="30">
        <v>3357</v>
      </c>
      <c r="I6" s="3"/>
      <c r="J6" s="30">
        <v>3813</v>
      </c>
      <c r="K6" s="11" t="s">
        <v>123</v>
      </c>
      <c r="L6" s="30">
        <v>4701</v>
      </c>
      <c r="M6" s="11" t="s">
        <v>124</v>
      </c>
      <c r="N6" s="30">
        <v>3777</v>
      </c>
      <c r="O6" s="11"/>
      <c r="P6" s="30"/>
      <c r="Q6" s="11"/>
      <c r="R6" s="30"/>
      <c r="S6" s="11"/>
      <c r="T6" s="13"/>
    </row>
    <row r="7" spans="1:20" ht="18.95" customHeight="1">
      <c r="A7" s="60"/>
      <c r="B7" s="60"/>
      <c r="C7" s="60" t="s">
        <v>129</v>
      </c>
      <c r="D7" s="50" t="s">
        <v>130</v>
      </c>
      <c r="E7" s="50" t="s">
        <v>131</v>
      </c>
      <c r="F7" s="10" t="s">
        <v>122</v>
      </c>
      <c r="G7" s="34">
        <v>360</v>
      </c>
      <c r="H7" s="30">
        <v>360</v>
      </c>
      <c r="I7" s="3"/>
      <c r="J7" s="30">
        <v>1200</v>
      </c>
      <c r="K7" s="11" t="s">
        <v>132</v>
      </c>
      <c r="L7" s="30">
        <v>480</v>
      </c>
      <c r="M7" s="11" t="s">
        <v>133</v>
      </c>
      <c r="N7" s="30">
        <v>1200</v>
      </c>
      <c r="O7" s="11"/>
      <c r="P7" s="30"/>
      <c r="Q7" s="11"/>
      <c r="R7" s="30"/>
      <c r="S7" s="11"/>
      <c r="T7" s="13"/>
    </row>
    <row r="8" spans="1:20" ht="18.95" customHeight="1">
      <c r="A8" s="60"/>
      <c r="B8" s="60"/>
      <c r="C8" s="60" t="s">
        <v>134</v>
      </c>
      <c r="D8" s="50" t="s">
        <v>130</v>
      </c>
      <c r="E8" s="50" t="s">
        <v>135</v>
      </c>
      <c r="F8" s="10" t="s">
        <v>136</v>
      </c>
      <c r="G8" s="34">
        <v>229</v>
      </c>
      <c r="H8" s="30">
        <v>229</v>
      </c>
      <c r="I8" s="3"/>
      <c r="J8" s="30">
        <v>990</v>
      </c>
      <c r="K8" s="11" t="s">
        <v>132</v>
      </c>
      <c r="L8" s="30">
        <v>520</v>
      </c>
      <c r="M8" s="11" t="s">
        <v>133</v>
      </c>
      <c r="N8" s="30"/>
      <c r="O8" s="11"/>
      <c r="P8" s="30"/>
      <c r="Q8" s="11"/>
      <c r="R8" s="30"/>
      <c r="S8" s="11"/>
      <c r="T8" s="13"/>
    </row>
    <row r="9" spans="1:20" ht="18.95" customHeight="1">
      <c r="A9" s="60"/>
      <c r="B9" s="60"/>
      <c r="C9" s="60" t="s">
        <v>137</v>
      </c>
      <c r="D9" s="50" t="s">
        <v>138</v>
      </c>
      <c r="E9" s="50" t="s">
        <v>139</v>
      </c>
      <c r="F9" s="10" t="s">
        <v>136</v>
      </c>
      <c r="G9" s="34">
        <v>1713</v>
      </c>
      <c r="H9" s="30">
        <v>1713</v>
      </c>
      <c r="I9" s="3"/>
      <c r="J9" s="30">
        <v>3359</v>
      </c>
      <c r="K9" s="11" t="s">
        <v>140</v>
      </c>
      <c r="L9" s="30">
        <v>3359</v>
      </c>
      <c r="M9" s="11" t="s">
        <v>141</v>
      </c>
      <c r="N9" s="30">
        <v>3359</v>
      </c>
      <c r="O9" s="11"/>
      <c r="P9" s="30"/>
      <c r="Q9" s="11"/>
      <c r="R9" s="30"/>
      <c r="S9" s="11"/>
      <c r="T9" s="13"/>
    </row>
    <row r="10" spans="1:20" ht="18.95" customHeight="1">
      <c r="A10" s="60"/>
      <c r="B10" s="60"/>
      <c r="C10" s="60" t="s">
        <v>142</v>
      </c>
      <c r="D10" s="50" t="s">
        <v>138</v>
      </c>
      <c r="E10" s="50" t="s">
        <v>143</v>
      </c>
      <c r="F10" s="10" t="s">
        <v>136</v>
      </c>
      <c r="G10" s="34">
        <v>2288</v>
      </c>
      <c r="H10" s="30">
        <v>2288</v>
      </c>
      <c r="I10" s="3"/>
      <c r="J10" s="30">
        <v>4510</v>
      </c>
      <c r="K10" s="11" t="s">
        <v>140</v>
      </c>
      <c r="L10" s="30">
        <v>4510</v>
      </c>
      <c r="M10" s="11" t="s">
        <v>141</v>
      </c>
      <c r="N10" s="30">
        <v>4510</v>
      </c>
      <c r="O10" s="11"/>
      <c r="P10" s="30"/>
      <c r="Q10" s="11"/>
      <c r="R10" s="30"/>
      <c r="S10" s="11"/>
      <c r="T10" s="13"/>
    </row>
    <row r="11" spans="1:20" ht="18.95" customHeight="1">
      <c r="A11" s="60"/>
      <c r="B11" s="60"/>
      <c r="C11" s="60" t="s">
        <v>144</v>
      </c>
      <c r="D11" s="50" t="s">
        <v>145</v>
      </c>
      <c r="E11" s="50" t="s">
        <v>146</v>
      </c>
      <c r="F11" s="10" t="s">
        <v>136</v>
      </c>
      <c r="G11" s="34">
        <v>547</v>
      </c>
      <c r="H11" s="30">
        <v>547</v>
      </c>
      <c r="I11" s="3"/>
      <c r="J11" s="30">
        <v>796</v>
      </c>
      <c r="K11" s="11" t="s">
        <v>147</v>
      </c>
      <c r="L11" s="30">
        <v>704</v>
      </c>
      <c r="M11" s="11" t="s">
        <v>148</v>
      </c>
      <c r="N11" s="30">
        <v>603</v>
      </c>
      <c r="O11" s="11"/>
      <c r="P11" s="30"/>
      <c r="Q11" s="11"/>
      <c r="R11" s="30"/>
      <c r="S11" s="11"/>
      <c r="T11" s="13"/>
    </row>
    <row r="12" spans="1:20" ht="18.95" customHeight="1">
      <c r="A12" s="60"/>
      <c r="B12" s="60"/>
      <c r="C12" s="60" t="s">
        <v>149</v>
      </c>
      <c r="D12" s="50" t="s">
        <v>150</v>
      </c>
      <c r="E12" s="50" t="s">
        <v>151</v>
      </c>
      <c r="F12" s="10" t="s">
        <v>136</v>
      </c>
      <c r="G12" s="34">
        <v>248</v>
      </c>
      <c r="H12" s="30">
        <v>282</v>
      </c>
      <c r="I12" s="3"/>
      <c r="J12" s="30">
        <v>427</v>
      </c>
      <c r="K12" s="11" t="s">
        <v>147</v>
      </c>
      <c r="L12" s="30">
        <v>286</v>
      </c>
      <c r="M12" s="11" t="s">
        <v>148</v>
      </c>
      <c r="N12" s="30">
        <v>248</v>
      </c>
      <c r="O12" s="11"/>
      <c r="P12" s="30"/>
      <c r="Q12" s="11"/>
      <c r="R12" s="30"/>
      <c r="S12" s="11"/>
      <c r="T12" s="13"/>
    </row>
    <row r="13" spans="1:20" ht="18.95" customHeight="1">
      <c r="A13" s="60"/>
      <c r="B13" s="60"/>
      <c r="C13" s="60" t="s">
        <v>152</v>
      </c>
      <c r="D13" s="50" t="s">
        <v>153</v>
      </c>
      <c r="E13" s="50" t="s">
        <v>154</v>
      </c>
      <c r="F13" s="10" t="s">
        <v>122</v>
      </c>
      <c r="G13" s="34">
        <v>9067</v>
      </c>
      <c r="H13" s="30">
        <v>9067</v>
      </c>
      <c r="I13" s="3"/>
      <c r="J13" s="30">
        <v>12610</v>
      </c>
      <c r="K13" s="11" t="s">
        <v>155</v>
      </c>
      <c r="L13" s="30">
        <v>12200</v>
      </c>
      <c r="M13" s="11" t="s">
        <v>156</v>
      </c>
      <c r="N13" s="30"/>
      <c r="O13" s="11"/>
      <c r="P13" s="30"/>
      <c r="Q13" s="11"/>
      <c r="R13" s="30"/>
      <c r="S13" s="11"/>
      <c r="T13" s="13"/>
    </row>
    <row r="14" spans="1:20" ht="18.95" customHeight="1">
      <c r="A14" s="60"/>
      <c r="B14" s="60"/>
      <c r="C14" s="60" t="s">
        <v>157</v>
      </c>
      <c r="D14" s="50" t="s">
        <v>158</v>
      </c>
      <c r="E14" s="50" t="s">
        <v>159</v>
      </c>
      <c r="F14" s="10" t="s">
        <v>122</v>
      </c>
      <c r="G14" s="34">
        <v>12200</v>
      </c>
      <c r="H14" s="30"/>
      <c r="I14" s="3"/>
      <c r="J14" s="30">
        <v>17530</v>
      </c>
      <c r="K14" s="11" t="s">
        <v>155</v>
      </c>
      <c r="L14" s="30">
        <v>12200</v>
      </c>
      <c r="M14" s="11" t="s">
        <v>156</v>
      </c>
      <c r="N14" s="30"/>
      <c r="O14" s="11"/>
      <c r="P14" s="30"/>
      <c r="Q14" s="11"/>
      <c r="R14" s="30"/>
      <c r="S14" s="11"/>
      <c r="T14" s="13"/>
    </row>
    <row r="15" spans="1:20" ht="18.95" customHeight="1">
      <c r="A15" s="60"/>
      <c r="B15" s="60"/>
      <c r="C15" s="60" t="s">
        <v>160</v>
      </c>
      <c r="D15" s="50" t="s">
        <v>161</v>
      </c>
      <c r="E15" s="50" t="s">
        <v>162</v>
      </c>
      <c r="F15" s="10" t="s">
        <v>136</v>
      </c>
      <c r="G15" s="34">
        <v>11326</v>
      </c>
      <c r="H15" s="30">
        <v>11326</v>
      </c>
      <c r="I15" s="3"/>
      <c r="J15" s="30">
        <v>18280</v>
      </c>
      <c r="K15" s="11" t="s">
        <v>155</v>
      </c>
      <c r="L15" s="30">
        <v>17200</v>
      </c>
      <c r="M15" s="11" t="s">
        <v>156</v>
      </c>
      <c r="N15" s="30"/>
      <c r="O15" s="11"/>
      <c r="P15" s="30"/>
      <c r="Q15" s="11"/>
      <c r="R15" s="30"/>
      <c r="S15" s="11"/>
      <c r="T15" s="13"/>
    </row>
    <row r="16" spans="1:20" ht="18.95" customHeight="1">
      <c r="A16" s="60"/>
      <c r="B16" s="60"/>
      <c r="C16" s="60" t="s">
        <v>163</v>
      </c>
      <c r="D16" s="50" t="s">
        <v>164</v>
      </c>
      <c r="E16" s="50" t="s">
        <v>165</v>
      </c>
      <c r="F16" s="10" t="s">
        <v>136</v>
      </c>
      <c r="G16" s="34">
        <v>1200</v>
      </c>
      <c r="H16" s="30"/>
      <c r="I16" s="3"/>
      <c r="J16" s="30"/>
      <c r="K16" s="11"/>
      <c r="L16" s="30">
        <v>1200</v>
      </c>
      <c r="M16" s="11"/>
      <c r="N16" s="30"/>
      <c r="O16" s="11"/>
      <c r="P16" s="30"/>
      <c r="Q16" s="11"/>
      <c r="R16" s="30"/>
      <c r="S16" s="11"/>
      <c r="T16" s="13"/>
    </row>
    <row r="17" spans="1:20" ht="18.95" customHeight="1">
      <c r="A17" s="60"/>
      <c r="B17" s="60"/>
      <c r="C17" s="60" t="s">
        <v>166</v>
      </c>
      <c r="D17" s="50" t="s">
        <v>164</v>
      </c>
      <c r="E17" s="50" t="s">
        <v>167</v>
      </c>
      <c r="F17" s="10" t="s">
        <v>136</v>
      </c>
      <c r="G17" s="34">
        <v>73</v>
      </c>
      <c r="H17" s="30">
        <v>73</v>
      </c>
      <c r="I17" s="3"/>
      <c r="J17" s="30"/>
      <c r="K17" s="11"/>
      <c r="L17" s="30">
        <v>90</v>
      </c>
      <c r="M17" s="11"/>
      <c r="N17" s="30"/>
      <c r="O17" s="11"/>
      <c r="P17" s="30"/>
      <c r="Q17" s="11"/>
      <c r="R17" s="30"/>
      <c r="S17" s="11"/>
      <c r="T17" s="13"/>
    </row>
    <row r="18" spans="1:20" ht="18.95" customHeight="1">
      <c r="A18" s="60"/>
      <c r="B18" s="60"/>
      <c r="C18" s="60" t="s">
        <v>168</v>
      </c>
      <c r="D18" s="50" t="s">
        <v>164</v>
      </c>
      <c r="E18" s="50" t="s">
        <v>169</v>
      </c>
      <c r="F18" s="10" t="s">
        <v>136</v>
      </c>
      <c r="G18" s="34">
        <v>1983</v>
      </c>
      <c r="H18" s="30">
        <v>1983</v>
      </c>
      <c r="I18" s="3"/>
      <c r="J18" s="30">
        <v>3610</v>
      </c>
      <c r="K18" s="11"/>
      <c r="L18" s="30">
        <v>2640</v>
      </c>
      <c r="M18" s="11" t="s">
        <v>156</v>
      </c>
      <c r="N18" s="30"/>
      <c r="O18" s="11"/>
      <c r="P18" s="30"/>
      <c r="Q18" s="11"/>
      <c r="R18" s="30"/>
      <c r="S18" s="11"/>
      <c r="T18" s="13"/>
    </row>
    <row r="19" spans="1:20" ht="18.95" customHeight="1">
      <c r="A19" s="60"/>
      <c r="B19" s="60"/>
      <c r="C19" s="60" t="s">
        <v>170</v>
      </c>
      <c r="D19" s="50" t="s">
        <v>164</v>
      </c>
      <c r="E19" s="50" t="s">
        <v>171</v>
      </c>
      <c r="F19" s="10" t="s">
        <v>136</v>
      </c>
      <c r="G19" s="34">
        <v>647</v>
      </c>
      <c r="H19" s="30">
        <v>647</v>
      </c>
      <c r="I19" s="3"/>
      <c r="J19" s="30">
        <v>2180</v>
      </c>
      <c r="K19" s="11"/>
      <c r="L19" s="30"/>
      <c r="M19" s="11"/>
      <c r="N19" s="30"/>
      <c r="O19" s="11"/>
      <c r="P19" s="30"/>
      <c r="Q19" s="11"/>
      <c r="R19" s="30"/>
      <c r="S19" s="11"/>
      <c r="T19" s="13"/>
    </row>
    <row r="20" spans="1:20" ht="18.95" customHeight="1">
      <c r="A20" s="60"/>
      <c r="B20" s="60"/>
      <c r="C20" s="60" t="s">
        <v>172</v>
      </c>
      <c r="D20" s="50" t="s">
        <v>164</v>
      </c>
      <c r="E20" s="50" t="s">
        <v>173</v>
      </c>
      <c r="F20" s="10" t="s">
        <v>136</v>
      </c>
      <c r="G20" s="34">
        <v>208</v>
      </c>
      <c r="H20" s="30">
        <v>208</v>
      </c>
      <c r="I20" s="3"/>
      <c r="J20" s="30">
        <v>360</v>
      </c>
      <c r="K20" s="11"/>
      <c r="L20" s="30">
        <v>320</v>
      </c>
      <c r="M20" s="11"/>
      <c r="N20" s="30"/>
      <c r="O20" s="11"/>
      <c r="P20" s="30"/>
      <c r="Q20" s="11"/>
      <c r="R20" s="30"/>
      <c r="S20" s="11"/>
      <c r="T20" s="13"/>
    </row>
    <row r="21" spans="1:20" ht="18.95" customHeight="1">
      <c r="A21" s="60"/>
      <c r="B21" s="60"/>
      <c r="C21" s="60" t="s">
        <v>174</v>
      </c>
      <c r="D21" s="50" t="s">
        <v>164</v>
      </c>
      <c r="E21" s="50" t="s">
        <v>175</v>
      </c>
      <c r="F21" s="10" t="s">
        <v>136</v>
      </c>
      <c r="G21" s="34">
        <v>2985</v>
      </c>
      <c r="H21" s="30">
        <v>2985</v>
      </c>
      <c r="I21" s="3"/>
      <c r="J21" s="30">
        <v>5100</v>
      </c>
      <c r="K21" s="11"/>
      <c r="L21" s="30">
        <v>3900</v>
      </c>
      <c r="M21" s="11"/>
      <c r="N21" s="30"/>
      <c r="O21" s="11"/>
      <c r="P21" s="30"/>
      <c r="Q21" s="11"/>
      <c r="R21" s="30"/>
      <c r="S21" s="11"/>
      <c r="T21" s="13"/>
    </row>
    <row r="22" spans="1:20" ht="18.95" customHeight="1">
      <c r="A22" s="60"/>
      <c r="B22" s="60"/>
      <c r="C22" s="60" t="s">
        <v>176</v>
      </c>
      <c r="D22" s="50" t="s">
        <v>177</v>
      </c>
      <c r="E22" s="50" t="s">
        <v>178</v>
      </c>
      <c r="F22" s="10" t="s">
        <v>122</v>
      </c>
      <c r="G22" s="34">
        <v>19650</v>
      </c>
      <c r="H22" s="30">
        <v>22660</v>
      </c>
      <c r="I22" s="3"/>
      <c r="J22" s="30">
        <v>24900</v>
      </c>
      <c r="K22" s="11"/>
      <c r="L22" s="30">
        <v>19650</v>
      </c>
      <c r="M22" s="11" t="s">
        <v>179</v>
      </c>
      <c r="N22" s="30"/>
      <c r="O22" s="11"/>
      <c r="P22" s="30"/>
      <c r="Q22" s="11"/>
      <c r="R22" s="30"/>
      <c r="S22" s="11"/>
      <c r="T22" s="13"/>
    </row>
    <row r="23" spans="1:20" ht="18.95" customHeight="1">
      <c r="A23" s="60"/>
      <c r="B23" s="60"/>
      <c r="C23" s="60" t="s">
        <v>180</v>
      </c>
      <c r="D23" s="50" t="s">
        <v>181</v>
      </c>
      <c r="E23" s="50" t="s">
        <v>182</v>
      </c>
      <c r="F23" s="10" t="s">
        <v>136</v>
      </c>
      <c r="G23" s="34">
        <v>3480</v>
      </c>
      <c r="H23" s="30">
        <v>3480</v>
      </c>
      <c r="I23" s="3"/>
      <c r="J23" s="30">
        <v>9500</v>
      </c>
      <c r="K23" s="11"/>
      <c r="L23" s="30"/>
      <c r="M23" s="11"/>
      <c r="N23" s="30"/>
      <c r="O23" s="11"/>
      <c r="P23" s="30"/>
      <c r="Q23" s="11"/>
      <c r="R23" s="30"/>
      <c r="S23" s="11"/>
      <c r="T23" s="13"/>
    </row>
    <row r="24" spans="1:20" ht="18.95" customHeight="1">
      <c r="A24" s="60"/>
      <c r="B24" s="60"/>
      <c r="C24" s="60" t="s">
        <v>183</v>
      </c>
      <c r="D24" s="50" t="s">
        <v>184</v>
      </c>
      <c r="E24" s="50" t="s">
        <v>185</v>
      </c>
      <c r="F24" s="10" t="s">
        <v>136</v>
      </c>
      <c r="G24" s="34">
        <v>111</v>
      </c>
      <c r="H24" s="30">
        <v>111</v>
      </c>
      <c r="I24" s="3"/>
      <c r="J24" s="30">
        <v>380</v>
      </c>
      <c r="K24" s="11"/>
      <c r="L24" s="30">
        <v>345</v>
      </c>
      <c r="M24" s="11"/>
      <c r="N24" s="30"/>
      <c r="O24" s="11"/>
      <c r="P24" s="30"/>
      <c r="Q24" s="11"/>
      <c r="R24" s="30"/>
      <c r="S24" s="11"/>
      <c r="T24" s="13"/>
    </row>
    <row r="25" spans="1:20" ht="18.95" customHeight="1">
      <c r="A25" s="60"/>
      <c r="B25" s="60"/>
      <c r="C25" s="60" t="s">
        <v>186</v>
      </c>
      <c r="D25" s="50" t="s">
        <v>184</v>
      </c>
      <c r="E25" s="50" t="s">
        <v>187</v>
      </c>
      <c r="F25" s="10" t="s">
        <v>136</v>
      </c>
      <c r="G25" s="34">
        <v>323</v>
      </c>
      <c r="H25" s="30">
        <v>323</v>
      </c>
      <c r="I25" s="3"/>
      <c r="J25" s="30">
        <v>652</v>
      </c>
      <c r="K25" s="11" t="s">
        <v>140</v>
      </c>
      <c r="L25" s="30">
        <v>652</v>
      </c>
      <c r="M25" s="11" t="s">
        <v>141</v>
      </c>
      <c r="N25" s="30">
        <v>652</v>
      </c>
      <c r="O25" s="11"/>
      <c r="P25" s="30"/>
      <c r="Q25" s="11"/>
      <c r="R25" s="30"/>
      <c r="S25" s="11"/>
      <c r="T25" s="13"/>
    </row>
    <row r="26" spans="1:20" ht="18.95" customHeight="1">
      <c r="A26" s="60"/>
      <c r="B26" s="60"/>
      <c r="C26" s="60" t="s">
        <v>188</v>
      </c>
      <c r="D26" s="50" t="s">
        <v>184</v>
      </c>
      <c r="E26" s="50" t="s">
        <v>189</v>
      </c>
      <c r="F26" s="10" t="s">
        <v>136</v>
      </c>
      <c r="G26" s="34">
        <v>344</v>
      </c>
      <c r="H26" s="30">
        <v>344</v>
      </c>
      <c r="I26" s="3"/>
      <c r="J26" s="30">
        <v>690</v>
      </c>
      <c r="K26" s="11" t="s">
        <v>140</v>
      </c>
      <c r="L26" s="30">
        <v>690</v>
      </c>
      <c r="M26" s="11" t="s">
        <v>141</v>
      </c>
      <c r="N26" s="30">
        <v>690</v>
      </c>
      <c r="O26" s="11"/>
      <c r="P26" s="30"/>
      <c r="Q26" s="11"/>
      <c r="R26" s="30"/>
      <c r="S26" s="11"/>
      <c r="T26" s="13"/>
    </row>
    <row r="27" spans="1:20" ht="18.95" customHeight="1">
      <c r="A27" s="60"/>
      <c r="B27" s="60"/>
      <c r="C27" s="60" t="s">
        <v>190</v>
      </c>
      <c r="D27" s="50" t="s">
        <v>191</v>
      </c>
      <c r="E27" s="50" t="s">
        <v>192</v>
      </c>
      <c r="F27" s="10" t="s">
        <v>136</v>
      </c>
      <c r="G27" s="34">
        <v>1200</v>
      </c>
      <c r="H27" s="30"/>
      <c r="I27" s="3"/>
      <c r="J27" s="30">
        <v>1200</v>
      </c>
      <c r="K27" s="11"/>
      <c r="L27" s="30">
        <v>5410</v>
      </c>
      <c r="M27" s="11" t="s">
        <v>193</v>
      </c>
      <c r="N27" s="30"/>
      <c r="O27" s="11"/>
      <c r="P27" s="30"/>
      <c r="Q27" s="11"/>
      <c r="R27" s="30"/>
      <c r="S27" s="11"/>
      <c r="T27" s="13"/>
    </row>
    <row r="28" spans="1:20" ht="18.95" customHeight="1">
      <c r="A28" s="60"/>
      <c r="B28" s="60"/>
      <c r="C28" s="60" t="s">
        <v>194</v>
      </c>
      <c r="D28" s="50" t="s">
        <v>195</v>
      </c>
      <c r="E28" s="50" t="s">
        <v>196</v>
      </c>
      <c r="F28" s="10" t="s">
        <v>136</v>
      </c>
      <c r="G28" s="34">
        <v>137</v>
      </c>
      <c r="H28" s="30"/>
      <c r="I28" s="3"/>
      <c r="J28" s="30">
        <v>137</v>
      </c>
      <c r="K28" s="11"/>
      <c r="L28" s="30">
        <v>150</v>
      </c>
      <c r="M28" s="11" t="s">
        <v>133</v>
      </c>
      <c r="N28" s="30"/>
      <c r="O28" s="11"/>
      <c r="P28" s="30"/>
      <c r="Q28" s="11"/>
      <c r="R28" s="30"/>
      <c r="S28" s="11"/>
      <c r="T28" s="13"/>
    </row>
    <row r="29" spans="1:20" ht="18.95" customHeight="1">
      <c r="A29" s="60"/>
      <c r="B29" s="60"/>
      <c r="C29" s="60" t="s">
        <v>197</v>
      </c>
      <c r="D29" s="50" t="s">
        <v>198</v>
      </c>
      <c r="E29" s="50" t="s">
        <v>199</v>
      </c>
      <c r="F29" s="10" t="s">
        <v>136</v>
      </c>
      <c r="G29" s="34">
        <v>40</v>
      </c>
      <c r="H29" s="30"/>
      <c r="I29" s="3"/>
      <c r="J29" s="30">
        <v>40</v>
      </c>
      <c r="K29" s="11"/>
      <c r="L29" s="30">
        <v>40</v>
      </c>
      <c r="M29" s="11"/>
      <c r="N29" s="30"/>
      <c r="O29" s="11"/>
      <c r="P29" s="30"/>
      <c r="Q29" s="11"/>
      <c r="R29" s="30"/>
      <c r="S29" s="11"/>
      <c r="T29" s="13"/>
    </row>
    <row r="30" spans="1:20" ht="18.95" customHeight="1">
      <c r="A30" s="60"/>
      <c r="B30" s="60"/>
      <c r="C30" s="60" t="s">
        <v>200</v>
      </c>
      <c r="D30" s="50" t="s">
        <v>201</v>
      </c>
      <c r="E30" s="50" t="s">
        <v>202</v>
      </c>
      <c r="F30" s="10" t="s">
        <v>136</v>
      </c>
      <c r="G30" s="34">
        <v>921</v>
      </c>
      <c r="H30" s="30"/>
      <c r="I30" s="3"/>
      <c r="J30" s="30">
        <v>933</v>
      </c>
      <c r="K30" s="11"/>
      <c r="L30" s="30">
        <v>921</v>
      </c>
      <c r="M30" s="11" t="s">
        <v>203</v>
      </c>
      <c r="N30" s="30"/>
      <c r="O30" s="11"/>
      <c r="P30" s="30"/>
      <c r="Q30" s="11"/>
      <c r="R30" s="30"/>
      <c r="S30" s="11"/>
      <c r="T30" s="13"/>
    </row>
    <row r="31" spans="1:20" ht="18.95" customHeight="1">
      <c r="A31" s="60"/>
      <c r="B31" s="60"/>
      <c r="C31" s="60" t="s">
        <v>204</v>
      </c>
      <c r="D31" s="50" t="s">
        <v>205</v>
      </c>
      <c r="E31" s="50" t="s">
        <v>206</v>
      </c>
      <c r="F31" s="10" t="s">
        <v>122</v>
      </c>
      <c r="G31" s="34">
        <v>436</v>
      </c>
      <c r="H31" s="30">
        <v>436</v>
      </c>
      <c r="I31" s="3"/>
      <c r="J31" s="30">
        <v>449</v>
      </c>
      <c r="K31" s="11" t="s">
        <v>207</v>
      </c>
      <c r="L31" s="30">
        <v>672</v>
      </c>
      <c r="M31" s="11" t="s">
        <v>208</v>
      </c>
      <c r="N31" s="30">
        <v>589</v>
      </c>
      <c r="O31" s="11"/>
      <c r="P31" s="30"/>
      <c r="Q31" s="11"/>
      <c r="R31" s="30"/>
      <c r="S31" s="11"/>
      <c r="T31" s="13"/>
    </row>
    <row r="32" spans="1:20" ht="18.95" customHeight="1">
      <c r="A32" s="60"/>
      <c r="B32" s="60"/>
      <c r="C32" s="60" t="s">
        <v>209</v>
      </c>
      <c r="D32" s="50" t="s">
        <v>205</v>
      </c>
      <c r="E32" s="50" t="s">
        <v>210</v>
      </c>
      <c r="F32" s="10" t="s">
        <v>122</v>
      </c>
      <c r="G32" s="34">
        <v>333</v>
      </c>
      <c r="H32" s="30">
        <v>333</v>
      </c>
      <c r="I32" s="3"/>
      <c r="J32" s="30">
        <v>401</v>
      </c>
      <c r="K32" s="11" t="s">
        <v>207</v>
      </c>
      <c r="L32" s="30">
        <v>439</v>
      </c>
      <c r="M32" s="11" t="s">
        <v>208</v>
      </c>
      <c r="N32" s="30">
        <v>383</v>
      </c>
      <c r="O32" s="11"/>
      <c r="P32" s="30"/>
      <c r="Q32" s="11"/>
      <c r="R32" s="30"/>
      <c r="S32" s="11"/>
      <c r="T32" s="13"/>
    </row>
    <row r="33" spans="1:20" ht="18.95" customHeight="1">
      <c r="A33" s="60"/>
      <c r="B33" s="60"/>
      <c r="C33" s="60" t="s">
        <v>211</v>
      </c>
      <c r="D33" s="50" t="s">
        <v>212</v>
      </c>
      <c r="E33" s="50" t="s">
        <v>213</v>
      </c>
      <c r="F33" s="10" t="s">
        <v>122</v>
      </c>
      <c r="G33" s="34">
        <v>518</v>
      </c>
      <c r="H33" s="30">
        <v>518</v>
      </c>
      <c r="I33" s="3"/>
      <c r="J33" s="30">
        <v>638</v>
      </c>
      <c r="K33" s="11" t="s">
        <v>214</v>
      </c>
      <c r="L33" s="30">
        <v>685</v>
      </c>
      <c r="M33" s="11" t="s">
        <v>208</v>
      </c>
      <c r="N33" s="30">
        <v>586</v>
      </c>
      <c r="O33" s="11"/>
      <c r="P33" s="30"/>
      <c r="Q33" s="11"/>
      <c r="R33" s="30"/>
      <c r="S33" s="11"/>
      <c r="T33" s="13"/>
    </row>
    <row r="34" spans="1:20" ht="18.95" customHeight="1">
      <c r="A34" s="60"/>
      <c r="B34" s="60"/>
      <c r="C34" s="60" t="s">
        <v>215</v>
      </c>
      <c r="D34" s="50" t="s">
        <v>212</v>
      </c>
      <c r="E34" s="50" t="s">
        <v>216</v>
      </c>
      <c r="F34" s="10" t="s">
        <v>122</v>
      </c>
      <c r="G34" s="34">
        <v>588</v>
      </c>
      <c r="H34" s="30">
        <v>588</v>
      </c>
      <c r="I34" s="3"/>
      <c r="J34" s="30">
        <v>672</v>
      </c>
      <c r="K34" s="11" t="s">
        <v>214</v>
      </c>
      <c r="L34" s="30">
        <v>780</v>
      </c>
      <c r="M34" s="11" t="s">
        <v>208</v>
      </c>
      <c r="N34" s="30">
        <v>688</v>
      </c>
      <c r="O34" s="11"/>
      <c r="P34" s="30"/>
      <c r="Q34" s="11"/>
      <c r="R34" s="30"/>
      <c r="S34" s="11"/>
      <c r="T34" s="13"/>
    </row>
    <row r="35" spans="1:20" ht="18.95" customHeight="1">
      <c r="A35" s="60"/>
      <c r="B35" s="60"/>
      <c r="C35" s="60" t="s">
        <v>217</v>
      </c>
      <c r="D35" s="50" t="s">
        <v>212</v>
      </c>
      <c r="E35" s="50" t="s">
        <v>218</v>
      </c>
      <c r="F35" s="10" t="s">
        <v>122</v>
      </c>
      <c r="G35" s="34">
        <v>1017</v>
      </c>
      <c r="H35" s="30">
        <v>1017</v>
      </c>
      <c r="I35" s="3"/>
      <c r="J35" s="30">
        <v>1211</v>
      </c>
      <c r="K35" s="11" t="s">
        <v>214</v>
      </c>
      <c r="L35" s="30">
        <v>1314</v>
      </c>
      <c r="M35" s="11" t="s">
        <v>208</v>
      </c>
      <c r="N35" s="30">
        <v>1135</v>
      </c>
      <c r="O35" s="11"/>
      <c r="P35" s="30"/>
      <c r="Q35" s="11"/>
      <c r="R35" s="30"/>
      <c r="S35" s="11"/>
      <c r="T35" s="13"/>
    </row>
    <row r="36" spans="1:20" ht="18.95" customHeight="1">
      <c r="A36" s="60"/>
      <c r="B36" s="60"/>
      <c r="C36" s="60" t="s">
        <v>219</v>
      </c>
      <c r="D36" s="50" t="s">
        <v>212</v>
      </c>
      <c r="E36" s="50" t="s">
        <v>220</v>
      </c>
      <c r="F36" s="10" t="s">
        <v>122</v>
      </c>
      <c r="G36" s="34">
        <v>7772</v>
      </c>
      <c r="H36" s="30">
        <v>7772</v>
      </c>
      <c r="I36" s="3"/>
      <c r="J36" s="30">
        <v>9580</v>
      </c>
      <c r="K36" s="11" t="s">
        <v>214</v>
      </c>
      <c r="L36" s="30">
        <v>10031</v>
      </c>
      <c r="M36" s="11" t="s">
        <v>208</v>
      </c>
      <c r="N36" s="30">
        <v>8820</v>
      </c>
      <c r="O36" s="11"/>
      <c r="P36" s="30"/>
      <c r="Q36" s="11"/>
      <c r="R36" s="30"/>
      <c r="S36" s="11"/>
      <c r="T36" s="13"/>
    </row>
    <row r="37" spans="1:20" ht="18.95" customHeight="1">
      <c r="A37" s="60"/>
      <c r="B37" s="60"/>
      <c r="C37" s="60" t="s">
        <v>221</v>
      </c>
      <c r="D37" s="50" t="s">
        <v>222</v>
      </c>
      <c r="E37" s="50" t="s">
        <v>223</v>
      </c>
      <c r="F37" s="10" t="s">
        <v>122</v>
      </c>
      <c r="G37" s="34">
        <v>14615</v>
      </c>
      <c r="H37" s="30">
        <v>14615</v>
      </c>
      <c r="I37" s="3"/>
      <c r="J37" s="30">
        <v>15440</v>
      </c>
      <c r="K37" s="11" t="s">
        <v>207</v>
      </c>
      <c r="L37" s="30">
        <v>19232</v>
      </c>
      <c r="M37" s="11" t="s">
        <v>224</v>
      </c>
      <c r="N37" s="30">
        <v>19323</v>
      </c>
      <c r="O37" s="11"/>
      <c r="P37" s="30"/>
      <c r="Q37" s="11"/>
      <c r="R37" s="30"/>
      <c r="S37" s="11"/>
      <c r="T37" s="13"/>
    </row>
    <row r="38" spans="1:20" ht="18.95" customHeight="1">
      <c r="A38" s="60"/>
      <c r="B38" s="60"/>
      <c r="C38" s="60" t="s">
        <v>225</v>
      </c>
      <c r="D38" s="50" t="s">
        <v>222</v>
      </c>
      <c r="E38" s="50" t="s">
        <v>226</v>
      </c>
      <c r="F38" s="10" t="s">
        <v>122</v>
      </c>
      <c r="G38" s="34">
        <v>1157</v>
      </c>
      <c r="H38" s="30">
        <v>1157</v>
      </c>
      <c r="I38" s="3"/>
      <c r="J38" s="30">
        <v>1227</v>
      </c>
      <c r="K38" s="11" t="s">
        <v>207</v>
      </c>
      <c r="L38" s="30">
        <v>1643</v>
      </c>
      <c r="M38" s="11" t="s">
        <v>224</v>
      </c>
      <c r="N38" s="30">
        <v>1554</v>
      </c>
      <c r="O38" s="11"/>
      <c r="P38" s="30"/>
      <c r="Q38" s="11"/>
      <c r="R38" s="30"/>
      <c r="S38" s="11"/>
      <c r="T38" s="13"/>
    </row>
    <row r="39" spans="1:20" ht="18.95" customHeight="1">
      <c r="A39" s="60"/>
      <c r="B39" s="60"/>
      <c r="C39" s="60" t="s">
        <v>227</v>
      </c>
      <c r="D39" s="50" t="s">
        <v>222</v>
      </c>
      <c r="E39" s="50" t="s">
        <v>228</v>
      </c>
      <c r="F39" s="10" t="s">
        <v>122</v>
      </c>
      <c r="G39" s="34">
        <v>2128</v>
      </c>
      <c r="H39" s="30">
        <v>2128</v>
      </c>
      <c r="I39" s="3"/>
      <c r="J39" s="30">
        <v>2300</v>
      </c>
      <c r="K39" s="11" t="s">
        <v>207</v>
      </c>
      <c r="L39" s="30">
        <v>3089</v>
      </c>
      <c r="M39" s="11" t="s">
        <v>224</v>
      </c>
      <c r="N39" s="30">
        <v>2918</v>
      </c>
      <c r="O39" s="11"/>
      <c r="P39" s="30"/>
      <c r="Q39" s="11"/>
      <c r="R39" s="30"/>
      <c r="S39" s="11"/>
      <c r="T39" s="13"/>
    </row>
    <row r="40" spans="1:20" ht="18.95" customHeight="1">
      <c r="A40" s="60"/>
      <c r="B40" s="60"/>
      <c r="C40" s="60" t="s">
        <v>229</v>
      </c>
      <c r="D40" s="50" t="s">
        <v>222</v>
      </c>
      <c r="E40" s="50" t="s">
        <v>230</v>
      </c>
      <c r="F40" s="10" t="s">
        <v>122</v>
      </c>
      <c r="G40" s="34">
        <v>1730</v>
      </c>
      <c r="H40" s="30">
        <v>1730</v>
      </c>
      <c r="I40" s="3"/>
      <c r="J40" s="30">
        <v>1819</v>
      </c>
      <c r="K40" s="11" t="s">
        <v>207</v>
      </c>
      <c r="L40" s="30">
        <v>2448</v>
      </c>
      <c r="M40" s="11" t="s">
        <v>224</v>
      </c>
      <c r="N40" s="30">
        <v>2315</v>
      </c>
      <c r="O40" s="11"/>
      <c r="P40" s="30"/>
      <c r="Q40" s="11"/>
      <c r="R40" s="30"/>
      <c r="S40" s="11"/>
      <c r="T40" s="13"/>
    </row>
    <row r="41" spans="1:20" ht="18.95" customHeight="1">
      <c r="A41" s="60"/>
      <c r="B41" s="60"/>
      <c r="C41" s="60" t="s">
        <v>231</v>
      </c>
      <c r="D41" s="50" t="s">
        <v>222</v>
      </c>
      <c r="E41" s="50" t="s">
        <v>232</v>
      </c>
      <c r="F41" s="10" t="s">
        <v>122</v>
      </c>
      <c r="G41" s="34">
        <v>2682</v>
      </c>
      <c r="H41" s="30">
        <v>2682</v>
      </c>
      <c r="I41" s="3"/>
      <c r="J41" s="30">
        <v>2779</v>
      </c>
      <c r="K41" s="11" t="s">
        <v>207</v>
      </c>
      <c r="L41" s="30">
        <v>3780</v>
      </c>
      <c r="M41" s="11" t="s">
        <v>224</v>
      </c>
      <c r="N41" s="30">
        <v>3572</v>
      </c>
      <c r="O41" s="11"/>
      <c r="P41" s="30"/>
      <c r="Q41" s="11"/>
      <c r="R41" s="30"/>
      <c r="S41" s="11"/>
      <c r="T41" s="13"/>
    </row>
    <row r="42" spans="1:20" ht="18.95" customHeight="1">
      <c r="A42" s="60"/>
      <c r="B42" s="60"/>
      <c r="C42" s="60" t="s">
        <v>233</v>
      </c>
      <c r="D42" s="50" t="s">
        <v>222</v>
      </c>
      <c r="E42" s="50" t="s">
        <v>234</v>
      </c>
      <c r="F42" s="10" t="s">
        <v>122</v>
      </c>
      <c r="G42" s="34">
        <v>4195</v>
      </c>
      <c r="H42" s="30">
        <v>4195</v>
      </c>
      <c r="I42" s="3"/>
      <c r="J42" s="30">
        <v>4489</v>
      </c>
      <c r="K42" s="11" t="s">
        <v>207</v>
      </c>
      <c r="L42" s="30">
        <v>6136</v>
      </c>
      <c r="M42" s="11" t="s">
        <v>224</v>
      </c>
      <c r="N42" s="30">
        <v>5793</v>
      </c>
      <c r="O42" s="11"/>
      <c r="P42" s="30"/>
      <c r="Q42" s="11"/>
      <c r="R42" s="30"/>
      <c r="S42" s="11"/>
      <c r="T42" s="13"/>
    </row>
    <row r="43" spans="1:20" ht="18.95" customHeight="1">
      <c r="A43" s="60"/>
      <c r="B43" s="60"/>
      <c r="C43" s="60" t="s">
        <v>235</v>
      </c>
      <c r="D43" s="50" t="s">
        <v>222</v>
      </c>
      <c r="E43" s="50" t="s">
        <v>236</v>
      </c>
      <c r="F43" s="10" t="s">
        <v>122</v>
      </c>
      <c r="G43" s="34">
        <v>5757</v>
      </c>
      <c r="H43" s="30">
        <v>5757</v>
      </c>
      <c r="I43" s="3"/>
      <c r="J43" s="30">
        <v>5898</v>
      </c>
      <c r="K43" s="11" t="s">
        <v>207</v>
      </c>
      <c r="L43" s="30">
        <v>7961</v>
      </c>
      <c r="M43" s="11" t="s">
        <v>224</v>
      </c>
      <c r="N43" s="30">
        <v>7267</v>
      </c>
      <c r="O43" s="11"/>
      <c r="P43" s="30"/>
      <c r="Q43" s="11"/>
      <c r="R43" s="30"/>
      <c r="S43" s="11"/>
      <c r="T43" s="13"/>
    </row>
    <row r="44" spans="1:20" ht="18.95" customHeight="1">
      <c r="A44" s="60"/>
      <c r="B44" s="60"/>
      <c r="C44" s="60" t="s">
        <v>237</v>
      </c>
      <c r="D44" s="50" t="s">
        <v>222</v>
      </c>
      <c r="E44" s="50" t="s">
        <v>238</v>
      </c>
      <c r="F44" s="10" t="s">
        <v>122</v>
      </c>
      <c r="G44" s="34">
        <v>8739</v>
      </c>
      <c r="H44" s="30">
        <v>8739</v>
      </c>
      <c r="I44" s="3"/>
      <c r="J44" s="30">
        <v>8963</v>
      </c>
      <c r="K44" s="11" t="s">
        <v>207</v>
      </c>
      <c r="L44" s="30">
        <v>12360</v>
      </c>
      <c r="M44" s="11" t="s">
        <v>224</v>
      </c>
      <c r="N44" s="30">
        <v>11279</v>
      </c>
      <c r="O44" s="11"/>
      <c r="P44" s="30"/>
      <c r="Q44" s="11"/>
      <c r="R44" s="30"/>
      <c r="S44" s="11"/>
      <c r="T44" s="13"/>
    </row>
    <row r="45" spans="1:20" ht="18.95" customHeight="1">
      <c r="A45" s="60"/>
      <c r="B45" s="60"/>
      <c r="C45" s="60" t="s">
        <v>239</v>
      </c>
      <c r="D45" s="50" t="s">
        <v>240</v>
      </c>
      <c r="E45" s="50" t="s">
        <v>241</v>
      </c>
      <c r="F45" s="10" t="s">
        <v>122</v>
      </c>
      <c r="G45" s="34">
        <v>1787</v>
      </c>
      <c r="H45" s="30">
        <v>1787</v>
      </c>
      <c r="I45" s="3"/>
      <c r="J45" s="30">
        <v>2303</v>
      </c>
      <c r="K45" s="11" t="s">
        <v>242</v>
      </c>
      <c r="L45" s="30">
        <v>2632</v>
      </c>
      <c r="M45" s="11" t="s">
        <v>243</v>
      </c>
      <c r="N45" s="30">
        <v>2648</v>
      </c>
      <c r="O45" s="11"/>
      <c r="P45" s="30"/>
      <c r="Q45" s="11"/>
      <c r="R45" s="30"/>
      <c r="S45" s="11"/>
      <c r="T45" s="13"/>
    </row>
    <row r="46" spans="1:20" ht="18.95" customHeight="1">
      <c r="A46" s="60"/>
      <c r="B46" s="60"/>
      <c r="C46" s="60" t="s">
        <v>244</v>
      </c>
      <c r="D46" s="50" t="s">
        <v>240</v>
      </c>
      <c r="E46" s="50" t="s">
        <v>245</v>
      </c>
      <c r="F46" s="10" t="s">
        <v>122</v>
      </c>
      <c r="G46" s="34">
        <v>2660</v>
      </c>
      <c r="H46" s="30">
        <v>2660</v>
      </c>
      <c r="I46" s="3"/>
      <c r="J46" s="30">
        <v>3429</v>
      </c>
      <c r="K46" s="11" t="s">
        <v>242</v>
      </c>
      <c r="L46" s="30">
        <v>3916</v>
      </c>
      <c r="M46" s="11" t="s">
        <v>243</v>
      </c>
      <c r="N46" s="30">
        <v>3942</v>
      </c>
      <c r="O46" s="11"/>
      <c r="P46" s="30"/>
      <c r="Q46" s="11"/>
      <c r="R46" s="30"/>
      <c r="S46" s="11"/>
      <c r="T46" s="13"/>
    </row>
    <row r="47" spans="1:20" ht="18.95" customHeight="1">
      <c r="A47" s="60"/>
      <c r="B47" s="60"/>
      <c r="C47" s="60" t="s">
        <v>246</v>
      </c>
      <c r="D47" s="50" t="s">
        <v>240</v>
      </c>
      <c r="E47" s="50" t="s">
        <v>247</v>
      </c>
      <c r="F47" s="10" t="s">
        <v>122</v>
      </c>
      <c r="G47" s="34">
        <v>5941</v>
      </c>
      <c r="H47" s="30">
        <v>5941</v>
      </c>
      <c r="I47" s="3"/>
      <c r="J47" s="30">
        <v>10199</v>
      </c>
      <c r="K47" s="11" t="s">
        <v>242</v>
      </c>
      <c r="L47" s="30">
        <v>8720</v>
      </c>
      <c r="M47" s="11" t="s">
        <v>243</v>
      </c>
      <c r="N47" s="30">
        <v>11726</v>
      </c>
      <c r="O47" s="11"/>
      <c r="P47" s="30"/>
      <c r="Q47" s="11"/>
      <c r="R47" s="30"/>
      <c r="S47" s="11"/>
      <c r="T47" s="13"/>
    </row>
    <row r="48" spans="1:20" ht="18.95" customHeight="1">
      <c r="A48" s="60"/>
      <c r="B48" s="60"/>
      <c r="C48" s="60" t="s">
        <v>248</v>
      </c>
      <c r="D48" s="50" t="s">
        <v>249</v>
      </c>
      <c r="E48" s="50" t="s">
        <v>250</v>
      </c>
      <c r="F48" s="10" t="s">
        <v>136</v>
      </c>
      <c r="G48" s="34">
        <v>59</v>
      </c>
      <c r="H48" s="30">
        <v>59</v>
      </c>
      <c r="I48" s="3"/>
      <c r="J48" s="30">
        <v>133</v>
      </c>
      <c r="K48" s="11" t="s">
        <v>251</v>
      </c>
      <c r="L48" s="30">
        <v>133</v>
      </c>
      <c r="M48" s="11" t="s">
        <v>252</v>
      </c>
      <c r="N48" s="30">
        <v>133</v>
      </c>
      <c r="O48" s="11"/>
      <c r="P48" s="30"/>
      <c r="Q48" s="11"/>
      <c r="R48" s="30"/>
      <c r="S48" s="11"/>
      <c r="T48" s="13"/>
    </row>
    <row r="49" spans="1:20" ht="18.95" customHeight="1">
      <c r="A49" s="60"/>
      <c r="B49" s="60"/>
      <c r="C49" s="60" t="s">
        <v>253</v>
      </c>
      <c r="D49" s="50" t="s">
        <v>254</v>
      </c>
      <c r="E49" s="50" t="s">
        <v>255</v>
      </c>
      <c r="F49" s="10" t="s">
        <v>136</v>
      </c>
      <c r="G49" s="34">
        <v>22</v>
      </c>
      <c r="H49" s="30"/>
      <c r="I49" s="3"/>
      <c r="J49" s="30">
        <v>25</v>
      </c>
      <c r="K49" s="11"/>
      <c r="L49" s="30">
        <v>22</v>
      </c>
      <c r="M49" s="11" t="s">
        <v>256</v>
      </c>
      <c r="N49" s="30"/>
      <c r="O49" s="11"/>
      <c r="P49" s="30"/>
      <c r="Q49" s="11"/>
      <c r="R49" s="30"/>
      <c r="S49" s="11"/>
      <c r="T49" s="13"/>
    </row>
    <row r="50" spans="1:20" ht="18.95" customHeight="1">
      <c r="A50" s="60"/>
      <c r="B50" s="60"/>
      <c r="C50" s="60" t="s">
        <v>257</v>
      </c>
      <c r="D50" s="50" t="s">
        <v>258</v>
      </c>
      <c r="E50" s="50" t="s">
        <v>259</v>
      </c>
      <c r="F50" s="10" t="s">
        <v>260</v>
      </c>
      <c r="G50" s="34">
        <v>7</v>
      </c>
      <c r="H50" s="30"/>
      <c r="I50" s="3"/>
      <c r="J50" s="30">
        <v>13</v>
      </c>
      <c r="K50" s="11"/>
      <c r="L50" s="30">
        <v>7</v>
      </c>
      <c r="M50" s="11" t="s">
        <v>203</v>
      </c>
      <c r="N50" s="30"/>
      <c r="O50" s="11"/>
      <c r="P50" s="30"/>
      <c r="Q50" s="11"/>
      <c r="R50" s="30"/>
      <c r="S50" s="11"/>
      <c r="T50" s="13"/>
    </row>
    <row r="51" spans="1:20" ht="18.95" customHeight="1">
      <c r="A51" s="60"/>
      <c r="B51" s="60"/>
      <c r="C51" s="60" t="s">
        <v>261</v>
      </c>
      <c r="D51" s="50" t="s">
        <v>262</v>
      </c>
      <c r="E51" s="50" t="s">
        <v>263</v>
      </c>
      <c r="F51" s="10" t="s">
        <v>264</v>
      </c>
      <c r="G51" s="34">
        <v>990</v>
      </c>
      <c r="H51" s="30"/>
      <c r="I51" s="3"/>
      <c r="J51" s="30">
        <v>990</v>
      </c>
      <c r="K51" s="11"/>
      <c r="L51" s="30">
        <v>5880</v>
      </c>
      <c r="M51" s="11" t="s">
        <v>265</v>
      </c>
      <c r="N51" s="30"/>
      <c r="O51" s="11"/>
      <c r="P51" s="30"/>
      <c r="Q51" s="11"/>
      <c r="R51" s="30"/>
      <c r="S51" s="11"/>
      <c r="T51" s="13"/>
    </row>
    <row r="52" spans="1:20" ht="18.95" customHeight="1">
      <c r="A52" s="60"/>
      <c r="B52" s="60"/>
      <c r="C52" s="60" t="s">
        <v>266</v>
      </c>
      <c r="D52" s="50" t="s">
        <v>267</v>
      </c>
      <c r="E52" s="50" t="s">
        <v>268</v>
      </c>
      <c r="F52" s="10" t="s">
        <v>264</v>
      </c>
      <c r="G52" s="34">
        <v>860</v>
      </c>
      <c r="H52" s="30"/>
      <c r="I52" s="3"/>
      <c r="J52" s="30">
        <v>1266</v>
      </c>
      <c r="K52" s="11"/>
      <c r="L52" s="30">
        <v>860</v>
      </c>
      <c r="M52" s="11" t="s">
        <v>269</v>
      </c>
      <c r="N52" s="30"/>
      <c r="O52" s="11"/>
      <c r="P52" s="30"/>
      <c r="Q52" s="11"/>
      <c r="R52" s="30"/>
      <c r="S52" s="11"/>
      <c r="T52" s="13"/>
    </row>
    <row r="53" spans="1:20" ht="18.95" customHeight="1">
      <c r="A53" s="60"/>
      <c r="B53" s="60"/>
      <c r="C53" s="60" t="s">
        <v>270</v>
      </c>
      <c r="D53" s="50" t="s">
        <v>271</v>
      </c>
      <c r="E53" s="50" t="s">
        <v>272</v>
      </c>
      <c r="F53" s="10" t="s">
        <v>136</v>
      </c>
      <c r="G53" s="34">
        <v>31000</v>
      </c>
      <c r="H53" s="30"/>
      <c r="I53" s="3"/>
      <c r="J53" s="30"/>
      <c r="K53" s="11"/>
      <c r="L53" s="30">
        <v>31000</v>
      </c>
      <c r="M53" s="11"/>
      <c r="N53" s="30"/>
      <c r="O53" s="11"/>
      <c r="P53" s="30"/>
      <c r="Q53" s="11"/>
      <c r="R53" s="30"/>
      <c r="S53" s="11"/>
      <c r="T53" s="13"/>
    </row>
    <row r="54" spans="1:20" ht="18.95" customHeight="1">
      <c r="A54" s="60"/>
      <c r="B54" s="60"/>
      <c r="C54" s="60" t="s">
        <v>270</v>
      </c>
      <c r="D54" s="50" t="s">
        <v>273</v>
      </c>
      <c r="E54" s="50" t="s">
        <v>274</v>
      </c>
      <c r="F54" s="10" t="s">
        <v>136</v>
      </c>
      <c r="G54" s="34">
        <v>66000</v>
      </c>
      <c r="H54" s="30"/>
      <c r="I54" s="3"/>
      <c r="J54" s="30"/>
      <c r="K54" s="11"/>
      <c r="L54" s="30">
        <v>66000</v>
      </c>
      <c r="M54" s="11"/>
      <c r="N54" s="30"/>
      <c r="O54" s="11"/>
      <c r="P54" s="30"/>
      <c r="Q54" s="11"/>
      <c r="R54" s="30"/>
      <c r="S54" s="11"/>
      <c r="T54" s="13"/>
    </row>
    <row r="55" spans="1:20" ht="18.95" customHeight="1">
      <c r="A55" s="60"/>
      <c r="B55" s="60"/>
      <c r="C55" s="60" t="s">
        <v>270</v>
      </c>
      <c r="D55" s="50" t="s">
        <v>275</v>
      </c>
      <c r="E55" s="50" t="s">
        <v>276</v>
      </c>
      <c r="F55" s="10" t="s">
        <v>277</v>
      </c>
      <c r="G55" s="34"/>
      <c r="H55" s="30"/>
      <c r="I55" s="3"/>
      <c r="J55" s="30"/>
      <c r="K55" s="11"/>
      <c r="L55" s="30"/>
      <c r="M55" s="11"/>
      <c r="N55" s="30"/>
      <c r="O55" s="11"/>
      <c r="P55" s="30"/>
      <c r="Q55" s="11"/>
      <c r="R55" s="30"/>
      <c r="S55" s="11"/>
      <c r="T55" s="13"/>
    </row>
    <row r="56" spans="1:20" ht="18.95" customHeight="1">
      <c r="A56" s="60"/>
      <c r="B56" s="60"/>
      <c r="C56" s="60" t="s">
        <v>270</v>
      </c>
      <c r="D56" s="50" t="s">
        <v>278</v>
      </c>
      <c r="E56" s="50" t="s">
        <v>279</v>
      </c>
      <c r="F56" s="10" t="s">
        <v>277</v>
      </c>
      <c r="G56" s="34">
        <v>1000000</v>
      </c>
      <c r="H56" s="30"/>
      <c r="I56" s="3"/>
      <c r="J56" s="30"/>
      <c r="K56" s="11"/>
      <c r="L56" s="30">
        <v>1000000</v>
      </c>
      <c r="M56" s="11"/>
      <c r="N56" s="30"/>
      <c r="O56" s="11"/>
      <c r="P56" s="30"/>
      <c r="Q56" s="11"/>
      <c r="R56" s="30"/>
      <c r="S56" s="11"/>
      <c r="T56" s="13"/>
    </row>
    <row r="57" spans="1:20" ht="18.95" customHeight="1">
      <c r="A57" s="60"/>
      <c r="B57" s="60"/>
      <c r="C57" s="60" t="s">
        <v>270</v>
      </c>
      <c r="D57" s="50" t="s">
        <v>280</v>
      </c>
      <c r="E57" s="50"/>
      <c r="F57" s="10" t="s">
        <v>277</v>
      </c>
      <c r="G57" s="34">
        <v>6000000</v>
      </c>
      <c r="H57" s="30"/>
      <c r="I57" s="3"/>
      <c r="J57" s="30"/>
      <c r="K57" s="11"/>
      <c r="L57" s="30">
        <v>6000000</v>
      </c>
      <c r="M57" s="11"/>
      <c r="N57" s="30"/>
      <c r="O57" s="11"/>
      <c r="P57" s="30"/>
      <c r="Q57" s="11"/>
      <c r="R57" s="30"/>
      <c r="S57" s="11"/>
      <c r="T57" s="13"/>
    </row>
    <row r="58" spans="1:20" ht="18.95" customHeight="1">
      <c r="A58" s="60"/>
      <c r="B58" s="60"/>
      <c r="C58" s="60" t="s">
        <v>270</v>
      </c>
      <c r="D58" s="50" t="s">
        <v>281</v>
      </c>
      <c r="E58" s="50"/>
      <c r="F58" s="10" t="s">
        <v>277</v>
      </c>
      <c r="G58" s="34">
        <v>15000000</v>
      </c>
      <c r="H58" s="30"/>
      <c r="I58" s="3"/>
      <c r="J58" s="30"/>
      <c r="K58" s="11"/>
      <c r="L58" s="30">
        <v>15000000</v>
      </c>
      <c r="M58" s="11"/>
      <c r="N58" s="30"/>
      <c r="O58" s="11"/>
      <c r="P58" s="30"/>
      <c r="Q58" s="11"/>
      <c r="R58" s="30"/>
      <c r="S58" s="11"/>
      <c r="T58" s="13"/>
    </row>
    <row r="59" spans="1:20" ht="18.95" customHeight="1">
      <c r="A59" s="60"/>
      <c r="B59" s="60"/>
      <c r="C59" s="60" t="s">
        <v>270</v>
      </c>
      <c r="D59" s="50" t="s">
        <v>282</v>
      </c>
      <c r="E59" s="50" t="s">
        <v>283</v>
      </c>
      <c r="F59" s="10" t="s">
        <v>136</v>
      </c>
      <c r="G59" s="34">
        <v>35000</v>
      </c>
      <c r="H59" s="30"/>
      <c r="I59" s="3"/>
      <c r="J59" s="30"/>
      <c r="K59" s="11"/>
      <c r="L59" s="30">
        <v>35000</v>
      </c>
      <c r="M59" s="11" t="s">
        <v>284</v>
      </c>
      <c r="N59" s="30"/>
      <c r="O59" s="11"/>
      <c r="P59" s="30"/>
      <c r="Q59" s="11"/>
      <c r="R59" s="30"/>
      <c r="S59" s="11"/>
      <c r="T59" s="13"/>
    </row>
    <row r="60" spans="1:20" ht="18.95" customHeight="1">
      <c r="A60" s="60"/>
      <c r="B60" s="60"/>
      <c r="C60" s="60" t="s">
        <v>270</v>
      </c>
      <c r="D60" s="50" t="s">
        <v>285</v>
      </c>
      <c r="E60" s="50" t="s">
        <v>286</v>
      </c>
      <c r="F60" s="10" t="s">
        <v>136</v>
      </c>
      <c r="G60" s="34">
        <v>98000</v>
      </c>
      <c r="H60" s="30"/>
      <c r="I60" s="3"/>
      <c r="J60" s="30"/>
      <c r="K60" s="11"/>
      <c r="L60" s="30">
        <v>98000</v>
      </c>
      <c r="M60" s="11" t="s">
        <v>284</v>
      </c>
      <c r="N60" s="30"/>
      <c r="O60" s="11"/>
      <c r="P60" s="30"/>
      <c r="Q60" s="11"/>
      <c r="R60" s="30"/>
      <c r="S60" s="11"/>
      <c r="T60" s="13"/>
    </row>
    <row r="61" spans="1:20" ht="18.95" customHeight="1">
      <c r="A61" s="60"/>
      <c r="B61" s="60"/>
      <c r="C61" s="60" t="s">
        <v>270</v>
      </c>
      <c r="D61" s="50" t="s">
        <v>287</v>
      </c>
      <c r="E61" s="50" t="s">
        <v>288</v>
      </c>
      <c r="F61" s="10" t="s">
        <v>136</v>
      </c>
      <c r="G61" s="34">
        <v>77000</v>
      </c>
      <c r="H61" s="30"/>
      <c r="I61" s="3"/>
      <c r="J61" s="30"/>
      <c r="K61" s="11"/>
      <c r="L61" s="30">
        <v>77000</v>
      </c>
      <c r="M61" s="11" t="s">
        <v>284</v>
      </c>
      <c r="N61" s="30"/>
      <c r="O61" s="11"/>
      <c r="P61" s="30"/>
      <c r="Q61" s="11"/>
      <c r="R61" s="30"/>
      <c r="S61" s="11"/>
      <c r="T61" s="13"/>
    </row>
    <row r="62" spans="1:20" ht="18.95" customHeight="1">
      <c r="A62" s="60"/>
      <c r="B62" s="60"/>
      <c r="C62" s="60" t="s">
        <v>270</v>
      </c>
      <c r="D62" s="50" t="s">
        <v>289</v>
      </c>
      <c r="E62" s="50" t="s">
        <v>290</v>
      </c>
      <c r="F62" s="10" t="s">
        <v>136</v>
      </c>
      <c r="G62" s="34">
        <v>90000</v>
      </c>
      <c r="H62" s="30"/>
      <c r="I62" s="3"/>
      <c r="J62" s="30"/>
      <c r="K62" s="11"/>
      <c r="L62" s="30">
        <v>90000</v>
      </c>
      <c r="M62" s="11" t="s">
        <v>284</v>
      </c>
      <c r="N62" s="30"/>
      <c r="O62" s="11"/>
      <c r="P62" s="30"/>
      <c r="Q62" s="11"/>
      <c r="R62" s="30"/>
      <c r="S62" s="11"/>
      <c r="T62" s="13"/>
    </row>
    <row r="63" spans="1:20" ht="18.95" customHeight="1">
      <c r="A63" s="60"/>
      <c r="B63" s="60"/>
      <c r="C63" s="60" t="s">
        <v>291</v>
      </c>
      <c r="D63" s="50" t="s">
        <v>292</v>
      </c>
      <c r="E63" s="50" t="s">
        <v>293</v>
      </c>
      <c r="F63" s="10" t="s">
        <v>294</v>
      </c>
      <c r="G63" s="34">
        <v>4087600</v>
      </c>
      <c r="H63" s="30"/>
      <c r="I63" s="3"/>
      <c r="J63" s="30"/>
      <c r="K63" s="11"/>
      <c r="L63" s="30">
        <v>4087600</v>
      </c>
      <c r="M63" s="11"/>
      <c r="N63" s="30"/>
      <c r="O63" s="11"/>
      <c r="P63" s="30"/>
      <c r="Q63" s="11"/>
      <c r="R63" s="30"/>
      <c r="S63" s="11"/>
      <c r="T63" s="13"/>
    </row>
    <row r="64" spans="1:20" ht="18.95" customHeight="1">
      <c r="A64" s="60"/>
      <c r="B64" s="60"/>
      <c r="C64" s="60" t="s">
        <v>295</v>
      </c>
      <c r="D64" s="50" t="s">
        <v>296</v>
      </c>
      <c r="E64" s="50" t="s">
        <v>293</v>
      </c>
      <c r="F64" s="10" t="s">
        <v>277</v>
      </c>
      <c r="G64" s="34"/>
      <c r="H64" s="30"/>
      <c r="I64" s="3"/>
      <c r="J64" s="30"/>
      <c r="K64" s="11"/>
      <c r="L64" s="30"/>
      <c r="M64" s="11"/>
      <c r="N64" s="30"/>
      <c r="O64" s="11"/>
      <c r="P64" s="30"/>
      <c r="Q64" s="11"/>
      <c r="R64" s="30"/>
      <c r="S64" s="11"/>
      <c r="T64" s="13"/>
    </row>
    <row r="65" spans="1:20" ht="18.95" customHeight="1">
      <c r="A65" s="60"/>
      <c r="B65" s="60"/>
      <c r="C65" s="60" t="s">
        <v>297</v>
      </c>
      <c r="D65" s="50" t="s">
        <v>298</v>
      </c>
      <c r="E65" s="50" t="s">
        <v>293</v>
      </c>
      <c r="F65" s="10" t="s">
        <v>294</v>
      </c>
      <c r="G65" s="34"/>
      <c r="H65" s="30"/>
      <c r="I65" s="3"/>
      <c r="J65" s="30"/>
      <c r="K65" s="11"/>
      <c r="L65" s="30"/>
      <c r="M65" s="11"/>
      <c r="N65" s="30"/>
      <c r="O65" s="11"/>
      <c r="P65" s="30"/>
      <c r="Q65" s="11"/>
      <c r="R65" s="30"/>
      <c r="S65" s="11"/>
      <c r="T65" s="13"/>
    </row>
    <row r="66" spans="1:20" ht="18.95" customHeight="1">
      <c r="A66" s="60"/>
      <c r="B66" s="60"/>
      <c r="C66" s="60" t="s">
        <v>299</v>
      </c>
      <c r="D66" s="50" t="s">
        <v>300</v>
      </c>
      <c r="E66" s="50" t="s">
        <v>301</v>
      </c>
      <c r="F66" s="10" t="s">
        <v>294</v>
      </c>
      <c r="G66" s="34"/>
      <c r="H66" s="30"/>
      <c r="I66" s="3"/>
      <c r="J66" s="30"/>
      <c r="K66" s="11"/>
      <c r="L66" s="30"/>
      <c r="M66" s="11"/>
      <c r="N66" s="30"/>
      <c r="O66" s="11"/>
      <c r="P66" s="30"/>
      <c r="Q66" s="11"/>
      <c r="R66" s="30"/>
      <c r="S66" s="11"/>
      <c r="T66" s="13"/>
    </row>
    <row r="67" spans="1:20" ht="18.95" customHeight="1">
      <c r="A67" s="60"/>
      <c r="B67" s="60"/>
      <c r="C67" s="60" t="s">
        <v>302</v>
      </c>
      <c r="D67" s="50" t="s">
        <v>303</v>
      </c>
      <c r="E67" s="50" t="s">
        <v>301</v>
      </c>
      <c r="F67" s="10" t="s">
        <v>294</v>
      </c>
      <c r="G67" s="34"/>
      <c r="H67" s="30"/>
      <c r="I67" s="3"/>
      <c r="J67" s="30"/>
      <c r="K67" s="11"/>
      <c r="L67" s="30"/>
      <c r="M67" s="11"/>
      <c r="N67" s="30"/>
      <c r="O67" s="11"/>
      <c r="P67" s="30"/>
      <c r="Q67" s="11"/>
      <c r="R67" s="30"/>
      <c r="S67" s="11"/>
      <c r="T67" s="13"/>
    </row>
    <row r="68" spans="1:20" ht="18.95" customHeight="1">
      <c r="A68" s="60"/>
      <c r="B68" s="60"/>
      <c r="C68" s="60" t="s">
        <v>304</v>
      </c>
      <c r="D68" s="50" t="s">
        <v>305</v>
      </c>
      <c r="E68" s="50" t="s">
        <v>306</v>
      </c>
      <c r="F68" s="10" t="s">
        <v>277</v>
      </c>
      <c r="G68" s="34"/>
      <c r="H68" s="30"/>
      <c r="I68" s="3"/>
      <c r="J68" s="30"/>
      <c r="K68" s="11"/>
      <c r="L68" s="30"/>
      <c r="M68" s="11"/>
      <c r="N68" s="30"/>
      <c r="O68" s="11"/>
      <c r="P68" s="30"/>
      <c r="Q68" s="11"/>
      <c r="R68" s="30"/>
      <c r="S68" s="11"/>
      <c r="T68" s="13"/>
    </row>
    <row r="69" spans="1:20" ht="18.95" customHeight="1">
      <c r="A69" s="60"/>
      <c r="B69" s="60"/>
      <c r="C69" s="60" t="s">
        <v>307</v>
      </c>
      <c r="D69" s="50" t="s">
        <v>308</v>
      </c>
      <c r="E69" s="50" t="s">
        <v>309</v>
      </c>
      <c r="F69" s="10" t="s">
        <v>310</v>
      </c>
      <c r="G69" s="34"/>
      <c r="H69" s="30"/>
      <c r="I69" s="3"/>
      <c r="J69" s="30"/>
      <c r="K69" s="11"/>
      <c r="L69" s="30"/>
      <c r="M69" s="11"/>
      <c r="N69" s="30"/>
      <c r="O69" s="11"/>
      <c r="P69" s="30"/>
      <c r="Q69" s="11"/>
      <c r="R69" s="30"/>
      <c r="S69" s="11"/>
      <c r="T69" s="13"/>
    </row>
    <row r="70" spans="1:20" ht="18.95" customHeight="1">
      <c r="A70" s="60"/>
      <c r="B70" s="60"/>
      <c r="C70" s="60" t="s">
        <v>311</v>
      </c>
      <c r="D70" s="50" t="s">
        <v>308</v>
      </c>
      <c r="E70" s="50" t="s">
        <v>312</v>
      </c>
      <c r="F70" s="10" t="s">
        <v>310</v>
      </c>
      <c r="G70" s="34"/>
      <c r="H70" s="30"/>
      <c r="I70" s="3"/>
      <c r="J70" s="30"/>
      <c r="K70" s="11"/>
      <c r="L70" s="30"/>
      <c r="M70" s="11"/>
      <c r="N70" s="30"/>
      <c r="O70" s="11"/>
      <c r="P70" s="30"/>
      <c r="Q70" s="11"/>
      <c r="R70" s="30"/>
      <c r="S70" s="11"/>
      <c r="T70" s="13"/>
    </row>
    <row r="71" spans="1:20" ht="18.95" customHeight="1">
      <c r="A71" s="60"/>
      <c r="B71" s="60"/>
      <c r="C71" s="60"/>
      <c r="D71" s="50"/>
      <c r="E71" s="50"/>
      <c r="F71" s="10"/>
      <c r="G71" s="34"/>
      <c r="H71" s="30"/>
      <c r="I71" s="3"/>
      <c r="J71" s="30"/>
      <c r="K71" s="11"/>
      <c r="L71" s="30"/>
      <c r="M71" s="11"/>
      <c r="N71" s="30"/>
      <c r="O71" s="11"/>
      <c r="P71" s="30"/>
      <c r="Q71" s="11"/>
      <c r="R71" s="30"/>
      <c r="S71" s="11"/>
      <c r="T71" s="13"/>
    </row>
    <row r="72" spans="1:20" ht="18.95" customHeight="1">
      <c r="A72" s="60"/>
      <c r="B72" s="60"/>
      <c r="C72" s="60"/>
      <c r="D72" s="50"/>
      <c r="E72" s="50"/>
      <c r="F72" s="10"/>
      <c r="G72" s="34"/>
      <c r="H72" s="30"/>
      <c r="I72" s="3"/>
      <c r="J72" s="30"/>
      <c r="K72" s="11"/>
      <c r="L72" s="30"/>
      <c r="M72" s="11"/>
      <c r="N72" s="30"/>
      <c r="O72" s="11"/>
      <c r="P72" s="30"/>
      <c r="Q72" s="11"/>
      <c r="R72" s="30"/>
      <c r="S72" s="11"/>
      <c r="T72" s="13"/>
    </row>
    <row r="73" spans="1:20" ht="18.95" customHeight="1">
      <c r="A73" s="60"/>
      <c r="B73" s="60"/>
      <c r="C73" s="60"/>
      <c r="D73" s="50"/>
      <c r="E73" s="50"/>
      <c r="F73" s="10"/>
      <c r="G73" s="34"/>
      <c r="H73" s="30"/>
      <c r="I73" s="3"/>
      <c r="J73" s="30"/>
      <c r="K73" s="11"/>
      <c r="L73" s="30"/>
      <c r="M73" s="11"/>
      <c r="N73" s="30"/>
      <c r="O73" s="11"/>
      <c r="P73" s="30"/>
      <c r="Q73" s="11"/>
      <c r="R73" s="30"/>
      <c r="S73" s="11"/>
      <c r="T73" s="13"/>
    </row>
    <row r="74" spans="1:20" ht="18.95" customHeight="1">
      <c r="A74" s="60"/>
      <c r="B74" s="60"/>
      <c r="C74" s="60"/>
      <c r="D74" s="50"/>
      <c r="E74" s="50"/>
      <c r="F74" s="10"/>
      <c r="G74" s="34"/>
      <c r="H74" s="30"/>
      <c r="I74" s="3"/>
      <c r="J74" s="30"/>
      <c r="K74" s="11"/>
      <c r="L74" s="30"/>
      <c r="M74" s="11"/>
      <c r="N74" s="30"/>
      <c r="O74" s="11"/>
      <c r="P74" s="30"/>
      <c r="Q74" s="11"/>
      <c r="R74" s="30"/>
      <c r="S74" s="11"/>
      <c r="T74" s="13"/>
    </row>
    <row r="75" spans="1:20" ht="18.95" customHeight="1">
      <c r="A75" s="60"/>
      <c r="B75" s="60"/>
      <c r="C75" s="60"/>
      <c r="D75" s="50"/>
      <c r="E75" s="50"/>
      <c r="F75" s="10"/>
      <c r="G75" s="34"/>
      <c r="H75" s="30"/>
      <c r="I75" s="3"/>
      <c r="J75" s="30"/>
      <c r="K75" s="11"/>
      <c r="L75" s="30"/>
      <c r="M75" s="11"/>
      <c r="N75" s="30"/>
      <c r="O75" s="11"/>
      <c r="P75" s="30"/>
      <c r="Q75" s="11"/>
      <c r="R75" s="30"/>
      <c r="S75" s="11"/>
      <c r="T75" s="13"/>
    </row>
    <row r="76" spans="1:20" ht="18.95" customHeight="1">
      <c r="A76" s="60"/>
      <c r="B76" s="60"/>
      <c r="C76" s="60"/>
      <c r="D76" s="50"/>
      <c r="E76" s="50"/>
      <c r="F76" s="10"/>
      <c r="G76" s="34"/>
      <c r="H76" s="30"/>
      <c r="I76" s="3"/>
      <c r="J76" s="30"/>
      <c r="K76" s="11"/>
      <c r="L76" s="30"/>
      <c r="M76" s="11"/>
      <c r="N76" s="30"/>
      <c r="O76" s="11"/>
      <c r="P76" s="30"/>
      <c r="Q76" s="11"/>
      <c r="R76" s="30"/>
      <c r="S76" s="11"/>
      <c r="T76" s="13"/>
    </row>
    <row r="77" spans="1:20" ht="18.95" customHeight="1">
      <c r="A77" s="60"/>
      <c r="B77" s="60"/>
      <c r="C77" s="60"/>
      <c r="D77" s="50"/>
      <c r="E77" s="50"/>
      <c r="F77" s="10"/>
      <c r="G77" s="34"/>
      <c r="H77" s="30"/>
      <c r="I77" s="3"/>
      <c r="J77" s="30"/>
      <c r="K77" s="11"/>
      <c r="L77" s="30"/>
      <c r="M77" s="11"/>
      <c r="N77" s="30"/>
      <c r="O77" s="11"/>
      <c r="P77" s="30"/>
      <c r="Q77" s="11"/>
      <c r="R77" s="30"/>
      <c r="S77" s="11"/>
      <c r="T77" s="13"/>
    </row>
    <row r="78" spans="1:20" ht="18.95" customHeight="1">
      <c r="A78" s="60"/>
      <c r="B78" s="60"/>
      <c r="C78" s="60"/>
      <c r="D78" s="50"/>
      <c r="E78" s="50"/>
      <c r="F78" s="10"/>
      <c r="G78" s="34"/>
      <c r="H78" s="30"/>
      <c r="I78" s="3"/>
      <c r="J78" s="30"/>
      <c r="K78" s="11"/>
      <c r="L78" s="30"/>
      <c r="M78" s="11"/>
      <c r="N78" s="30"/>
      <c r="O78" s="11"/>
      <c r="P78" s="30"/>
      <c r="Q78" s="11"/>
      <c r="R78" s="30"/>
      <c r="S78" s="11"/>
      <c r="T78" s="13"/>
    </row>
    <row r="79" spans="1:20" ht="18.95" customHeight="1">
      <c r="A79" s="60"/>
      <c r="B79" s="60"/>
      <c r="C79" s="60"/>
      <c r="D79" s="50"/>
      <c r="E79" s="50"/>
      <c r="F79" s="10"/>
      <c r="G79" s="34"/>
      <c r="H79" s="30"/>
      <c r="I79" s="3"/>
      <c r="J79" s="30"/>
      <c r="K79" s="11"/>
      <c r="L79" s="30"/>
      <c r="M79" s="11"/>
      <c r="N79" s="30"/>
      <c r="O79" s="11"/>
      <c r="P79" s="30"/>
      <c r="Q79" s="11"/>
      <c r="R79" s="30"/>
      <c r="S79" s="11"/>
      <c r="T79" s="13"/>
    </row>
    <row r="80" spans="1:20" ht="18.95" customHeight="1">
      <c r="A80" s="60"/>
      <c r="B80" s="60"/>
      <c r="C80" s="60"/>
      <c r="D80" s="50"/>
      <c r="E80" s="50"/>
      <c r="F80" s="10"/>
      <c r="G80" s="34"/>
      <c r="H80" s="30"/>
      <c r="I80" s="3"/>
      <c r="J80" s="30"/>
      <c r="K80" s="11"/>
      <c r="L80" s="30"/>
      <c r="M80" s="11"/>
      <c r="N80" s="30"/>
      <c r="O80" s="11"/>
      <c r="P80" s="30"/>
      <c r="Q80" s="11"/>
      <c r="R80" s="30"/>
      <c r="S80" s="11"/>
      <c r="T80" s="13"/>
    </row>
    <row r="81" spans="1:20" ht="18.95" customHeight="1">
      <c r="A81" s="60"/>
      <c r="B81" s="60"/>
      <c r="C81" s="60"/>
      <c r="D81" s="50"/>
      <c r="E81" s="50"/>
      <c r="F81" s="10"/>
      <c r="G81" s="34"/>
      <c r="H81" s="30"/>
      <c r="I81" s="3"/>
      <c r="J81" s="30"/>
      <c r="K81" s="11"/>
      <c r="L81" s="30"/>
      <c r="M81" s="11"/>
      <c r="N81" s="30"/>
      <c r="O81" s="11"/>
      <c r="P81" s="30"/>
      <c r="Q81" s="11"/>
      <c r="R81" s="30"/>
      <c r="S81" s="11"/>
      <c r="T81" s="13"/>
    </row>
    <row r="82" spans="1:20" ht="18.95" customHeight="1">
      <c r="A82" s="60"/>
      <c r="B82" s="60"/>
      <c r="C82" s="60"/>
      <c r="D82" s="50"/>
      <c r="E82" s="50"/>
      <c r="F82" s="10"/>
      <c r="G82" s="34"/>
      <c r="H82" s="30"/>
      <c r="I82" s="3"/>
      <c r="J82" s="30"/>
      <c r="K82" s="11"/>
      <c r="L82" s="30"/>
      <c r="M82" s="11"/>
      <c r="N82" s="30"/>
      <c r="O82" s="11"/>
      <c r="P82" s="30"/>
      <c r="Q82" s="11"/>
      <c r="R82" s="30"/>
      <c r="S82" s="11"/>
      <c r="T82" s="13"/>
    </row>
    <row r="83" spans="1:20" ht="18.95" customHeight="1">
      <c r="A83" s="60"/>
      <c r="B83" s="60"/>
      <c r="C83" s="60"/>
      <c r="D83" s="50"/>
      <c r="E83" s="50"/>
      <c r="F83" s="10"/>
      <c r="G83" s="34"/>
      <c r="H83" s="30"/>
      <c r="I83" s="3"/>
      <c r="J83" s="30"/>
      <c r="K83" s="11"/>
      <c r="L83" s="30"/>
      <c r="M83" s="11"/>
      <c r="N83" s="30"/>
      <c r="O83" s="11"/>
      <c r="P83" s="30"/>
      <c r="Q83" s="11"/>
      <c r="R83" s="30"/>
      <c r="S83" s="11"/>
      <c r="T83" s="13"/>
    </row>
    <row r="84" spans="1:20" ht="18.95" customHeight="1">
      <c r="A84" s="60"/>
      <c r="B84" s="60"/>
      <c r="C84" s="60"/>
      <c r="D84" s="50"/>
      <c r="E84" s="50"/>
      <c r="F84" s="10"/>
      <c r="G84" s="34"/>
      <c r="H84" s="30"/>
      <c r="I84" s="3"/>
      <c r="J84" s="30"/>
      <c r="K84" s="11"/>
      <c r="L84" s="30"/>
      <c r="M84" s="11"/>
      <c r="N84" s="30"/>
      <c r="O84" s="11"/>
      <c r="P84" s="30"/>
      <c r="Q84" s="11"/>
      <c r="R84" s="30"/>
      <c r="S84" s="11"/>
      <c r="T84" s="13"/>
    </row>
    <row r="85" spans="1:20" ht="18.95" customHeight="1">
      <c r="A85" s="60"/>
      <c r="B85" s="60"/>
      <c r="C85" s="60"/>
      <c r="D85" s="50"/>
      <c r="E85" s="50"/>
      <c r="F85" s="10"/>
      <c r="G85" s="34"/>
      <c r="H85" s="30"/>
      <c r="I85" s="3"/>
      <c r="J85" s="30"/>
      <c r="K85" s="11"/>
      <c r="L85" s="30"/>
      <c r="M85" s="11"/>
      <c r="N85" s="30"/>
      <c r="O85" s="11"/>
      <c r="P85" s="30"/>
      <c r="Q85" s="11"/>
      <c r="R85" s="30"/>
      <c r="S85" s="11"/>
      <c r="T85" s="13"/>
    </row>
    <row r="86" spans="1:20" ht="18.95" customHeight="1">
      <c r="A86" s="60"/>
      <c r="B86" s="60"/>
      <c r="C86" s="60"/>
      <c r="D86" s="50"/>
      <c r="E86" s="50"/>
      <c r="F86" s="10"/>
      <c r="G86" s="34"/>
      <c r="H86" s="30"/>
      <c r="I86" s="3"/>
      <c r="J86" s="30"/>
      <c r="K86" s="11"/>
      <c r="L86" s="30"/>
      <c r="M86" s="11"/>
      <c r="N86" s="30"/>
      <c r="O86" s="11"/>
      <c r="P86" s="30"/>
      <c r="Q86" s="11"/>
      <c r="R86" s="30"/>
      <c r="S86" s="11"/>
      <c r="T86" s="13"/>
    </row>
    <row r="87" spans="1:20" ht="18.95" customHeight="1">
      <c r="A87" s="60"/>
      <c r="B87" s="60"/>
      <c r="C87" s="60"/>
      <c r="D87" s="50"/>
      <c r="E87" s="50"/>
      <c r="F87" s="10"/>
      <c r="G87" s="34"/>
      <c r="H87" s="30"/>
      <c r="I87" s="3"/>
      <c r="J87" s="30"/>
      <c r="K87" s="11"/>
      <c r="L87" s="30"/>
      <c r="M87" s="11"/>
      <c r="N87" s="30"/>
      <c r="O87" s="11"/>
      <c r="P87" s="30"/>
      <c r="Q87" s="11"/>
      <c r="R87" s="30"/>
      <c r="S87" s="11"/>
      <c r="T87" s="13"/>
    </row>
    <row r="88" spans="1:20" ht="18.95" customHeight="1">
      <c r="A88" s="60"/>
      <c r="B88" s="60"/>
      <c r="C88" s="60"/>
      <c r="D88" s="50"/>
      <c r="E88" s="50"/>
      <c r="F88" s="10"/>
      <c r="G88" s="34"/>
      <c r="H88" s="30"/>
      <c r="I88" s="3"/>
      <c r="J88" s="30"/>
      <c r="K88" s="11"/>
      <c r="L88" s="30"/>
      <c r="M88" s="11"/>
      <c r="N88" s="30"/>
      <c r="O88" s="11"/>
      <c r="P88" s="30"/>
      <c r="Q88" s="11"/>
      <c r="R88" s="30"/>
      <c r="S88" s="11"/>
      <c r="T88" s="13"/>
    </row>
    <row r="89" spans="1:20" ht="18.95" customHeight="1">
      <c r="A89" s="60"/>
      <c r="B89" s="60"/>
      <c r="C89" s="60"/>
      <c r="D89" s="50"/>
      <c r="E89" s="50"/>
      <c r="F89" s="10"/>
      <c r="G89" s="34"/>
      <c r="H89" s="30"/>
      <c r="I89" s="3"/>
      <c r="J89" s="30"/>
      <c r="K89" s="11"/>
      <c r="L89" s="30"/>
      <c r="M89" s="11"/>
      <c r="N89" s="30"/>
      <c r="O89" s="11"/>
      <c r="P89" s="30"/>
      <c r="Q89" s="11"/>
      <c r="R89" s="30"/>
      <c r="S89" s="11"/>
      <c r="T89" s="13"/>
    </row>
    <row r="90" spans="1:20" ht="18.95" customHeight="1">
      <c r="A90" s="60"/>
      <c r="B90" s="60"/>
      <c r="C90" s="60"/>
      <c r="D90" s="50"/>
      <c r="E90" s="50"/>
      <c r="F90" s="10"/>
      <c r="G90" s="34"/>
      <c r="H90" s="30"/>
      <c r="I90" s="3"/>
      <c r="J90" s="30"/>
      <c r="K90" s="11"/>
      <c r="L90" s="30"/>
      <c r="M90" s="11"/>
      <c r="N90" s="30"/>
      <c r="O90" s="11"/>
      <c r="P90" s="30"/>
      <c r="Q90" s="11"/>
      <c r="R90" s="30"/>
      <c r="S90" s="11"/>
      <c r="T90" s="13"/>
    </row>
    <row r="91" spans="1:20" ht="18.95" customHeight="1">
      <c r="A91" s="60"/>
      <c r="B91" s="60"/>
      <c r="C91" s="60"/>
      <c r="D91" s="50"/>
      <c r="E91" s="50"/>
      <c r="F91" s="10"/>
      <c r="G91" s="34"/>
      <c r="H91" s="30"/>
      <c r="I91" s="3"/>
      <c r="J91" s="30"/>
      <c r="K91" s="11"/>
      <c r="L91" s="30"/>
      <c r="M91" s="11"/>
      <c r="N91" s="30"/>
      <c r="O91" s="11"/>
      <c r="P91" s="30"/>
      <c r="Q91" s="11"/>
      <c r="R91" s="30"/>
      <c r="S91" s="11"/>
      <c r="T91" s="13"/>
    </row>
    <row r="92" spans="1:20" ht="18.95" customHeight="1">
      <c r="A92" s="60"/>
      <c r="B92" s="60"/>
      <c r="C92" s="60"/>
      <c r="D92" s="50"/>
      <c r="E92" s="50"/>
      <c r="F92" s="10"/>
      <c r="G92" s="34"/>
      <c r="H92" s="30"/>
      <c r="I92" s="3"/>
      <c r="J92" s="30"/>
      <c r="K92" s="11"/>
      <c r="L92" s="30"/>
      <c r="M92" s="11"/>
      <c r="N92" s="30"/>
      <c r="O92" s="11"/>
      <c r="P92" s="30"/>
      <c r="Q92" s="11"/>
      <c r="R92" s="30"/>
      <c r="S92" s="11"/>
      <c r="T92" s="13"/>
    </row>
    <row r="93" spans="1:20" ht="18.95" customHeight="1">
      <c r="A93" s="60"/>
      <c r="B93" s="60"/>
      <c r="C93" s="60"/>
      <c r="D93" s="50"/>
      <c r="E93" s="50"/>
      <c r="F93" s="10"/>
      <c r="G93" s="34"/>
      <c r="H93" s="30"/>
      <c r="I93" s="3"/>
      <c r="J93" s="30"/>
      <c r="K93" s="11"/>
      <c r="L93" s="30"/>
      <c r="M93" s="11"/>
      <c r="N93" s="30"/>
      <c r="O93" s="11"/>
      <c r="P93" s="30"/>
      <c r="Q93" s="11"/>
      <c r="R93" s="30"/>
      <c r="S93" s="11"/>
      <c r="T93" s="13"/>
    </row>
    <row r="94" spans="1:20" ht="18.95" customHeight="1">
      <c r="A94" s="60"/>
      <c r="B94" s="60"/>
      <c r="C94" s="60"/>
      <c r="D94" s="60"/>
      <c r="E94" s="60"/>
    </row>
    <row r="95" spans="1:20" ht="18.95" customHeight="1">
      <c r="A95" s="60"/>
      <c r="B95" s="60"/>
      <c r="C95" s="60"/>
      <c r="D95" s="60"/>
      <c r="E95" s="60"/>
    </row>
  </sheetData>
  <mergeCells count="15">
    <mergeCell ref="R2:S2"/>
    <mergeCell ref="T2:T3"/>
    <mergeCell ref="A2:A3"/>
    <mergeCell ref="L2:M2"/>
    <mergeCell ref="B2:B3"/>
    <mergeCell ref="C2:C3"/>
    <mergeCell ref="L1:P1"/>
    <mergeCell ref="F2:F3"/>
    <mergeCell ref="G2:G3"/>
    <mergeCell ref="J2:K2"/>
    <mergeCell ref="N2:O2"/>
    <mergeCell ref="D1:K1"/>
    <mergeCell ref="E2:E3"/>
    <mergeCell ref="D2:D3"/>
    <mergeCell ref="P2:Q2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>
    <oddFooter>&amp;R대 한 민 국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3:Y111"/>
  <sheetViews>
    <sheetView topLeftCell="D1" workbookViewId="0">
      <selection activeCell="L14" sqref="L14"/>
    </sheetView>
  </sheetViews>
  <sheetFormatPr defaultRowHeight="22.5" customHeight="1"/>
  <cols>
    <col min="1" max="1" width="18.77734375" style="12" hidden="1" customWidth="1"/>
    <col min="2" max="2" width="19.109375" style="12" hidden="1" customWidth="1"/>
    <col min="3" max="3" width="24" style="12" hidden="1" customWidth="1"/>
    <col min="4" max="4" width="23.88671875" style="12" customWidth="1"/>
    <col min="5" max="5" width="23.6640625" style="12" customWidth="1"/>
    <col min="6" max="6" width="4.33203125" style="64" customWidth="1"/>
    <col min="7" max="7" width="4.33203125" style="8" hidden="1" customWidth="1"/>
    <col min="8" max="25" width="7.77734375" style="12" customWidth="1"/>
    <col min="26" max="16384" width="8.88671875" style="12"/>
  </cols>
  <sheetData>
    <row r="3" spans="1:25" ht="22.5" customHeight="1">
      <c r="D3" s="207" t="s">
        <v>781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ht="22.5" customHeight="1">
      <c r="A4" s="65" t="s">
        <v>806</v>
      </c>
      <c r="B4" s="65" t="s">
        <v>805</v>
      </c>
      <c r="C4" s="65" t="s">
        <v>804</v>
      </c>
      <c r="D4" s="204" t="s">
        <v>803</v>
      </c>
      <c r="E4" s="204" t="s">
        <v>802</v>
      </c>
      <c r="F4" s="204" t="s">
        <v>801</v>
      </c>
      <c r="G4" s="71" t="s">
        <v>800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22.5" customHeight="1">
      <c r="A5" s="65"/>
      <c r="B5" s="65"/>
      <c r="C5" s="65"/>
      <c r="D5" s="205"/>
      <c r="E5" s="205"/>
      <c r="F5" s="205"/>
      <c r="G5" s="69"/>
      <c r="H5" s="69" t="s">
        <v>799</v>
      </c>
      <c r="I5" s="69" t="s">
        <v>798</v>
      </c>
      <c r="J5" s="69" t="s">
        <v>797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2.5" customHeight="1">
      <c r="A6" s="65"/>
      <c r="B6" s="65"/>
      <c r="C6" s="65"/>
      <c r="D6" s="206"/>
      <c r="E6" s="206"/>
      <c r="F6" s="206"/>
      <c r="G6" s="68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2.5" customHeight="1">
      <c r="C7" s="12">
        <v>59750337011</v>
      </c>
      <c r="D7" s="13" t="s">
        <v>120</v>
      </c>
      <c r="E7" s="13" t="s">
        <v>121</v>
      </c>
      <c r="F7" s="66" t="s">
        <v>122</v>
      </c>
      <c r="G7" s="10"/>
      <c r="H7" s="55">
        <v>50</v>
      </c>
      <c r="I7" s="55">
        <v>10</v>
      </c>
      <c r="J7" s="55">
        <v>45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22.5" customHeight="1">
      <c r="C8" s="12">
        <v>59750337013</v>
      </c>
      <c r="D8" s="13" t="s">
        <v>120</v>
      </c>
      <c r="E8" s="13" t="s">
        <v>126</v>
      </c>
      <c r="F8" s="66" t="s">
        <v>122</v>
      </c>
      <c r="G8" s="10"/>
      <c r="H8" s="55">
        <v>93</v>
      </c>
      <c r="I8" s="55">
        <v>10</v>
      </c>
      <c r="J8" s="55">
        <v>84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22.5" customHeight="1">
      <c r="C9" s="12">
        <v>59750337014</v>
      </c>
      <c r="D9" s="13" t="s">
        <v>120</v>
      </c>
      <c r="E9" s="13" t="s">
        <v>128</v>
      </c>
      <c r="F9" s="66" t="s">
        <v>122</v>
      </c>
      <c r="G9" s="10"/>
      <c r="H9" s="55">
        <v>70</v>
      </c>
      <c r="I9" s="55">
        <v>10</v>
      </c>
      <c r="J9" s="55">
        <v>63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22.5" customHeight="1">
      <c r="C10" s="12">
        <v>59759017061</v>
      </c>
      <c r="D10" s="13" t="s">
        <v>138</v>
      </c>
      <c r="E10" s="13" t="s">
        <v>139</v>
      </c>
      <c r="F10" s="66" t="s">
        <v>136</v>
      </c>
      <c r="G10" s="10"/>
      <c r="H10" s="55">
        <v>19</v>
      </c>
      <c r="I10" s="55"/>
      <c r="J10" s="55">
        <v>19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22.5" customHeight="1">
      <c r="C11" s="12">
        <v>59759017062</v>
      </c>
      <c r="D11" s="13" t="s">
        <v>138</v>
      </c>
      <c r="E11" s="13" t="s">
        <v>143</v>
      </c>
      <c r="F11" s="66" t="s">
        <v>136</v>
      </c>
      <c r="G11" s="10"/>
      <c r="H11" s="55">
        <v>10</v>
      </c>
      <c r="I11" s="55"/>
      <c r="J11" s="55">
        <v>10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22.5" customHeight="1">
      <c r="C12" s="12">
        <v>59751817222</v>
      </c>
      <c r="D12" s="13" t="s">
        <v>153</v>
      </c>
      <c r="E12" s="13" t="s">
        <v>154</v>
      </c>
      <c r="F12" s="66" t="s">
        <v>122</v>
      </c>
      <c r="G12" s="10"/>
      <c r="H12" s="55">
        <v>12</v>
      </c>
      <c r="I12" s="55">
        <v>5</v>
      </c>
      <c r="J12" s="55">
        <v>11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22.5" customHeight="1">
      <c r="C13" s="12">
        <v>59751817334</v>
      </c>
      <c r="D13" s="13" t="s">
        <v>158</v>
      </c>
      <c r="E13" s="13" t="s">
        <v>159</v>
      </c>
      <c r="F13" s="66" t="s">
        <v>122</v>
      </c>
      <c r="G13" s="10"/>
      <c r="H13" s="55">
        <v>12</v>
      </c>
      <c r="I13" s="55">
        <v>5</v>
      </c>
      <c r="J13" s="55">
        <v>11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22.5" customHeight="1">
      <c r="C14" s="12">
        <v>59754967111</v>
      </c>
      <c r="D14" s="13" t="s">
        <v>161</v>
      </c>
      <c r="E14" s="13" t="s">
        <v>162</v>
      </c>
      <c r="F14" s="66" t="s">
        <v>136</v>
      </c>
      <c r="G14" s="10"/>
      <c r="H14" s="55">
        <v>1</v>
      </c>
      <c r="I14" s="55"/>
      <c r="J14" s="55">
        <v>1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22.5" customHeight="1">
      <c r="C15" s="12">
        <v>59754967501</v>
      </c>
      <c r="D15" s="13" t="s">
        <v>164</v>
      </c>
      <c r="E15" s="13" t="s">
        <v>165</v>
      </c>
      <c r="F15" s="66" t="s">
        <v>136</v>
      </c>
      <c r="G15" s="10"/>
      <c r="H15" s="55">
        <v>10</v>
      </c>
      <c r="I15" s="55"/>
      <c r="J15" s="55">
        <v>10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22.5" customHeight="1">
      <c r="C16" s="12">
        <v>59754967521</v>
      </c>
      <c r="D16" s="13" t="s">
        <v>164</v>
      </c>
      <c r="E16" s="13" t="s">
        <v>167</v>
      </c>
      <c r="F16" s="66" t="s">
        <v>136</v>
      </c>
      <c r="G16" s="10"/>
      <c r="H16" s="55">
        <v>160</v>
      </c>
      <c r="I16" s="55"/>
      <c r="J16" s="55">
        <v>160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3:25" ht="22.5" customHeight="1">
      <c r="C17" s="12">
        <v>59754967561</v>
      </c>
      <c r="D17" s="13" t="s">
        <v>164</v>
      </c>
      <c r="E17" s="13" t="s">
        <v>169</v>
      </c>
      <c r="F17" s="66" t="s">
        <v>136</v>
      </c>
      <c r="G17" s="10"/>
      <c r="H17" s="55">
        <v>14</v>
      </c>
      <c r="I17" s="55"/>
      <c r="J17" s="55">
        <v>14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3:25" ht="22.5" customHeight="1">
      <c r="C18" s="12">
        <v>59754967571</v>
      </c>
      <c r="D18" s="13" t="s">
        <v>164</v>
      </c>
      <c r="E18" s="13" t="s">
        <v>173</v>
      </c>
      <c r="F18" s="66" t="s">
        <v>136</v>
      </c>
      <c r="G18" s="10"/>
      <c r="H18" s="55">
        <v>22</v>
      </c>
      <c r="I18" s="55"/>
      <c r="J18" s="55">
        <v>22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3:25" ht="22.5" customHeight="1">
      <c r="C19" s="12">
        <v>59754977021</v>
      </c>
      <c r="D19" s="13" t="s">
        <v>177</v>
      </c>
      <c r="E19" s="13" t="s">
        <v>178</v>
      </c>
      <c r="F19" s="66" t="s">
        <v>122</v>
      </c>
      <c r="G19" s="10"/>
      <c r="H19" s="55">
        <v>5</v>
      </c>
      <c r="I19" s="55">
        <v>5</v>
      </c>
      <c r="J19" s="55">
        <v>4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3:25" ht="22.5" customHeight="1">
      <c r="C20" s="12">
        <v>59754987421</v>
      </c>
      <c r="D20" s="13" t="s">
        <v>181</v>
      </c>
      <c r="E20" s="13" t="s">
        <v>182</v>
      </c>
      <c r="F20" s="66" t="s">
        <v>136</v>
      </c>
      <c r="G20" s="10"/>
      <c r="H20" s="55">
        <v>8</v>
      </c>
      <c r="I20" s="55"/>
      <c r="J20" s="55">
        <v>8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3:25" ht="22.5" customHeight="1">
      <c r="C21" s="12" t="s">
        <v>342</v>
      </c>
      <c r="D21" s="13" t="s">
        <v>205</v>
      </c>
      <c r="E21" s="13" t="s">
        <v>206</v>
      </c>
      <c r="F21" s="66" t="s">
        <v>122</v>
      </c>
      <c r="G21" s="10"/>
      <c r="H21" s="55">
        <v>164</v>
      </c>
      <c r="I21" s="55">
        <v>10</v>
      </c>
      <c r="J21" s="55">
        <v>148.5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3:25" ht="22.5" customHeight="1">
      <c r="C22" s="12" t="s">
        <v>344</v>
      </c>
      <c r="D22" s="13" t="s">
        <v>212</v>
      </c>
      <c r="E22" s="13" t="s">
        <v>213</v>
      </c>
      <c r="F22" s="66" t="s">
        <v>122</v>
      </c>
      <c r="G22" s="10"/>
      <c r="H22" s="55">
        <v>101</v>
      </c>
      <c r="I22" s="55">
        <v>10</v>
      </c>
      <c r="J22" s="55">
        <v>91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3:25" ht="22.5" customHeight="1">
      <c r="C23" s="12" t="s">
        <v>345</v>
      </c>
      <c r="D23" s="13" t="s">
        <v>212</v>
      </c>
      <c r="E23" s="13" t="s">
        <v>216</v>
      </c>
      <c r="F23" s="66" t="s">
        <v>122</v>
      </c>
      <c r="G23" s="10"/>
      <c r="H23" s="55">
        <v>15</v>
      </c>
      <c r="I23" s="55">
        <v>10</v>
      </c>
      <c r="J23" s="55">
        <v>13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3:25" ht="22.5" customHeight="1">
      <c r="C24" s="12" t="s">
        <v>346</v>
      </c>
      <c r="D24" s="13" t="s">
        <v>212</v>
      </c>
      <c r="E24" s="13" t="s">
        <v>218</v>
      </c>
      <c r="F24" s="66" t="s">
        <v>122</v>
      </c>
      <c r="G24" s="10"/>
      <c r="H24" s="55">
        <v>68</v>
      </c>
      <c r="I24" s="55">
        <v>10</v>
      </c>
      <c r="J24" s="55">
        <v>61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3:25" ht="22.5" customHeight="1">
      <c r="C25" s="12" t="s">
        <v>347</v>
      </c>
      <c r="D25" s="13" t="s">
        <v>212</v>
      </c>
      <c r="E25" s="13" t="s">
        <v>220</v>
      </c>
      <c r="F25" s="66" t="s">
        <v>122</v>
      </c>
      <c r="G25" s="10"/>
      <c r="H25" s="55">
        <v>17</v>
      </c>
      <c r="I25" s="55">
        <v>10</v>
      </c>
      <c r="J25" s="55">
        <v>15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3:25" ht="22.5" customHeight="1">
      <c r="C26" s="12" t="s">
        <v>348</v>
      </c>
      <c r="D26" s="13" t="s">
        <v>222</v>
      </c>
      <c r="E26" s="13" t="s">
        <v>223</v>
      </c>
      <c r="F26" s="66" t="s">
        <v>122</v>
      </c>
      <c r="G26" s="10"/>
      <c r="H26" s="55">
        <v>63</v>
      </c>
      <c r="I26" s="55">
        <v>5</v>
      </c>
      <c r="J26" s="55">
        <v>60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3:25" ht="22.5" customHeight="1">
      <c r="C27" s="12" t="s">
        <v>349</v>
      </c>
      <c r="D27" s="13" t="s">
        <v>222</v>
      </c>
      <c r="E27" s="13" t="s">
        <v>226</v>
      </c>
      <c r="F27" s="66" t="s">
        <v>122</v>
      </c>
      <c r="G27" s="10"/>
      <c r="H27" s="55">
        <v>95</v>
      </c>
      <c r="I27" s="55">
        <v>5</v>
      </c>
      <c r="J27" s="55">
        <v>90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3:25" ht="22.5" customHeight="1">
      <c r="C28" s="12" t="s">
        <v>350</v>
      </c>
      <c r="D28" s="13" t="s">
        <v>222</v>
      </c>
      <c r="E28" s="13" t="s">
        <v>228</v>
      </c>
      <c r="F28" s="66" t="s">
        <v>122</v>
      </c>
      <c r="G28" s="10"/>
      <c r="H28" s="55">
        <v>16</v>
      </c>
      <c r="I28" s="55">
        <v>5</v>
      </c>
      <c r="J28" s="55">
        <v>15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3:25" ht="22.5" customHeight="1">
      <c r="C29" s="12" t="s">
        <v>351</v>
      </c>
      <c r="D29" s="13" t="s">
        <v>222</v>
      </c>
      <c r="E29" s="13" t="s">
        <v>230</v>
      </c>
      <c r="F29" s="66" t="s">
        <v>122</v>
      </c>
      <c r="G29" s="10"/>
      <c r="H29" s="55">
        <v>57</v>
      </c>
      <c r="I29" s="55">
        <v>5</v>
      </c>
      <c r="J29" s="55">
        <v>54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3:25" ht="22.5" customHeight="1">
      <c r="C30" s="12" t="s">
        <v>352</v>
      </c>
      <c r="D30" s="13" t="s">
        <v>222</v>
      </c>
      <c r="E30" s="13" t="s">
        <v>232</v>
      </c>
      <c r="F30" s="66" t="s">
        <v>122</v>
      </c>
      <c r="G30" s="10"/>
      <c r="H30" s="55">
        <v>14</v>
      </c>
      <c r="I30" s="55">
        <v>5</v>
      </c>
      <c r="J30" s="55">
        <v>13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3:25" ht="22.5" customHeight="1">
      <c r="C31" s="12" t="s">
        <v>353</v>
      </c>
      <c r="D31" s="13" t="s">
        <v>222</v>
      </c>
      <c r="E31" s="13" t="s">
        <v>234</v>
      </c>
      <c r="F31" s="66" t="s">
        <v>122</v>
      </c>
      <c r="G31" s="10"/>
      <c r="H31" s="55">
        <v>98</v>
      </c>
      <c r="I31" s="55">
        <v>5</v>
      </c>
      <c r="J31" s="55">
        <v>93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3:25" ht="22.5" customHeight="1">
      <c r="C32" s="12" t="s">
        <v>354</v>
      </c>
      <c r="D32" s="13" t="s">
        <v>222</v>
      </c>
      <c r="E32" s="13" t="s">
        <v>236</v>
      </c>
      <c r="F32" s="66" t="s">
        <v>122</v>
      </c>
      <c r="G32" s="10"/>
      <c r="H32" s="55">
        <v>16</v>
      </c>
      <c r="I32" s="55">
        <v>5</v>
      </c>
      <c r="J32" s="55">
        <v>15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22.5" customHeight="1">
      <c r="C33" s="12" t="s">
        <v>355</v>
      </c>
      <c r="D33" s="13" t="s">
        <v>222</v>
      </c>
      <c r="E33" s="13" t="s">
        <v>238</v>
      </c>
      <c r="F33" s="66" t="s">
        <v>122</v>
      </c>
      <c r="G33" s="10"/>
      <c r="H33" s="55">
        <v>63</v>
      </c>
      <c r="I33" s="55">
        <v>5</v>
      </c>
      <c r="J33" s="55">
        <v>60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22.5" customHeight="1">
      <c r="C34" s="12" t="s">
        <v>356</v>
      </c>
      <c r="D34" s="13" t="s">
        <v>240</v>
      </c>
      <c r="E34" s="13" t="s">
        <v>241</v>
      </c>
      <c r="F34" s="66" t="s">
        <v>122</v>
      </c>
      <c r="G34" s="10"/>
      <c r="H34" s="55">
        <v>14</v>
      </c>
      <c r="I34" s="55">
        <v>5</v>
      </c>
      <c r="J34" s="55">
        <v>13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22.5" customHeight="1">
      <c r="C35" s="12" t="s">
        <v>357</v>
      </c>
      <c r="D35" s="13" t="s">
        <v>240</v>
      </c>
      <c r="E35" s="13" t="s">
        <v>245</v>
      </c>
      <c r="F35" s="66" t="s">
        <v>122</v>
      </c>
      <c r="G35" s="10"/>
      <c r="H35" s="55">
        <v>26</v>
      </c>
      <c r="I35" s="55">
        <v>5</v>
      </c>
      <c r="J35" s="55">
        <v>24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22.5" customHeight="1">
      <c r="C36" s="12" t="s">
        <v>358</v>
      </c>
      <c r="D36" s="13" t="s">
        <v>240</v>
      </c>
      <c r="E36" s="13" t="s">
        <v>247</v>
      </c>
      <c r="F36" s="66" t="s">
        <v>122</v>
      </c>
      <c r="G36" s="10"/>
      <c r="H36" s="55">
        <v>14</v>
      </c>
      <c r="I36" s="55">
        <v>5</v>
      </c>
      <c r="J36" s="55">
        <v>13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22.5" customHeight="1">
      <c r="C37" s="12" t="s">
        <v>359</v>
      </c>
      <c r="D37" s="13" t="s">
        <v>249</v>
      </c>
      <c r="E37" s="13" t="s">
        <v>250</v>
      </c>
      <c r="F37" s="66" t="s">
        <v>136</v>
      </c>
      <c r="G37" s="10"/>
      <c r="H37" s="55">
        <v>20</v>
      </c>
      <c r="I37" s="55"/>
      <c r="J37" s="55">
        <v>20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40" spans="1:25" ht="22.5" customHeight="1">
      <c r="D40" s="207" t="s">
        <v>781</v>
      </c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</row>
    <row r="41" spans="1:25" ht="22.5" customHeight="1">
      <c r="A41" s="65" t="s">
        <v>806</v>
      </c>
      <c r="B41" s="65" t="s">
        <v>805</v>
      </c>
      <c r="C41" s="65" t="s">
        <v>804</v>
      </c>
      <c r="D41" s="204" t="s">
        <v>803</v>
      </c>
      <c r="E41" s="204" t="s">
        <v>802</v>
      </c>
      <c r="F41" s="204" t="s">
        <v>801</v>
      </c>
      <c r="G41" s="71" t="s">
        <v>800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22.5" customHeight="1">
      <c r="A42" s="65"/>
      <c r="B42" s="65"/>
      <c r="C42" s="65"/>
      <c r="D42" s="205"/>
      <c r="E42" s="205"/>
      <c r="F42" s="205"/>
      <c r="G42" s="69"/>
      <c r="H42" s="69" t="s">
        <v>799</v>
      </c>
      <c r="I42" s="69" t="s">
        <v>798</v>
      </c>
      <c r="J42" s="69" t="s">
        <v>797</v>
      </c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5" ht="22.5" customHeight="1">
      <c r="A43" s="65"/>
      <c r="B43" s="65"/>
      <c r="C43" s="65"/>
      <c r="D43" s="206"/>
      <c r="E43" s="206"/>
      <c r="F43" s="206"/>
      <c r="G43" s="68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22.5" customHeight="1">
      <c r="C44" s="12">
        <v>56950120028</v>
      </c>
      <c r="D44" s="13" t="s">
        <v>465</v>
      </c>
      <c r="E44" s="13" t="s">
        <v>466</v>
      </c>
      <c r="F44" s="66" t="s">
        <v>467</v>
      </c>
      <c r="G44" s="10"/>
      <c r="H44" s="55">
        <v>57</v>
      </c>
      <c r="I44" s="55"/>
      <c r="J44" s="55">
        <v>57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22.5" customHeight="1">
      <c r="C45" s="12">
        <v>56950120036</v>
      </c>
      <c r="D45" s="13" t="s">
        <v>465</v>
      </c>
      <c r="E45" s="13" t="s">
        <v>471</v>
      </c>
      <c r="F45" s="66" t="s">
        <v>467</v>
      </c>
      <c r="G45" s="10"/>
      <c r="H45" s="55">
        <v>44</v>
      </c>
      <c r="I45" s="55"/>
      <c r="J45" s="55">
        <v>44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22.5" customHeight="1">
      <c r="C46" s="12">
        <v>56950180028</v>
      </c>
      <c r="D46" s="13" t="s">
        <v>480</v>
      </c>
      <c r="E46" s="13" t="s">
        <v>466</v>
      </c>
      <c r="F46" s="66" t="s">
        <v>467</v>
      </c>
      <c r="G46" s="10"/>
      <c r="H46" s="55">
        <v>4</v>
      </c>
      <c r="I46" s="55"/>
      <c r="J46" s="55">
        <v>4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22.5" customHeight="1">
      <c r="C47" s="12">
        <v>56950160300</v>
      </c>
      <c r="D47" s="13" t="s">
        <v>475</v>
      </c>
      <c r="E47" s="13" t="s">
        <v>476</v>
      </c>
      <c r="F47" s="66" t="s">
        <v>467</v>
      </c>
      <c r="G47" s="10"/>
      <c r="H47" s="55">
        <v>11</v>
      </c>
      <c r="I47" s="55"/>
      <c r="J47" s="55">
        <v>11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22.5" customHeight="1">
      <c r="C48" s="12" t="s">
        <v>481</v>
      </c>
      <c r="D48" s="13" t="s">
        <v>484</v>
      </c>
      <c r="E48" s="13" t="s">
        <v>485</v>
      </c>
      <c r="F48" s="66" t="s">
        <v>260</v>
      </c>
      <c r="G48" s="10"/>
      <c r="H48" s="55">
        <v>22</v>
      </c>
      <c r="I48" s="55"/>
      <c r="J48" s="55">
        <v>22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3:25" ht="22.5" customHeight="1">
      <c r="C49" s="12" t="s">
        <v>490</v>
      </c>
      <c r="D49" s="13" t="s">
        <v>484</v>
      </c>
      <c r="E49" s="13" t="s">
        <v>493</v>
      </c>
      <c r="F49" s="66" t="s">
        <v>260</v>
      </c>
      <c r="G49" s="10"/>
      <c r="H49" s="55">
        <v>1</v>
      </c>
      <c r="I49" s="55"/>
      <c r="J49" s="55">
        <v>1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3:25" ht="22.5" customHeight="1">
      <c r="C50" s="12" t="s">
        <v>486</v>
      </c>
      <c r="D50" s="13" t="s">
        <v>484</v>
      </c>
      <c r="E50" s="13" t="s">
        <v>489</v>
      </c>
      <c r="F50" s="66" t="s">
        <v>260</v>
      </c>
      <c r="G50" s="10"/>
      <c r="H50" s="55">
        <v>4</v>
      </c>
      <c r="I50" s="55"/>
      <c r="J50" s="55">
        <v>4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3:25" ht="22.5" customHeight="1">
      <c r="C51" s="12" t="s">
        <v>494</v>
      </c>
      <c r="D51" s="13" t="s">
        <v>484</v>
      </c>
      <c r="E51" s="13" t="s">
        <v>497</v>
      </c>
      <c r="F51" s="66" t="s">
        <v>260</v>
      </c>
      <c r="G51" s="10"/>
      <c r="H51" s="55">
        <v>5</v>
      </c>
      <c r="I51" s="55"/>
      <c r="J51" s="55">
        <v>5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3:25" ht="22.5" customHeight="1">
      <c r="C52" s="12" t="s">
        <v>498</v>
      </c>
      <c r="D52" s="13" t="s">
        <v>484</v>
      </c>
      <c r="E52" s="13" t="s">
        <v>501</v>
      </c>
      <c r="F52" s="66" t="s">
        <v>260</v>
      </c>
      <c r="G52" s="10"/>
      <c r="H52" s="55">
        <v>1</v>
      </c>
      <c r="I52" s="55"/>
      <c r="J52" s="55">
        <v>1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3:25" ht="22.5" customHeight="1">
      <c r="C53" s="12" t="s">
        <v>364</v>
      </c>
      <c r="D53" s="13" t="s">
        <v>271</v>
      </c>
      <c r="E53" s="13" t="s">
        <v>272</v>
      </c>
      <c r="F53" s="66" t="s">
        <v>136</v>
      </c>
      <c r="G53" s="10"/>
      <c r="H53" s="55">
        <v>46</v>
      </c>
      <c r="I53" s="55"/>
      <c r="J53" s="55">
        <v>46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3:25" ht="22.5" customHeight="1">
      <c r="C54" s="12" t="s">
        <v>365</v>
      </c>
      <c r="D54" s="13" t="s">
        <v>273</v>
      </c>
      <c r="E54" s="13" t="s">
        <v>274</v>
      </c>
      <c r="F54" s="66" t="s">
        <v>136</v>
      </c>
      <c r="G54" s="10"/>
      <c r="H54" s="55">
        <v>4</v>
      </c>
      <c r="I54" s="55"/>
      <c r="J54" s="55">
        <v>4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3:25" ht="22.5" customHeight="1">
      <c r="C55" s="12" t="s">
        <v>818</v>
      </c>
      <c r="D55" s="13" t="s">
        <v>817</v>
      </c>
      <c r="E55" s="13" t="s">
        <v>814</v>
      </c>
      <c r="F55" s="66" t="s">
        <v>294</v>
      </c>
      <c r="G55" s="10" t="s">
        <v>411</v>
      </c>
      <c r="H55" s="55">
        <v>1</v>
      </c>
      <c r="I55" s="55"/>
      <c r="J55" s="55">
        <v>1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3:25" ht="22.5" customHeight="1">
      <c r="C56" s="12" t="s">
        <v>816</v>
      </c>
      <c r="D56" s="13" t="s">
        <v>815</v>
      </c>
      <c r="E56" s="13" t="s">
        <v>814</v>
      </c>
      <c r="F56" s="66" t="s">
        <v>294</v>
      </c>
      <c r="G56" s="10" t="s">
        <v>411</v>
      </c>
      <c r="H56" s="55">
        <v>1</v>
      </c>
      <c r="I56" s="55"/>
      <c r="J56" s="55">
        <v>1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3:25" ht="22.5" customHeight="1">
      <c r="C57" s="12" t="s">
        <v>813</v>
      </c>
      <c r="D57" s="13" t="s">
        <v>812</v>
      </c>
      <c r="E57" s="13" t="s">
        <v>807</v>
      </c>
      <c r="F57" s="66" t="s">
        <v>294</v>
      </c>
      <c r="G57" s="10" t="s">
        <v>411</v>
      </c>
      <c r="H57" s="55">
        <v>1</v>
      </c>
      <c r="I57" s="55"/>
      <c r="J57" s="55">
        <v>1</v>
      </c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3:25" ht="22.5" customHeight="1">
      <c r="C58" s="12" t="s">
        <v>811</v>
      </c>
      <c r="D58" s="13" t="s">
        <v>810</v>
      </c>
      <c r="E58" s="13" t="s">
        <v>807</v>
      </c>
      <c r="F58" s="66" t="s">
        <v>294</v>
      </c>
      <c r="G58" s="10" t="s">
        <v>411</v>
      </c>
      <c r="H58" s="55">
        <v>1</v>
      </c>
      <c r="I58" s="55"/>
      <c r="J58" s="55">
        <v>1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3:25" ht="22.5" customHeight="1">
      <c r="C59" s="12" t="s">
        <v>809</v>
      </c>
      <c r="D59" s="13" t="s">
        <v>808</v>
      </c>
      <c r="E59" s="13" t="s">
        <v>807</v>
      </c>
      <c r="F59" s="66" t="s">
        <v>277</v>
      </c>
      <c r="G59" s="10" t="s">
        <v>411</v>
      </c>
      <c r="H59" s="55">
        <v>1</v>
      </c>
      <c r="I59" s="55"/>
      <c r="J59" s="55">
        <v>1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3:25" ht="22.5" customHeight="1">
      <c r="C60" s="12" t="s">
        <v>366</v>
      </c>
      <c r="D60" s="13" t="s">
        <v>275</v>
      </c>
      <c r="E60" s="13" t="s">
        <v>276</v>
      </c>
      <c r="F60" s="66" t="s">
        <v>277</v>
      </c>
      <c r="G60" s="10"/>
      <c r="H60" s="55">
        <v>1</v>
      </c>
      <c r="I60" s="55"/>
      <c r="J60" s="55">
        <v>1</v>
      </c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3:25" ht="22.5" customHeight="1">
      <c r="C61" s="12" t="s">
        <v>367</v>
      </c>
      <c r="D61" s="13" t="s">
        <v>278</v>
      </c>
      <c r="E61" s="13" t="s">
        <v>279</v>
      </c>
      <c r="F61" s="66" t="s">
        <v>277</v>
      </c>
      <c r="G61" s="10"/>
      <c r="H61" s="55">
        <v>3</v>
      </c>
      <c r="I61" s="55"/>
      <c r="J61" s="55">
        <v>3</v>
      </c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3:25" ht="22.5" customHeight="1">
      <c r="C62" s="12" t="s">
        <v>368</v>
      </c>
      <c r="D62" s="13" t="s">
        <v>280</v>
      </c>
      <c r="E62" s="13"/>
      <c r="F62" s="66" t="s">
        <v>277</v>
      </c>
      <c r="G62" s="10"/>
      <c r="H62" s="55">
        <v>1</v>
      </c>
      <c r="I62" s="55"/>
      <c r="J62" s="55">
        <v>1</v>
      </c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3:25" ht="22.5" customHeight="1">
      <c r="C63" s="12" t="s">
        <v>369</v>
      </c>
      <c r="D63" s="13" t="s">
        <v>281</v>
      </c>
      <c r="E63" s="13"/>
      <c r="F63" s="66" t="s">
        <v>277</v>
      </c>
      <c r="G63" s="10"/>
      <c r="H63" s="55">
        <v>1</v>
      </c>
      <c r="I63" s="55"/>
      <c r="J63" s="55">
        <v>1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3:25" ht="22.5" customHeight="1">
      <c r="D64" s="13"/>
      <c r="E64" s="13"/>
      <c r="F64" s="66"/>
      <c r="G64" s="10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22.5" customHeight="1">
      <c r="D65" s="13"/>
      <c r="E65" s="13"/>
      <c r="F65" s="66"/>
      <c r="G65" s="10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22.5" customHeight="1">
      <c r="D66" s="13"/>
      <c r="E66" s="13"/>
      <c r="F66" s="66"/>
      <c r="G66" s="10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22.5" customHeight="1">
      <c r="D67" s="13"/>
      <c r="E67" s="13"/>
      <c r="F67" s="66"/>
      <c r="G67" s="1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22.5" customHeight="1">
      <c r="D68" s="13"/>
      <c r="E68" s="13"/>
      <c r="F68" s="66"/>
      <c r="G68" s="10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ht="22.5" customHeight="1">
      <c r="D69" s="13"/>
      <c r="E69" s="13"/>
      <c r="F69" s="66"/>
      <c r="G69" s="10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22.5" customHeight="1">
      <c r="D70" s="13"/>
      <c r="E70" s="13"/>
      <c r="F70" s="66"/>
      <c r="G70" s="10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ht="22.5" customHeight="1">
      <c r="D71" s="13"/>
      <c r="E71" s="13"/>
      <c r="F71" s="66"/>
      <c r="G71" s="10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ht="22.5" customHeight="1">
      <c r="D72" s="13"/>
      <c r="E72" s="13"/>
      <c r="F72" s="66"/>
      <c r="G72" s="10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22.5" customHeight="1">
      <c r="D73" s="13"/>
      <c r="E73" s="13"/>
      <c r="F73" s="66"/>
      <c r="G73" s="10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ht="22.5" customHeight="1">
      <c r="D74" s="13"/>
      <c r="E74" s="13"/>
      <c r="F74" s="66"/>
      <c r="G74" s="10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7" spans="1:25" ht="22.5" customHeight="1">
      <c r="D77" s="207" t="s">
        <v>783</v>
      </c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</row>
    <row r="78" spans="1:25" ht="22.5" customHeight="1">
      <c r="A78" s="65" t="s">
        <v>806</v>
      </c>
      <c r="B78" s="65" t="s">
        <v>805</v>
      </c>
      <c r="C78" s="65" t="s">
        <v>804</v>
      </c>
      <c r="D78" s="204" t="s">
        <v>803</v>
      </c>
      <c r="E78" s="204" t="s">
        <v>802</v>
      </c>
      <c r="F78" s="204" t="s">
        <v>801</v>
      </c>
      <c r="G78" s="71" t="s">
        <v>800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 ht="22.5" customHeight="1">
      <c r="A79" s="65"/>
      <c r="B79" s="65"/>
      <c r="C79" s="65"/>
      <c r="D79" s="205"/>
      <c r="E79" s="205"/>
      <c r="F79" s="205"/>
      <c r="G79" s="69"/>
      <c r="H79" s="69" t="s">
        <v>799</v>
      </c>
      <c r="I79" s="69" t="s">
        <v>798</v>
      </c>
      <c r="J79" s="69" t="s">
        <v>797</v>
      </c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</row>
    <row r="80" spans="1:25" ht="22.5" customHeight="1">
      <c r="A80" s="65"/>
      <c r="B80" s="65"/>
      <c r="C80" s="65"/>
      <c r="D80" s="206"/>
      <c r="E80" s="206"/>
      <c r="F80" s="206"/>
      <c r="G80" s="68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3:25" ht="22.5" customHeight="1">
      <c r="C81" s="12">
        <v>59753017003</v>
      </c>
      <c r="D81" s="13" t="s">
        <v>130</v>
      </c>
      <c r="E81" s="13" t="s">
        <v>131</v>
      </c>
      <c r="F81" s="66" t="s">
        <v>122</v>
      </c>
      <c r="G81" s="10"/>
      <c r="H81" s="55">
        <v>13</v>
      </c>
      <c r="I81" s="55">
        <v>10</v>
      </c>
      <c r="J81" s="55">
        <v>11</v>
      </c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3:25" ht="22.5" customHeight="1">
      <c r="C82" s="12">
        <v>59753017043</v>
      </c>
      <c r="D82" s="13" t="s">
        <v>130</v>
      </c>
      <c r="E82" s="13" t="s">
        <v>135</v>
      </c>
      <c r="F82" s="66" t="s">
        <v>136</v>
      </c>
      <c r="G82" s="10"/>
      <c r="H82" s="55">
        <v>22</v>
      </c>
      <c r="I82" s="55"/>
      <c r="J82" s="55">
        <v>22</v>
      </c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3:25" ht="22.5" customHeight="1">
      <c r="C83" s="12">
        <v>59753767011</v>
      </c>
      <c r="D83" s="13" t="s">
        <v>145</v>
      </c>
      <c r="E83" s="13" t="s">
        <v>146</v>
      </c>
      <c r="F83" s="66" t="s">
        <v>136</v>
      </c>
      <c r="G83" s="10"/>
      <c r="H83" s="55">
        <v>11</v>
      </c>
      <c r="I83" s="55"/>
      <c r="J83" s="55">
        <v>11</v>
      </c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3:25" ht="22.5" customHeight="1">
      <c r="C84" s="12">
        <v>59753767221</v>
      </c>
      <c r="D84" s="13" t="s">
        <v>150</v>
      </c>
      <c r="E84" s="13" t="s">
        <v>151</v>
      </c>
      <c r="F84" s="66" t="s">
        <v>136</v>
      </c>
      <c r="G84" s="10"/>
      <c r="H84" s="55">
        <v>11</v>
      </c>
      <c r="I84" s="55"/>
      <c r="J84" s="55">
        <v>11</v>
      </c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3:25" ht="22.5" customHeight="1">
      <c r="C85" s="12" t="s">
        <v>343</v>
      </c>
      <c r="D85" s="13" t="s">
        <v>205</v>
      </c>
      <c r="E85" s="13" t="s">
        <v>210</v>
      </c>
      <c r="F85" s="66" t="s">
        <v>122</v>
      </c>
      <c r="G85" s="10"/>
      <c r="H85" s="55">
        <v>37</v>
      </c>
      <c r="I85" s="55">
        <v>10</v>
      </c>
      <c r="J85" s="55">
        <v>33</v>
      </c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3:25" ht="22.5" customHeight="1">
      <c r="C86" s="12" t="s">
        <v>370</v>
      </c>
      <c r="D86" s="13" t="s">
        <v>282</v>
      </c>
      <c r="E86" s="13" t="s">
        <v>283</v>
      </c>
      <c r="F86" s="66" t="s">
        <v>136</v>
      </c>
      <c r="G86" s="10"/>
      <c r="H86" s="55">
        <v>1</v>
      </c>
      <c r="I86" s="55"/>
      <c r="J86" s="55">
        <v>1</v>
      </c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3:25" ht="22.5" customHeight="1">
      <c r="C87" s="12" t="s">
        <v>371</v>
      </c>
      <c r="D87" s="13" t="s">
        <v>285</v>
      </c>
      <c r="E87" s="13" t="s">
        <v>286</v>
      </c>
      <c r="F87" s="66" t="s">
        <v>136</v>
      </c>
      <c r="G87" s="10"/>
      <c r="H87" s="55">
        <v>6</v>
      </c>
      <c r="I87" s="55"/>
      <c r="J87" s="55">
        <v>6</v>
      </c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3:25" ht="22.5" customHeight="1">
      <c r="C88" s="12" t="s">
        <v>372</v>
      </c>
      <c r="D88" s="13" t="s">
        <v>287</v>
      </c>
      <c r="E88" s="13" t="s">
        <v>288</v>
      </c>
      <c r="F88" s="66" t="s">
        <v>136</v>
      </c>
      <c r="G88" s="10"/>
      <c r="H88" s="55">
        <v>1</v>
      </c>
      <c r="I88" s="55"/>
      <c r="J88" s="55">
        <v>1</v>
      </c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3:25" ht="22.5" customHeight="1">
      <c r="C89" s="12" t="s">
        <v>373</v>
      </c>
      <c r="D89" s="13" t="s">
        <v>289</v>
      </c>
      <c r="E89" s="13" t="s">
        <v>290</v>
      </c>
      <c r="F89" s="66" t="s">
        <v>136</v>
      </c>
      <c r="G89" s="10"/>
      <c r="H89" s="55">
        <v>3</v>
      </c>
      <c r="I89" s="55"/>
      <c r="J89" s="55">
        <v>3</v>
      </c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</row>
    <row r="90" spans="3:25" ht="22.5" customHeight="1">
      <c r="D90" s="13"/>
      <c r="E90" s="13"/>
      <c r="F90" s="66"/>
      <c r="G90" s="10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</row>
    <row r="91" spans="3:25" ht="22.5" customHeight="1">
      <c r="D91" s="13"/>
      <c r="E91" s="13"/>
      <c r="F91" s="66"/>
      <c r="G91" s="10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3:25" ht="22.5" customHeight="1">
      <c r="D92" s="13"/>
      <c r="E92" s="13"/>
      <c r="F92" s="66"/>
      <c r="G92" s="10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3:25" ht="22.5" customHeight="1">
      <c r="D93" s="13"/>
      <c r="E93" s="13"/>
      <c r="F93" s="66"/>
      <c r="G93" s="10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3:25" ht="22.5" customHeight="1">
      <c r="D94" s="13"/>
      <c r="E94" s="13"/>
      <c r="F94" s="66"/>
      <c r="G94" s="10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3:25" ht="22.5" customHeight="1">
      <c r="D95" s="13"/>
      <c r="E95" s="13"/>
      <c r="F95" s="66"/>
      <c r="G95" s="10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3:25" ht="22.5" customHeight="1">
      <c r="D96" s="13"/>
      <c r="E96" s="13"/>
      <c r="F96" s="66"/>
      <c r="G96" s="10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4:25" ht="22.5" customHeight="1">
      <c r="D97" s="13"/>
      <c r="E97" s="13"/>
      <c r="F97" s="66"/>
      <c r="G97" s="10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4:25" ht="22.5" customHeight="1">
      <c r="D98" s="13"/>
      <c r="E98" s="13"/>
      <c r="F98" s="66"/>
      <c r="G98" s="10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4:25" ht="22.5" customHeight="1">
      <c r="D99" s="13"/>
      <c r="E99" s="13"/>
      <c r="F99" s="66"/>
      <c r="G99" s="10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0" spans="4:25" ht="22.5" customHeight="1">
      <c r="D100" s="13"/>
      <c r="E100" s="13"/>
      <c r="F100" s="66"/>
      <c r="G100" s="10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4:25" ht="22.5" customHeight="1">
      <c r="D101" s="13"/>
      <c r="E101" s="13"/>
      <c r="F101" s="66"/>
      <c r="G101" s="10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</row>
    <row r="102" spans="4:25" ht="22.5" customHeight="1">
      <c r="D102" s="13"/>
      <c r="E102" s="13"/>
      <c r="F102" s="66"/>
      <c r="G102" s="10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  <row r="103" spans="4:25" ht="22.5" customHeight="1">
      <c r="D103" s="13"/>
      <c r="E103" s="13"/>
      <c r="F103" s="66"/>
      <c r="G103" s="10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</row>
    <row r="104" spans="4:25" ht="22.5" customHeight="1">
      <c r="D104" s="13"/>
      <c r="E104" s="13"/>
      <c r="F104" s="66"/>
      <c r="G104" s="10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4:25" ht="22.5" customHeight="1">
      <c r="D105" s="13"/>
      <c r="E105" s="13"/>
      <c r="F105" s="66"/>
      <c r="G105" s="10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  <row r="106" spans="4:25" ht="22.5" customHeight="1">
      <c r="D106" s="13"/>
      <c r="E106" s="13"/>
      <c r="F106" s="66"/>
      <c r="G106" s="10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</row>
    <row r="107" spans="4:25" ht="22.5" customHeight="1">
      <c r="D107" s="13"/>
      <c r="E107" s="13"/>
      <c r="F107" s="66"/>
      <c r="G107" s="10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</row>
    <row r="108" spans="4:25" ht="22.5" customHeight="1">
      <c r="D108" s="13"/>
      <c r="E108" s="13"/>
      <c r="F108" s="66"/>
      <c r="G108" s="10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</row>
    <row r="109" spans="4:25" ht="22.5" customHeight="1">
      <c r="D109" s="13"/>
      <c r="E109" s="13"/>
      <c r="F109" s="66"/>
      <c r="G109" s="10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</row>
    <row r="110" spans="4:25" ht="22.5" customHeight="1">
      <c r="D110" s="13"/>
      <c r="E110" s="13"/>
      <c r="F110" s="66"/>
      <c r="G110" s="10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</row>
    <row r="111" spans="4:25" ht="22.5" customHeight="1">
      <c r="D111" s="13"/>
      <c r="E111" s="13"/>
      <c r="F111" s="66"/>
      <c r="G111" s="10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</row>
  </sheetData>
  <mergeCells count="12">
    <mergeCell ref="D78:D80"/>
    <mergeCell ref="E78:E80"/>
    <mergeCell ref="F78:F80"/>
    <mergeCell ref="D3:Y3"/>
    <mergeCell ref="D40:Y40"/>
    <mergeCell ref="D77:Y77"/>
    <mergeCell ref="D4:D6"/>
    <mergeCell ref="E4:E6"/>
    <mergeCell ref="F4:F6"/>
    <mergeCell ref="D41:D43"/>
    <mergeCell ref="E41:E43"/>
    <mergeCell ref="F41:F4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60" orientation="landscape" r:id="rId1"/>
  <headerFooter alignWithMargins="0">
    <oddHeader>&amp;C&amp;28산 출 집 계 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M450"/>
  <sheetViews>
    <sheetView topLeftCell="D1" workbookViewId="0">
      <selection activeCell="E14" sqref="E14"/>
    </sheetView>
  </sheetViews>
  <sheetFormatPr defaultRowHeight="15.95" customHeight="1"/>
  <cols>
    <col min="1" max="1" width="28.21875" style="2" hidden="1" customWidth="1"/>
    <col min="2" max="2" width="29.77734375" style="21" hidden="1" customWidth="1"/>
    <col min="3" max="3" width="26.77734375" style="21" hidden="1" customWidth="1"/>
    <col min="4" max="5" width="36.5546875" style="2" customWidth="1"/>
    <col min="6" max="6" width="6.21875" style="21" customWidth="1"/>
    <col min="7" max="7" width="12.5546875" style="21" hidden="1" customWidth="1"/>
    <col min="8" max="9" width="25.77734375" style="2" customWidth="1"/>
    <col min="10" max="10" width="4.21875" style="64" customWidth="1"/>
    <col min="11" max="11" width="16.109375" style="2" customWidth="1"/>
    <col min="12" max="13" width="7.6640625" style="2" customWidth="1"/>
    <col min="14" max="16384" width="8.88671875" style="2"/>
  </cols>
  <sheetData>
    <row r="1" spans="1:13" ht="15.95" customHeight="1">
      <c r="D1" s="20"/>
      <c r="E1" s="20"/>
    </row>
    <row r="2" spans="1:13" ht="15.95" customHeight="1">
      <c r="D2" s="20"/>
      <c r="E2" s="20"/>
    </row>
    <row r="3" spans="1:13" ht="15.95" customHeight="1">
      <c r="B3" s="21" t="s">
        <v>836</v>
      </c>
      <c r="D3" s="207" t="s">
        <v>781</v>
      </c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5.95" customHeight="1">
      <c r="A4" s="65" t="s">
        <v>79</v>
      </c>
      <c r="B4" s="63" t="s">
        <v>835</v>
      </c>
      <c r="C4" s="63" t="s">
        <v>834</v>
      </c>
      <c r="D4" s="204" t="s">
        <v>833</v>
      </c>
      <c r="E4" s="204" t="s">
        <v>832</v>
      </c>
      <c r="F4" s="209" t="s">
        <v>831</v>
      </c>
      <c r="G4" s="209" t="s">
        <v>18</v>
      </c>
      <c r="H4" s="204" t="s">
        <v>830</v>
      </c>
      <c r="I4" s="204" t="s">
        <v>829</v>
      </c>
      <c r="J4" s="204" t="s">
        <v>20</v>
      </c>
      <c r="K4" s="204" t="s">
        <v>828</v>
      </c>
      <c r="L4" s="204" t="s">
        <v>100</v>
      </c>
      <c r="M4" s="204" t="s">
        <v>8</v>
      </c>
    </row>
    <row r="5" spans="1:13" ht="15.95" customHeight="1">
      <c r="A5" s="65"/>
      <c r="B5" s="63"/>
      <c r="C5" s="63"/>
      <c r="D5" s="206"/>
      <c r="E5" s="206"/>
      <c r="F5" s="210"/>
      <c r="G5" s="210"/>
      <c r="H5" s="206"/>
      <c r="I5" s="206"/>
      <c r="J5" s="206"/>
      <c r="K5" s="206"/>
      <c r="L5" s="206"/>
      <c r="M5" s="206"/>
    </row>
    <row r="6" spans="1:13" ht="15.95" customHeight="1">
      <c r="A6" s="2" t="s">
        <v>855</v>
      </c>
      <c r="D6" s="73" t="s">
        <v>952</v>
      </c>
      <c r="E6" s="73"/>
      <c r="F6" s="77"/>
      <c r="G6" s="77"/>
      <c r="H6" s="5"/>
      <c r="I6" s="5"/>
      <c r="J6" s="76"/>
      <c r="K6" s="75"/>
      <c r="L6" s="75"/>
      <c r="M6" s="75"/>
    </row>
    <row r="7" spans="1:13" ht="15.95" customHeight="1">
      <c r="A7" s="2" t="s">
        <v>855</v>
      </c>
      <c r="B7" s="21" t="s">
        <v>280</v>
      </c>
      <c r="D7" s="74" t="s">
        <v>280</v>
      </c>
      <c r="E7" s="74" t="s">
        <v>824</v>
      </c>
      <c r="F7" s="72" t="s">
        <v>824</v>
      </c>
      <c r="G7" s="72" t="s">
        <v>368</v>
      </c>
      <c r="H7" s="3" t="s">
        <v>280</v>
      </c>
      <c r="I7" s="3"/>
      <c r="J7" s="10" t="s">
        <v>277</v>
      </c>
      <c r="K7" s="11" t="s">
        <v>824</v>
      </c>
      <c r="L7" s="11" t="s">
        <v>824</v>
      </c>
      <c r="M7" s="11" t="s">
        <v>824</v>
      </c>
    </row>
    <row r="8" spans="1:13" ht="15.95" customHeight="1">
      <c r="A8" s="2" t="s">
        <v>855</v>
      </c>
      <c r="D8" s="74"/>
      <c r="E8" s="74"/>
      <c r="F8" s="72"/>
      <c r="G8" s="72"/>
      <c r="H8" s="3"/>
      <c r="I8" s="3"/>
      <c r="J8" s="10"/>
      <c r="K8" s="11"/>
      <c r="L8" s="11"/>
      <c r="M8" s="11"/>
    </row>
    <row r="9" spans="1:13" ht="15.95" customHeight="1">
      <c r="A9" s="2" t="s">
        <v>855</v>
      </c>
      <c r="D9" s="74" t="s">
        <v>1035</v>
      </c>
      <c r="E9" s="74"/>
      <c r="F9" s="72"/>
      <c r="G9" s="72"/>
      <c r="H9" s="3"/>
      <c r="I9" s="3"/>
      <c r="J9" s="10"/>
      <c r="K9" s="11"/>
      <c r="L9" s="11"/>
      <c r="M9" s="11"/>
    </row>
    <row r="10" spans="1:13" ht="15.95" customHeight="1">
      <c r="A10" s="2" t="s">
        <v>855</v>
      </c>
      <c r="D10" s="74"/>
      <c r="E10" s="74"/>
      <c r="F10" s="72"/>
      <c r="G10" s="72"/>
      <c r="H10" s="3"/>
      <c r="I10" s="3"/>
      <c r="J10" s="10"/>
      <c r="K10" s="11"/>
      <c r="L10" s="11"/>
      <c r="M10" s="11"/>
    </row>
    <row r="11" spans="1:13" ht="15.95" customHeight="1">
      <c r="A11" s="2" t="s">
        <v>855</v>
      </c>
      <c r="B11" s="21" t="s">
        <v>1034</v>
      </c>
      <c r="D11" s="74" t="s">
        <v>1033</v>
      </c>
      <c r="E11" s="74" t="s">
        <v>824</v>
      </c>
      <c r="F11" s="72" t="s">
        <v>824</v>
      </c>
      <c r="G11" s="72" t="s">
        <v>498</v>
      </c>
      <c r="H11" s="3" t="s">
        <v>484</v>
      </c>
      <c r="I11" s="3" t="s">
        <v>501</v>
      </c>
      <c r="J11" s="10" t="s">
        <v>260</v>
      </c>
      <c r="K11" s="11" t="s">
        <v>824</v>
      </c>
      <c r="L11" s="11" t="s">
        <v>824</v>
      </c>
      <c r="M11" s="11" t="s">
        <v>824</v>
      </c>
    </row>
    <row r="12" spans="1:13" ht="15.95" customHeight="1">
      <c r="A12" s="2" t="s">
        <v>855</v>
      </c>
      <c r="B12" s="21" t="s">
        <v>1032</v>
      </c>
      <c r="D12" s="73"/>
      <c r="E12" s="73"/>
      <c r="F12" s="72"/>
      <c r="G12" s="72" t="s">
        <v>494</v>
      </c>
      <c r="H12" s="3" t="s">
        <v>484</v>
      </c>
      <c r="I12" s="3" t="s">
        <v>497</v>
      </c>
      <c r="J12" s="10" t="s">
        <v>260</v>
      </c>
      <c r="K12" s="11" t="s">
        <v>1031</v>
      </c>
      <c r="L12" s="11" t="s">
        <v>1031</v>
      </c>
      <c r="M12" s="11" t="s">
        <v>1031</v>
      </c>
    </row>
    <row r="13" spans="1:13" ht="15.95" customHeight="1">
      <c r="A13" s="2" t="s">
        <v>855</v>
      </c>
      <c r="B13" s="21" t="s">
        <v>1030</v>
      </c>
      <c r="D13" s="73"/>
      <c r="E13" s="73"/>
      <c r="F13" s="72"/>
      <c r="G13" s="72" t="s">
        <v>490</v>
      </c>
      <c r="H13" s="3" t="s">
        <v>484</v>
      </c>
      <c r="I13" s="3" t="s">
        <v>493</v>
      </c>
      <c r="J13" s="10" t="s">
        <v>260</v>
      </c>
      <c r="K13" s="11" t="s">
        <v>824</v>
      </c>
      <c r="L13" s="11" t="s">
        <v>824</v>
      </c>
      <c r="M13" s="11" t="s">
        <v>824</v>
      </c>
    </row>
    <row r="14" spans="1:13" ht="15.95" customHeight="1">
      <c r="A14" s="2" t="s">
        <v>855</v>
      </c>
      <c r="B14" s="21" t="s">
        <v>1023</v>
      </c>
      <c r="D14" s="73"/>
      <c r="E14" s="73"/>
      <c r="F14" s="72"/>
      <c r="G14" s="72" t="s">
        <v>481</v>
      </c>
      <c r="H14" s="3" t="s">
        <v>484</v>
      </c>
      <c r="I14" s="3" t="s">
        <v>485</v>
      </c>
      <c r="J14" s="10" t="s">
        <v>260</v>
      </c>
      <c r="K14" s="11" t="s">
        <v>844</v>
      </c>
      <c r="L14" s="11" t="s">
        <v>844</v>
      </c>
      <c r="M14" s="11" t="s">
        <v>844</v>
      </c>
    </row>
    <row r="15" spans="1:13" ht="15.95" customHeight="1">
      <c r="A15" s="2" t="s">
        <v>855</v>
      </c>
      <c r="B15" s="21" t="s">
        <v>1025</v>
      </c>
      <c r="D15" s="73"/>
      <c r="E15" s="73"/>
      <c r="F15" s="72"/>
      <c r="G15" s="72" t="s">
        <v>486</v>
      </c>
      <c r="H15" s="3" t="s">
        <v>484</v>
      </c>
      <c r="I15" s="3" t="s">
        <v>489</v>
      </c>
      <c r="J15" s="10" t="s">
        <v>260</v>
      </c>
      <c r="K15" s="11" t="s">
        <v>820</v>
      </c>
      <c r="L15" s="11" t="s">
        <v>820</v>
      </c>
      <c r="M15" s="11" t="s">
        <v>820</v>
      </c>
    </row>
    <row r="16" spans="1:13" ht="15.95" customHeight="1">
      <c r="A16" s="2" t="s">
        <v>855</v>
      </c>
      <c r="B16" s="21" t="s">
        <v>1029</v>
      </c>
      <c r="D16" s="74" t="s">
        <v>1028</v>
      </c>
      <c r="E16" s="74" t="s">
        <v>824</v>
      </c>
      <c r="F16" s="72" t="s">
        <v>824</v>
      </c>
      <c r="G16" s="72" t="s">
        <v>813</v>
      </c>
      <c r="H16" s="3" t="s">
        <v>812</v>
      </c>
      <c r="I16" s="3" t="s">
        <v>293</v>
      </c>
      <c r="J16" s="10" t="s">
        <v>294</v>
      </c>
      <c r="K16" s="11" t="s">
        <v>824</v>
      </c>
      <c r="L16" s="11" t="s">
        <v>824</v>
      </c>
      <c r="M16" s="11" t="s">
        <v>824</v>
      </c>
    </row>
    <row r="17" spans="1:13" ht="15.95" customHeight="1">
      <c r="A17" s="2" t="s">
        <v>855</v>
      </c>
      <c r="B17" s="21" t="s">
        <v>275</v>
      </c>
      <c r="D17" s="74" t="s">
        <v>1027</v>
      </c>
      <c r="E17" s="74" t="s">
        <v>824</v>
      </c>
      <c r="F17" s="72" t="s">
        <v>824</v>
      </c>
      <c r="G17" s="72" t="s">
        <v>366</v>
      </c>
      <c r="H17" s="3" t="s">
        <v>275</v>
      </c>
      <c r="I17" s="3" t="s">
        <v>276</v>
      </c>
      <c r="J17" s="10" t="s">
        <v>277</v>
      </c>
      <c r="K17" s="11" t="s">
        <v>824</v>
      </c>
      <c r="L17" s="11" t="s">
        <v>824</v>
      </c>
      <c r="M17" s="11" t="s">
        <v>824</v>
      </c>
    </row>
    <row r="18" spans="1:13" ht="15.95" customHeight="1">
      <c r="A18" s="2" t="s">
        <v>855</v>
      </c>
      <c r="B18" s="21" t="s">
        <v>1026</v>
      </c>
      <c r="D18" s="74" t="s">
        <v>1026</v>
      </c>
      <c r="E18" s="74" t="s">
        <v>824</v>
      </c>
      <c r="F18" s="72" t="s">
        <v>824</v>
      </c>
      <c r="G18" s="72" t="s">
        <v>811</v>
      </c>
      <c r="H18" s="3" t="s">
        <v>810</v>
      </c>
      <c r="I18" s="3" t="s">
        <v>293</v>
      </c>
      <c r="J18" s="10" t="s">
        <v>294</v>
      </c>
      <c r="K18" s="11" t="s">
        <v>824</v>
      </c>
      <c r="L18" s="11" t="s">
        <v>824</v>
      </c>
      <c r="M18" s="11" t="s">
        <v>824</v>
      </c>
    </row>
    <row r="19" spans="1:13" ht="15.95" customHeight="1">
      <c r="A19" s="2" t="s">
        <v>855</v>
      </c>
      <c r="B19" s="21" t="s">
        <v>1025</v>
      </c>
      <c r="D19" s="74" t="s">
        <v>1024</v>
      </c>
      <c r="E19" s="74" t="s">
        <v>824</v>
      </c>
      <c r="F19" s="72" t="s">
        <v>824</v>
      </c>
      <c r="G19" s="72" t="s">
        <v>486</v>
      </c>
      <c r="H19" s="3" t="s">
        <v>484</v>
      </c>
      <c r="I19" s="3" t="s">
        <v>489</v>
      </c>
      <c r="J19" s="10" t="s">
        <v>260</v>
      </c>
      <c r="K19" s="11" t="s">
        <v>824</v>
      </c>
      <c r="L19" s="11" t="s">
        <v>824</v>
      </c>
      <c r="M19" s="11" t="s">
        <v>824</v>
      </c>
    </row>
    <row r="20" spans="1:13" ht="15.95" customHeight="1">
      <c r="A20" s="2" t="s">
        <v>855</v>
      </c>
      <c r="B20" s="21" t="s">
        <v>1023</v>
      </c>
      <c r="D20" s="73"/>
      <c r="E20" s="73"/>
      <c r="F20" s="72"/>
      <c r="G20" s="72" t="s">
        <v>481</v>
      </c>
      <c r="H20" s="3" t="s">
        <v>484</v>
      </c>
      <c r="I20" s="3" t="s">
        <v>485</v>
      </c>
      <c r="J20" s="10" t="s">
        <v>260</v>
      </c>
      <c r="K20" s="11" t="s">
        <v>933</v>
      </c>
      <c r="L20" s="11" t="s">
        <v>933</v>
      </c>
      <c r="M20" s="11" t="s">
        <v>933</v>
      </c>
    </row>
    <row r="21" spans="1:13" ht="15.95" customHeight="1">
      <c r="A21" s="2" t="s">
        <v>855</v>
      </c>
      <c r="B21" s="21" t="s">
        <v>276</v>
      </c>
      <c r="D21" s="74" t="s">
        <v>1022</v>
      </c>
      <c r="E21" s="74" t="s">
        <v>824</v>
      </c>
      <c r="F21" s="72" t="s">
        <v>824</v>
      </c>
      <c r="G21" s="72" t="s">
        <v>367</v>
      </c>
      <c r="H21" s="3" t="s">
        <v>278</v>
      </c>
      <c r="I21" s="3" t="s">
        <v>279</v>
      </c>
      <c r="J21" s="10" t="s">
        <v>277</v>
      </c>
      <c r="K21" s="11" t="s">
        <v>824</v>
      </c>
      <c r="L21" s="11" t="s">
        <v>824</v>
      </c>
      <c r="M21" s="11" t="s">
        <v>824</v>
      </c>
    </row>
    <row r="22" spans="1:13" ht="15.95" customHeight="1">
      <c r="A22" s="2" t="s">
        <v>855</v>
      </c>
      <c r="B22" s="21" t="s">
        <v>1021</v>
      </c>
      <c r="D22" s="74" t="s">
        <v>1020</v>
      </c>
      <c r="E22" s="74" t="s">
        <v>824</v>
      </c>
      <c r="F22" s="72" t="s">
        <v>824</v>
      </c>
      <c r="G22" s="72" t="s">
        <v>809</v>
      </c>
      <c r="H22" s="3" t="s">
        <v>808</v>
      </c>
      <c r="I22" s="3" t="s">
        <v>293</v>
      </c>
      <c r="J22" s="10" t="s">
        <v>277</v>
      </c>
      <c r="K22" s="11" t="s">
        <v>824</v>
      </c>
      <c r="L22" s="11" t="s">
        <v>824</v>
      </c>
      <c r="M22" s="11" t="s">
        <v>824</v>
      </c>
    </row>
    <row r="23" spans="1:13" ht="15.95" customHeight="1">
      <c r="A23" s="2" t="s">
        <v>855</v>
      </c>
      <c r="B23" s="21" t="s">
        <v>1019</v>
      </c>
      <c r="D23" s="74" t="s">
        <v>1018</v>
      </c>
      <c r="E23" s="74" t="s">
        <v>824</v>
      </c>
      <c r="F23" s="72" t="s">
        <v>824</v>
      </c>
      <c r="G23" s="72" t="s">
        <v>818</v>
      </c>
      <c r="H23" s="3" t="s">
        <v>817</v>
      </c>
      <c r="I23" s="3" t="s">
        <v>301</v>
      </c>
      <c r="J23" s="10" t="s">
        <v>294</v>
      </c>
      <c r="K23" s="11" t="s">
        <v>824</v>
      </c>
      <c r="L23" s="11" t="s">
        <v>824</v>
      </c>
      <c r="M23" s="11" t="s">
        <v>824</v>
      </c>
    </row>
    <row r="24" spans="1:13" ht="15.95" customHeight="1">
      <c r="A24" s="2" t="s">
        <v>855</v>
      </c>
      <c r="B24" s="21" t="s">
        <v>1017</v>
      </c>
      <c r="D24" s="74" t="s">
        <v>1016</v>
      </c>
      <c r="E24" s="74" t="s">
        <v>824</v>
      </c>
      <c r="F24" s="72" t="s">
        <v>824</v>
      </c>
      <c r="G24" s="72" t="s">
        <v>816</v>
      </c>
      <c r="H24" s="3" t="s">
        <v>815</v>
      </c>
      <c r="I24" s="3" t="s">
        <v>301</v>
      </c>
      <c r="J24" s="10" t="s">
        <v>294</v>
      </c>
      <c r="K24" s="11" t="s">
        <v>824</v>
      </c>
      <c r="L24" s="11" t="s">
        <v>824</v>
      </c>
      <c r="M24" s="11" t="s">
        <v>824</v>
      </c>
    </row>
    <row r="25" spans="1:13" ht="15.95" customHeight="1">
      <c r="A25" s="2" t="s">
        <v>855</v>
      </c>
      <c r="B25" s="21" t="s">
        <v>276</v>
      </c>
      <c r="D25" s="74" t="s">
        <v>1015</v>
      </c>
      <c r="E25" s="74" t="s">
        <v>824</v>
      </c>
      <c r="F25" s="72" t="s">
        <v>824</v>
      </c>
      <c r="G25" s="72" t="s">
        <v>367</v>
      </c>
      <c r="H25" s="3" t="s">
        <v>278</v>
      </c>
      <c r="I25" s="3" t="s">
        <v>279</v>
      </c>
      <c r="J25" s="10" t="s">
        <v>277</v>
      </c>
      <c r="K25" s="11" t="s">
        <v>824</v>
      </c>
      <c r="L25" s="11" t="s">
        <v>824</v>
      </c>
      <c r="M25" s="11" t="s">
        <v>824</v>
      </c>
    </row>
    <row r="26" spans="1:13" ht="15.95" customHeight="1">
      <c r="A26" s="2" t="s">
        <v>855</v>
      </c>
      <c r="B26" s="21" t="s">
        <v>276</v>
      </c>
      <c r="D26" s="74" t="s">
        <v>1014</v>
      </c>
      <c r="E26" s="74" t="s">
        <v>824</v>
      </c>
      <c r="F26" s="72" t="s">
        <v>824</v>
      </c>
      <c r="G26" s="72" t="s">
        <v>367</v>
      </c>
      <c r="H26" s="3" t="s">
        <v>278</v>
      </c>
      <c r="I26" s="3" t="s">
        <v>279</v>
      </c>
      <c r="J26" s="10" t="s">
        <v>277</v>
      </c>
      <c r="K26" s="11" t="s">
        <v>824</v>
      </c>
      <c r="L26" s="11" t="s">
        <v>824</v>
      </c>
      <c r="M26" s="11" t="s">
        <v>824</v>
      </c>
    </row>
    <row r="27" spans="1:13" ht="15.95" customHeight="1">
      <c r="A27" s="2" t="s">
        <v>855</v>
      </c>
      <c r="D27" s="74"/>
      <c r="E27" s="74"/>
      <c r="F27" s="72"/>
      <c r="G27" s="72"/>
      <c r="H27" s="3"/>
      <c r="I27" s="3"/>
      <c r="J27" s="10"/>
      <c r="K27" s="11"/>
      <c r="L27" s="11"/>
      <c r="M27" s="11"/>
    </row>
    <row r="28" spans="1:13" ht="15.95" customHeight="1">
      <c r="A28" s="2" t="s">
        <v>855</v>
      </c>
      <c r="D28" s="74"/>
      <c r="E28" s="74"/>
      <c r="F28" s="72"/>
      <c r="G28" s="72"/>
      <c r="H28" s="3"/>
      <c r="I28" s="3"/>
      <c r="J28" s="10"/>
      <c r="K28" s="11"/>
      <c r="L28" s="11"/>
      <c r="M28" s="11"/>
    </row>
    <row r="29" spans="1:13" ht="15.95" customHeight="1">
      <c r="A29" s="2" t="s">
        <v>855</v>
      </c>
      <c r="D29" s="74" t="s">
        <v>1013</v>
      </c>
      <c r="E29" s="74"/>
      <c r="F29" s="72"/>
      <c r="G29" s="72"/>
      <c r="H29" s="3"/>
      <c r="I29" s="3"/>
      <c r="J29" s="10"/>
      <c r="K29" s="11"/>
      <c r="L29" s="11"/>
      <c r="M29" s="11"/>
    </row>
    <row r="30" spans="1:13" ht="15.95" customHeight="1">
      <c r="A30" s="2" t="s">
        <v>855</v>
      </c>
      <c r="D30" s="74" t="s">
        <v>1012</v>
      </c>
      <c r="E30" s="74"/>
      <c r="F30" s="72"/>
      <c r="G30" s="72"/>
      <c r="H30" s="3"/>
      <c r="I30" s="3"/>
      <c r="J30" s="10"/>
      <c r="K30" s="11"/>
      <c r="L30" s="11"/>
      <c r="M30" s="11"/>
    </row>
    <row r="31" spans="1:13" ht="15.95" customHeight="1">
      <c r="A31" s="2" t="s">
        <v>855</v>
      </c>
      <c r="B31" s="21" t="s">
        <v>1009</v>
      </c>
      <c r="D31" s="74" t="s">
        <v>1008</v>
      </c>
      <c r="E31" s="74" t="s">
        <v>869</v>
      </c>
      <c r="F31" s="72" t="s">
        <v>868</v>
      </c>
      <c r="G31" s="72" t="s">
        <v>358</v>
      </c>
      <c r="H31" s="3" t="s">
        <v>240</v>
      </c>
      <c r="I31" s="3" t="s">
        <v>247</v>
      </c>
      <c r="J31" s="10" t="s">
        <v>122</v>
      </c>
      <c r="K31" s="11" t="s">
        <v>824</v>
      </c>
      <c r="L31" s="11" t="s">
        <v>824</v>
      </c>
      <c r="M31" s="11" t="s">
        <v>868</v>
      </c>
    </row>
    <row r="32" spans="1:13" ht="15.95" customHeight="1">
      <c r="A32" s="2" t="s">
        <v>855</v>
      </c>
      <c r="B32" s="21" t="s">
        <v>993</v>
      </c>
      <c r="D32" s="73"/>
      <c r="E32" s="73"/>
      <c r="F32" s="72"/>
      <c r="G32" s="72" t="s">
        <v>346</v>
      </c>
      <c r="H32" s="3" t="s">
        <v>212</v>
      </c>
      <c r="I32" s="3" t="s">
        <v>218</v>
      </c>
      <c r="J32" s="10" t="s">
        <v>122</v>
      </c>
      <c r="K32" s="11" t="s">
        <v>824</v>
      </c>
      <c r="L32" s="11" t="s">
        <v>824</v>
      </c>
      <c r="M32" s="11" t="s">
        <v>868</v>
      </c>
    </row>
    <row r="33" spans="1:13" ht="15.95" customHeight="1">
      <c r="A33" s="2" t="s">
        <v>855</v>
      </c>
      <c r="B33" s="21" t="s">
        <v>1009</v>
      </c>
      <c r="D33" s="74" t="s">
        <v>1011</v>
      </c>
      <c r="E33" s="74" t="s">
        <v>1005</v>
      </c>
      <c r="F33" s="72" t="s">
        <v>845</v>
      </c>
      <c r="G33" s="72" t="s">
        <v>358</v>
      </c>
      <c r="H33" s="3" t="s">
        <v>240</v>
      </c>
      <c r="I33" s="3" t="s">
        <v>247</v>
      </c>
      <c r="J33" s="10" t="s">
        <v>122</v>
      </c>
      <c r="K33" s="11" t="s">
        <v>824</v>
      </c>
      <c r="L33" s="11" t="s">
        <v>824</v>
      </c>
      <c r="M33" s="11" t="s">
        <v>845</v>
      </c>
    </row>
    <row r="34" spans="1:13" ht="15.95" customHeight="1">
      <c r="A34" s="2" t="s">
        <v>855</v>
      </c>
      <c r="B34" s="21" t="s">
        <v>993</v>
      </c>
      <c r="D34" s="73"/>
      <c r="E34" s="73"/>
      <c r="F34" s="72"/>
      <c r="G34" s="72" t="s">
        <v>346</v>
      </c>
      <c r="H34" s="3" t="s">
        <v>212</v>
      </c>
      <c r="I34" s="3" t="s">
        <v>218</v>
      </c>
      <c r="J34" s="10" t="s">
        <v>122</v>
      </c>
      <c r="K34" s="11" t="s">
        <v>824</v>
      </c>
      <c r="L34" s="11" t="s">
        <v>824</v>
      </c>
      <c r="M34" s="11" t="s">
        <v>845</v>
      </c>
    </row>
    <row r="35" spans="1:13" ht="15.95" customHeight="1">
      <c r="A35" s="2" t="s">
        <v>855</v>
      </c>
      <c r="B35" s="21" t="s">
        <v>998</v>
      </c>
      <c r="D35" s="74" t="s">
        <v>1010</v>
      </c>
      <c r="E35" s="74" t="s">
        <v>1003</v>
      </c>
      <c r="F35" s="72" t="s">
        <v>935</v>
      </c>
      <c r="G35" s="72" t="s">
        <v>317</v>
      </c>
      <c r="H35" s="3" t="s">
        <v>120</v>
      </c>
      <c r="I35" s="3" t="s">
        <v>128</v>
      </c>
      <c r="J35" s="10" t="s">
        <v>122</v>
      </c>
      <c r="K35" s="11" t="s">
        <v>824</v>
      </c>
      <c r="L35" s="11" t="s">
        <v>824</v>
      </c>
      <c r="M35" s="11" t="s">
        <v>935</v>
      </c>
    </row>
    <row r="36" spans="1:13" ht="15.95" customHeight="1">
      <c r="A36" s="2" t="s">
        <v>855</v>
      </c>
      <c r="B36" s="21" t="s">
        <v>1009</v>
      </c>
      <c r="D36" s="73"/>
      <c r="E36" s="73"/>
      <c r="F36" s="72"/>
      <c r="G36" s="72" t="s">
        <v>358</v>
      </c>
      <c r="H36" s="3" t="s">
        <v>240</v>
      </c>
      <c r="I36" s="3" t="s">
        <v>247</v>
      </c>
      <c r="J36" s="10" t="s">
        <v>122</v>
      </c>
      <c r="K36" s="11" t="s">
        <v>824</v>
      </c>
      <c r="L36" s="11" t="s">
        <v>824</v>
      </c>
      <c r="M36" s="11" t="s">
        <v>935</v>
      </c>
    </row>
    <row r="37" spans="1:13" ht="15.95" customHeight="1">
      <c r="A37" s="2" t="s">
        <v>855</v>
      </c>
      <c r="B37" s="21" t="s">
        <v>993</v>
      </c>
      <c r="D37" s="73"/>
      <c r="E37" s="73"/>
      <c r="F37" s="72"/>
      <c r="G37" s="72" t="s">
        <v>346</v>
      </c>
      <c r="H37" s="3" t="s">
        <v>212</v>
      </c>
      <c r="I37" s="3" t="s">
        <v>218</v>
      </c>
      <c r="J37" s="10" t="s">
        <v>122</v>
      </c>
      <c r="K37" s="11" t="s">
        <v>824</v>
      </c>
      <c r="L37" s="11" t="s">
        <v>824</v>
      </c>
      <c r="M37" s="11" t="s">
        <v>935</v>
      </c>
    </row>
    <row r="38" spans="1:13" ht="15.95" customHeight="1">
      <c r="A38" s="2" t="s">
        <v>855</v>
      </c>
      <c r="B38" s="21" t="s">
        <v>1009</v>
      </c>
      <c r="D38" s="74" t="s">
        <v>1008</v>
      </c>
      <c r="E38" s="74" t="s">
        <v>869</v>
      </c>
      <c r="F38" s="72" t="s">
        <v>868</v>
      </c>
      <c r="G38" s="72" t="s">
        <v>358</v>
      </c>
      <c r="H38" s="3" t="s">
        <v>240</v>
      </c>
      <c r="I38" s="3" t="s">
        <v>247</v>
      </c>
      <c r="J38" s="10" t="s">
        <v>122</v>
      </c>
      <c r="K38" s="11" t="s">
        <v>824</v>
      </c>
      <c r="L38" s="11" t="s">
        <v>824</v>
      </c>
      <c r="M38" s="11" t="s">
        <v>868</v>
      </c>
    </row>
    <row r="39" spans="1:13" ht="15.95" customHeight="1">
      <c r="A39" s="2" t="s">
        <v>855</v>
      </c>
      <c r="B39" s="21" t="s">
        <v>993</v>
      </c>
      <c r="D39" s="73"/>
      <c r="E39" s="73"/>
      <c r="F39" s="72"/>
      <c r="G39" s="72" t="s">
        <v>346</v>
      </c>
      <c r="H39" s="3" t="s">
        <v>212</v>
      </c>
      <c r="I39" s="3" t="s">
        <v>218</v>
      </c>
      <c r="J39" s="10" t="s">
        <v>122</v>
      </c>
      <c r="K39" s="11" t="s">
        <v>824</v>
      </c>
      <c r="L39" s="11" t="s">
        <v>824</v>
      </c>
      <c r="M39" s="11" t="s">
        <v>868</v>
      </c>
    </row>
    <row r="40" spans="1:13" ht="15.95" customHeight="1">
      <c r="A40" s="2" t="s">
        <v>855</v>
      </c>
      <c r="D40" s="74"/>
      <c r="E40" s="74"/>
      <c r="F40" s="72"/>
      <c r="G40" s="72"/>
      <c r="H40" s="3"/>
      <c r="I40" s="3"/>
      <c r="J40" s="10"/>
      <c r="K40" s="11"/>
      <c r="L40" s="11"/>
      <c r="M40" s="11"/>
    </row>
    <row r="41" spans="1:13" ht="15.95" customHeight="1">
      <c r="A41" s="2" t="s">
        <v>855</v>
      </c>
      <c r="B41" s="21" t="s">
        <v>992</v>
      </c>
      <c r="D41" s="74" t="s">
        <v>991</v>
      </c>
      <c r="E41" s="74" t="s">
        <v>938</v>
      </c>
      <c r="F41" s="72" t="s">
        <v>938</v>
      </c>
      <c r="G41" s="72" t="s">
        <v>359</v>
      </c>
      <c r="H41" s="3" t="s">
        <v>249</v>
      </c>
      <c r="I41" s="3" t="s">
        <v>250</v>
      </c>
      <c r="J41" s="10" t="s">
        <v>136</v>
      </c>
      <c r="K41" s="11" t="s">
        <v>824</v>
      </c>
      <c r="L41" s="11" t="s">
        <v>824</v>
      </c>
      <c r="M41" s="11" t="s">
        <v>938</v>
      </c>
    </row>
    <row r="42" spans="1:13" ht="15.95" customHeight="1">
      <c r="A42" s="2" t="s">
        <v>855</v>
      </c>
      <c r="D42" s="74"/>
      <c r="E42" s="74"/>
      <c r="F42" s="72"/>
      <c r="G42" s="72"/>
      <c r="H42" s="3"/>
      <c r="I42" s="3"/>
      <c r="J42" s="10"/>
      <c r="K42" s="11"/>
      <c r="L42" s="11"/>
      <c r="M42" s="11"/>
    </row>
    <row r="43" spans="1:13" ht="15.95" customHeight="1">
      <c r="A43" s="2" t="s">
        <v>855</v>
      </c>
      <c r="B43" s="21" t="s">
        <v>990</v>
      </c>
      <c r="D43" s="74" t="s">
        <v>989</v>
      </c>
      <c r="E43" s="74" t="s">
        <v>844</v>
      </c>
      <c r="F43" s="72" t="s">
        <v>844</v>
      </c>
      <c r="G43" s="72" t="s">
        <v>468</v>
      </c>
      <c r="H43" s="3" t="s">
        <v>465</v>
      </c>
      <c r="I43" s="3" t="s">
        <v>471</v>
      </c>
      <c r="J43" s="10" t="s">
        <v>467</v>
      </c>
      <c r="K43" s="11" t="s">
        <v>824</v>
      </c>
      <c r="L43" s="11" t="s">
        <v>824</v>
      </c>
      <c r="M43" s="11" t="s">
        <v>844</v>
      </c>
    </row>
    <row r="44" spans="1:13" ht="15.95" customHeight="1">
      <c r="A44" s="2" t="s">
        <v>855</v>
      </c>
      <c r="B44" s="21" t="s">
        <v>987</v>
      </c>
      <c r="D44" s="74" t="s">
        <v>986</v>
      </c>
      <c r="E44" s="74" t="s">
        <v>822</v>
      </c>
      <c r="F44" s="72" t="s">
        <v>822</v>
      </c>
      <c r="G44" s="72" t="s">
        <v>321</v>
      </c>
      <c r="H44" s="3" t="s">
        <v>138</v>
      </c>
      <c r="I44" s="3" t="s">
        <v>143</v>
      </c>
      <c r="J44" s="10" t="s">
        <v>136</v>
      </c>
      <c r="K44" s="11" t="s">
        <v>824</v>
      </c>
      <c r="L44" s="11" t="s">
        <v>824</v>
      </c>
      <c r="M44" s="11" t="s">
        <v>822</v>
      </c>
    </row>
    <row r="45" spans="1:13" ht="15.95" customHeight="1">
      <c r="A45" s="2" t="s">
        <v>855</v>
      </c>
      <c r="D45" s="78"/>
      <c r="E45" s="78"/>
      <c r="F45" s="72"/>
      <c r="G45" s="72"/>
      <c r="H45" s="3"/>
      <c r="I45" s="3"/>
      <c r="J45" s="10"/>
      <c r="K45" s="11"/>
      <c r="L45" s="11"/>
      <c r="M45" s="11"/>
    </row>
    <row r="46" spans="1:13" ht="15.95" customHeight="1">
      <c r="D46" s="20"/>
      <c r="E46" s="20"/>
    </row>
    <row r="47" spans="1:13" ht="15.95" customHeight="1">
      <c r="D47" s="20"/>
      <c r="E47" s="20"/>
    </row>
    <row r="48" spans="1:13" ht="15.95" customHeight="1">
      <c r="B48" s="21" t="s">
        <v>836</v>
      </c>
      <c r="D48" s="207" t="s">
        <v>781</v>
      </c>
      <c r="E48" s="208"/>
      <c r="F48" s="208"/>
      <c r="G48" s="208"/>
      <c r="H48" s="208"/>
      <c r="I48" s="208"/>
      <c r="J48" s="208"/>
      <c r="K48" s="208"/>
      <c r="L48" s="208"/>
      <c r="M48" s="208"/>
    </row>
    <row r="49" spans="1:13" ht="15.95" customHeight="1">
      <c r="A49" s="65" t="s">
        <v>79</v>
      </c>
      <c r="B49" s="63" t="s">
        <v>835</v>
      </c>
      <c r="C49" s="63" t="s">
        <v>834</v>
      </c>
      <c r="D49" s="204" t="s">
        <v>833</v>
      </c>
      <c r="E49" s="204" t="s">
        <v>832</v>
      </c>
      <c r="F49" s="209" t="s">
        <v>831</v>
      </c>
      <c r="G49" s="209" t="s">
        <v>18</v>
      </c>
      <c r="H49" s="204" t="s">
        <v>830</v>
      </c>
      <c r="I49" s="204" t="s">
        <v>829</v>
      </c>
      <c r="J49" s="204" t="s">
        <v>20</v>
      </c>
      <c r="K49" s="204" t="s">
        <v>828</v>
      </c>
      <c r="L49" s="204" t="s">
        <v>100</v>
      </c>
      <c r="M49" s="204" t="s">
        <v>8</v>
      </c>
    </row>
    <row r="50" spans="1:13" ht="15.95" customHeight="1">
      <c r="A50" s="65"/>
      <c r="B50" s="63"/>
      <c r="C50" s="63"/>
      <c r="D50" s="206"/>
      <c r="E50" s="206"/>
      <c r="F50" s="210"/>
      <c r="G50" s="210"/>
      <c r="H50" s="206"/>
      <c r="I50" s="206"/>
      <c r="J50" s="206"/>
      <c r="K50" s="206"/>
      <c r="L50" s="206"/>
      <c r="M50" s="206"/>
    </row>
    <row r="51" spans="1:13" ht="15.95" customHeight="1">
      <c r="A51" s="2" t="s">
        <v>855</v>
      </c>
      <c r="D51" s="73" t="s">
        <v>1007</v>
      </c>
      <c r="E51" s="73"/>
      <c r="F51" s="77"/>
      <c r="G51" s="77"/>
      <c r="H51" s="5"/>
      <c r="I51" s="5"/>
      <c r="J51" s="76"/>
      <c r="K51" s="75"/>
      <c r="L51" s="75"/>
      <c r="M51" s="75"/>
    </row>
    <row r="52" spans="1:13" ht="15.95" customHeight="1">
      <c r="A52" s="2" t="s">
        <v>855</v>
      </c>
      <c r="B52" s="21" t="s">
        <v>1002</v>
      </c>
      <c r="D52" s="74" t="s">
        <v>1001</v>
      </c>
      <c r="E52" s="74" t="s">
        <v>869</v>
      </c>
      <c r="F52" s="72" t="s">
        <v>868</v>
      </c>
      <c r="G52" s="72" t="s">
        <v>352</v>
      </c>
      <c r="H52" s="3" t="s">
        <v>222</v>
      </c>
      <c r="I52" s="3" t="s">
        <v>232</v>
      </c>
      <c r="J52" s="10" t="s">
        <v>122</v>
      </c>
      <c r="K52" s="11" t="s">
        <v>824</v>
      </c>
      <c r="L52" s="11" t="s">
        <v>824</v>
      </c>
      <c r="M52" s="11" t="s">
        <v>868</v>
      </c>
    </row>
    <row r="53" spans="1:13" ht="15.95" customHeight="1">
      <c r="A53" s="2" t="s">
        <v>855</v>
      </c>
      <c r="B53" s="21" t="s">
        <v>1000</v>
      </c>
      <c r="D53" s="73"/>
      <c r="E53" s="73"/>
      <c r="F53" s="72"/>
      <c r="G53" s="72" t="s">
        <v>345</v>
      </c>
      <c r="H53" s="3" t="s">
        <v>212</v>
      </c>
      <c r="I53" s="3" t="s">
        <v>216</v>
      </c>
      <c r="J53" s="10" t="s">
        <v>122</v>
      </c>
      <c r="K53" s="11" t="s">
        <v>824</v>
      </c>
      <c r="L53" s="11" t="s">
        <v>824</v>
      </c>
      <c r="M53" s="11" t="s">
        <v>868</v>
      </c>
    </row>
    <row r="54" spans="1:13" ht="15.95" customHeight="1">
      <c r="A54" s="2" t="s">
        <v>855</v>
      </c>
      <c r="B54" s="21" t="s">
        <v>1002</v>
      </c>
      <c r="D54" s="74" t="s">
        <v>1006</v>
      </c>
      <c r="E54" s="74" t="s">
        <v>1005</v>
      </c>
      <c r="F54" s="72" t="s">
        <v>845</v>
      </c>
      <c r="G54" s="72" t="s">
        <v>352</v>
      </c>
      <c r="H54" s="3" t="s">
        <v>222</v>
      </c>
      <c r="I54" s="3" t="s">
        <v>232</v>
      </c>
      <c r="J54" s="10" t="s">
        <v>122</v>
      </c>
      <c r="K54" s="11" t="s">
        <v>824</v>
      </c>
      <c r="L54" s="11" t="s">
        <v>824</v>
      </c>
      <c r="M54" s="11" t="s">
        <v>845</v>
      </c>
    </row>
    <row r="55" spans="1:13" ht="15.95" customHeight="1">
      <c r="A55" s="2" t="s">
        <v>855</v>
      </c>
      <c r="B55" s="21" t="s">
        <v>1000</v>
      </c>
      <c r="D55" s="73"/>
      <c r="E55" s="73"/>
      <c r="F55" s="72"/>
      <c r="G55" s="72" t="s">
        <v>345</v>
      </c>
      <c r="H55" s="3" t="s">
        <v>212</v>
      </c>
      <c r="I55" s="3" t="s">
        <v>216</v>
      </c>
      <c r="J55" s="10" t="s">
        <v>122</v>
      </c>
      <c r="K55" s="11" t="s">
        <v>824</v>
      </c>
      <c r="L55" s="11" t="s">
        <v>824</v>
      </c>
      <c r="M55" s="11" t="s">
        <v>845</v>
      </c>
    </row>
    <row r="56" spans="1:13" ht="15.95" customHeight="1">
      <c r="A56" s="2" t="s">
        <v>855</v>
      </c>
      <c r="B56" s="21" t="s">
        <v>998</v>
      </c>
      <c r="D56" s="74" t="s">
        <v>1004</v>
      </c>
      <c r="E56" s="74" t="s">
        <v>1003</v>
      </c>
      <c r="F56" s="72" t="s">
        <v>935</v>
      </c>
      <c r="G56" s="72" t="s">
        <v>317</v>
      </c>
      <c r="H56" s="3" t="s">
        <v>120</v>
      </c>
      <c r="I56" s="3" t="s">
        <v>128</v>
      </c>
      <c r="J56" s="10" t="s">
        <v>122</v>
      </c>
      <c r="K56" s="11" t="s">
        <v>824</v>
      </c>
      <c r="L56" s="11" t="s">
        <v>824</v>
      </c>
      <c r="M56" s="11" t="s">
        <v>935</v>
      </c>
    </row>
    <row r="57" spans="1:13" ht="15.95" customHeight="1">
      <c r="A57" s="2" t="s">
        <v>855</v>
      </c>
      <c r="B57" s="21" t="s">
        <v>1002</v>
      </c>
      <c r="D57" s="73"/>
      <c r="E57" s="73"/>
      <c r="F57" s="72"/>
      <c r="G57" s="72" t="s">
        <v>352</v>
      </c>
      <c r="H57" s="3" t="s">
        <v>222</v>
      </c>
      <c r="I57" s="3" t="s">
        <v>232</v>
      </c>
      <c r="J57" s="10" t="s">
        <v>122</v>
      </c>
      <c r="K57" s="11" t="s">
        <v>824</v>
      </c>
      <c r="L57" s="11" t="s">
        <v>824</v>
      </c>
      <c r="M57" s="11" t="s">
        <v>935</v>
      </c>
    </row>
    <row r="58" spans="1:13" ht="15.95" customHeight="1">
      <c r="A58" s="2" t="s">
        <v>855</v>
      </c>
      <c r="B58" s="21" t="s">
        <v>1000</v>
      </c>
      <c r="D58" s="73"/>
      <c r="E58" s="73"/>
      <c r="F58" s="72"/>
      <c r="G58" s="72" t="s">
        <v>345</v>
      </c>
      <c r="H58" s="3" t="s">
        <v>212</v>
      </c>
      <c r="I58" s="3" t="s">
        <v>216</v>
      </c>
      <c r="J58" s="10" t="s">
        <v>122</v>
      </c>
      <c r="K58" s="11" t="s">
        <v>824</v>
      </c>
      <c r="L58" s="11" t="s">
        <v>824</v>
      </c>
      <c r="M58" s="11" t="s">
        <v>935</v>
      </c>
    </row>
    <row r="59" spans="1:13" ht="15.95" customHeight="1">
      <c r="A59" s="2" t="s">
        <v>855</v>
      </c>
      <c r="B59" s="21" t="s">
        <v>1002</v>
      </c>
      <c r="D59" s="74" t="s">
        <v>1001</v>
      </c>
      <c r="E59" s="74" t="s">
        <v>869</v>
      </c>
      <c r="F59" s="72" t="s">
        <v>868</v>
      </c>
      <c r="G59" s="72" t="s">
        <v>352</v>
      </c>
      <c r="H59" s="3" t="s">
        <v>222</v>
      </c>
      <c r="I59" s="3" t="s">
        <v>232</v>
      </c>
      <c r="J59" s="10" t="s">
        <v>122</v>
      </c>
      <c r="K59" s="11" t="s">
        <v>824</v>
      </c>
      <c r="L59" s="11" t="s">
        <v>824</v>
      </c>
      <c r="M59" s="11" t="s">
        <v>868</v>
      </c>
    </row>
    <row r="60" spans="1:13" ht="15.95" customHeight="1">
      <c r="A60" s="2" t="s">
        <v>855</v>
      </c>
      <c r="B60" s="21" t="s">
        <v>1000</v>
      </c>
      <c r="D60" s="73"/>
      <c r="E60" s="73"/>
      <c r="F60" s="72"/>
      <c r="G60" s="72" t="s">
        <v>345</v>
      </c>
      <c r="H60" s="3" t="s">
        <v>212</v>
      </c>
      <c r="I60" s="3" t="s">
        <v>216</v>
      </c>
      <c r="J60" s="10" t="s">
        <v>122</v>
      </c>
      <c r="K60" s="11" t="s">
        <v>824</v>
      </c>
      <c r="L60" s="11" t="s">
        <v>824</v>
      </c>
      <c r="M60" s="11" t="s">
        <v>868</v>
      </c>
    </row>
    <row r="61" spans="1:13" ht="15.95" customHeight="1">
      <c r="A61" s="2" t="s">
        <v>855</v>
      </c>
      <c r="D61" s="74"/>
      <c r="E61" s="74"/>
      <c r="F61" s="72"/>
      <c r="G61" s="72"/>
      <c r="H61" s="3"/>
      <c r="I61" s="3"/>
      <c r="J61" s="10"/>
      <c r="K61" s="11"/>
      <c r="L61" s="11"/>
      <c r="M61" s="11"/>
    </row>
    <row r="62" spans="1:13" ht="15.95" customHeight="1">
      <c r="A62" s="2" t="s">
        <v>855</v>
      </c>
      <c r="B62" s="21" t="s">
        <v>990</v>
      </c>
      <c r="D62" s="74" t="s">
        <v>989</v>
      </c>
      <c r="E62" s="74" t="s">
        <v>844</v>
      </c>
      <c r="F62" s="72" t="s">
        <v>844</v>
      </c>
      <c r="G62" s="72" t="s">
        <v>468</v>
      </c>
      <c r="H62" s="3" t="s">
        <v>465</v>
      </c>
      <c r="I62" s="3" t="s">
        <v>471</v>
      </c>
      <c r="J62" s="10" t="s">
        <v>467</v>
      </c>
      <c r="K62" s="11" t="s">
        <v>824</v>
      </c>
      <c r="L62" s="11" t="s">
        <v>824</v>
      </c>
      <c r="M62" s="11" t="s">
        <v>844</v>
      </c>
    </row>
    <row r="63" spans="1:13" ht="15.95" customHeight="1">
      <c r="A63" s="2" t="s">
        <v>855</v>
      </c>
      <c r="B63" s="21" t="s">
        <v>987</v>
      </c>
      <c r="D63" s="74" t="s">
        <v>986</v>
      </c>
      <c r="E63" s="74" t="s">
        <v>822</v>
      </c>
      <c r="F63" s="72" t="s">
        <v>822</v>
      </c>
      <c r="G63" s="72" t="s">
        <v>321</v>
      </c>
      <c r="H63" s="3" t="s">
        <v>138</v>
      </c>
      <c r="I63" s="3" t="s">
        <v>143</v>
      </c>
      <c r="J63" s="10" t="s">
        <v>136</v>
      </c>
      <c r="K63" s="11" t="s">
        <v>824</v>
      </c>
      <c r="L63" s="11" t="s">
        <v>824</v>
      </c>
      <c r="M63" s="11" t="s">
        <v>822</v>
      </c>
    </row>
    <row r="64" spans="1:13" ht="15.95" customHeight="1">
      <c r="A64" s="2" t="s">
        <v>855</v>
      </c>
      <c r="D64" s="74"/>
      <c r="E64" s="74"/>
      <c r="F64" s="72"/>
      <c r="G64" s="72"/>
      <c r="H64" s="3"/>
      <c r="I64" s="3"/>
      <c r="J64" s="10"/>
      <c r="K64" s="11"/>
      <c r="L64" s="11"/>
      <c r="M64" s="11"/>
    </row>
    <row r="65" spans="1:13" ht="15.95" customHeight="1">
      <c r="A65" s="2" t="s">
        <v>855</v>
      </c>
      <c r="D65" s="74" t="s">
        <v>999</v>
      </c>
      <c r="E65" s="74"/>
      <c r="F65" s="72"/>
      <c r="G65" s="72"/>
      <c r="H65" s="3"/>
      <c r="I65" s="3"/>
      <c r="J65" s="10"/>
      <c r="K65" s="11"/>
      <c r="L65" s="11"/>
      <c r="M65" s="11"/>
    </row>
    <row r="66" spans="1:13" ht="15.95" customHeight="1">
      <c r="A66" s="2" t="s">
        <v>855</v>
      </c>
      <c r="B66" s="21" t="s">
        <v>883</v>
      </c>
      <c r="D66" s="74" t="s">
        <v>994</v>
      </c>
      <c r="E66" s="74" t="s">
        <v>869</v>
      </c>
      <c r="F66" s="72" t="s">
        <v>868</v>
      </c>
      <c r="G66" s="72" t="s">
        <v>353</v>
      </c>
      <c r="H66" s="3" t="s">
        <v>222</v>
      </c>
      <c r="I66" s="3" t="s">
        <v>234</v>
      </c>
      <c r="J66" s="10" t="s">
        <v>122</v>
      </c>
      <c r="K66" s="11" t="s">
        <v>824</v>
      </c>
      <c r="L66" s="11" t="s">
        <v>824</v>
      </c>
      <c r="M66" s="11" t="s">
        <v>868</v>
      </c>
    </row>
    <row r="67" spans="1:13" ht="15.95" customHeight="1">
      <c r="A67" s="2" t="s">
        <v>855</v>
      </c>
      <c r="B67" s="21" t="s">
        <v>993</v>
      </c>
      <c r="D67" s="73"/>
      <c r="E67" s="73"/>
      <c r="F67" s="72"/>
      <c r="G67" s="72" t="s">
        <v>346</v>
      </c>
      <c r="H67" s="3" t="s">
        <v>212</v>
      </c>
      <c r="I67" s="3" t="s">
        <v>218</v>
      </c>
      <c r="J67" s="10" t="s">
        <v>122</v>
      </c>
      <c r="K67" s="11" t="s">
        <v>824</v>
      </c>
      <c r="L67" s="11" t="s">
        <v>824</v>
      </c>
      <c r="M67" s="11" t="s">
        <v>868</v>
      </c>
    </row>
    <row r="68" spans="1:13" ht="15.95" customHeight="1">
      <c r="A68" s="2" t="s">
        <v>855</v>
      </c>
      <c r="B68" s="21" t="s">
        <v>998</v>
      </c>
      <c r="D68" s="74" t="s">
        <v>997</v>
      </c>
      <c r="E68" s="74" t="s">
        <v>996</v>
      </c>
      <c r="F68" s="72" t="s">
        <v>995</v>
      </c>
      <c r="G68" s="72" t="s">
        <v>317</v>
      </c>
      <c r="H68" s="3" t="s">
        <v>120</v>
      </c>
      <c r="I68" s="3" t="s">
        <v>128</v>
      </c>
      <c r="J68" s="10" t="s">
        <v>122</v>
      </c>
      <c r="K68" s="11" t="s">
        <v>824</v>
      </c>
      <c r="L68" s="11" t="s">
        <v>824</v>
      </c>
      <c r="M68" s="11" t="s">
        <v>995</v>
      </c>
    </row>
    <row r="69" spans="1:13" ht="15.95" customHeight="1">
      <c r="A69" s="2" t="s">
        <v>855</v>
      </c>
      <c r="B69" s="21" t="s">
        <v>883</v>
      </c>
      <c r="D69" s="73"/>
      <c r="E69" s="73"/>
      <c r="F69" s="72"/>
      <c r="G69" s="72" t="s">
        <v>353</v>
      </c>
      <c r="H69" s="3" t="s">
        <v>222</v>
      </c>
      <c r="I69" s="3" t="s">
        <v>234</v>
      </c>
      <c r="J69" s="10" t="s">
        <v>122</v>
      </c>
      <c r="K69" s="11" t="s">
        <v>824</v>
      </c>
      <c r="L69" s="11" t="s">
        <v>824</v>
      </c>
      <c r="M69" s="11" t="s">
        <v>995</v>
      </c>
    </row>
    <row r="70" spans="1:13" ht="15.95" customHeight="1">
      <c r="A70" s="2" t="s">
        <v>855</v>
      </c>
      <c r="B70" s="21" t="s">
        <v>993</v>
      </c>
      <c r="D70" s="73"/>
      <c r="E70" s="73"/>
      <c r="F70" s="72"/>
      <c r="G70" s="72" t="s">
        <v>346</v>
      </c>
      <c r="H70" s="3" t="s">
        <v>212</v>
      </c>
      <c r="I70" s="3" t="s">
        <v>218</v>
      </c>
      <c r="J70" s="10" t="s">
        <v>122</v>
      </c>
      <c r="K70" s="11" t="s">
        <v>824</v>
      </c>
      <c r="L70" s="11" t="s">
        <v>824</v>
      </c>
      <c r="M70" s="11" t="s">
        <v>995</v>
      </c>
    </row>
    <row r="71" spans="1:13" ht="15.95" customHeight="1">
      <c r="A71" s="2" t="s">
        <v>855</v>
      </c>
      <c r="B71" s="21" t="s">
        <v>883</v>
      </c>
      <c r="D71" s="74" t="s">
        <v>994</v>
      </c>
      <c r="E71" s="74" t="s">
        <v>869</v>
      </c>
      <c r="F71" s="72" t="s">
        <v>868</v>
      </c>
      <c r="G71" s="72" t="s">
        <v>353</v>
      </c>
      <c r="H71" s="3" t="s">
        <v>222</v>
      </c>
      <c r="I71" s="3" t="s">
        <v>234</v>
      </c>
      <c r="J71" s="10" t="s">
        <v>122</v>
      </c>
      <c r="K71" s="11" t="s">
        <v>824</v>
      </c>
      <c r="L71" s="11" t="s">
        <v>824</v>
      </c>
      <c r="M71" s="11" t="s">
        <v>868</v>
      </c>
    </row>
    <row r="72" spans="1:13" ht="15.95" customHeight="1">
      <c r="A72" s="2" t="s">
        <v>855</v>
      </c>
      <c r="B72" s="21" t="s">
        <v>993</v>
      </c>
      <c r="D72" s="73"/>
      <c r="E72" s="73"/>
      <c r="F72" s="72"/>
      <c r="G72" s="72" t="s">
        <v>346</v>
      </c>
      <c r="H72" s="3" t="s">
        <v>212</v>
      </c>
      <c r="I72" s="3" t="s">
        <v>218</v>
      </c>
      <c r="J72" s="10" t="s">
        <v>122</v>
      </c>
      <c r="K72" s="11" t="s">
        <v>824</v>
      </c>
      <c r="L72" s="11" t="s">
        <v>824</v>
      </c>
      <c r="M72" s="11" t="s">
        <v>868</v>
      </c>
    </row>
    <row r="73" spans="1:13" ht="15.95" customHeight="1">
      <c r="A73" s="2" t="s">
        <v>855</v>
      </c>
      <c r="D73" s="74"/>
      <c r="E73" s="74"/>
      <c r="F73" s="72"/>
      <c r="G73" s="72"/>
      <c r="H73" s="3"/>
      <c r="I73" s="3"/>
      <c r="J73" s="10"/>
      <c r="K73" s="11"/>
      <c r="L73" s="11"/>
      <c r="M73" s="11"/>
    </row>
    <row r="74" spans="1:13" ht="15.95" customHeight="1">
      <c r="A74" s="2" t="s">
        <v>855</v>
      </c>
      <c r="B74" s="21" t="s">
        <v>992</v>
      </c>
      <c r="D74" s="74" t="s">
        <v>991</v>
      </c>
      <c r="E74" s="74" t="s">
        <v>938</v>
      </c>
      <c r="F74" s="72" t="s">
        <v>938</v>
      </c>
      <c r="G74" s="72" t="s">
        <v>359</v>
      </c>
      <c r="H74" s="3" t="s">
        <v>249</v>
      </c>
      <c r="I74" s="3" t="s">
        <v>250</v>
      </c>
      <c r="J74" s="10" t="s">
        <v>136</v>
      </c>
      <c r="K74" s="11" t="s">
        <v>824</v>
      </c>
      <c r="L74" s="11" t="s">
        <v>824</v>
      </c>
      <c r="M74" s="11" t="s">
        <v>938</v>
      </c>
    </row>
    <row r="75" spans="1:13" ht="15.95" customHeight="1">
      <c r="A75" s="2" t="s">
        <v>855</v>
      </c>
      <c r="D75" s="74"/>
      <c r="E75" s="74"/>
      <c r="F75" s="72"/>
      <c r="G75" s="72"/>
      <c r="H75" s="3"/>
      <c r="I75" s="3"/>
      <c r="J75" s="10"/>
      <c r="K75" s="11"/>
      <c r="L75" s="11"/>
      <c r="M75" s="11"/>
    </row>
    <row r="76" spans="1:13" ht="15.95" customHeight="1">
      <c r="A76" s="2" t="s">
        <v>855</v>
      </c>
      <c r="B76" s="21" t="s">
        <v>990</v>
      </c>
      <c r="D76" s="74" t="s">
        <v>989</v>
      </c>
      <c r="E76" s="74" t="s">
        <v>988</v>
      </c>
      <c r="F76" s="72" t="s">
        <v>988</v>
      </c>
      <c r="G76" s="72" t="s">
        <v>468</v>
      </c>
      <c r="H76" s="3" t="s">
        <v>465</v>
      </c>
      <c r="I76" s="3" t="s">
        <v>471</v>
      </c>
      <c r="J76" s="10" t="s">
        <v>467</v>
      </c>
      <c r="K76" s="11" t="s">
        <v>824</v>
      </c>
      <c r="L76" s="11" t="s">
        <v>824</v>
      </c>
      <c r="M76" s="11" t="s">
        <v>988</v>
      </c>
    </row>
    <row r="77" spans="1:13" ht="15.95" customHeight="1">
      <c r="A77" s="2" t="s">
        <v>855</v>
      </c>
      <c r="B77" s="21" t="s">
        <v>987</v>
      </c>
      <c r="D77" s="74" t="s">
        <v>986</v>
      </c>
      <c r="E77" s="74" t="s">
        <v>844</v>
      </c>
      <c r="F77" s="72" t="s">
        <v>844</v>
      </c>
      <c r="G77" s="72" t="s">
        <v>321</v>
      </c>
      <c r="H77" s="3" t="s">
        <v>138</v>
      </c>
      <c r="I77" s="3" t="s">
        <v>143</v>
      </c>
      <c r="J77" s="10" t="s">
        <v>136</v>
      </c>
      <c r="K77" s="11" t="s">
        <v>824</v>
      </c>
      <c r="L77" s="11" t="s">
        <v>824</v>
      </c>
      <c r="M77" s="11" t="s">
        <v>844</v>
      </c>
    </row>
    <row r="78" spans="1:13" ht="15.95" customHeight="1">
      <c r="A78" s="2" t="s">
        <v>855</v>
      </c>
      <c r="D78" s="74"/>
      <c r="E78" s="74"/>
      <c r="F78" s="72"/>
      <c r="G78" s="72"/>
      <c r="H78" s="3"/>
      <c r="I78" s="3"/>
      <c r="J78" s="10"/>
      <c r="K78" s="11"/>
      <c r="L78" s="11"/>
      <c r="M78" s="11"/>
    </row>
    <row r="79" spans="1:13" ht="15.95" customHeight="1">
      <c r="A79" s="2" t="s">
        <v>855</v>
      </c>
      <c r="D79" s="74"/>
      <c r="E79" s="74"/>
      <c r="F79" s="72"/>
      <c r="G79" s="72"/>
      <c r="H79" s="3"/>
      <c r="I79" s="3"/>
      <c r="J79" s="10"/>
      <c r="K79" s="11"/>
      <c r="L79" s="11"/>
      <c r="M79" s="11"/>
    </row>
    <row r="80" spans="1:13" ht="15.95" customHeight="1">
      <c r="A80" s="2" t="s">
        <v>855</v>
      </c>
      <c r="D80" s="74" t="s">
        <v>985</v>
      </c>
      <c r="E80" s="74"/>
      <c r="F80" s="72"/>
      <c r="G80" s="72"/>
      <c r="H80" s="3"/>
      <c r="I80" s="3"/>
      <c r="J80" s="10"/>
      <c r="K80" s="11"/>
      <c r="L80" s="11"/>
      <c r="M80" s="11"/>
    </row>
    <row r="81" spans="1:13" ht="15.95" customHeight="1">
      <c r="A81" s="2" t="s">
        <v>855</v>
      </c>
      <c r="D81" s="74" t="s">
        <v>984</v>
      </c>
      <c r="E81" s="74"/>
      <c r="F81" s="72"/>
      <c r="G81" s="72"/>
      <c r="H81" s="3"/>
      <c r="I81" s="3"/>
      <c r="J81" s="10"/>
      <c r="K81" s="11"/>
      <c r="L81" s="11"/>
      <c r="M81" s="11"/>
    </row>
    <row r="82" spans="1:13" ht="15.95" customHeight="1">
      <c r="A82" s="2" t="s">
        <v>855</v>
      </c>
      <c r="D82" s="74" t="s">
        <v>983</v>
      </c>
      <c r="E82" s="74"/>
      <c r="F82" s="72"/>
      <c r="G82" s="72"/>
      <c r="H82" s="3"/>
      <c r="I82" s="3"/>
      <c r="J82" s="10"/>
      <c r="K82" s="11"/>
      <c r="L82" s="11"/>
      <c r="M82" s="11"/>
    </row>
    <row r="83" spans="1:13" ht="15.95" customHeight="1">
      <c r="A83" s="2" t="s">
        <v>855</v>
      </c>
      <c r="B83" s="21" t="s">
        <v>973</v>
      </c>
      <c r="D83" s="74" t="s">
        <v>972</v>
      </c>
      <c r="E83" s="74" t="s">
        <v>869</v>
      </c>
      <c r="F83" s="72" t="s">
        <v>868</v>
      </c>
      <c r="G83" s="72" t="s">
        <v>357</v>
      </c>
      <c r="H83" s="3" t="s">
        <v>240</v>
      </c>
      <c r="I83" s="3" t="s">
        <v>245</v>
      </c>
      <c r="J83" s="10" t="s">
        <v>122</v>
      </c>
      <c r="K83" s="11" t="s">
        <v>824</v>
      </c>
      <c r="L83" s="11" t="s">
        <v>824</v>
      </c>
      <c r="M83" s="11" t="s">
        <v>868</v>
      </c>
    </row>
    <row r="84" spans="1:13" ht="15.95" customHeight="1">
      <c r="A84" s="2" t="s">
        <v>855</v>
      </c>
      <c r="B84" s="21" t="s">
        <v>957</v>
      </c>
      <c r="D84" s="73"/>
      <c r="E84" s="73"/>
      <c r="F84" s="72"/>
      <c r="G84" s="72" t="s">
        <v>344</v>
      </c>
      <c r="H84" s="3" t="s">
        <v>212</v>
      </c>
      <c r="I84" s="3" t="s">
        <v>213</v>
      </c>
      <c r="J84" s="10" t="s">
        <v>122</v>
      </c>
      <c r="K84" s="11" t="s">
        <v>824</v>
      </c>
      <c r="L84" s="11" t="s">
        <v>824</v>
      </c>
      <c r="M84" s="11" t="s">
        <v>868</v>
      </c>
    </row>
    <row r="85" spans="1:13" ht="15.95" customHeight="1">
      <c r="A85" s="2" t="s">
        <v>855</v>
      </c>
      <c r="B85" s="21" t="s">
        <v>962</v>
      </c>
      <c r="D85" s="74" t="s">
        <v>975</v>
      </c>
      <c r="E85" s="74" t="s">
        <v>980</v>
      </c>
      <c r="F85" s="72" t="s">
        <v>979</v>
      </c>
      <c r="G85" s="72" t="s">
        <v>316</v>
      </c>
      <c r="H85" s="3" t="s">
        <v>120</v>
      </c>
      <c r="I85" s="3" t="s">
        <v>126</v>
      </c>
      <c r="J85" s="10" t="s">
        <v>122</v>
      </c>
      <c r="K85" s="11" t="s">
        <v>824</v>
      </c>
      <c r="L85" s="11" t="s">
        <v>824</v>
      </c>
      <c r="M85" s="11" t="s">
        <v>979</v>
      </c>
    </row>
    <row r="86" spans="1:13" ht="15.95" customHeight="1">
      <c r="A86" s="2" t="s">
        <v>855</v>
      </c>
      <c r="B86" s="21" t="s">
        <v>973</v>
      </c>
      <c r="D86" s="73"/>
      <c r="E86" s="73"/>
      <c r="F86" s="72"/>
      <c r="G86" s="72" t="s">
        <v>357</v>
      </c>
      <c r="H86" s="3" t="s">
        <v>240</v>
      </c>
      <c r="I86" s="3" t="s">
        <v>245</v>
      </c>
      <c r="J86" s="10" t="s">
        <v>122</v>
      </c>
      <c r="K86" s="11" t="s">
        <v>824</v>
      </c>
      <c r="L86" s="11" t="s">
        <v>824</v>
      </c>
      <c r="M86" s="11" t="s">
        <v>979</v>
      </c>
    </row>
    <row r="87" spans="1:13" ht="15.95" customHeight="1">
      <c r="A87" s="2" t="s">
        <v>855</v>
      </c>
      <c r="B87" s="21" t="s">
        <v>957</v>
      </c>
      <c r="D87" s="73"/>
      <c r="E87" s="73"/>
      <c r="F87" s="72"/>
      <c r="G87" s="72" t="s">
        <v>344</v>
      </c>
      <c r="H87" s="3" t="s">
        <v>212</v>
      </c>
      <c r="I87" s="3" t="s">
        <v>213</v>
      </c>
      <c r="J87" s="10" t="s">
        <v>122</v>
      </c>
      <c r="K87" s="11" t="s">
        <v>824</v>
      </c>
      <c r="L87" s="11" t="s">
        <v>824</v>
      </c>
      <c r="M87" s="11" t="s">
        <v>979</v>
      </c>
    </row>
    <row r="88" spans="1:13" ht="15.95" customHeight="1">
      <c r="A88" s="2" t="s">
        <v>855</v>
      </c>
      <c r="B88" s="21" t="s">
        <v>973</v>
      </c>
      <c r="D88" s="74" t="s">
        <v>972</v>
      </c>
      <c r="E88" s="74" t="s">
        <v>869</v>
      </c>
      <c r="F88" s="72" t="s">
        <v>868</v>
      </c>
      <c r="G88" s="72" t="s">
        <v>357</v>
      </c>
      <c r="H88" s="3" t="s">
        <v>240</v>
      </c>
      <c r="I88" s="3" t="s">
        <v>245</v>
      </c>
      <c r="J88" s="10" t="s">
        <v>122</v>
      </c>
      <c r="K88" s="11" t="s">
        <v>824</v>
      </c>
      <c r="L88" s="11" t="s">
        <v>824</v>
      </c>
      <c r="M88" s="11" t="s">
        <v>868</v>
      </c>
    </row>
    <row r="89" spans="1:13" ht="15.95" customHeight="1">
      <c r="A89" s="2" t="s">
        <v>855</v>
      </c>
      <c r="B89" s="21" t="s">
        <v>957</v>
      </c>
      <c r="D89" s="73"/>
      <c r="E89" s="73"/>
      <c r="F89" s="72"/>
      <c r="G89" s="72" t="s">
        <v>344</v>
      </c>
      <c r="H89" s="3" t="s">
        <v>212</v>
      </c>
      <c r="I89" s="3" t="s">
        <v>213</v>
      </c>
      <c r="J89" s="10" t="s">
        <v>122</v>
      </c>
      <c r="K89" s="11" t="s">
        <v>824</v>
      </c>
      <c r="L89" s="11" t="s">
        <v>824</v>
      </c>
      <c r="M89" s="11" t="s">
        <v>868</v>
      </c>
    </row>
    <row r="90" spans="1:13" ht="15.95" customHeight="1">
      <c r="A90" s="2" t="s">
        <v>855</v>
      </c>
      <c r="D90" s="78"/>
      <c r="E90" s="78"/>
      <c r="F90" s="72"/>
      <c r="G90" s="72"/>
      <c r="H90" s="3"/>
      <c r="I90" s="3"/>
      <c r="J90" s="10"/>
      <c r="K90" s="11"/>
      <c r="L90" s="11"/>
      <c r="M90" s="11"/>
    </row>
    <row r="91" spans="1:13" ht="15.95" customHeight="1">
      <c r="D91" s="20"/>
      <c r="E91" s="20"/>
    </row>
    <row r="92" spans="1:13" ht="15.95" customHeight="1">
      <c r="D92" s="20"/>
      <c r="E92" s="20"/>
    </row>
    <row r="93" spans="1:13" ht="15.95" customHeight="1">
      <c r="B93" s="21" t="s">
        <v>836</v>
      </c>
      <c r="D93" s="207" t="s">
        <v>781</v>
      </c>
      <c r="E93" s="208"/>
      <c r="F93" s="208"/>
      <c r="G93" s="208"/>
      <c r="H93" s="208"/>
      <c r="I93" s="208"/>
      <c r="J93" s="208"/>
      <c r="K93" s="208"/>
      <c r="L93" s="208"/>
      <c r="M93" s="208"/>
    </row>
    <row r="94" spans="1:13" ht="15.95" customHeight="1">
      <c r="A94" s="65" t="s">
        <v>79</v>
      </c>
      <c r="B94" s="63" t="s">
        <v>835</v>
      </c>
      <c r="C94" s="63" t="s">
        <v>834</v>
      </c>
      <c r="D94" s="204" t="s">
        <v>833</v>
      </c>
      <c r="E94" s="204" t="s">
        <v>832</v>
      </c>
      <c r="F94" s="209" t="s">
        <v>831</v>
      </c>
      <c r="G94" s="209" t="s">
        <v>18</v>
      </c>
      <c r="H94" s="204" t="s">
        <v>830</v>
      </c>
      <c r="I94" s="204" t="s">
        <v>829</v>
      </c>
      <c r="J94" s="204" t="s">
        <v>20</v>
      </c>
      <c r="K94" s="204" t="s">
        <v>828</v>
      </c>
      <c r="L94" s="204" t="s">
        <v>100</v>
      </c>
      <c r="M94" s="204" t="s">
        <v>8</v>
      </c>
    </row>
    <row r="95" spans="1:13" ht="15.95" customHeight="1">
      <c r="A95" s="65"/>
      <c r="B95" s="63"/>
      <c r="C95" s="63"/>
      <c r="D95" s="206"/>
      <c r="E95" s="206"/>
      <c r="F95" s="210"/>
      <c r="G95" s="210"/>
      <c r="H95" s="206"/>
      <c r="I95" s="206"/>
      <c r="J95" s="206"/>
      <c r="K95" s="206"/>
      <c r="L95" s="206"/>
      <c r="M95" s="206"/>
    </row>
    <row r="96" spans="1:13" ht="15.95" customHeight="1">
      <c r="A96" s="2" t="s">
        <v>855</v>
      </c>
      <c r="B96" s="21" t="s">
        <v>956</v>
      </c>
      <c r="D96" s="73" t="s">
        <v>955</v>
      </c>
      <c r="E96" s="73" t="s">
        <v>935</v>
      </c>
      <c r="F96" s="77" t="s">
        <v>935</v>
      </c>
      <c r="G96" s="77" t="s">
        <v>462</v>
      </c>
      <c r="H96" s="5" t="s">
        <v>465</v>
      </c>
      <c r="I96" s="5" t="s">
        <v>466</v>
      </c>
      <c r="J96" s="76" t="s">
        <v>467</v>
      </c>
      <c r="K96" s="75" t="s">
        <v>824</v>
      </c>
      <c r="L96" s="75" t="s">
        <v>824</v>
      </c>
      <c r="M96" s="75" t="s">
        <v>935</v>
      </c>
    </row>
    <row r="97" spans="1:13" ht="15.95" customHeight="1">
      <c r="A97" s="2" t="s">
        <v>855</v>
      </c>
      <c r="B97" s="21" t="s">
        <v>954</v>
      </c>
      <c r="D97" s="74" t="s">
        <v>953</v>
      </c>
      <c r="E97" s="74" t="s">
        <v>820</v>
      </c>
      <c r="F97" s="72" t="s">
        <v>820</v>
      </c>
      <c r="G97" s="72" t="s">
        <v>320</v>
      </c>
      <c r="H97" s="3" t="s">
        <v>138</v>
      </c>
      <c r="I97" s="3" t="s">
        <v>139</v>
      </c>
      <c r="J97" s="10" t="s">
        <v>136</v>
      </c>
      <c r="K97" s="11" t="s">
        <v>824</v>
      </c>
      <c r="L97" s="11" t="s">
        <v>824</v>
      </c>
      <c r="M97" s="11" t="s">
        <v>820</v>
      </c>
    </row>
    <row r="98" spans="1:13" ht="15.95" customHeight="1">
      <c r="A98" s="2" t="s">
        <v>855</v>
      </c>
      <c r="D98" s="74"/>
      <c r="E98" s="74"/>
      <c r="F98" s="72"/>
      <c r="G98" s="72"/>
      <c r="H98" s="3"/>
      <c r="I98" s="3"/>
      <c r="J98" s="10"/>
      <c r="K98" s="11"/>
      <c r="L98" s="11"/>
      <c r="M98" s="11"/>
    </row>
    <row r="99" spans="1:13" ht="15.95" customHeight="1">
      <c r="A99" s="2" t="s">
        <v>855</v>
      </c>
      <c r="B99" s="21" t="s">
        <v>966</v>
      </c>
      <c r="D99" s="74" t="s">
        <v>965</v>
      </c>
      <c r="E99" s="74" t="s">
        <v>824</v>
      </c>
      <c r="F99" s="72" t="s">
        <v>824</v>
      </c>
      <c r="G99" s="72" t="s">
        <v>477</v>
      </c>
      <c r="H99" s="3" t="s">
        <v>480</v>
      </c>
      <c r="I99" s="3" t="s">
        <v>466</v>
      </c>
      <c r="J99" s="10" t="s">
        <v>467</v>
      </c>
      <c r="K99" s="11" t="s">
        <v>824</v>
      </c>
      <c r="L99" s="11" t="s">
        <v>824</v>
      </c>
      <c r="M99" s="11" t="s">
        <v>824</v>
      </c>
    </row>
    <row r="100" spans="1:13" ht="15.95" customHeight="1">
      <c r="A100" s="2" t="s">
        <v>855</v>
      </c>
      <c r="D100" s="74"/>
      <c r="E100" s="74"/>
      <c r="F100" s="72"/>
      <c r="G100" s="72"/>
      <c r="H100" s="3"/>
      <c r="I100" s="3"/>
      <c r="J100" s="10"/>
      <c r="K100" s="11"/>
      <c r="L100" s="11"/>
      <c r="M100" s="11"/>
    </row>
    <row r="101" spans="1:13" ht="15.95" customHeight="1">
      <c r="A101" s="2" t="s">
        <v>855</v>
      </c>
      <c r="D101" s="74" t="s">
        <v>982</v>
      </c>
      <c r="E101" s="74"/>
      <c r="F101" s="72"/>
      <c r="G101" s="72"/>
      <c r="H101" s="3"/>
      <c r="I101" s="3"/>
      <c r="J101" s="10"/>
      <c r="K101" s="11"/>
      <c r="L101" s="11"/>
      <c r="M101" s="11"/>
    </row>
    <row r="102" spans="1:13" ht="15.95" customHeight="1">
      <c r="A102" s="2" t="s">
        <v>855</v>
      </c>
      <c r="B102" s="21" t="s">
        <v>978</v>
      </c>
      <c r="D102" s="74" t="s">
        <v>977</v>
      </c>
      <c r="E102" s="74" t="s">
        <v>869</v>
      </c>
      <c r="F102" s="72" t="s">
        <v>868</v>
      </c>
      <c r="G102" s="72" t="s">
        <v>356</v>
      </c>
      <c r="H102" s="3" t="s">
        <v>240</v>
      </c>
      <c r="I102" s="3" t="s">
        <v>241</v>
      </c>
      <c r="J102" s="10" t="s">
        <v>122</v>
      </c>
      <c r="K102" s="11" t="s">
        <v>824</v>
      </c>
      <c r="L102" s="11" t="s">
        <v>824</v>
      </c>
      <c r="M102" s="11" t="s">
        <v>868</v>
      </c>
    </row>
    <row r="103" spans="1:13" ht="15.95" customHeight="1">
      <c r="A103" s="2" t="s">
        <v>855</v>
      </c>
      <c r="B103" s="21" t="s">
        <v>957</v>
      </c>
      <c r="D103" s="73"/>
      <c r="E103" s="73"/>
      <c r="F103" s="72"/>
      <c r="G103" s="72" t="s">
        <v>344</v>
      </c>
      <c r="H103" s="3" t="s">
        <v>212</v>
      </c>
      <c r="I103" s="3" t="s">
        <v>213</v>
      </c>
      <c r="J103" s="10" t="s">
        <v>122</v>
      </c>
      <c r="K103" s="11" t="s">
        <v>824</v>
      </c>
      <c r="L103" s="11" t="s">
        <v>824</v>
      </c>
      <c r="M103" s="11" t="s">
        <v>868</v>
      </c>
    </row>
    <row r="104" spans="1:13" ht="15.95" customHeight="1">
      <c r="A104" s="2" t="s">
        <v>855</v>
      </c>
      <c r="B104" s="21" t="s">
        <v>962</v>
      </c>
      <c r="D104" s="74" t="s">
        <v>981</v>
      </c>
      <c r="E104" s="74" t="s">
        <v>980</v>
      </c>
      <c r="F104" s="72" t="s">
        <v>979</v>
      </c>
      <c r="G104" s="72" t="s">
        <v>316</v>
      </c>
      <c r="H104" s="3" t="s">
        <v>120</v>
      </c>
      <c r="I104" s="3" t="s">
        <v>126</v>
      </c>
      <c r="J104" s="10" t="s">
        <v>122</v>
      </c>
      <c r="K104" s="11" t="s">
        <v>824</v>
      </c>
      <c r="L104" s="11" t="s">
        <v>824</v>
      </c>
      <c r="M104" s="11" t="s">
        <v>979</v>
      </c>
    </row>
    <row r="105" spans="1:13" ht="15.95" customHeight="1">
      <c r="A105" s="2" t="s">
        <v>855</v>
      </c>
      <c r="B105" s="21" t="s">
        <v>978</v>
      </c>
      <c r="D105" s="73"/>
      <c r="E105" s="73"/>
      <c r="F105" s="72"/>
      <c r="G105" s="72" t="s">
        <v>356</v>
      </c>
      <c r="H105" s="3" t="s">
        <v>240</v>
      </c>
      <c r="I105" s="3" t="s">
        <v>241</v>
      </c>
      <c r="J105" s="10" t="s">
        <v>122</v>
      </c>
      <c r="K105" s="11" t="s">
        <v>824</v>
      </c>
      <c r="L105" s="11" t="s">
        <v>824</v>
      </c>
      <c r="M105" s="11" t="s">
        <v>979</v>
      </c>
    </row>
    <row r="106" spans="1:13" ht="15.95" customHeight="1">
      <c r="A106" s="2" t="s">
        <v>855</v>
      </c>
      <c r="B106" s="21" t="s">
        <v>957</v>
      </c>
      <c r="D106" s="73"/>
      <c r="E106" s="73"/>
      <c r="F106" s="72"/>
      <c r="G106" s="72" t="s">
        <v>344</v>
      </c>
      <c r="H106" s="3" t="s">
        <v>212</v>
      </c>
      <c r="I106" s="3" t="s">
        <v>213</v>
      </c>
      <c r="J106" s="10" t="s">
        <v>122</v>
      </c>
      <c r="K106" s="11" t="s">
        <v>824</v>
      </c>
      <c r="L106" s="11" t="s">
        <v>824</v>
      </c>
      <c r="M106" s="11" t="s">
        <v>979</v>
      </c>
    </row>
    <row r="107" spans="1:13" ht="15.95" customHeight="1">
      <c r="A107" s="2" t="s">
        <v>855</v>
      </c>
      <c r="B107" s="21" t="s">
        <v>978</v>
      </c>
      <c r="D107" s="74" t="s">
        <v>977</v>
      </c>
      <c r="E107" s="74" t="s">
        <v>869</v>
      </c>
      <c r="F107" s="72" t="s">
        <v>868</v>
      </c>
      <c r="G107" s="72" t="s">
        <v>356</v>
      </c>
      <c r="H107" s="3" t="s">
        <v>240</v>
      </c>
      <c r="I107" s="3" t="s">
        <v>241</v>
      </c>
      <c r="J107" s="10" t="s">
        <v>122</v>
      </c>
      <c r="K107" s="11" t="s">
        <v>824</v>
      </c>
      <c r="L107" s="11" t="s">
        <v>824</v>
      </c>
      <c r="M107" s="11" t="s">
        <v>868</v>
      </c>
    </row>
    <row r="108" spans="1:13" ht="15.95" customHeight="1">
      <c r="A108" s="2" t="s">
        <v>855</v>
      </c>
      <c r="B108" s="21" t="s">
        <v>957</v>
      </c>
      <c r="D108" s="73"/>
      <c r="E108" s="73"/>
      <c r="F108" s="72"/>
      <c r="G108" s="72" t="s">
        <v>344</v>
      </c>
      <c r="H108" s="3" t="s">
        <v>212</v>
      </c>
      <c r="I108" s="3" t="s">
        <v>213</v>
      </c>
      <c r="J108" s="10" t="s">
        <v>122</v>
      </c>
      <c r="K108" s="11" t="s">
        <v>824</v>
      </c>
      <c r="L108" s="11" t="s">
        <v>824</v>
      </c>
      <c r="M108" s="11" t="s">
        <v>868</v>
      </c>
    </row>
    <row r="109" spans="1:13" ht="15.95" customHeight="1">
      <c r="A109" s="2" t="s">
        <v>855</v>
      </c>
      <c r="D109" s="74"/>
      <c r="E109" s="74"/>
      <c r="F109" s="72"/>
      <c r="G109" s="72"/>
      <c r="H109" s="3"/>
      <c r="I109" s="3"/>
      <c r="J109" s="10"/>
      <c r="K109" s="11"/>
      <c r="L109" s="11"/>
      <c r="M109" s="11"/>
    </row>
    <row r="110" spans="1:13" ht="15.95" customHeight="1">
      <c r="A110" s="2" t="s">
        <v>855</v>
      </c>
      <c r="B110" s="21" t="s">
        <v>956</v>
      </c>
      <c r="D110" s="74" t="s">
        <v>955</v>
      </c>
      <c r="E110" s="74" t="s">
        <v>935</v>
      </c>
      <c r="F110" s="72" t="s">
        <v>935</v>
      </c>
      <c r="G110" s="72" t="s">
        <v>462</v>
      </c>
      <c r="H110" s="3" t="s">
        <v>465</v>
      </c>
      <c r="I110" s="3" t="s">
        <v>466</v>
      </c>
      <c r="J110" s="10" t="s">
        <v>467</v>
      </c>
      <c r="K110" s="11" t="s">
        <v>824</v>
      </c>
      <c r="L110" s="11" t="s">
        <v>824</v>
      </c>
      <c r="M110" s="11" t="s">
        <v>935</v>
      </c>
    </row>
    <row r="111" spans="1:13" ht="15.95" customHeight="1">
      <c r="A111" s="2" t="s">
        <v>855</v>
      </c>
      <c r="B111" s="21" t="s">
        <v>954</v>
      </c>
      <c r="D111" s="74" t="s">
        <v>953</v>
      </c>
      <c r="E111" s="74" t="s">
        <v>820</v>
      </c>
      <c r="F111" s="72" t="s">
        <v>820</v>
      </c>
      <c r="G111" s="72" t="s">
        <v>320</v>
      </c>
      <c r="H111" s="3" t="s">
        <v>138</v>
      </c>
      <c r="I111" s="3" t="s">
        <v>139</v>
      </c>
      <c r="J111" s="10" t="s">
        <v>136</v>
      </c>
      <c r="K111" s="11" t="s">
        <v>824</v>
      </c>
      <c r="L111" s="11" t="s">
        <v>824</v>
      </c>
      <c r="M111" s="11" t="s">
        <v>820</v>
      </c>
    </row>
    <row r="112" spans="1:13" ht="15.95" customHeight="1">
      <c r="A112" s="2" t="s">
        <v>855</v>
      </c>
      <c r="D112" s="74"/>
      <c r="E112" s="74"/>
      <c r="F112" s="72"/>
      <c r="G112" s="72"/>
      <c r="H112" s="3"/>
      <c r="I112" s="3"/>
      <c r="J112" s="10"/>
      <c r="K112" s="11"/>
      <c r="L112" s="11"/>
      <c r="M112" s="11"/>
    </row>
    <row r="113" spans="1:13" ht="15.95" customHeight="1">
      <c r="A113" s="2" t="s">
        <v>855</v>
      </c>
      <c r="D113" s="74" t="s">
        <v>976</v>
      </c>
      <c r="E113" s="74"/>
      <c r="F113" s="72"/>
      <c r="G113" s="72"/>
      <c r="H113" s="3"/>
      <c r="I113" s="3"/>
      <c r="J113" s="10"/>
      <c r="K113" s="11"/>
      <c r="L113" s="11"/>
      <c r="M113" s="11"/>
    </row>
    <row r="114" spans="1:13" ht="15.95" customHeight="1">
      <c r="A114" s="2" t="s">
        <v>855</v>
      </c>
      <c r="B114" s="21" t="s">
        <v>973</v>
      </c>
      <c r="D114" s="74" t="s">
        <v>972</v>
      </c>
      <c r="E114" s="74" t="s">
        <v>869</v>
      </c>
      <c r="F114" s="72" t="s">
        <v>868</v>
      </c>
      <c r="G114" s="72" t="s">
        <v>357</v>
      </c>
      <c r="H114" s="3" t="s">
        <v>240</v>
      </c>
      <c r="I114" s="3" t="s">
        <v>245</v>
      </c>
      <c r="J114" s="10" t="s">
        <v>122</v>
      </c>
      <c r="K114" s="11" t="s">
        <v>824</v>
      </c>
      <c r="L114" s="11" t="s">
        <v>824</v>
      </c>
      <c r="M114" s="11" t="s">
        <v>868</v>
      </c>
    </row>
    <row r="115" spans="1:13" ht="15.95" customHeight="1">
      <c r="A115" s="2" t="s">
        <v>855</v>
      </c>
      <c r="B115" s="21" t="s">
        <v>957</v>
      </c>
      <c r="D115" s="73"/>
      <c r="E115" s="73"/>
      <c r="F115" s="72"/>
      <c r="G115" s="72" t="s">
        <v>344</v>
      </c>
      <c r="H115" s="3" t="s">
        <v>212</v>
      </c>
      <c r="I115" s="3" t="s">
        <v>213</v>
      </c>
      <c r="J115" s="10" t="s">
        <v>122</v>
      </c>
      <c r="K115" s="11" t="s">
        <v>824</v>
      </c>
      <c r="L115" s="11" t="s">
        <v>824</v>
      </c>
      <c r="M115" s="11" t="s">
        <v>868</v>
      </c>
    </row>
    <row r="116" spans="1:13" ht="15.95" customHeight="1">
      <c r="A116" s="2" t="s">
        <v>855</v>
      </c>
      <c r="B116" s="21" t="s">
        <v>962</v>
      </c>
      <c r="D116" s="74" t="s">
        <v>975</v>
      </c>
      <c r="E116" s="74" t="s">
        <v>974</v>
      </c>
      <c r="F116" s="72" t="s">
        <v>938</v>
      </c>
      <c r="G116" s="72" t="s">
        <v>316</v>
      </c>
      <c r="H116" s="3" t="s">
        <v>120</v>
      </c>
      <c r="I116" s="3" t="s">
        <v>126</v>
      </c>
      <c r="J116" s="10" t="s">
        <v>122</v>
      </c>
      <c r="K116" s="11" t="s">
        <v>824</v>
      </c>
      <c r="L116" s="11" t="s">
        <v>824</v>
      </c>
      <c r="M116" s="11" t="s">
        <v>938</v>
      </c>
    </row>
    <row r="117" spans="1:13" ht="15.95" customHeight="1">
      <c r="A117" s="2" t="s">
        <v>855</v>
      </c>
      <c r="B117" s="21" t="s">
        <v>973</v>
      </c>
      <c r="D117" s="73"/>
      <c r="E117" s="73"/>
      <c r="F117" s="72"/>
      <c r="G117" s="72" t="s">
        <v>357</v>
      </c>
      <c r="H117" s="3" t="s">
        <v>240</v>
      </c>
      <c r="I117" s="3" t="s">
        <v>245</v>
      </c>
      <c r="J117" s="10" t="s">
        <v>122</v>
      </c>
      <c r="K117" s="11" t="s">
        <v>824</v>
      </c>
      <c r="L117" s="11" t="s">
        <v>824</v>
      </c>
      <c r="M117" s="11" t="s">
        <v>938</v>
      </c>
    </row>
    <row r="118" spans="1:13" ht="15.95" customHeight="1">
      <c r="A118" s="2" t="s">
        <v>855</v>
      </c>
      <c r="B118" s="21" t="s">
        <v>957</v>
      </c>
      <c r="D118" s="73"/>
      <c r="E118" s="73"/>
      <c r="F118" s="72"/>
      <c r="G118" s="72" t="s">
        <v>344</v>
      </c>
      <c r="H118" s="3" t="s">
        <v>212</v>
      </c>
      <c r="I118" s="3" t="s">
        <v>213</v>
      </c>
      <c r="J118" s="10" t="s">
        <v>122</v>
      </c>
      <c r="K118" s="11" t="s">
        <v>824</v>
      </c>
      <c r="L118" s="11" t="s">
        <v>824</v>
      </c>
      <c r="M118" s="11" t="s">
        <v>938</v>
      </c>
    </row>
    <row r="119" spans="1:13" ht="15.95" customHeight="1">
      <c r="A119" s="2" t="s">
        <v>855</v>
      </c>
      <c r="B119" s="21" t="s">
        <v>973</v>
      </c>
      <c r="D119" s="74" t="s">
        <v>972</v>
      </c>
      <c r="E119" s="74" t="s">
        <v>869</v>
      </c>
      <c r="F119" s="72" t="s">
        <v>868</v>
      </c>
      <c r="G119" s="72" t="s">
        <v>357</v>
      </c>
      <c r="H119" s="3" t="s">
        <v>240</v>
      </c>
      <c r="I119" s="3" t="s">
        <v>245</v>
      </c>
      <c r="J119" s="10" t="s">
        <v>122</v>
      </c>
      <c r="K119" s="11" t="s">
        <v>824</v>
      </c>
      <c r="L119" s="11" t="s">
        <v>824</v>
      </c>
      <c r="M119" s="11" t="s">
        <v>868</v>
      </c>
    </row>
    <row r="120" spans="1:13" ht="15.95" customHeight="1">
      <c r="A120" s="2" t="s">
        <v>855</v>
      </c>
      <c r="B120" s="21" t="s">
        <v>957</v>
      </c>
      <c r="D120" s="73"/>
      <c r="E120" s="73"/>
      <c r="F120" s="72"/>
      <c r="G120" s="72" t="s">
        <v>344</v>
      </c>
      <c r="H120" s="3" t="s">
        <v>212</v>
      </c>
      <c r="I120" s="3" t="s">
        <v>213</v>
      </c>
      <c r="J120" s="10" t="s">
        <v>122</v>
      </c>
      <c r="K120" s="11" t="s">
        <v>824</v>
      </c>
      <c r="L120" s="11" t="s">
        <v>824</v>
      </c>
      <c r="M120" s="11" t="s">
        <v>868</v>
      </c>
    </row>
    <row r="121" spans="1:13" ht="15.95" customHeight="1">
      <c r="A121" s="2" t="s">
        <v>855</v>
      </c>
      <c r="D121" s="74"/>
      <c r="E121" s="74"/>
      <c r="F121" s="72"/>
      <c r="G121" s="72"/>
      <c r="H121" s="3"/>
      <c r="I121" s="3"/>
      <c r="J121" s="10"/>
      <c r="K121" s="11"/>
      <c r="L121" s="11"/>
      <c r="M121" s="11"/>
    </row>
    <row r="122" spans="1:13" ht="15.95" customHeight="1">
      <c r="A122" s="2" t="s">
        <v>855</v>
      </c>
      <c r="B122" s="21" t="s">
        <v>956</v>
      </c>
      <c r="D122" s="74" t="s">
        <v>955</v>
      </c>
      <c r="E122" s="74" t="s">
        <v>971</v>
      </c>
      <c r="F122" s="72" t="s">
        <v>971</v>
      </c>
      <c r="G122" s="72" t="s">
        <v>462</v>
      </c>
      <c r="H122" s="3" t="s">
        <v>465</v>
      </c>
      <c r="I122" s="3" t="s">
        <v>466</v>
      </c>
      <c r="J122" s="10" t="s">
        <v>467</v>
      </c>
      <c r="K122" s="11" t="s">
        <v>824</v>
      </c>
      <c r="L122" s="11" t="s">
        <v>824</v>
      </c>
      <c r="M122" s="11" t="s">
        <v>971</v>
      </c>
    </row>
    <row r="123" spans="1:13" ht="15.95" customHeight="1">
      <c r="A123" s="2" t="s">
        <v>855</v>
      </c>
      <c r="B123" s="21" t="s">
        <v>954</v>
      </c>
      <c r="D123" s="74" t="s">
        <v>953</v>
      </c>
      <c r="E123" s="74" t="s">
        <v>820</v>
      </c>
      <c r="F123" s="72" t="s">
        <v>820</v>
      </c>
      <c r="G123" s="72" t="s">
        <v>320</v>
      </c>
      <c r="H123" s="3" t="s">
        <v>138</v>
      </c>
      <c r="I123" s="3" t="s">
        <v>139</v>
      </c>
      <c r="J123" s="10" t="s">
        <v>136</v>
      </c>
      <c r="K123" s="11" t="s">
        <v>824</v>
      </c>
      <c r="L123" s="11" t="s">
        <v>824</v>
      </c>
      <c r="M123" s="11" t="s">
        <v>820</v>
      </c>
    </row>
    <row r="124" spans="1:13" ht="15.95" customHeight="1">
      <c r="A124" s="2" t="s">
        <v>855</v>
      </c>
      <c r="D124" s="74"/>
      <c r="E124" s="74"/>
      <c r="F124" s="72"/>
      <c r="G124" s="72"/>
      <c r="H124" s="3"/>
      <c r="I124" s="3"/>
      <c r="J124" s="10"/>
      <c r="K124" s="11"/>
      <c r="L124" s="11"/>
      <c r="M124" s="11"/>
    </row>
    <row r="125" spans="1:13" ht="15.95" customHeight="1">
      <c r="A125" s="2" t="s">
        <v>855</v>
      </c>
      <c r="B125" s="21" t="s">
        <v>966</v>
      </c>
      <c r="D125" s="74" t="s">
        <v>965</v>
      </c>
      <c r="E125" s="74" t="s">
        <v>824</v>
      </c>
      <c r="F125" s="72" t="s">
        <v>824</v>
      </c>
      <c r="G125" s="72" t="s">
        <v>477</v>
      </c>
      <c r="H125" s="3" t="s">
        <v>480</v>
      </c>
      <c r="I125" s="3" t="s">
        <v>466</v>
      </c>
      <c r="J125" s="10" t="s">
        <v>467</v>
      </c>
      <c r="K125" s="11" t="s">
        <v>824</v>
      </c>
      <c r="L125" s="11" t="s">
        <v>824</v>
      </c>
      <c r="M125" s="11" t="s">
        <v>824</v>
      </c>
    </row>
    <row r="126" spans="1:13" ht="15.95" customHeight="1">
      <c r="A126" s="2" t="s">
        <v>855</v>
      </c>
      <c r="D126" s="74"/>
      <c r="E126" s="74"/>
      <c r="F126" s="72"/>
      <c r="G126" s="72"/>
      <c r="H126" s="3"/>
      <c r="I126" s="3"/>
      <c r="J126" s="10"/>
      <c r="K126" s="11"/>
      <c r="L126" s="11"/>
      <c r="M126" s="11"/>
    </row>
    <row r="127" spans="1:13" ht="15.95" customHeight="1">
      <c r="A127" s="2" t="s">
        <v>855</v>
      </c>
      <c r="D127" s="74"/>
      <c r="E127" s="74"/>
      <c r="F127" s="72"/>
      <c r="G127" s="72"/>
      <c r="H127" s="3"/>
      <c r="I127" s="3"/>
      <c r="J127" s="10"/>
      <c r="K127" s="11"/>
      <c r="L127" s="11"/>
      <c r="M127" s="11"/>
    </row>
    <row r="128" spans="1:13" ht="15.95" customHeight="1">
      <c r="A128" s="2" t="s">
        <v>855</v>
      </c>
      <c r="D128" s="74" t="s">
        <v>970</v>
      </c>
      <c r="E128" s="74"/>
      <c r="F128" s="72"/>
      <c r="G128" s="72"/>
      <c r="H128" s="3"/>
      <c r="I128" s="3"/>
      <c r="J128" s="10"/>
      <c r="K128" s="11"/>
      <c r="L128" s="11"/>
      <c r="M128" s="11"/>
    </row>
    <row r="129" spans="1:13" ht="15.95" customHeight="1">
      <c r="A129" s="2" t="s">
        <v>855</v>
      </c>
      <c r="D129" s="74" t="s">
        <v>969</v>
      </c>
      <c r="E129" s="74"/>
      <c r="F129" s="72"/>
      <c r="G129" s="72"/>
      <c r="H129" s="3"/>
      <c r="I129" s="3"/>
      <c r="J129" s="10"/>
      <c r="K129" s="11"/>
      <c r="L129" s="11"/>
      <c r="M129" s="11"/>
    </row>
    <row r="130" spans="1:13" ht="15.95" customHeight="1">
      <c r="A130" s="2" t="s">
        <v>855</v>
      </c>
      <c r="B130" s="21" t="s">
        <v>959</v>
      </c>
      <c r="D130" s="74" t="s">
        <v>958</v>
      </c>
      <c r="E130" s="74" t="s">
        <v>869</v>
      </c>
      <c r="F130" s="72" t="s">
        <v>868</v>
      </c>
      <c r="G130" s="72" t="s">
        <v>351</v>
      </c>
      <c r="H130" s="3" t="s">
        <v>222</v>
      </c>
      <c r="I130" s="3" t="s">
        <v>230</v>
      </c>
      <c r="J130" s="10" t="s">
        <v>122</v>
      </c>
      <c r="K130" s="11" t="s">
        <v>824</v>
      </c>
      <c r="L130" s="11" t="s">
        <v>824</v>
      </c>
      <c r="M130" s="11" t="s">
        <v>868</v>
      </c>
    </row>
    <row r="131" spans="1:13" ht="15.95" customHeight="1">
      <c r="A131" s="2" t="s">
        <v>855</v>
      </c>
      <c r="B131" s="21" t="s">
        <v>957</v>
      </c>
      <c r="D131" s="73"/>
      <c r="E131" s="73"/>
      <c r="F131" s="72"/>
      <c r="G131" s="72" t="s">
        <v>344</v>
      </c>
      <c r="H131" s="3" t="s">
        <v>212</v>
      </c>
      <c r="I131" s="3" t="s">
        <v>213</v>
      </c>
      <c r="J131" s="10" t="s">
        <v>122</v>
      </c>
      <c r="K131" s="11" t="s">
        <v>824</v>
      </c>
      <c r="L131" s="11" t="s">
        <v>824</v>
      </c>
      <c r="M131" s="11" t="s">
        <v>868</v>
      </c>
    </row>
    <row r="132" spans="1:13" ht="15.95" customHeight="1">
      <c r="A132" s="2" t="s">
        <v>855</v>
      </c>
      <c r="B132" s="21" t="s">
        <v>962</v>
      </c>
      <c r="D132" s="74" t="s">
        <v>961</v>
      </c>
      <c r="E132" s="74" t="s">
        <v>967</v>
      </c>
      <c r="F132" s="72" t="s">
        <v>847</v>
      </c>
      <c r="G132" s="72" t="s">
        <v>316</v>
      </c>
      <c r="H132" s="3" t="s">
        <v>120</v>
      </c>
      <c r="I132" s="3" t="s">
        <v>126</v>
      </c>
      <c r="J132" s="10" t="s">
        <v>122</v>
      </c>
      <c r="K132" s="11" t="s">
        <v>824</v>
      </c>
      <c r="L132" s="11" t="s">
        <v>824</v>
      </c>
      <c r="M132" s="11" t="s">
        <v>847</v>
      </c>
    </row>
    <row r="133" spans="1:13" ht="15.95" customHeight="1">
      <c r="A133" s="2" t="s">
        <v>855</v>
      </c>
      <c r="B133" s="21" t="s">
        <v>959</v>
      </c>
      <c r="D133" s="73"/>
      <c r="E133" s="73"/>
      <c r="F133" s="72"/>
      <c r="G133" s="72" t="s">
        <v>351</v>
      </c>
      <c r="H133" s="3" t="s">
        <v>222</v>
      </c>
      <c r="I133" s="3" t="s">
        <v>230</v>
      </c>
      <c r="J133" s="10" t="s">
        <v>122</v>
      </c>
      <c r="K133" s="11" t="s">
        <v>824</v>
      </c>
      <c r="L133" s="11" t="s">
        <v>824</v>
      </c>
      <c r="M133" s="11" t="s">
        <v>847</v>
      </c>
    </row>
    <row r="134" spans="1:13" ht="15.95" customHeight="1">
      <c r="A134" s="2" t="s">
        <v>855</v>
      </c>
      <c r="B134" s="21" t="s">
        <v>957</v>
      </c>
      <c r="D134" s="73"/>
      <c r="E134" s="73"/>
      <c r="F134" s="72"/>
      <c r="G134" s="72" t="s">
        <v>344</v>
      </c>
      <c r="H134" s="3" t="s">
        <v>212</v>
      </c>
      <c r="I134" s="3" t="s">
        <v>213</v>
      </c>
      <c r="J134" s="10" t="s">
        <v>122</v>
      </c>
      <c r="K134" s="11" t="s">
        <v>824</v>
      </c>
      <c r="L134" s="11" t="s">
        <v>824</v>
      </c>
      <c r="M134" s="11" t="s">
        <v>847</v>
      </c>
    </row>
    <row r="135" spans="1:13" ht="15.95" customHeight="1">
      <c r="A135" s="2" t="s">
        <v>855</v>
      </c>
      <c r="B135" s="21" t="s">
        <v>959</v>
      </c>
      <c r="D135" s="78" t="s">
        <v>958</v>
      </c>
      <c r="E135" s="78" t="s">
        <v>869</v>
      </c>
      <c r="F135" s="72" t="s">
        <v>868</v>
      </c>
      <c r="G135" s="72" t="s">
        <v>351</v>
      </c>
      <c r="H135" s="3" t="s">
        <v>222</v>
      </c>
      <c r="I135" s="3" t="s">
        <v>230</v>
      </c>
      <c r="J135" s="10" t="s">
        <v>122</v>
      </c>
      <c r="K135" s="11" t="s">
        <v>824</v>
      </c>
      <c r="L135" s="11" t="s">
        <v>824</v>
      </c>
      <c r="M135" s="11" t="s">
        <v>868</v>
      </c>
    </row>
    <row r="136" spans="1:13" ht="15.95" customHeight="1">
      <c r="D136" s="20"/>
      <c r="E136" s="20"/>
    </row>
    <row r="137" spans="1:13" ht="15.95" customHeight="1">
      <c r="D137" s="20"/>
      <c r="E137" s="20"/>
    </row>
    <row r="138" spans="1:13" ht="15.95" customHeight="1">
      <c r="B138" s="21" t="s">
        <v>836</v>
      </c>
      <c r="D138" s="207" t="s">
        <v>781</v>
      </c>
      <c r="E138" s="208"/>
      <c r="F138" s="208"/>
      <c r="G138" s="208"/>
      <c r="H138" s="208"/>
      <c r="I138" s="208"/>
      <c r="J138" s="208"/>
      <c r="K138" s="208"/>
      <c r="L138" s="208"/>
      <c r="M138" s="208"/>
    </row>
    <row r="139" spans="1:13" ht="15.95" customHeight="1">
      <c r="A139" s="65" t="s">
        <v>79</v>
      </c>
      <c r="B139" s="63" t="s">
        <v>835</v>
      </c>
      <c r="C139" s="63" t="s">
        <v>834</v>
      </c>
      <c r="D139" s="204" t="s">
        <v>833</v>
      </c>
      <c r="E139" s="204" t="s">
        <v>832</v>
      </c>
      <c r="F139" s="209" t="s">
        <v>831</v>
      </c>
      <c r="G139" s="209" t="s">
        <v>18</v>
      </c>
      <c r="H139" s="204" t="s">
        <v>830</v>
      </c>
      <c r="I139" s="204" t="s">
        <v>829</v>
      </c>
      <c r="J139" s="204" t="s">
        <v>20</v>
      </c>
      <c r="K139" s="204" t="s">
        <v>828</v>
      </c>
      <c r="L139" s="204" t="s">
        <v>100</v>
      </c>
      <c r="M139" s="204" t="s">
        <v>8</v>
      </c>
    </row>
    <row r="140" spans="1:13" ht="15.95" customHeight="1">
      <c r="A140" s="65"/>
      <c r="B140" s="63"/>
      <c r="C140" s="63"/>
      <c r="D140" s="206"/>
      <c r="E140" s="206"/>
      <c r="F140" s="210"/>
      <c r="G140" s="210"/>
      <c r="H140" s="206"/>
      <c r="I140" s="206"/>
      <c r="J140" s="206"/>
      <c r="K140" s="206"/>
      <c r="L140" s="206"/>
      <c r="M140" s="206"/>
    </row>
    <row r="141" spans="1:13" ht="15.95" customHeight="1">
      <c r="A141" s="2" t="s">
        <v>855</v>
      </c>
      <c r="B141" s="21" t="s">
        <v>957</v>
      </c>
      <c r="C141" s="21" t="s">
        <v>826</v>
      </c>
      <c r="D141" s="73"/>
      <c r="E141" s="73"/>
      <c r="F141" s="77"/>
      <c r="G141" s="77" t="s">
        <v>344</v>
      </c>
      <c r="H141" s="5" t="s">
        <v>212</v>
      </c>
      <c r="I141" s="5" t="s">
        <v>213</v>
      </c>
      <c r="J141" s="76" t="s">
        <v>122</v>
      </c>
      <c r="K141" s="75" t="s">
        <v>824</v>
      </c>
      <c r="L141" s="75" t="s">
        <v>824</v>
      </c>
      <c r="M141" s="75" t="s">
        <v>868</v>
      </c>
    </row>
    <row r="142" spans="1:13" ht="15.95" customHeight="1">
      <c r="A142" s="2" t="s">
        <v>855</v>
      </c>
      <c r="D142" s="74"/>
      <c r="E142" s="74"/>
      <c r="F142" s="72"/>
      <c r="G142" s="72"/>
      <c r="H142" s="3"/>
      <c r="I142" s="3"/>
      <c r="J142" s="10"/>
      <c r="K142" s="11"/>
      <c r="L142" s="11"/>
      <c r="M142" s="11"/>
    </row>
    <row r="143" spans="1:13" ht="15.95" customHeight="1">
      <c r="A143" s="2" t="s">
        <v>855</v>
      </c>
      <c r="B143" s="21" t="s">
        <v>956</v>
      </c>
      <c r="D143" s="74" t="s">
        <v>955</v>
      </c>
      <c r="E143" s="74" t="s">
        <v>844</v>
      </c>
      <c r="F143" s="72" t="s">
        <v>844</v>
      </c>
      <c r="G143" s="72" t="s">
        <v>462</v>
      </c>
      <c r="H143" s="3" t="s">
        <v>465</v>
      </c>
      <c r="I143" s="3" t="s">
        <v>466</v>
      </c>
      <c r="J143" s="10" t="s">
        <v>467</v>
      </c>
      <c r="K143" s="11" t="s">
        <v>824</v>
      </c>
      <c r="L143" s="11" t="s">
        <v>824</v>
      </c>
      <c r="M143" s="11" t="s">
        <v>844</v>
      </c>
    </row>
    <row r="144" spans="1:13" ht="15.95" customHeight="1">
      <c r="A144" s="2" t="s">
        <v>855</v>
      </c>
      <c r="B144" s="21" t="s">
        <v>954</v>
      </c>
      <c r="D144" s="74" t="s">
        <v>953</v>
      </c>
      <c r="E144" s="74" t="s">
        <v>820</v>
      </c>
      <c r="F144" s="72" t="s">
        <v>820</v>
      </c>
      <c r="G144" s="72" t="s">
        <v>320</v>
      </c>
      <c r="H144" s="3" t="s">
        <v>138</v>
      </c>
      <c r="I144" s="3" t="s">
        <v>139</v>
      </c>
      <c r="J144" s="10" t="s">
        <v>136</v>
      </c>
      <c r="K144" s="11" t="s">
        <v>824</v>
      </c>
      <c r="L144" s="11" t="s">
        <v>824</v>
      </c>
      <c r="M144" s="11" t="s">
        <v>820</v>
      </c>
    </row>
    <row r="145" spans="1:13" ht="15.95" customHeight="1">
      <c r="A145" s="2" t="s">
        <v>855</v>
      </c>
      <c r="D145" s="74"/>
      <c r="E145" s="74"/>
      <c r="F145" s="72"/>
      <c r="G145" s="72"/>
      <c r="H145" s="3"/>
      <c r="I145" s="3"/>
      <c r="J145" s="10"/>
      <c r="K145" s="11"/>
      <c r="L145" s="11"/>
      <c r="M145" s="11"/>
    </row>
    <row r="146" spans="1:13" ht="15.95" customHeight="1">
      <c r="A146" s="2" t="s">
        <v>855</v>
      </c>
      <c r="B146" s="21" t="s">
        <v>966</v>
      </c>
      <c r="D146" s="74" t="s">
        <v>965</v>
      </c>
      <c r="E146" s="74" t="s">
        <v>824</v>
      </c>
      <c r="F146" s="72" t="s">
        <v>824</v>
      </c>
      <c r="G146" s="72" t="s">
        <v>477</v>
      </c>
      <c r="H146" s="3" t="s">
        <v>480</v>
      </c>
      <c r="I146" s="3" t="s">
        <v>466</v>
      </c>
      <c r="J146" s="10" t="s">
        <v>467</v>
      </c>
      <c r="K146" s="11" t="s">
        <v>824</v>
      </c>
      <c r="L146" s="11" t="s">
        <v>824</v>
      </c>
      <c r="M146" s="11" t="s">
        <v>824</v>
      </c>
    </row>
    <row r="147" spans="1:13" ht="15.95" customHeight="1">
      <c r="A147" s="2" t="s">
        <v>855</v>
      </c>
      <c r="D147" s="74"/>
      <c r="E147" s="74"/>
      <c r="F147" s="72"/>
      <c r="G147" s="72"/>
      <c r="H147" s="3"/>
      <c r="I147" s="3"/>
      <c r="J147" s="10"/>
      <c r="K147" s="11"/>
      <c r="L147" s="11"/>
      <c r="M147" s="11"/>
    </row>
    <row r="148" spans="1:13" ht="15.95" customHeight="1">
      <c r="A148" s="2" t="s">
        <v>855</v>
      </c>
      <c r="D148" s="74" t="s">
        <v>968</v>
      </c>
      <c r="E148" s="74"/>
      <c r="F148" s="72"/>
      <c r="G148" s="72"/>
      <c r="H148" s="3"/>
      <c r="I148" s="3"/>
      <c r="J148" s="10"/>
      <c r="K148" s="11"/>
      <c r="L148" s="11"/>
      <c r="M148" s="11"/>
    </row>
    <row r="149" spans="1:13" ht="15.95" customHeight="1">
      <c r="A149" s="2" t="s">
        <v>855</v>
      </c>
      <c r="B149" s="21" t="s">
        <v>959</v>
      </c>
      <c r="D149" s="74" t="s">
        <v>958</v>
      </c>
      <c r="E149" s="74" t="s">
        <v>869</v>
      </c>
      <c r="F149" s="72" t="s">
        <v>868</v>
      </c>
      <c r="G149" s="72" t="s">
        <v>351</v>
      </c>
      <c r="H149" s="3" t="s">
        <v>222</v>
      </c>
      <c r="I149" s="3" t="s">
        <v>230</v>
      </c>
      <c r="J149" s="10" t="s">
        <v>122</v>
      </c>
      <c r="K149" s="11" t="s">
        <v>824</v>
      </c>
      <c r="L149" s="11" t="s">
        <v>824</v>
      </c>
      <c r="M149" s="11" t="s">
        <v>868</v>
      </c>
    </row>
    <row r="150" spans="1:13" ht="15.95" customHeight="1">
      <c r="A150" s="2" t="s">
        <v>855</v>
      </c>
      <c r="B150" s="21" t="s">
        <v>957</v>
      </c>
      <c r="D150" s="73"/>
      <c r="E150" s="73"/>
      <c r="F150" s="72"/>
      <c r="G150" s="72" t="s">
        <v>344</v>
      </c>
      <c r="H150" s="3" t="s">
        <v>212</v>
      </c>
      <c r="I150" s="3" t="s">
        <v>213</v>
      </c>
      <c r="J150" s="10" t="s">
        <v>122</v>
      </c>
      <c r="K150" s="11" t="s">
        <v>824</v>
      </c>
      <c r="L150" s="11" t="s">
        <v>824</v>
      </c>
      <c r="M150" s="11" t="s">
        <v>868</v>
      </c>
    </row>
    <row r="151" spans="1:13" ht="15.95" customHeight="1">
      <c r="A151" s="2" t="s">
        <v>855</v>
      </c>
      <c r="B151" s="21" t="s">
        <v>962</v>
      </c>
      <c r="D151" s="74" t="s">
        <v>961</v>
      </c>
      <c r="E151" s="74" t="s">
        <v>967</v>
      </c>
      <c r="F151" s="72" t="s">
        <v>847</v>
      </c>
      <c r="G151" s="72" t="s">
        <v>316</v>
      </c>
      <c r="H151" s="3" t="s">
        <v>120</v>
      </c>
      <c r="I151" s="3" t="s">
        <v>126</v>
      </c>
      <c r="J151" s="10" t="s">
        <v>122</v>
      </c>
      <c r="K151" s="11" t="s">
        <v>824</v>
      </c>
      <c r="L151" s="11" t="s">
        <v>824</v>
      </c>
      <c r="M151" s="11" t="s">
        <v>847</v>
      </c>
    </row>
    <row r="152" spans="1:13" ht="15.95" customHeight="1">
      <c r="A152" s="2" t="s">
        <v>855</v>
      </c>
      <c r="B152" s="21" t="s">
        <v>959</v>
      </c>
      <c r="D152" s="73"/>
      <c r="E152" s="73"/>
      <c r="F152" s="72"/>
      <c r="G152" s="72" t="s">
        <v>351</v>
      </c>
      <c r="H152" s="3" t="s">
        <v>222</v>
      </c>
      <c r="I152" s="3" t="s">
        <v>230</v>
      </c>
      <c r="J152" s="10" t="s">
        <v>122</v>
      </c>
      <c r="K152" s="11" t="s">
        <v>824</v>
      </c>
      <c r="L152" s="11" t="s">
        <v>824</v>
      </c>
      <c r="M152" s="11" t="s">
        <v>847</v>
      </c>
    </row>
    <row r="153" spans="1:13" ht="15.95" customHeight="1">
      <c r="A153" s="2" t="s">
        <v>855</v>
      </c>
      <c r="B153" s="21" t="s">
        <v>957</v>
      </c>
      <c r="D153" s="73"/>
      <c r="E153" s="73"/>
      <c r="F153" s="72"/>
      <c r="G153" s="72" t="s">
        <v>344</v>
      </c>
      <c r="H153" s="3" t="s">
        <v>212</v>
      </c>
      <c r="I153" s="3" t="s">
        <v>213</v>
      </c>
      <c r="J153" s="10" t="s">
        <v>122</v>
      </c>
      <c r="K153" s="11" t="s">
        <v>824</v>
      </c>
      <c r="L153" s="11" t="s">
        <v>824</v>
      </c>
      <c r="M153" s="11" t="s">
        <v>847</v>
      </c>
    </row>
    <row r="154" spans="1:13" ht="15.95" customHeight="1">
      <c r="A154" s="2" t="s">
        <v>855</v>
      </c>
      <c r="B154" s="21" t="s">
        <v>959</v>
      </c>
      <c r="D154" s="74" t="s">
        <v>958</v>
      </c>
      <c r="E154" s="74" t="s">
        <v>869</v>
      </c>
      <c r="F154" s="72" t="s">
        <v>868</v>
      </c>
      <c r="G154" s="72" t="s">
        <v>351</v>
      </c>
      <c r="H154" s="3" t="s">
        <v>222</v>
      </c>
      <c r="I154" s="3" t="s">
        <v>230</v>
      </c>
      <c r="J154" s="10" t="s">
        <v>122</v>
      </c>
      <c r="K154" s="11" t="s">
        <v>824</v>
      </c>
      <c r="L154" s="11" t="s">
        <v>824</v>
      </c>
      <c r="M154" s="11" t="s">
        <v>868</v>
      </c>
    </row>
    <row r="155" spans="1:13" ht="15.95" customHeight="1">
      <c r="A155" s="2" t="s">
        <v>855</v>
      </c>
      <c r="B155" s="21" t="s">
        <v>957</v>
      </c>
      <c r="D155" s="73"/>
      <c r="E155" s="73"/>
      <c r="F155" s="72"/>
      <c r="G155" s="72" t="s">
        <v>344</v>
      </c>
      <c r="H155" s="3" t="s">
        <v>212</v>
      </c>
      <c r="I155" s="3" t="s">
        <v>213</v>
      </c>
      <c r="J155" s="10" t="s">
        <v>122</v>
      </c>
      <c r="K155" s="11" t="s">
        <v>824</v>
      </c>
      <c r="L155" s="11" t="s">
        <v>824</v>
      </c>
      <c r="M155" s="11" t="s">
        <v>868</v>
      </c>
    </row>
    <row r="156" spans="1:13" ht="15.95" customHeight="1">
      <c r="A156" s="2" t="s">
        <v>855</v>
      </c>
      <c r="D156" s="74"/>
      <c r="E156" s="74"/>
      <c r="F156" s="72"/>
      <c r="G156" s="72"/>
      <c r="H156" s="3"/>
      <c r="I156" s="3"/>
      <c r="J156" s="10"/>
      <c r="K156" s="11"/>
      <c r="L156" s="11"/>
      <c r="M156" s="11"/>
    </row>
    <row r="157" spans="1:13" ht="15.95" customHeight="1">
      <c r="A157" s="2" t="s">
        <v>855</v>
      </c>
      <c r="B157" s="21" t="s">
        <v>956</v>
      </c>
      <c r="D157" s="74" t="s">
        <v>955</v>
      </c>
      <c r="E157" s="74" t="s">
        <v>844</v>
      </c>
      <c r="F157" s="72" t="s">
        <v>844</v>
      </c>
      <c r="G157" s="72" t="s">
        <v>462</v>
      </c>
      <c r="H157" s="3" t="s">
        <v>465</v>
      </c>
      <c r="I157" s="3" t="s">
        <v>466</v>
      </c>
      <c r="J157" s="10" t="s">
        <v>467</v>
      </c>
      <c r="K157" s="11" t="s">
        <v>824</v>
      </c>
      <c r="L157" s="11" t="s">
        <v>824</v>
      </c>
      <c r="M157" s="11" t="s">
        <v>844</v>
      </c>
    </row>
    <row r="158" spans="1:13" ht="15.95" customHeight="1">
      <c r="A158" s="2" t="s">
        <v>855</v>
      </c>
      <c r="B158" s="21" t="s">
        <v>954</v>
      </c>
      <c r="D158" s="74" t="s">
        <v>953</v>
      </c>
      <c r="E158" s="74" t="s">
        <v>820</v>
      </c>
      <c r="F158" s="72" t="s">
        <v>820</v>
      </c>
      <c r="G158" s="72" t="s">
        <v>320</v>
      </c>
      <c r="H158" s="3" t="s">
        <v>138</v>
      </c>
      <c r="I158" s="3" t="s">
        <v>139</v>
      </c>
      <c r="J158" s="10" t="s">
        <v>136</v>
      </c>
      <c r="K158" s="11" t="s">
        <v>824</v>
      </c>
      <c r="L158" s="11" t="s">
        <v>824</v>
      </c>
      <c r="M158" s="11" t="s">
        <v>820</v>
      </c>
    </row>
    <row r="159" spans="1:13" ht="15.95" customHeight="1">
      <c r="A159" s="2" t="s">
        <v>855</v>
      </c>
      <c r="D159" s="74"/>
      <c r="E159" s="74"/>
      <c r="F159" s="72"/>
      <c r="G159" s="72"/>
      <c r="H159" s="3"/>
      <c r="I159" s="3"/>
      <c r="J159" s="10"/>
      <c r="K159" s="11"/>
      <c r="L159" s="11"/>
      <c r="M159" s="11"/>
    </row>
    <row r="160" spans="1:13" ht="15.95" customHeight="1">
      <c r="A160" s="2" t="s">
        <v>855</v>
      </c>
      <c r="B160" s="21" t="s">
        <v>966</v>
      </c>
      <c r="D160" s="74" t="s">
        <v>965</v>
      </c>
      <c r="E160" s="74" t="s">
        <v>824</v>
      </c>
      <c r="F160" s="72" t="s">
        <v>824</v>
      </c>
      <c r="G160" s="72" t="s">
        <v>477</v>
      </c>
      <c r="H160" s="3" t="s">
        <v>480</v>
      </c>
      <c r="I160" s="3" t="s">
        <v>466</v>
      </c>
      <c r="J160" s="10" t="s">
        <v>467</v>
      </c>
      <c r="K160" s="11" t="s">
        <v>824</v>
      </c>
      <c r="L160" s="11" t="s">
        <v>824</v>
      </c>
      <c r="M160" s="11" t="s">
        <v>824</v>
      </c>
    </row>
    <row r="161" spans="1:13" ht="15.95" customHeight="1">
      <c r="A161" s="2" t="s">
        <v>855</v>
      </c>
      <c r="D161" s="74"/>
      <c r="E161" s="74"/>
      <c r="F161" s="72"/>
      <c r="G161" s="72"/>
      <c r="H161" s="3"/>
      <c r="I161" s="3"/>
      <c r="J161" s="10"/>
      <c r="K161" s="11"/>
      <c r="L161" s="11"/>
      <c r="M161" s="11"/>
    </row>
    <row r="162" spans="1:13" ht="15.95" customHeight="1">
      <c r="A162" s="2" t="s">
        <v>855</v>
      </c>
      <c r="D162" s="74" t="s">
        <v>964</v>
      </c>
      <c r="E162" s="74"/>
      <c r="F162" s="72"/>
      <c r="G162" s="72"/>
      <c r="H162" s="3"/>
      <c r="I162" s="3"/>
      <c r="J162" s="10"/>
      <c r="K162" s="11"/>
      <c r="L162" s="11"/>
      <c r="M162" s="11"/>
    </row>
    <row r="163" spans="1:13" ht="15.95" customHeight="1">
      <c r="A163" s="2" t="s">
        <v>855</v>
      </c>
      <c r="B163" s="21" t="s">
        <v>959</v>
      </c>
      <c r="D163" s="74" t="s">
        <v>958</v>
      </c>
      <c r="E163" s="74" t="s">
        <v>869</v>
      </c>
      <c r="F163" s="72" t="s">
        <v>868</v>
      </c>
      <c r="G163" s="72" t="s">
        <v>351</v>
      </c>
      <c r="H163" s="3" t="s">
        <v>222</v>
      </c>
      <c r="I163" s="3" t="s">
        <v>230</v>
      </c>
      <c r="J163" s="10" t="s">
        <v>122</v>
      </c>
      <c r="K163" s="11" t="s">
        <v>824</v>
      </c>
      <c r="L163" s="11" t="s">
        <v>824</v>
      </c>
      <c r="M163" s="11" t="s">
        <v>868</v>
      </c>
    </row>
    <row r="164" spans="1:13" ht="15.95" customHeight="1">
      <c r="A164" s="2" t="s">
        <v>855</v>
      </c>
      <c r="B164" s="21" t="s">
        <v>957</v>
      </c>
      <c r="D164" s="73"/>
      <c r="E164" s="73"/>
      <c r="F164" s="72"/>
      <c r="G164" s="72" t="s">
        <v>344</v>
      </c>
      <c r="H164" s="3" t="s">
        <v>212</v>
      </c>
      <c r="I164" s="3" t="s">
        <v>213</v>
      </c>
      <c r="J164" s="10" t="s">
        <v>122</v>
      </c>
      <c r="K164" s="11" t="s">
        <v>824</v>
      </c>
      <c r="L164" s="11" t="s">
        <v>824</v>
      </c>
      <c r="M164" s="11" t="s">
        <v>868</v>
      </c>
    </row>
    <row r="165" spans="1:13" ht="15.95" customHeight="1">
      <c r="A165" s="2" t="s">
        <v>855</v>
      </c>
      <c r="B165" s="21" t="s">
        <v>962</v>
      </c>
      <c r="D165" s="74" t="s">
        <v>961</v>
      </c>
      <c r="E165" s="74" t="s">
        <v>960</v>
      </c>
      <c r="F165" s="72" t="s">
        <v>933</v>
      </c>
      <c r="G165" s="72" t="s">
        <v>316</v>
      </c>
      <c r="H165" s="3" t="s">
        <v>120</v>
      </c>
      <c r="I165" s="3" t="s">
        <v>126</v>
      </c>
      <c r="J165" s="10" t="s">
        <v>122</v>
      </c>
      <c r="K165" s="11" t="s">
        <v>824</v>
      </c>
      <c r="L165" s="11" t="s">
        <v>824</v>
      </c>
      <c r="M165" s="11" t="s">
        <v>933</v>
      </c>
    </row>
    <row r="166" spans="1:13" ht="15.95" customHeight="1">
      <c r="A166" s="2" t="s">
        <v>855</v>
      </c>
      <c r="B166" s="21" t="s">
        <v>959</v>
      </c>
      <c r="D166" s="73"/>
      <c r="E166" s="73"/>
      <c r="F166" s="72"/>
      <c r="G166" s="72" t="s">
        <v>351</v>
      </c>
      <c r="H166" s="3" t="s">
        <v>222</v>
      </c>
      <c r="I166" s="3" t="s">
        <v>230</v>
      </c>
      <c r="J166" s="10" t="s">
        <v>122</v>
      </c>
      <c r="K166" s="11" t="s">
        <v>824</v>
      </c>
      <c r="L166" s="11" t="s">
        <v>824</v>
      </c>
      <c r="M166" s="11" t="s">
        <v>933</v>
      </c>
    </row>
    <row r="167" spans="1:13" ht="15.95" customHeight="1">
      <c r="A167" s="2" t="s">
        <v>855</v>
      </c>
      <c r="B167" s="21" t="s">
        <v>957</v>
      </c>
      <c r="D167" s="73"/>
      <c r="E167" s="73"/>
      <c r="F167" s="72"/>
      <c r="G167" s="72" t="s">
        <v>344</v>
      </c>
      <c r="H167" s="3" t="s">
        <v>212</v>
      </c>
      <c r="I167" s="3" t="s">
        <v>213</v>
      </c>
      <c r="J167" s="10" t="s">
        <v>122</v>
      </c>
      <c r="K167" s="11" t="s">
        <v>824</v>
      </c>
      <c r="L167" s="11" t="s">
        <v>824</v>
      </c>
      <c r="M167" s="11" t="s">
        <v>933</v>
      </c>
    </row>
    <row r="168" spans="1:13" ht="15.95" customHeight="1">
      <c r="A168" s="2" t="s">
        <v>855</v>
      </c>
      <c r="B168" s="21" t="s">
        <v>959</v>
      </c>
      <c r="D168" s="74" t="s">
        <v>958</v>
      </c>
      <c r="E168" s="74" t="s">
        <v>869</v>
      </c>
      <c r="F168" s="72" t="s">
        <v>868</v>
      </c>
      <c r="G168" s="72" t="s">
        <v>351</v>
      </c>
      <c r="H168" s="3" t="s">
        <v>222</v>
      </c>
      <c r="I168" s="3" t="s">
        <v>230</v>
      </c>
      <c r="J168" s="10" t="s">
        <v>122</v>
      </c>
      <c r="K168" s="11" t="s">
        <v>824</v>
      </c>
      <c r="L168" s="11" t="s">
        <v>824</v>
      </c>
      <c r="M168" s="11" t="s">
        <v>868</v>
      </c>
    </row>
    <row r="169" spans="1:13" ht="15.95" customHeight="1">
      <c r="A169" s="2" t="s">
        <v>855</v>
      </c>
      <c r="B169" s="21" t="s">
        <v>957</v>
      </c>
      <c r="D169" s="73"/>
      <c r="E169" s="73"/>
      <c r="F169" s="72"/>
      <c r="G169" s="72" t="s">
        <v>344</v>
      </c>
      <c r="H169" s="3" t="s">
        <v>212</v>
      </c>
      <c r="I169" s="3" t="s">
        <v>213</v>
      </c>
      <c r="J169" s="10" t="s">
        <v>122</v>
      </c>
      <c r="K169" s="11" t="s">
        <v>824</v>
      </c>
      <c r="L169" s="11" t="s">
        <v>824</v>
      </c>
      <c r="M169" s="11" t="s">
        <v>868</v>
      </c>
    </row>
    <row r="170" spans="1:13" ht="15.95" customHeight="1">
      <c r="A170" s="2" t="s">
        <v>855</v>
      </c>
      <c r="D170" s="74"/>
      <c r="E170" s="74"/>
      <c r="F170" s="72"/>
      <c r="G170" s="72"/>
      <c r="H170" s="3"/>
      <c r="I170" s="3"/>
      <c r="J170" s="10"/>
      <c r="K170" s="11"/>
      <c r="L170" s="11"/>
      <c r="M170" s="11"/>
    </row>
    <row r="171" spans="1:13" ht="15.95" customHeight="1">
      <c r="A171" s="2" t="s">
        <v>855</v>
      </c>
      <c r="B171" s="21" t="s">
        <v>956</v>
      </c>
      <c r="D171" s="74" t="s">
        <v>955</v>
      </c>
      <c r="E171" s="74" t="s">
        <v>944</v>
      </c>
      <c r="F171" s="72" t="s">
        <v>944</v>
      </c>
      <c r="G171" s="72" t="s">
        <v>462</v>
      </c>
      <c r="H171" s="3" t="s">
        <v>465</v>
      </c>
      <c r="I171" s="3" t="s">
        <v>466</v>
      </c>
      <c r="J171" s="10" t="s">
        <v>467</v>
      </c>
      <c r="K171" s="11" t="s">
        <v>824</v>
      </c>
      <c r="L171" s="11" t="s">
        <v>824</v>
      </c>
      <c r="M171" s="11" t="s">
        <v>944</v>
      </c>
    </row>
    <row r="172" spans="1:13" ht="15.95" customHeight="1">
      <c r="A172" s="2" t="s">
        <v>855</v>
      </c>
      <c r="B172" s="21" t="s">
        <v>954</v>
      </c>
      <c r="D172" s="74" t="s">
        <v>953</v>
      </c>
      <c r="E172" s="74" t="s">
        <v>822</v>
      </c>
      <c r="F172" s="72" t="s">
        <v>822</v>
      </c>
      <c r="G172" s="72" t="s">
        <v>320</v>
      </c>
      <c r="H172" s="3" t="s">
        <v>138</v>
      </c>
      <c r="I172" s="3" t="s">
        <v>139</v>
      </c>
      <c r="J172" s="10" t="s">
        <v>136</v>
      </c>
      <c r="K172" s="11" t="s">
        <v>824</v>
      </c>
      <c r="L172" s="11" t="s">
        <v>824</v>
      </c>
      <c r="M172" s="11" t="s">
        <v>822</v>
      </c>
    </row>
    <row r="173" spans="1:13" ht="15.95" customHeight="1">
      <c r="A173" s="2" t="s">
        <v>855</v>
      </c>
      <c r="D173" s="74"/>
      <c r="E173" s="74"/>
      <c r="F173" s="72"/>
      <c r="G173" s="72"/>
      <c r="H173" s="3"/>
      <c r="I173" s="3"/>
      <c r="J173" s="10"/>
      <c r="K173" s="11"/>
      <c r="L173" s="11"/>
      <c r="M173" s="11"/>
    </row>
    <row r="174" spans="1:13" ht="15.95" customHeight="1">
      <c r="A174" s="2" t="s">
        <v>855</v>
      </c>
      <c r="D174" s="74" t="s">
        <v>963</v>
      </c>
      <c r="E174" s="74"/>
      <c r="F174" s="72"/>
      <c r="G174" s="72"/>
      <c r="H174" s="3"/>
      <c r="I174" s="3"/>
      <c r="J174" s="10"/>
      <c r="K174" s="11"/>
      <c r="L174" s="11"/>
      <c r="M174" s="11"/>
    </row>
    <row r="175" spans="1:13" ht="15.95" customHeight="1">
      <c r="A175" s="2" t="s">
        <v>855</v>
      </c>
      <c r="B175" s="21" t="s">
        <v>959</v>
      </c>
      <c r="D175" s="74" t="s">
        <v>958</v>
      </c>
      <c r="E175" s="74" t="s">
        <v>869</v>
      </c>
      <c r="F175" s="72" t="s">
        <v>868</v>
      </c>
      <c r="G175" s="72" t="s">
        <v>351</v>
      </c>
      <c r="H175" s="3" t="s">
        <v>222</v>
      </c>
      <c r="I175" s="3" t="s">
        <v>230</v>
      </c>
      <c r="J175" s="10" t="s">
        <v>122</v>
      </c>
      <c r="K175" s="11" t="s">
        <v>824</v>
      </c>
      <c r="L175" s="11" t="s">
        <v>824</v>
      </c>
      <c r="M175" s="11" t="s">
        <v>868</v>
      </c>
    </row>
    <row r="176" spans="1:13" ht="15.95" customHeight="1">
      <c r="A176" s="2" t="s">
        <v>855</v>
      </c>
      <c r="B176" s="21" t="s">
        <v>957</v>
      </c>
      <c r="D176" s="73"/>
      <c r="E176" s="73"/>
      <c r="F176" s="72"/>
      <c r="G176" s="72" t="s">
        <v>344</v>
      </c>
      <c r="H176" s="3" t="s">
        <v>212</v>
      </c>
      <c r="I176" s="3" t="s">
        <v>213</v>
      </c>
      <c r="J176" s="10" t="s">
        <v>122</v>
      </c>
      <c r="K176" s="11" t="s">
        <v>824</v>
      </c>
      <c r="L176" s="11" t="s">
        <v>824</v>
      </c>
      <c r="M176" s="11" t="s">
        <v>868</v>
      </c>
    </row>
    <row r="177" spans="1:13" ht="15.95" customHeight="1">
      <c r="A177" s="2" t="s">
        <v>855</v>
      </c>
      <c r="B177" s="21" t="s">
        <v>962</v>
      </c>
      <c r="D177" s="74" t="s">
        <v>961</v>
      </c>
      <c r="E177" s="74" t="s">
        <v>960</v>
      </c>
      <c r="F177" s="72" t="s">
        <v>933</v>
      </c>
      <c r="G177" s="72" t="s">
        <v>316</v>
      </c>
      <c r="H177" s="3" t="s">
        <v>120</v>
      </c>
      <c r="I177" s="3" t="s">
        <v>126</v>
      </c>
      <c r="J177" s="10" t="s">
        <v>122</v>
      </c>
      <c r="K177" s="11" t="s">
        <v>824</v>
      </c>
      <c r="L177" s="11" t="s">
        <v>824</v>
      </c>
      <c r="M177" s="11" t="s">
        <v>933</v>
      </c>
    </row>
    <row r="178" spans="1:13" ht="15.95" customHeight="1">
      <c r="A178" s="2" t="s">
        <v>855</v>
      </c>
      <c r="B178" s="21" t="s">
        <v>959</v>
      </c>
      <c r="D178" s="73"/>
      <c r="E178" s="73"/>
      <c r="F178" s="72"/>
      <c r="G178" s="72" t="s">
        <v>351</v>
      </c>
      <c r="H178" s="3" t="s">
        <v>222</v>
      </c>
      <c r="I178" s="3" t="s">
        <v>230</v>
      </c>
      <c r="J178" s="10" t="s">
        <v>122</v>
      </c>
      <c r="K178" s="11" t="s">
        <v>824</v>
      </c>
      <c r="L178" s="11" t="s">
        <v>824</v>
      </c>
      <c r="M178" s="11" t="s">
        <v>933</v>
      </c>
    </row>
    <row r="179" spans="1:13" ht="15.95" customHeight="1">
      <c r="A179" s="2" t="s">
        <v>855</v>
      </c>
      <c r="B179" s="21" t="s">
        <v>957</v>
      </c>
      <c r="D179" s="73"/>
      <c r="E179" s="73"/>
      <c r="F179" s="72"/>
      <c r="G179" s="72" t="s">
        <v>344</v>
      </c>
      <c r="H179" s="3" t="s">
        <v>212</v>
      </c>
      <c r="I179" s="3" t="s">
        <v>213</v>
      </c>
      <c r="J179" s="10" t="s">
        <v>122</v>
      </c>
      <c r="K179" s="11" t="s">
        <v>824</v>
      </c>
      <c r="L179" s="11" t="s">
        <v>824</v>
      </c>
      <c r="M179" s="11" t="s">
        <v>933</v>
      </c>
    </row>
    <row r="180" spans="1:13" ht="15.95" customHeight="1">
      <c r="A180" s="2" t="s">
        <v>855</v>
      </c>
      <c r="B180" s="21" t="s">
        <v>959</v>
      </c>
      <c r="D180" s="78" t="s">
        <v>958</v>
      </c>
      <c r="E180" s="78" t="s">
        <v>869</v>
      </c>
      <c r="F180" s="72" t="s">
        <v>868</v>
      </c>
      <c r="G180" s="72" t="s">
        <v>351</v>
      </c>
      <c r="H180" s="3" t="s">
        <v>222</v>
      </c>
      <c r="I180" s="3" t="s">
        <v>230</v>
      </c>
      <c r="J180" s="10" t="s">
        <v>122</v>
      </c>
      <c r="K180" s="11" t="s">
        <v>824</v>
      </c>
      <c r="L180" s="11" t="s">
        <v>824</v>
      </c>
      <c r="M180" s="11" t="s">
        <v>868</v>
      </c>
    </row>
    <row r="181" spans="1:13" ht="15.95" customHeight="1">
      <c r="D181" s="20"/>
      <c r="E181" s="20"/>
    </row>
    <row r="182" spans="1:13" ht="15.95" customHeight="1">
      <c r="D182" s="20"/>
      <c r="E182" s="20"/>
    </row>
    <row r="183" spans="1:13" ht="15.95" customHeight="1">
      <c r="B183" s="21" t="s">
        <v>836</v>
      </c>
      <c r="D183" s="207" t="s">
        <v>781</v>
      </c>
      <c r="E183" s="208"/>
      <c r="F183" s="208"/>
      <c r="G183" s="208"/>
      <c r="H183" s="208"/>
      <c r="I183" s="208"/>
      <c r="J183" s="208"/>
      <c r="K183" s="208"/>
      <c r="L183" s="208"/>
      <c r="M183" s="208"/>
    </row>
    <row r="184" spans="1:13" ht="15.95" customHeight="1">
      <c r="A184" s="65" t="s">
        <v>79</v>
      </c>
      <c r="B184" s="63" t="s">
        <v>835</v>
      </c>
      <c r="C184" s="63" t="s">
        <v>834</v>
      </c>
      <c r="D184" s="204" t="s">
        <v>833</v>
      </c>
      <c r="E184" s="204" t="s">
        <v>832</v>
      </c>
      <c r="F184" s="209" t="s">
        <v>831</v>
      </c>
      <c r="G184" s="209" t="s">
        <v>18</v>
      </c>
      <c r="H184" s="204" t="s">
        <v>830</v>
      </c>
      <c r="I184" s="204" t="s">
        <v>829</v>
      </c>
      <c r="J184" s="204" t="s">
        <v>20</v>
      </c>
      <c r="K184" s="204" t="s">
        <v>828</v>
      </c>
      <c r="L184" s="204" t="s">
        <v>100</v>
      </c>
      <c r="M184" s="204" t="s">
        <v>8</v>
      </c>
    </row>
    <row r="185" spans="1:13" ht="15.95" customHeight="1">
      <c r="A185" s="65"/>
      <c r="B185" s="63"/>
      <c r="C185" s="63"/>
      <c r="D185" s="206"/>
      <c r="E185" s="206"/>
      <c r="F185" s="210"/>
      <c r="G185" s="210"/>
      <c r="H185" s="206"/>
      <c r="I185" s="206"/>
      <c r="J185" s="206"/>
      <c r="K185" s="206"/>
      <c r="L185" s="206"/>
      <c r="M185" s="206"/>
    </row>
    <row r="186" spans="1:13" ht="15.95" customHeight="1">
      <c r="A186" s="2" t="s">
        <v>855</v>
      </c>
      <c r="B186" s="21" t="s">
        <v>957</v>
      </c>
      <c r="C186" s="21" t="s">
        <v>826</v>
      </c>
      <c r="D186" s="73"/>
      <c r="E186" s="73"/>
      <c r="F186" s="77"/>
      <c r="G186" s="77" t="s">
        <v>344</v>
      </c>
      <c r="H186" s="5" t="s">
        <v>212</v>
      </c>
      <c r="I186" s="5" t="s">
        <v>213</v>
      </c>
      <c r="J186" s="76" t="s">
        <v>122</v>
      </c>
      <c r="K186" s="75" t="s">
        <v>824</v>
      </c>
      <c r="L186" s="75" t="s">
        <v>824</v>
      </c>
      <c r="M186" s="75" t="s">
        <v>868</v>
      </c>
    </row>
    <row r="187" spans="1:13" ht="15.95" customHeight="1">
      <c r="A187" s="2" t="s">
        <v>855</v>
      </c>
      <c r="D187" s="74"/>
      <c r="E187" s="74"/>
      <c r="F187" s="72"/>
      <c r="G187" s="72"/>
      <c r="H187" s="3"/>
      <c r="I187" s="3"/>
      <c r="J187" s="10"/>
      <c r="K187" s="11"/>
      <c r="L187" s="11"/>
      <c r="M187" s="11"/>
    </row>
    <row r="188" spans="1:13" ht="15.95" customHeight="1">
      <c r="A188" s="2" t="s">
        <v>855</v>
      </c>
      <c r="B188" s="21" t="s">
        <v>956</v>
      </c>
      <c r="D188" s="74" t="s">
        <v>955</v>
      </c>
      <c r="E188" s="74" t="s">
        <v>944</v>
      </c>
      <c r="F188" s="72" t="s">
        <v>944</v>
      </c>
      <c r="G188" s="72" t="s">
        <v>462</v>
      </c>
      <c r="H188" s="3" t="s">
        <v>465</v>
      </c>
      <c r="I188" s="3" t="s">
        <v>466</v>
      </c>
      <c r="J188" s="10" t="s">
        <v>467</v>
      </c>
      <c r="K188" s="11" t="s">
        <v>824</v>
      </c>
      <c r="L188" s="11" t="s">
        <v>824</v>
      </c>
      <c r="M188" s="11" t="s">
        <v>944</v>
      </c>
    </row>
    <row r="189" spans="1:13" ht="15.95" customHeight="1">
      <c r="A189" s="2" t="s">
        <v>855</v>
      </c>
      <c r="B189" s="21" t="s">
        <v>954</v>
      </c>
      <c r="D189" s="74" t="s">
        <v>953</v>
      </c>
      <c r="E189" s="74" t="s">
        <v>822</v>
      </c>
      <c r="F189" s="72" t="s">
        <v>822</v>
      </c>
      <c r="G189" s="72" t="s">
        <v>320</v>
      </c>
      <c r="H189" s="3" t="s">
        <v>138</v>
      </c>
      <c r="I189" s="3" t="s">
        <v>139</v>
      </c>
      <c r="J189" s="10" t="s">
        <v>136</v>
      </c>
      <c r="K189" s="11" t="s">
        <v>824</v>
      </c>
      <c r="L189" s="11" t="s">
        <v>824</v>
      </c>
      <c r="M189" s="11" t="s">
        <v>822</v>
      </c>
    </row>
    <row r="190" spans="1:13" ht="15.95" customHeight="1">
      <c r="A190" s="2" t="s">
        <v>855</v>
      </c>
      <c r="D190" s="74"/>
      <c r="E190" s="74"/>
      <c r="F190" s="72"/>
      <c r="G190" s="72"/>
      <c r="H190" s="3"/>
      <c r="I190" s="3"/>
      <c r="J190" s="10"/>
      <c r="K190" s="11"/>
      <c r="L190" s="11"/>
      <c r="M190" s="11"/>
    </row>
    <row r="191" spans="1:13" ht="15.95" customHeight="1">
      <c r="A191" s="2" t="s">
        <v>855</v>
      </c>
      <c r="D191" s="74"/>
      <c r="E191" s="74"/>
      <c r="F191" s="72"/>
      <c r="G191" s="72"/>
      <c r="H191" s="3"/>
      <c r="I191" s="3"/>
      <c r="J191" s="10"/>
      <c r="K191" s="11"/>
      <c r="L191" s="11"/>
      <c r="M191" s="11"/>
    </row>
    <row r="192" spans="1:13" ht="15.95" customHeight="1">
      <c r="A192" s="2" t="s">
        <v>855</v>
      </c>
      <c r="D192" s="74" t="s">
        <v>952</v>
      </c>
      <c r="E192" s="74"/>
      <c r="F192" s="72"/>
      <c r="G192" s="72"/>
      <c r="H192" s="3"/>
      <c r="I192" s="3"/>
      <c r="J192" s="10"/>
      <c r="K192" s="11"/>
      <c r="L192" s="11"/>
      <c r="M192" s="11"/>
    </row>
    <row r="193" spans="1:13" ht="15.95" customHeight="1">
      <c r="A193" s="2" t="s">
        <v>855</v>
      </c>
      <c r="B193" s="21" t="s">
        <v>281</v>
      </c>
      <c r="D193" s="74" t="s">
        <v>951</v>
      </c>
      <c r="E193" s="74" t="s">
        <v>824</v>
      </c>
      <c r="F193" s="72" t="s">
        <v>824</v>
      </c>
      <c r="G193" s="72" t="s">
        <v>369</v>
      </c>
      <c r="H193" s="3" t="s">
        <v>281</v>
      </c>
      <c r="I193" s="3"/>
      <c r="J193" s="10" t="s">
        <v>277</v>
      </c>
      <c r="K193" s="11" t="s">
        <v>824</v>
      </c>
      <c r="L193" s="11" t="s">
        <v>824</v>
      </c>
      <c r="M193" s="11" t="s">
        <v>824</v>
      </c>
    </row>
    <row r="194" spans="1:13" ht="15.95" customHeight="1">
      <c r="A194" s="2" t="s">
        <v>855</v>
      </c>
      <c r="D194" s="74"/>
      <c r="E194" s="74"/>
      <c r="F194" s="72"/>
      <c r="G194" s="72"/>
      <c r="H194" s="3"/>
      <c r="I194" s="3"/>
      <c r="J194" s="10"/>
      <c r="K194" s="11"/>
      <c r="L194" s="11"/>
      <c r="M194" s="11"/>
    </row>
    <row r="195" spans="1:13" ht="15.95" customHeight="1">
      <c r="A195" s="2" t="s">
        <v>855</v>
      </c>
      <c r="D195" s="74" t="s">
        <v>950</v>
      </c>
      <c r="E195" s="74"/>
      <c r="F195" s="72"/>
      <c r="G195" s="72"/>
      <c r="H195" s="3"/>
      <c r="I195" s="3"/>
      <c r="J195" s="10"/>
      <c r="K195" s="11"/>
      <c r="L195" s="11"/>
      <c r="M195" s="11"/>
    </row>
    <row r="196" spans="1:13" ht="15.95" customHeight="1">
      <c r="A196" s="2" t="s">
        <v>855</v>
      </c>
      <c r="B196" s="21" t="s">
        <v>949</v>
      </c>
      <c r="D196" s="74" t="s">
        <v>948</v>
      </c>
      <c r="E196" s="74" t="s">
        <v>945</v>
      </c>
      <c r="F196" s="72" t="s">
        <v>944</v>
      </c>
      <c r="G196" s="72" t="s">
        <v>324</v>
      </c>
      <c r="H196" s="3" t="s">
        <v>153</v>
      </c>
      <c r="I196" s="3" t="s">
        <v>154</v>
      </c>
      <c r="J196" s="10" t="s">
        <v>122</v>
      </c>
      <c r="K196" s="11" t="s">
        <v>824</v>
      </c>
      <c r="L196" s="11" t="s">
        <v>824</v>
      </c>
      <c r="M196" s="11" t="s">
        <v>944</v>
      </c>
    </row>
    <row r="197" spans="1:13" ht="15.95" customHeight="1">
      <c r="A197" s="2" t="s">
        <v>855</v>
      </c>
      <c r="B197" s="21" t="s">
        <v>947</v>
      </c>
      <c r="D197" s="74" t="s">
        <v>946</v>
      </c>
      <c r="E197" s="74" t="s">
        <v>945</v>
      </c>
      <c r="F197" s="72" t="s">
        <v>944</v>
      </c>
      <c r="G197" s="72" t="s">
        <v>325</v>
      </c>
      <c r="H197" s="3" t="s">
        <v>158</v>
      </c>
      <c r="I197" s="3" t="s">
        <v>159</v>
      </c>
      <c r="J197" s="10" t="s">
        <v>122</v>
      </c>
      <c r="K197" s="11" t="s">
        <v>824</v>
      </c>
      <c r="L197" s="11" t="s">
        <v>824</v>
      </c>
      <c r="M197" s="11" t="s">
        <v>944</v>
      </c>
    </row>
    <row r="198" spans="1:13" ht="15.95" customHeight="1">
      <c r="A198" s="2" t="s">
        <v>855</v>
      </c>
      <c r="B198" s="21" t="s">
        <v>943</v>
      </c>
      <c r="D198" s="74" t="s">
        <v>942</v>
      </c>
      <c r="E198" s="74" t="s">
        <v>824</v>
      </c>
      <c r="F198" s="72" t="s">
        <v>824</v>
      </c>
      <c r="G198" s="72" t="s">
        <v>326</v>
      </c>
      <c r="H198" s="3" t="s">
        <v>161</v>
      </c>
      <c r="I198" s="3" t="s">
        <v>162</v>
      </c>
      <c r="J198" s="10" t="s">
        <v>136</v>
      </c>
      <c r="K198" s="11" t="s">
        <v>824</v>
      </c>
      <c r="L198" s="11" t="s">
        <v>824</v>
      </c>
      <c r="M198" s="11" t="s">
        <v>824</v>
      </c>
    </row>
    <row r="199" spans="1:13" ht="15.95" customHeight="1">
      <c r="A199" s="2" t="s">
        <v>855</v>
      </c>
      <c r="B199" s="21" t="s">
        <v>941</v>
      </c>
      <c r="D199" s="74" t="s">
        <v>940</v>
      </c>
      <c r="E199" s="74" t="s">
        <v>939</v>
      </c>
      <c r="F199" s="72" t="s">
        <v>938</v>
      </c>
      <c r="G199" s="72" t="s">
        <v>327</v>
      </c>
      <c r="H199" s="3" t="s">
        <v>164</v>
      </c>
      <c r="I199" s="3" t="s">
        <v>165</v>
      </c>
      <c r="J199" s="10" t="s">
        <v>136</v>
      </c>
      <c r="K199" s="11" t="s">
        <v>824</v>
      </c>
      <c r="L199" s="11" t="s">
        <v>824</v>
      </c>
      <c r="M199" s="11" t="s">
        <v>938</v>
      </c>
    </row>
    <row r="200" spans="1:13" ht="15.95" customHeight="1">
      <c r="A200" s="2" t="s">
        <v>855</v>
      </c>
      <c r="B200" s="21" t="s">
        <v>923</v>
      </c>
      <c r="D200" s="74" t="s">
        <v>922</v>
      </c>
      <c r="E200" s="74" t="s">
        <v>939</v>
      </c>
      <c r="F200" s="72" t="s">
        <v>938</v>
      </c>
      <c r="G200" s="72" t="s">
        <v>329</v>
      </c>
      <c r="H200" s="3" t="s">
        <v>164</v>
      </c>
      <c r="I200" s="3" t="s">
        <v>169</v>
      </c>
      <c r="J200" s="10" t="s">
        <v>136</v>
      </c>
      <c r="K200" s="11" t="s">
        <v>824</v>
      </c>
      <c r="L200" s="11" t="s">
        <v>824</v>
      </c>
      <c r="M200" s="11" t="s">
        <v>938</v>
      </c>
    </row>
    <row r="201" spans="1:13" ht="15.95" customHeight="1">
      <c r="A201" s="2" t="s">
        <v>855</v>
      </c>
      <c r="B201" s="21" t="s">
        <v>921</v>
      </c>
      <c r="D201" s="74" t="s">
        <v>920</v>
      </c>
      <c r="E201" s="74" t="s">
        <v>937</v>
      </c>
      <c r="F201" s="72" t="s">
        <v>936</v>
      </c>
      <c r="G201" s="72" t="s">
        <v>328</v>
      </c>
      <c r="H201" s="3" t="s">
        <v>164</v>
      </c>
      <c r="I201" s="3" t="s">
        <v>167</v>
      </c>
      <c r="J201" s="10" t="s">
        <v>136</v>
      </c>
      <c r="K201" s="11" t="s">
        <v>824</v>
      </c>
      <c r="L201" s="11" t="s">
        <v>824</v>
      </c>
      <c r="M201" s="11" t="s">
        <v>936</v>
      </c>
    </row>
    <row r="202" spans="1:13" ht="15.95" customHeight="1">
      <c r="A202" s="2" t="s">
        <v>855</v>
      </c>
      <c r="B202" s="21" t="s">
        <v>917</v>
      </c>
      <c r="D202" s="74" t="s">
        <v>916</v>
      </c>
      <c r="E202" s="74" t="s">
        <v>935</v>
      </c>
      <c r="F202" s="72" t="s">
        <v>935</v>
      </c>
      <c r="G202" s="72" t="s">
        <v>472</v>
      </c>
      <c r="H202" s="3" t="s">
        <v>475</v>
      </c>
      <c r="I202" s="3" t="s">
        <v>476</v>
      </c>
      <c r="J202" s="10" t="s">
        <v>467</v>
      </c>
      <c r="K202" s="11" t="s">
        <v>824</v>
      </c>
      <c r="L202" s="11" t="s">
        <v>824</v>
      </c>
      <c r="M202" s="11" t="s">
        <v>935</v>
      </c>
    </row>
    <row r="203" spans="1:13" ht="15.95" customHeight="1">
      <c r="A203" s="2" t="s">
        <v>855</v>
      </c>
      <c r="B203" s="21" t="s">
        <v>915</v>
      </c>
      <c r="D203" s="74" t="s">
        <v>914</v>
      </c>
      <c r="E203" s="74" t="s">
        <v>934</v>
      </c>
      <c r="F203" s="72" t="s">
        <v>933</v>
      </c>
      <c r="G203" s="72" t="s">
        <v>331</v>
      </c>
      <c r="H203" s="3" t="s">
        <v>164</v>
      </c>
      <c r="I203" s="3" t="s">
        <v>173</v>
      </c>
      <c r="J203" s="10" t="s">
        <v>136</v>
      </c>
      <c r="K203" s="11" t="s">
        <v>824</v>
      </c>
      <c r="L203" s="11" t="s">
        <v>824</v>
      </c>
      <c r="M203" s="11" t="s">
        <v>933</v>
      </c>
    </row>
    <row r="204" spans="1:13" ht="15.95" customHeight="1">
      <c r="A204" s="2" t="s">
        <v>855</v>
      </c>
      <c r="D204" s="74"/>
      <c r="E204" s="74"/>
      <c r="F204" s="72"/>
      <c r="G204" s="72"/>
      <c r="H204" s="3"/>
      <c r="I204" s="3"/>
      <c r="J204" s="10"/>
      <c r="K204" s="11"/>
      <c r="L204" s="11"/>
      <c r="M204" s="11"/>
    </row>
    <row r="205" spans="1:13" ht="15.95" customHeight="1">
      <c r="A205" s="2" t="s">
        <v>855</v>
      </c>
      <c r="D205" s="74" t="s">
        <v>932</v>
      </c>
      <c r="E205" s="74"/>
      <c r="F205" s="72"/>
      <c r="G205" s="72"/>
      <c r="H205" s="3"/>
      <c r="I205" s="3"/>
      <c r="J205" s="10"/>
      <c r="K205" s="11"/>
      <c r="L205" s="11"/>
      <c r="M205" s="11"/>
    </row>
    <row r="206" spans="1:13" ht="15.95" customHeight="1">
      <c r="A206" s="2" t="s">
        <v>855</v>
      </c>
      <c r="B206" s="21" t="s">
        <v>931</v>
      </c>
      <c r="D206" s="74" t="s">
        <v>930</v>
      </c>
      <c r="E206" s="74" t="s">
        <v>928</v>
      </c>
      <c r="F206" s="72" t="s">
        <v>927</v>
      </c>
      <c r="G206" s="72" t="s">
        <v>333</v>
      </c>
      <c r="H206" s="3" t="s">
        <v>177</v>
      </c>
      <c r="I206" s="3" t="s">
        <v>178</v>
      </c>
      <c r="J206" s="10" t="s">
        <v>122</v>
      </c>
      <c r="K206" s="11" t="s">
        <v>824</v>
      </c>
      <c r="L206" s="11" t="s">
        <v>824</v>
      </c>
      <c r="M206" s="11" t="s">
        <v>845</v>
      </c>
    </row>
    <row r="207" spans="1:13" ht="15.95" customHeight="1">
      <c r="A207" s="2" t="s">
        <v>855</v>
      </c>
      <c r="B207" s="21" t="s">
        <v>926</v>
      </c>
      <c r="D207" s="74" t="s">
        <v>929</v>
      </c>
      <c r="E207" s="74" t="s">
        <v>928</v>
      </c>
      <c r="F207" s="72" t="s">
        <v>927</v>
      </c>
      <c r="G207" s="72" t="s">
        <v>334</v>
      </c>
      <c r="H207" s="3" t="s">
        <v>181</v>
      </c>
      <c r="I207" s="3" t="s">
        <v>182</v>
      </c>
      <c r="J207" s="10" t="s">
        <v>136</v>
      </c>
      <c r="K207" s="11" t="s">
        <v>824</v>
      </c>
      <c r="L207" s="11" t="s">
        <v>824</v>
      </c>
      <c r="M207" s="11" t="s">
        <v>845</v>
      </c>
    </row>
    <row r="208" spans="1:13" ht="15.95" customHeight="1">
      <c r="A208" s="2" t="s">
        <v>855</v>
      </c>
      <c r="B208" s="21" t="s">
        <v>926</v>
      </c>
      <c r="D208" s="74" t="s">
        <v>925</v>
      </c>
      <c r="E208" s="74" t="s">
        <v>924</v>
      </c>
      <c r="F208" s="72" t="s">
        <v>845</v>
      </c>
      <c r="G208" s="72" t="s">
        <v>334</v>
      </c>
      <c r="H208" s="3" t="s">
        <v>181</v>
      </c>
      <c r="I208" s="3" t="s">
        <v>182</v>
      </c>
      <c r="J208" s="10" t="s">
        <v>136</v>
      </c>
      <c r="K208" s="11" t="s">
        <v>824</v>
      </c>
      <c r="L208" s="11" t="s">
        <v>824</v>
      </c>
      <c r="M208" s="11" t="s">
        <v>845</v>
      </c>
    </row>
    <row r="209" spans="1:13" ht="15.95" customHeight="1">
      <c r="A209" s="2" t="s">
        <v>855</v>
      </c>
      <c r="B209" s="21" t="s">
        <v>923</v>
      </c>
      <c r="D209" s="74" t="s">
        <v>922</v>
      </c>
      <c r="E209" s="74" t="s">
        <v>845</v>
      </c>
      <c r="F209" s="72" t="s">
        <v>845</v>
      </c>
      <c r="G209" s="72" t="s">
        <v>329</v>
      </c>
      <c r="H209" s="3" t="s">
        <v>164</v>
      </c>
      <c r="I209" s="3" t="s">
        <v>169</v>
      </c>
      <c r="J209" s="10" t="s">
        <v>136</v>
      </c>
      <c r="K209" s="11" t="s">
        <v>824</v>
      </c>
      <c r="L209" s="11" t="s">
        <v>824</v>
      </c>
      <c r="M209" s="11" t="s">
        <v>845</v>
      </c>
    </row>
    <row r="210" spans="1:13" ht="15.95" customHeight="1">
      <c r="A210" s="2" t="s">
        <v>855</v>
      </c>
      <c r="B210" s="21" t="s">
        <v>921</v>
      </c>
      <c r="D210" s="74" t="s">
        <v>920</v>
      </c>
      <c r="E210" s="74" t="s">
        <v>919</v>
      </c>
      <c r="F210" s="72" t="s">
        <v>918</v>
      </c>
      <c r="G210" s="72" t="s">
        <v>328</v>
      </c>
      <c r="H210" s="3" t="s">
        <v>164</v>
      </c>
      <c r="I210" s="3" t="s">
        <v>167</v>
      </c>
      <c r="J210" s="10" t="s">
        <v>136</v>
      </c>
      <c r="K210" s="11" t="s">
        <v>824</v>
      </c>
      <c r="L210" s="11" t="s">
        <v>824</v>
      </c>
      <c r="M210" s="11" t="s">
        <v>918</v>
      </c>
    </row>
    <row r="211" spans="1:13" ht="15.95" customHeight="1">
      <c r="A211" s="2" t="s">
        <v>855</v>
      </c>
      <c r="B211" s="21" t="s">
        <v>917</v>
      </c>
      <c r="D211" s="74" t="s">
        <v>916</v>
      </c>
      <c r="E211" s="74" t="s">
        <v>820</v>
      </c>
      <c r="F211" s="72" t="s">
        <v>820</v>
      </c>
      <c r="G211" s="72" t="s">
        <v>472</v>
      </c>
      <c r="H211" s="3" t="s">
        <v>475</v>
      </c>
      <c r="I211" s="3" t="s">
        <v>476</v>
      </c>
      <c r="J211" s="10" t="s">
        <v>467</v>
      </c>
      <c r="K211" s="11" t="s">
        <v>824</v>
      </c>
      <c r="L211" s="11" t="s">
        <v>824</v>
      </c>
      <c r="M211" s="11" t="s">
        <v>820</v>
      </c>
    </row>
    <row r="212" spans="1:13" ht="15.95" customHeight="1">
      <c r="A212" s="2" t="s">
        <v>855</v>
      </c>
      <c r="B212" s="21" t="s">
        <v>915</v>
      </c>
      <c r="D212" s="74" t="s">
        <v>914</v>
      </c>
      <c r="E212" s="74" t="s">
        <v>913</v>
      </c>
      <c r="F212" s="72" t="s">
        <v>844</v>
      </c>
      <c r="G212" s="72" t="s">
        <v>331</v>
      </c>
      <c r="H212" s="3" t="s">
        <v>164</v>
      </c>
      <c r="I212" s="3" t="s">
        <v>173</v>
      </c>
      <c r="J212" s="10" t="s">
        <v>136</v>
      </c>
      <c r="K212" s="11" t="s">
        <v>824</v>
      </c>
      <c r="L212" s="11" t="s">
        <v>824</v>
      </c>
      <c r="M212" s="11" t="s">
        <v>844</v>
      </c>
    </row>
    <row r="213" spans="1:13" ht="15.95" customHeight="1">
      <c r="A213" s="2" t="s">
        <v>855</v>
      </c>
      <c r="D213" s="74"/>
      <c r="E213" s="74"/>
      <c r="F213" s="72"/>
      <c r="G213" s="72"/>
      <c r="H213" s="3"/>
      <c r="I213" s="3"/>
      <c r="J213" s="10"/>
      <c r="K213" s="11"/>
      <c r="L213" s="11"/>
      <c r="M213" s="11"/>
    </row>
    <row r="214" spans="1:13" ht="15.95" customHeight="1">
      <c r="A214" s="2" t="s">
        <v>855</v>
      </c>
      <c r="D214" s="74" t="s">
        <v>912</v>
      </c>
      <c r="E214" s="74"/>
      <c r="F214" s="72"/>
      <c r="G214" s="72"/>
      <c r="H214" s="3"/>
      <c r="I214" s="3"/>
      <c r="J214" s="10"/>
      <c r="K214" s="11"/>
      <c r="L214" s="11"/>
      <c r="M214" s="11"/>
    </row>
    <row r="215" spans="1:13" ht="15.95" customHeight="1">
      <c r="A215" s="2" t="s">
        <v>855</v>
      </c>
      <c r="D215" s="74" t="s">
        <v>911</v>
      </c>
      <c r="E215" s="74"/>
      <c r="F215" s="72"/>
      <c r="G215" s="72"/>
      <c r="H215" s="3"/>
      <c r="I215" s="3"/>
      <c r="J215" s="10"/>
      <c r="K215" s="11"/>
      <c r="L215" s="11"/>
      <c r="M215" s="11"/>
    </row>
    <row r="216" spans="1:13" ht="15.95" customHeight="1">
      <c r="A216" s="2" t="s">
        <v>855</v>
      </c>
      <c r="B216" s="21" t="s">
        <v>908</v>
      </c>
      <c r="D216" s="74" t="s">
        <v>907</v>
      </c>
      <c r="E216" s="74" t="s">
        <v>869</v>
      </c>
      <c r="F216" s="72" t="s">
        <v>868</v>
      </c>
      <c r="G216" s="72" t="s">
        <v>348</v>
      </c>
      <c r="H216" s="3" t="s">
        <v>222</v>
      </c>
      <c r="I216" s="3" t="s">
        <v>223</v>
      </c>
      <c r="J216" s="10" t="s">
        <v>122</v>
      </c>
      <c r="K216" s="11" t="s">
        <v>845</v>
      </c>
      <c r="L216" s="11" t="s">
        <v>845</v>
      </c>
      <c r="M216" s="11" t="s">
        <v>822</v>
      </c>
    </row>
    <row r="217" spans="1:13" ht="15.95" customHeight="1">
      <c r="A217" s="2" t="s">
        <v>855</v>
      </c>
      <c r="B217" s="21" t="s">
        <v>906</v>
      </c>
      <c r="D217" s="73"/>
      <c r="E217" s="73"/>
      <c r="F217" s="72"/>
      <c r="G217" s="72" t="s">
        <v>347</v>
      </c>
      <c r="H217" s="3" t="s">
        <v>212</v>
      </c>
      <c r="I217" s="3" t="s">
        <v>220</v>
      </c>
      <c r="J217" s="10" t="s">
        <v>122</v>
      </c>
      <c r="K217" s="11" t="s">
        <v>824</v>
      </c>
      <c r="L217" s="11" t="s">
        <v>824</v>
      </c>
      <c r="M217" s="11" t="s">
        <v>868</v>
      </c>
    </row>
    <row r="218" spans="1:13" ht="15.95" customHeight="1">
      <c r="A218" s="2" t="s">
        <v>855</v>
      </c>
      <c r="B218" s="21" t="s">
        <v>908</v>
      </c>
      <c r="D218" s="74" t="s">
        <v>910</v>
      </c>
      <c r="E218" s="74" t="s">
        <v>873</v>
      </c>
      <c r="F218" s="72" t="s">
        <v>872</v>
      </c>
      <c r="G218" s="72" t="s">
        <v>348</v>
      </c>
      <c r="H218" s="3" t="s">
        <v>222</v>
      </c>
      <c r="I218" s="3" t="s">
        <v>223</v>
      </c>
      <c r="J218" s="10" t="s">
        <v>122</v>
      </c>
      <c r="K218" s="11" t="s">
        <v>845</v>
      </c>
      <c r="L218" s="11" t="s">
        <v>845</v>
      </c>
      <c r="M218" s="11" t="s">
        <v>909</v>
      </c>
    </row>
    <row r="219" spans="1:13" ht="15.95" customHeight="1">
      <c r="A219" s="2" t="s">
        <v>855</v>
      </c>
      <c r="B219" s="21" t="s">
        <v>906</v>
      </c>
      <c r="D219" s="73"/>
      <c r="E219" s="73"/>
      <c r="F219" s="72"/>
      <c r="G219" s="72" t="s">
        <v>347</v>
      </c>
      <c r="H219" s="3" t="s">
        <v>212</v>
      </c>
      <c r="I219" s="3" t="s">
        <v>220</v>
      </c>
      <c r="J219" s="10" t="s">
        <v>122</v>
      </c>
      <c r="K219" s="11" t="s">
        <v>824</v>
      </c>
      <c r="L219" s="11" t="s">
        <v>824</v>
      </c>
      <c r="M219" s="11" t="s">
        <v>872</v>
      </c>
    </row>
    <row r="220" spans="1:13" ht="15.95" customHeight="1">
      <c r="A220" s="2" t="s">
        <v>855</v>
      </c>
      <c r="B220" s="21" t="s">
        <v>908</v>
      </c>
      <c r="D220" s="74" t="s">
        <v>907</v>
      </c>
      <c r="E220" s="74" t="s">
        <v>869</v>
      </c>
      <c r="F220" s="72" t="s">
        <v>868</v>
      </c>
      <c r="G220" s="72" t="s">
        <v>348</v>
      </c>
      <c r="H220" s="3" t="s">
        <v>222</v>
      </c>
      <c r="I220" s="3" t="s">
        <v>223</v>
      </c>
      <c r="J220" s="10" t="s">
        <v>122</v>
      </c>
      <c r="K220" s="11" t="s">
        <v>845</v>
      </c>
      <c r="L220" s="11" t="s">
        <v>845</v>
      </c>
      <c r="M220" s="11" t="s">
        <v>822</v>
      </c>
    </row>
    <row r="221" spans="1:13" ht="15.95" customHeight="1">
      <c r="A221" s="2" t="s">
        <v>855</v>
      </c>
      <c r="B221" s="21" t="s">
        <v>906</v>
      </c>
      <c r="D221" s="73"/>
      <c r="E221" s="73"/>
      <c r="F221" s="72"/>
      <c r="G221" s="72" t="s">
        <v>347</v>
      </c>
      <c r="H221" s="3" t="s">
        <v>212</v>
      </c>
      <c r="I221" s="3" t="s">
        <v>220</v>
      </c>
      <c r="J221" s="10" t="s">
        <v>122</v>
      </c>
      <c r="K221" s="11" t="s">
        <v>824</v>
      </c>
      <c r="L221" s="11" t="s">
        <v>824</v>
      </c>
      <c r="M221" s="11" t="s">
        <v>868</v>
      </c>
    </row>
    <row r="222" spans="1:13" ht="15.95" customHeight="1">
      <c r="A222" s="2" t="s">
        <v>855</v>
      </c>
      <c r="D222" s="74"/>
      <c r="E222" s="74"/>
      <c r="F222" s="72"/>
      <c r="G222" s="72"/>
      <c r="H222" s="3"/>
      <c r="I222" s="3"/>
      <c r="J222" s="10"/>
      <c r="K222" s="11"/>
      <c r="L222" s="11"/>
      <c r="M222" s="11"/>
    </row>
    <row r="223" spans="1:13" ht="15.95" customHeight="1">
      <c r="A223" s="2" t="s">
        <v>855</v>
      </c>
      <c r="B223" s="21" t="s">
        <v>273</v>
      </c>
      <c r="D223" s="74" t="s">
        <v>905</v>
      </c>
      <c r="E223" s="74" t="s">
        <v>845</v>
      </c>
      <c r="F223" s="72" t="s">
        <v>845</v>
      </c>
      <c r="G223" s="72" t="s">
        <v>365</v>
      </c>
      <c r="H223" s="3" t="s">
        <v>273</v>
      </c>
      <c r="I223" s="3" t="s">
        <v>274</v>
      </c>
      <c r="J223" s="10" t="s">
        <v>136</v>
      </c>
      <c r="K223" s="11" t="s">
        <v>824</v>
      </c>
      <c r="L223" s="11" t="s">
        <v>824</v>
      </c>
      <c r="M223" s="11" t="s">
        <v>845</v>
      </c>
    </row>
    <row r="224" spans="1:13" ht="15.95" customHeight="1">
      <c r="A224" s="2" t="s">
        <v>855</v>
      </c>
      <c r="D224" s="74"/>
      <c r="E224" s="74"/>
      <c r="F224" s="72"/>
      <c r="G224" s="72"/>
      <c r="H224" s="3"/>
      <c r="I224" s="3"/>
      <c r="J224" s="10"/>
      <c r="K224" s="11"/>
      <c r="L224" s="11"/>
      <c r="M224" s="11"/>
    </row>
    <row r="225" spans="1:13" ht="15.95" customHeight="1">
      <c r="A225" s="2" t="s">
        <v>855</v>
      </c>
      <c r="D225" s="78" t="s">
        <v>904</v>
      </c>
      <c r="E225" s="78"/>
      <c r="F225" s="72"/>
      <c r="G225" s="72"/>
      <c r="H225" s="3"/>
      <c r="I225" s="3"/>
      <c r="J225" s="10"/>
      <c r="K225" s="11"/>
      <c r="L225" s="11"/>
      <c r="M225" s="11"/>
    </row>
    <row r="226" spans="1:13" ht="15.95" customHeight="1">
      <c r="D226" s="20"/>
      <c r="E226" s="20"/>
    </row>
    <row r="227" spans="1:13" ht="15.95" customHeight="1">
      <c r="D227" s="20"/>
      <c r="E227" s="20"/>
    </row>
    <row r="228" spans="1:13" ht="15.95" customHeight="1">
      <c r="B228" s="21" t="s">
        <v>836</v>
      </c>
      <c r="D228" s="207" t="s">
        <v>781</v>
      </c>
      <c r="E228" s="208"/>
      <c r="F228" s="208"/>
      <c r="G228" s="208"/>
      <c r="H228" s="208"/>
      <c r="I228" s="208"/>
      <c r="J228" s="208"/>
      <c r="K228" s="208"/>
      <c r="L228" s="208"/>
      <c r="M228" s="208"/>
    </row>
    <row r="229" spans="1:13" ht="15.95" customHeight="1">
      <c r="A229" s="65" t="s">
        <v>79</v>
      </c>
      <c r="B229" s="63" t="s">
        <v>835</v>
      </c>
      <c r="C229" s="63" t="s">
        <v>834</v>
      </c>
      <c r="D229" s="204" t="s">
        <v>833</v>
      </c>
      <c r="E229" s="204" t="s">
        <v>832</v>
      </c>
      <c r="F229" s="209" t="s">
        <v>831</v>
      </c>
      <c r="G229" s="209" t="s">
        <v>18</v>
      </c>
      <c r="H229" s="204" t="s">
        <v>830</v>
      </c>
      <c r="I229" s="204" t="s">
        <v>829</v>
      </c>
      <c r="J229" s="204" t="s">
        <v>20</v>
      </c>
      <c r="K229" s="204" t="s">
        <v>828</v>
      </c>
      <c r="L229" s="204" t="s">
        <v>100</v>
      </c>
      <c r="M229" s="204" t="s">
        <v>8</v>
      </c>
    </row>
    <row r="230" spans="1:13" ht="15.95" customHeight="1">
      <c r="A230" s="65"/>
      <c r="B230" s="63"/>
      <c r="C230" s="63"/>
      <c r="D230" s="206"/>
      <c r="E230" s="206"/>
      <c r="F230" s="210"/>
      <c r="G230" s="210"/>
      <c r="H230" s="206"/>
      <c r="I230" s="206"/>
      <c r="J230" s="206"/>
      <c r="K230" s="206"/>
      <c r="L230" s="206"/>
      <c r="M230" s="206"/>
    </row>
    <row r="231" spans="1:13" ht="15.95" customHeight="1">
      <c r="A231" s="2" t="s">
        <v>855</v>
      </c>
      <c r="B231" s="21" t="s">
        <v>883</v>
      </c>
      <c r="D231" s="73" t="s">
        <v>882</v>
      </c>
      <c r="E231" s="73" t="s">
        <v>869</v>
      </c>
      <c r="F231" s="77" t="s">
        <v>868</v>
      </c>
      <c r="G231" s="77" t="s">
        <v>353</v>
      </c>
      <c r="H231" s="5" t="s">
        <v>222</v>
      </c>
      <c r="I231" s="5" t="s">
        <v>234</v>
      </c>
      <c r="J231" s="76" t="s">
        <v>122</v>
      </c>
      <c r="K231" s="75" t="s">
        <v>824</v>
      </c>
      <c r="L231" s="75" t="s">
        <v>824</v>
      </c>
      <c r="M231" s="75" t="s">
        <v>868</v>
      </c>
    </row>
    <row r="232" spans="1:13" ht="15.95" customHeight="1">
      <c r="A232" s="2" t="s">
        <v>855</v>
      </c>
      <c r="B232" s="21" t="s">
        <v>883</v>
      </c>
      <c r="D232" s="74" t="s">
        <v>884</v>
      </c>
      <c r="E232" s="74" t="s">
        <v>873</v>
      </c>
      <c r="F232" s="72" t="s">
        <v>872</v>
      </c>
      <c r="G232" s="72" t="s">
        <v>353</v>
      </c>
      <c r="H232" s="3" t="s">
        <v>222</v>
      </c>
      <c r="I232" s="3" t="s">
        <v>234</v>
      </c>
      <c r="J232" s="10" t="s">
        <v>122</v>
      </c>
      <c r="K232" s="11" t="s">
        <v>824</v>
      </c>
      <c r="L232" s="11" t="s">
        <v>824</v>
      </c>
      <c r="M232" s="11" t="s">
        <v>872</v>
      </c>
    </row>
    <row r="233" spans="1:13" ht="15.95" customHeight="1">
      <c r="A233" s="2" t="s">
        <v>855</v>
      </c>
      <c r="B233" s="21" t="s">
        <v>883</v>
      </c>
      <c r="D233" s="74" t="s">
        <v>882</v>
      </c>
      <c r="E233" s="74" t="s">
        <v>869</v>
      </c>
      <c r="F233" s="72" t="s">
        <v>868</v>
      </c>
      <c r="G233" s="72" t="s">
        <v>353</v>
      </c>
      <c r="H233" s="3" t="s">
        <v>222</v>
      </c>
      <c r="I233" s="3" t="s">
        <v>234</v>
      </c>
      <c r="J233" s="10" t="s">
        <v>122</v>
      </c>
      <c r="K233" s="11" t="s">
        <v>824</v>
      </c>
      <c r="L233" s="11" t="s">
        <v>824</v>
      </c>
      <c r="M233" s="11" t="s">
        <v>868</v>
      </c>
    </row>
    <row r="234" spans="1:13" ht="15.95" customHeight="1">
      <c r="A234" s="2" t="s">
        <v>855</v>
      </c>
      <c r="D234" s="74"/>
      <c r="E234" s="74"/>
      <c r="F234" s="72"/>
      <c r="G234" s="72"/>
      <c r="H234" s="3"/>
      <c r="I234" s="3"/>
      <c r="J234" s="10"/>
      <c r="K234" s="11"/>
      <c r="L234" s="11"/>
      <c r="M234" s="11"/>
    </row>
    <row r="235" spans="1:13" ht="15.95" customHeight="1">
      <c r="A235" s="2" t="s">
        <v>855</v>
      </c>
      <c r="D235" s="74" t="s">
        <v>881</v>
      </c>
      <c r="E235" s="74" t="s">
        <v>845</v>
      </c>
      <c r="F235" s="72" t="s">
        <v>845</v>
      </c>
      <c r="G235" s="72"/>
      <c r="H235" s="3"/>
      <c r="I235" s="3"/>
      <c r="J235" s="10"/>
      <c r="K235" s="11" t="s">
        <v>824</v>
      </c>
      <c r="L235" s="11" t="s">
        <v>824</v>
      </c>
      <c r="M235" s="11" t="s">
        <v>845</v>
      </c>
    </row>
    <row r="236" spans="1:13" ht="15.95" customHeight="1">
      <c r="A236" s="2" t="s">
        <v>855</v>
      </c>
      <c r="D236" s="74"/>
      <c r="E236" s="74"/>
      <c r="F236" s="72"/>
      <c r="G236" s="72"/>
      <c r="H236" s="3"/>
      <c r="I236" s="3"/>
      <c r="J236" s="10"/>
      <c r="K236" s="11"/>
      <c r="L236" s="11"/>
      <c r="M236" s="11"/>
    </row>
    <row r="237" spans="1:13" ht="15.95" customHeight="1">
      <c r="A237" s="2" t="s">
        <v>855</v>
      </c>
      <c r="D237" s="74" t="s">
        <v>903</v>
      </c>
      <c r="E237" s="74"/>
      <c r="F237" s="72"/>
      <c r="G237" s="72"/>
      <c r="H237" s="3"/>
      <c r="I237" s="3"/>
      <c r="J237" s="10"/>
      <c r="K237" s="11"/>
      <c r="L237" s="11"/>
      <c r="M237" s="11"/>
    </row>
    <row r="238" spans="1:13" ht="15.95" customHeight="1">
      <c r="A238" s="2" t="s">
        <v>855</v>
      </c>
      <c r="B238" s="21" t="s">
        <v>901</v>
      </c>
      <c r="D238" s="74" t="s">
        <v>900</v>
      </c>
      <c r="E238" s="74" t="s">
        <v>869</v>
      </c>
      <c r="F238" s="72" t="s">
        <v>868</v>
      </c>
      <c r="G238" s="72" t="s">
        <v>350</v>
      </c>
      <c r="H238" s="3" t="s">
        <v>222</v>
      </c>
      <c r="I238" s="3" t="s">
        <v>228</v>
      </c>
      <c r="J238" s="10" t="s">
        <v>122</v>
      </c>
      <c r="K238" s="11" t="s">
        <v>824</v>
      </c>
      <c r="L238" s="11" t="s">
        <v>824</v>
      </c>
      <c r="M238" s="11" t="s">
        <v>868</v>
      </c>
    </row>
    <row r="239" spans="1:13" ht="15.95" customHeight="1">
      <c r="A239" s="2" t="s">
        <v>855</v>
      </c>
      <c r="B239" s="21" t="s">
        <v>901</v>
      </c>
      <c r="D239" s="74" t="s">
        <v>902</v>
      </c>
      <c r="E239" s="74" t="s">
        <v>873</v>
      </c>
      <c r="F239" s="72" t="s">
        <v>872</v>
      </c>
      <c r="G239" s="72" t="s">
        <v>350</v>
      </c>
      <c r="H239" s="3" t="s">
        <v>222</v>
      </c>
      <c r="I239" s="3" t="s">
        <v>228</v>
      </c>
      <c r="J239" s="10" t="s">
        <v>122</v>
      </c>
      <c r="K239" s="11" t="s">
        <v>824</v>
      </c>
      <c r="L239" s="11" t="s">
        <v>824</v>
      </c>
      <c r="M239" s="11" t="s">
        <v>872</v>
      </c>
    </row>
    <row r="240" spans="1:13" ht="15.95" customHeight="1">
      <c r="A240" s="2" t="s">
        <v>855</v>
      </c>
      <c r="B240" s="21" t="s">
        <v>901</v>
      </c>
      <c r="D240" s="74" t="s">
        <v>900</v>
      </c>
      <c r="E240" s="74" t="s">
        <v>869</v>
      </c>
      <c r="F240" s="72" t="s">
        <v>868</v>
      </c>
      <c r="G240" s="72" t="s">
        <v>350</v>
      </c>
      <c r="H240" s="3" t="s">
        <v>222</v>
      </c>
      <c r="I240" s="3" t="s">
        <v>228</v>
      </c>
      <c r="J240" s="10" t="s">
        <v>122</v>
      </c>
      <c r="K240" s="11" t="s">
        <v>824</v>
      </c>
      <c r="L240" s="11" t="s">
        <v>824</v>
      </c>
      <c r="M240" s="11" t="s">
        <v>868</v>
      </c>
    </row>
    <row r="241" spans="1:13" ht="15.95" customHeight="1">
      <c r="A241" s="2" t="s">
        <v>855</v>
      </c>
      <c r="D241" s="74"/>
      <c r="E241" s="74"/>
      <c r="F241" s="72"/>
      <c r="G241" s="72"/>
      <c r="H241" s="3"/>
      <c r="I241" s="3"/>
      <c r="J241" s="10"/>
      <c r="K241" s="11"/>
      <c r="L241" s="11"/>
      <c r="M241" s="11"/>
    </row>
    <row r="242" spans="1:13" ht="15.95" customHeight="1">
      <c r="A242" s="2" t="s">
        <v>855</v>
      </c>
      <c r="D242" s="74" t="s">
        <v>881</v>
      </c>
      <c r="E242" s="74" t="s">
        <v>822</v>
      </c>
      <c r="F242" s="72" t="s">
        <v>822</v>
      </c>
      <c r="G242" s="72"/>
      <c r="H242" s="3"/>
      <c r="I242" s="3"/>
      <c r="J242" s="10"/>
      <c r="K242" s="11" t="s">
        <v>824</v>
      </c>
      <c r="L242" s="11" t="s">
        <v>824</v>
      </c>
      <c r="M242" s="11" t="s">
        <v>822</v>
      </c>
    </row>
    <row r="243" spans="1:13" ht="15.95" customHeight="1">
      <c r="A243" s="2" t="s">
        <v>855</v>
      </c>
      <c r="D243" s="74"/>
      <c r="E243" s="74"/>
      <c r="F243" s="72"/>
      <c r="G243" s="72"/>
      <c r="H243" s="3"/>
      <c r="I243" s="3"/>
      <c r="J243" s="10"/>
      <c r="K243" s="11"/>
      <c r="L243" s="11"/>
      <c r="M243" s="11"/>
    </row>
    <row r="244" spans="1:13" ht="15.95" customHeight="1">
      <c r="A244" s="2" t="s">
        <v>855</v>
      </c>
      <c r="D244" s="74" t="s">
        <v>899</v>
      </c>
      <c r="E244" s="74"/>
      <c r="F244" s="72"/>
      <c r="G244" s="72"/>
      <c r="H244" s="3"/>
      <c r="I244" s="3"/>
      <c r="J244" s="10"/>
      <c r="K244" s="11"/>
      <c r="L244" s="11"/>
      <c r="M244" s="11"/>
    </row>
    <row r="245" spans="1:13" ht="15.95" customHeight="1">
      <c r="A245" s="2" t="s">
        <v>855</v>
      </c>
      <c r="B245" s="21" t="s">
        <v>894</v>
      </c>
      <c r="D245" s="74" t="s">
        <v>893</v>
      </c>
      <c r="E245" s="74" t="s">
        <v>869</v>
      </c>
      <c r="F245" s="72" t="s">
        <v>868</v>
      </c>
      <c r="G245" s="72" t="s">
        <v>355</v>
      </c>
      <c r="H245" s="3" t="s">
        <v>222</v>
      </c>
      <c r="I245" s="3" t="s">
        <v>238</v>
      </c>
      <c r="J245" s="10" t="s">
        <v>122</v>
      </c>
      <c r="K245" s="11" t="s">
        <v>824</v>
      </c>
      <c r="L245" s="11" t="s">
        <v>824</v>
      </c>
      <c r="M245" s="11" t="s">
        <v>868</v>
      </c>
    </row>
    <row r="246" spans="1:13" ht="15.95" customHeight="1">
      <c r="A246" s="2" t="s">
        <v>855</v>
      </c>
      <c r="B246" s="21" t="s">
        <v>894</v>
      </c>
      <c r="D246" s="74" t="s">
        <v>895</v>
      </c>
      <c r="E246" s="74" t="s">
        <v>873</v>
      </c>
      <c r="F246" s="72" t="s">
        <v>872</v>
      </c>
      <c r="G246" s="72" t="s">
        <v>355</v>
      </c>
      <c r="H246" s="3" t="s">
        <v>222</v>
      </c>
      <c r="I246" s="3" t="s">
        <v>238</v>
      </c>
      <c r="J246" s="10" t="s">
        <v>122</v>
      </c>
      <c r="K246" s="11" t="s">
        <v>824</v>
      </c>
      <c r="L246" s="11" t="s">
        <v>824</v>
      </c>
      <c r="M246" s="11" t="s">
        <v>872</v>
      </c>
    </row>
    <row r="247" spans="1:13" ht="15.95" customHeight="1">
      <c r="A247" s="2" t="s">
        <v>855</v>
      </c>
      <c r="B247" s="21" t="s">
        <v>894</v>
      </c>
      <c r="D247" s="74" t="s">
        <v>893</v>
      </c>
      <c r="E247" s="74" t="s">
        <v>869</v>
      </c>
      <c r="F247" s="72" t="s">
        <v>868</v>
      </c>
      <c r="G247" s="72" t="s">
        <v>355</v>
      </c>
      <c r="H247" s="3" t="s">
        <v>222</v>
      </c>
      <c r="I247" s="3" t="s">
        <v>238</v>
      </c>
      <c r="J247" s="10" t="s">
        <v>122</v>
      </c>
      <c r="K247" s="11" t="s">
        <v>824</v>
      </c>
      <c r="L247" s="11" t="s">
        <v>824</v>
      </c>
      <c r="M247" s="11" t="s">
        <v>868</v>
      </c>
    </row>
    <row r="248" spans="1:13" ht="15.95" customHeight="1">
      <c r="A248" s="2" t="s">
        <v>855</v>
      </c>
      <c r="D248" s="74"/>
      <c r="E248" s="74"/>
      <c r="F248" s="72"/>
      <c r="G248" s="72"/>
      <c r="H248" s="3"/>
      <c r="I248" s="3"/>
      <c r="J248" s="10"/>
      <c r="K248" s="11"/>
      <c r="L248" s="11"/>
      <c r="M248" s="11"/>
    </row>
    <row r="249" spans="1:13" ht="15.95" customHeight="1">
      <c r="A249" s="2" t="s">
        <v>855</v>
      </c>
      <c r="D249" s="74" t="s">
        <v>892</v>
      </c>
      <c r="E249" s="74" t="s">
        <v>845</v>
      </c>
      <c r="F249" s="72" t="s">
        <v>845</v>
      </c>
      <c r="G249" s="72"/>
      <c r="H249" s="3"/>
      <c r="I249" s="3"/>
      <c r="J249" s="10"/>
      <c r="K249" s="11" t="s">
        <v>824</v>
      </c>
      <c r="L249" s="11" t="s">
        <v>824</v>
      </c>
      <c r="M249" s="11" t="s">
        <v>845</v>
      </c>
    </row>
    <row r="250" spans="1:13" ht="15.95" customHeight="1">
      <c r="A250" s="2" t="s">
        <v>855</v>
      </c>
      <c r="D250" s="74"/>
      <c r="E250" s="74"/>
      <c r="F250" s="72"/>
      <c r="G250" s="72"/>
      <c r="H250" s="3"/>
      <c r="I250" s="3"/>
      <c r="J250" s="10"/>
      <c r="K250" s="11"/>
      <c r="L250" s="11"/>
      <c r="M250" s="11"/>
    </row>
    <row r="251" spans="1:13" ht="15.95" customHeight="1">
      <c r="A251" s="2" t="s">
        <v>855</v>
      </c>
      <c r="D251" s="74" t="s">
        <v>898</v>
      </c>
      <c r="E251" s="74"/>
      <c r="F251" s="72"/>
      <c r="G251" s="72"/>
      <c r="H251" s="3"/>
      <c r="I251" s="3"/>
      <c r="J251" s="10"/>
      <c r="K251" s="11"/>
      <c r="L251" s="11"/>
      <c r="M251" s="11"/>
    </row>
    <row r="252" spans="1:13" ht="15.95" customHeight="1">
      <c r="A252" s="2" t="s">
        <v>855</v>
      </c>
      <c r="B252" s="21" t="s">
        <v>894</v>
      </c>
      <c r="D252" s="74" t="s">
        <v>893</v>
      </c>
      <c r="E252" s="74" t="s">
        <v>869</v>
      </c>
      <c r="F252" s="72" t="s">
        <v>868</v>
      </c>
      <c r="G252" s="72" t="s">
        <v>355</v>
      </c>
      <c r="H252" s="3" t="s">
        <v>222</v>
      </c>
      <c r="I252" s="3" t="s">
        <v>238</v>
      </c>
      <c r="J252" s="10" t="s">
        <v>122</v>
      </c>
      <c r="K252" s="11" t="s">
        <v>824</v>
      </c>
      <c r="L252" s="11" t="s">
        <v>824</v>
      </c>
      <c r="M252" s="11" t="s">
        <v>868</v>
      </c>
    </row>
    <row r="253" spans="1:13" ht="15.95" customHeight="1">
      <c r="A253" s="2" t="s">
        <v>855</v>
      </c>
      <c r="B253" s="21" t="s">
        <v>894</v>
      </c>
      <c r="D253" s="74" t="s">
        <v>895</v>
      </c>
      <c r="E253" s="74" t="s">
        <v>873</v>
      </c>
      <c r="F253" s="72" t="s">
        <v>872</v>
      </c>
      <c r="G253" s="72" t="s">
        <v>355</v>
      </c>
      <c r="H253" s="3" t="s">
        <v>222</v>
      </c>
      <c r="I253" s="3" t="s">
        <v>238</v>
      </c>
      <c r="J253" s="10" t="s">
        <v>122</v>
      </c>
      <c r="K253" s="11" t="s">
        <v>824</v>
      </c>
      <c r="L253" s="11" t="s">
        <v>824</v>
      </c>
      <c r="M253" s="11" t="s">
        <v>872</v>
      </c>
    </row>
    <row r="254" spans="1:13" ht="15.95" customHeight="1">
      <c r="A254" s="2" t="s">
        <v>855</v>
      </c>
      <c r="B254" s="21" t="s">
        <v>894</v>
      </c>
      <c r="D254" s="74" t="s">
        <v>893</v>
      </c>
      <c r="E254" s="74" t="s">
        <v>869</v>
      </c>
      <c r="F254" s="72" t="s">
        <v>868</v>
      </c>
      <c r="G254" s="72" t="s">
        <v>355</v>
      </c>
      <c r="H254" s="3" t="s">
        <v>222</v>
      </c>
      <c r="I254" s="3" t="s">
        <v>238</v>
      </c>
      <c r="J254" s="10" t="s">
        <v>122</v>
      </c>
      <c r="K254" s="11" t="s">
        <v>824</v>
      </c>
      <c r="L254" s="11" t="s">
        <v>824</v>
      </c>
      <c r="M254" s="11" t="s">
        <v>868</v>
      </c>
    </row>
    <row r="255" spans="1:13" ht="15.95" customHeight="1">
      <c r="A255" s="2" t="s">
        <v>855</v>
      </c>
      <c r="D255" s="74"/>
      <c r="E255" s="74"/>
      <c r="F255" s="72"/>
      <c r="G255" s="72"/>
      <c r="H255" s="3"/>
      <c r="I255" s="3"/>
      <c r="J255" s="10"/>
      <c r="K255" s="11"/>
      <c r="L255" s="11"/>
      <c r="M255" s="11"/>
    </row>
    <row r="256" spans="1:13" ht="15.95" customHeight="1">
      <c r="A256" s="2" t="s">
        <v>855</v>
      </c>
      <c r="D256" s="74" t="s">
        <v>892</v>
      </c>
      <c r="E256" s="74" t="s">
        <v>845</v>
      </c>
      <c r="F256" s="72" t="s">
        <v>845</v>
      </c>
      <c r="G256" s="72"/>
      <c r="H256" s="3"/>
      <c r="I256" s="3"/>
      <c r="J256" s="10"/>
      <c r="K256" s="11" t="s">
        <v>824</v>
      </c>
      <c r="L256" s="11" t="s">
        <v>824</v>
      </c>
      <c r="M256" s="11" t="s">
        <v>845</v>
      </c>
    </row>
    <row r="257" spans="1:13" ht="15.95" customHeight="1">
      <c r="A257" s="2" t="s">
        <v>855</v>
      </c>
      <c r="D257" s="74"/>
      <c r="E257" s="74"/>
      <c r="F257" s="72"/>
      <c r="G257" s="72"/>
      <c r="H257" s="3"/>
      <c r="I257" s="3"/>
      <c r="J257" s="10"/>
      <c r="K257" s="11"/>
      <c r="L257" s="11"/>
      <c r="M257" s="11"/>
    </row>
    <row r="258" spans="1:13" ht="15.95" customHeight="1">
      <c r="A258" s="2" t="s">
        <v>855</v>
      </c>
      <c r="D258" s="74" t="s">
        <v>897</v>
      </c>
      <c r="E258" s="74"/>
      <c r="F258" s="72"/>
      <c r="G258" s="72"/>
      <c r="H258" s="3"/>
      <c r="I258" s="3"/>
      <c r="J258" s="10"/>
      <c r="K258" s="11"/>
      <c r="L258" s="11"/>
      <c r="M258" s="11"/>
    </row>
    <row r="259" spans="1:13" ht="15.95" customHeight="1">
      <c r="A259" s="2" t="s">
        <v>855</v>
      </c>
      <c r="B259" s="21" t="s">
        <v>894</v>
      </c>
      <c r="D259" s="74" t="s">
        <v>893</v>
      </c>
      <c r="E259" s="74" t="s">
        <v>869</v>
      </c>
      <c r="F259" s="72" t="s">
        <v>868</v>
      </c>
      <c r="G259" s="72" t="s">
        <v>355</v>
      </c>
      <c r="H259" s="3" t="s">
        <v>222</v>
      </c>
      <c r="I259" s="3" t="s">
        <v>238</v>
      </c>
      <c r="J259" s="10" t="s">
        <v>122</v>
      </c>
      <c r="K259" s="11" t="s">
        <v>824</v>
      </c>
      <c r="L259" s="11" t="s">
        <v>824</v>
      </c>
      <c r="M259" s="11" t="s">
        <v>868</v>
      </c>
    </row>
    <row r="260" spans="1:13" ht="15.95" customHeight="1">
      <c r="A260" s="2" t="s">
        <v>855</v>
      </c>
      <c r="B260" s="21" t="s">
        <v>894</v>
      </c>
      <c r="D260" s="74" t="s">
        <v>895</v>
      </c>
      <c r="E260" s="74" t="s">
        <v>873</v>
      </c>
      <c r="F260" s="72" t="s">
        <v>872</v>
      </c>
      <c r="G260" s="72" t="s">
        <v>355</v>
      </c>
      <c r="H260" s="3" t="s">
        <v>222</v>
      </c>
      <c r="I260" s="3" t="s">
        <v>238</v>
      </c>
      <c r="J260" s="10" t="s">
        <v>122</v>
      </c>
      <c r="K260" s="11" t="s">
        <v>824</v>
      </c>
      <c r="L260" s="11" t="s">
        <v>824</v>
      </c>
      <c r="M260" s="11" t="s">
        <v>872</v>
      </c>
    </row>
    <row r="261" spans="1:13" ht="15.95" customHeight="1">
      <c r="A261" s="2" t="s">
        <v>855</v>
      </c>
      <c r="B261" s="21" t="s">
        <v>894</v>
      </c>
      <c r="D261" s="74" t="s">
        <v>893</v>
      </c>
      <c r="E261" s="74" t="s">
        <v>869</v>
      </c>
      <c r="F261" s="72" t="s">
        <v>868</v>
      </c>
      <c r="G261" s="72" t="s">
        <v>355</v>
      </c>
      <c r="H261" s="3" t="s">
        <v>222</v>
      </c>
      <c r="I261" s="3" t="s">
        <v>238</v>
      </c>
      <c r="J261" s="10" t="s">
        <v>122</v>
      </c>
      <c r="K261" s="11" t="s">
        <v>824</v>
      </c>
      <c r="L261" s="11" t="s">
        <v>824</v>
      </c>
      <c r="M261" s="11" t="s">
        <v>868</v>
      </c>
    </row>
    <row r="262" spans="1:13" ht="15.95" customHeight="1">
      <c r="A262" s="2" t="s">
        <v>855</v>
      </c>
      <c r="D262" s="74"/>
      <c r="E262" s="74"/>
      <c r="F262" s="72"/>
      <c r="G262" s="72"/>
      <c r="H262" s="3"/>
      <c r="I262" s="3"/>
      <c r="J262" s="10"/>
      <c r="K262" s="11"/>
      <c r="L262" s="11"/>
      <c r="M262" s="11"/>
    </row>
    <row r="263" spans="1:13" ht="15.95" customHeight="1">
      <c r="A263" s="2" t="s">
        <v>855</v>
      </c>
      <c r="D263" s="74" t="s">
        <v>892</v>
      </c>
      <c r="E263" s="74" t="s">
        <v>845</v>
      </c>
      <c r="F263" s="72" t="s">
        <v>845</v>
      </c>
      <c r="G263" s="72"/>
      <c r="H263" s="3"/>
      <c r="I263" s="3"/>
      <c r="J263" s="10"/>
      <c r="K263" s="11" t="s">
        <v>824</v>
      </c>
      <c r="L263" s="11" t="s">
        <v>824</v>
      </c>
      <c r="M263" s="11" t="s">
        <v>845</v>
      </c>
    </row>
    <row r="264" spans="1:13" ht="15.95" customHeight="1">
      <c r="A264" s="2" t="s">
        <v>855</v>
      </c>
      <c r="D264" s="74"/>
      <c r="E264" s="74"/>
      <c r="F264" s="72"/>
      <c r="G264" s="72"/>
      <c r="H264" s="3"/>
      <c r="I264" s="3"/>
      <c r="J264" s="10"/>
      <c r="K264" s="11"/>
      <c r="L264" s="11"/>
      <c r="M264" s="11"/>
    </row>
    <row r="265" spans="1:13" ht="15.95" customHeight="1">
      <c r="A265" s="2" t="s">
        <v>855</v>
      </c>
      <c r="D265" s="74" t="s">
        <v>896</v>
      </c>
      <c r="E265" s="74"/>
      <c r="F265" s="72"/>
      <c r="G265" s="72"/>
      <c r="H265" s="3"/>
      <c r="I265" s="3"/>
      <c r="J265" s="10"/>
      <c r="K265" s="11"/>
      <c r="L265" s="11"/>
      <c r="M265" s="11"/>
    </row>
    <row r="266" spans="1:13" ht="15.95" customHeight="1">
      <c r="A266" s="2" t="s">
        <v>855</v>
      </c>
      <c r="B266" s="21" t="s">
        <v>894</v>
      </c>
      <c r="D266" s="74" t="s">
        <v>893</v>
      </c>
      <c r="E266" s="74" t="s">
        <v>869</v>
      </c>
      <c r="F266" s="72" t="s">
        <v>868</v>
      </c>
      <c r="G266" s="72" t="s">
        <v>355</v>
      </c>
      <c r="H266" s="3" t="s">
        <v>222</v>
      </c>
      <c r="I266" s="3" t="s">
        <v>238</v>
      </c>
      <c r="J266" s="10" t="s">
        <v>122</v>
      </c>
      <c r="K266" s="11" t="s">
        <v>824</v>
      </c>
      <c r="L266" s="11" t="s">
        <v>824</v>
      </c>
      <c r="M266" s="11" t="s">
        <v>868</v>
      </c>
    </row>
    <row r="267" spans="1:13" ht="15.95" customHeight="1">
      <c r="A267" s="2" t="s">
        <v>855</v>
      </c>
      <c r="B267" s="21" t="s">
        <v>894</v>
      </c>
      <c r="D267" s="74" t="s">
        <v>895</v>
      </c>
      <c r="E267" s="74" t="s">
        <v>873</v>
      </c>
      <c r="F267" s="72" t="s">
        <v>872</v>
      </c>
      <c r="G267" s="72" t="s">
        <v>355</v>
      </c>
      <c r="H267" s="3" t="s">
        <v>222</v>
      </c>
      <c r="I267" s="3" t="s">
        <v>238</v>
      </c>
      <c r="J267" s="10" t="s">
        <v>122</v>
      </c>
      <c r="K267" s="11" t="s">
        <v>824</v>
      </c>
      <c r="L267" s="11" t="s">
        <v>824</v>
      </c>
      <c r="M267" s="11" t="s">
        <v>872</v>
      </c>
    </row>
    <row r="268" spans="1:13" ht="15.95" customHeight="1">
      <c r="A268" s="2" t="s">
        <v>855</v>
      </c>
      <c r="B268" s="21" t="s">
        <v>894</v>
      </c>
      <c r="D268" s="74" t="s">
        <v>893</v>
      </c>
      <c r="E268" s="74" t="s">
        <v>869</v>
      </c>
      <c r="F268" s="72" t="s">
        <v>868</v>
      </c>
      <c r="G268" s="72" t="s">
        <v>355</v>
      </c>
      <c r="H268" s="3" t="s">
        <v>222</v>
      </c>
      <c r="I268" s="3" t="s">
        <v>238</v>
      </c>
      <c r="J268" s="10" t="s">
        <v>122</v>
      </c>
      <c r="K268" s="11" t="s">
        <v>824</v>
      </c>
      <c r="L268" s="11" t="s">
        <v>824</v>
      </c>
      <c r="M268" s="11" t="s">
        <v>868</v>
      </c>
    </row>
    <row r="269" spans="1:13" ht="15.95" customHeight="1">
      <c r="A269" s="2" t="s">
        <v>855</v>
      </c>
      <c r="D269" s="74"/>
      <c r="E269" s="74"/>
      <c r="F269" s="72"/>
      <c r="G269" s="72"/>
      <c r="H269" s="3"/>
      <c r="I269" s="3"/>
      <c r="J269" s="10"/>
      <c r="K269" s="11"/>
      <c r="L269" s="11"/>
      <c r="M269" s="11"/>
    </row>
    <row r="270" spans="1:13" ht="15.95" customHeight="1">
      <c r="A270" s="2" t="s">
        <v>855</v>
      </c>
      <c r="D270" s="78" t="s">
        <v>892</v>
      </c>
      <c r="E270" s="78" t="s">
        <v>845</v>
      </c>
      <c r="F270" s="72" t="s">
        <v>845</v>
      </c>
      <c r="G270" s="72"/>
      <c r="H270" s="3"/>
      <c r="I270" s="3"/>
      <c r="J270" s="10"/>
      <c r="K270" s="11" t="s">
        <v>824</v>
      </c>
      <c r="L270" s="11" t="s">
        <v>824</v>
      </c>
      <c r="M270" s="11" t="s">
        <v>845</v>
      </c>
    </row>
    <row r="271" spans="1:13" ht="15.95" customHeight="1">
      <c r="D271" s="20"/>
      <c r="E271" s="20"/>
    </row>
    <row r="272" spans="1:13" ht="15.95" customHeight="1">
      <c r="D272" s="20"/>
      <c r="E272" s="20"/>
    </row>
    <row r="273" spans="1:13" ht="15.95" customHeight="1">
      <c r="B273" s="21" t="s">
        <v>836</v>
      </c>
      <c r="D273" s="207" t="s">
        <v>781</v>
      </c>
      <c r="E273" s="208"/>
      <c r="F273" s="208"/>
      <c r="G273" s="208"/>
      <c r="H273" s="208"/>
      <c r="I273" s="208"/>
      <c r="J273" s="208"/>
      <c r="K273" s="208"/>
      <c r="L273" s="208"/>
      <c r="M273" s="208"/>
    </row>
    <row r="274" spans="1:13" ht="15.95" customHeight="1">
      <c r="A274" s="65" t="s">
        <v>79</v>
      </c>
      <c r="B274" s="63" t="s">
        <v>835</v>
      </c>
      <c r="C274" s="63" t="s">
        <v>834</v>
      </c>
      <c r="D274" s="204" t="s">
        <v>833</v>
      </c>
      <c r="E274" s="204" t="s">
        <v>832</v>
      </c>
      <c r="F274" s="209" t="s">
        <v>831</v>
      </c>
      <c r="G274" s="209" t="s">
        <v>18</v>
      </c>
      <c r="H274" s="204" t="s">
        <v>830</v>
      </c>
      <c r="I274" s="204" t="s">
        <v>829</v>
      </c>
      <c r="J274" s="204" t="s">
        <v>20</v>
      </c>
      <c r="K274" s="204" t="s">
        <v>828</v>
      </c>
      <c r="L274" s="204" t="s">
        <v>100</v>
      </c>
      <c r="M274" s="204" t="s">
        <v>8</v>
      </c>
    </row>
    <row r="275" spans="1:13" ht="15.95" customHeight="1">
      <c r="A275" s="65"/>
      <c r="B275" s="63"/>
      <c r="C275" s="63"/>
      <c r="D275" s="206"/>
      <c r="E275" s="206"/>
      <c r="F275" s="210"/>
      <c r="G275" s="210"/>
      <c r="H275" s="206"/>
      <c r="I275" s="206"/>
      <c r="J275" s="206"/>
      <c r="K275" s="206"/>
      <c r="L275" s="206"/>
      <c r="M275" s="206"/>
    </row>
    <row r="276" spans="1:13" ht="15.95" customHeight="1">
      <c r="A276" s="2" t="s">
        <v>855</v>
      </c>
      <c r="D276" s="73"/>
      <c r="E276" s="73"/>
      <c r="F276" s="77"/>
      <c r="G276" s="77"/>
      <c r="H276" s="5"/>
      <c r="I276" s="5"/>
      <c r="J276" s="76"/>
      <c r="K276" s="75"/>
      <c r="L276" s="75"/>
      <c r="M276" s="75"/>
    </row>
    <row r="277" spans="1:13" ht="15.95" customHeight="1">
      <c r="A277" s="2" t="s">
        <v>855</v>
      </c>
      <c r="D277" s="74" t="s">
        <v>891</v>
      </c>
      <c r="E277" s="74"/>
      <c r="F277" s="72"/>
      <c r="G277" s="72"/>
      <c r="H277" s="3"/>
      <c r="I277" s="3"/>
      <c r="J277" s="10"/>
      <c r="K277" s="11"/>
      <c r="L277" s="11"/>
      <c r="M277" s="11"/>
    </row>
    <row r="278" spans="1:13" ht="15.95" customHeight="1">
      <c r="A278" s="2" t="s">
        <v>855</v>
      </c>
      <c r="B278" s="21" t="s">
        <v>889</v>
      </c>
      <c r="D278" s="74" t="s">
        <v>888</v>
      </c>
      <c r="E278" s="74" t="s">
        <v>869</v>
      </c>
      <c r="F278" s="72" t="s">
        <v>868</v>
      </c>
      <c r="G278" s="72" t="s">
        <v>354</v>
      </c>
      <c r="H278" s="3" t="s">
        <v>222</v>
      </c>
      <c r="I278" s="3" t="s">
        <v>236</v>
      </c>
      <c r="J278" s="10" t="s">
        <v>122</v>
      </c>
      <c r="K278" s="11" t="s">
        <v>824</v>
      </c>
      <c r="L278" s="11" t="s">
        <v>824</v>
      </c>
      <c r="M278" s="11" t="s">
        <v>868</v>
      </c>
    </row>
    <row r="279" spans="1:13" ht="15.95" customHeight="1">
      <c r="A279" s="2" t="s">
        <v>855</v>
      </c>
      <c r="B279" s="21" t="s">
        <v>889</v>
      </c>
      <c r="D279" s="74" t="s">
        <v>890</v>
      </c>
      <c r="E279" s="74" t="s">
        <v>873</v>
      </c>
      <c r="F279" s="72" t="s">
        <v>872</v>
      </c>
      <c r="G279" s="72" t="s">
        <v>354</v>
      </c>
      <c r="H279" s="3" t="s">
        <v>222</v>
      </c>
      <c r="I279" s="3" t="s">
        <v>236</v>
      </c>
      <c r="J279" s="10" t="s">
        <v>122</v>
      </c>
      <c r="K279" s="11" t="s">
        <v>824</v>
      </c>
      <c r="L279" s="11" t="s">
        <v>824</v>
      </c>
      <c r="M279" s="11" t="s">
        <v>872</v>
      </c>
    </row>
    <row r="280" spans="1:13" ht="15.95" customHeight="1">
      <c r="A280" s="2" t="s">
        <v>855</v>
      </c>
      <c r="B280" s="21" t="s">
        <v>889</v>
      </c>
      <c r="D280" s="74" t="s">
        <v>888</v>
      </c>
      <c r="E280" s="74" t="s">
        <v>869</v>
      </c>
      <c r="F280" s="72" t="s">
        <v>868</v>
      </c>
      <c r="G280" s="72" t="s">
        <v>354</v>
      </c>
      <c r="H280" s="3" t="s">
        <v>222</v>
      </c>
      <c r="I280" s="3" t="s">
        <v>236</v>
      </c>
      <c r="J280" s="10" t="s">
        <v>122</v>
      </c>
      <c r="K280" s="11" t="s">
        <v>824</v>
      </c>
      <c r="L280" s="11" t="s">
        <v>824</v>
      </c>
      <c r="M280" s="11" t="s">
        <v>868</v>
      </c>
    </row>
    <row r="281" spans="1:13" ht="15.95" customHeight="1">
      <c r="A281" s="2" t="s">
        <v>855</v>
      </c>
      <c r="D281" s="74"/>
      <c r="E281" s="74"/>
      <c r="F281" s="72"/>
      <c r="G281" s="72"/>
      <c r="H281" s="3"/>
      <c r="I281" s="3"/>
      <c r="J281" s="10"/>
      <c r="K281" s="11"/>
      <c r="L281" s="11"/>
      <c r="M281" s="11"/>
    </row>
    <row r="282" spans="1:13" ht="15.95" customHeight="1">
      <c r="A282" s="2" t="s">
        <v>855</v>
      </c>
      <c r="D282" s="74" t="s">
        <v>887</v>
      </c>
      <c r="E282" s="74" t="s">
        <v>845</v>
      </c>
      <c r="F282" s="72" t="s">
        <v>845</v>
      </c>
      <c r="G282" s="72"/>
      <c r="H282" s="3"/>
      <c r="I282" s="3"/>
      <c r="J282" s="10"/>
      <c r="K282" s="11" t="s">
        <v>824</v>
      </c>
      <c r="L282" s="11" t="s">
        <v>824</v>
      </c>
      <c r="M282" s="11" t="s">
        <v>845</v>
      </c>
    </row>
    <row r="283" spans="1:13" ht="15.95" customHeight="1">
      <c r="A283" s="2" t="s">
        <v>855</v>
      </c>
      <c r="D283" s="74"/>
      <c r="E283" s="74"/>
      <c r="F283" s="72"/>
      <c r="G283" s="72"/>
      <c r="H283" s="3"/>
      <c r="I283" s="3"/>
      <c r="J283" s="10"/>
      <c r="K283" s="11"/>
      <c r="L283" s="11"/>
      <c r="M283" s="11"/>
    </row>
    <row r="284" spans="1:13" ht="15.95" customHeight="1">
      <c r="A284" s="2" t="s">
        <v>855</v>
      </c>
      <c r="D284" s="74" t="s">
        <v>886</v>
      </c>
      <c r="E284" s="74"/>
      <c r="F284" s="72"/>
      <c r="G284" s="72"/>
      <c r="H284" s="3"/>
      <c r="I284" s="3"/>
      <c r="J284" s="10"/>
      <c r="K284" s="11"/>
      <c r="L284" s="11"/>
      <c r="M284" s="11"/>
    </row>
    <row r="285" spans="1:13" ht="15.95" customHeight="1">
      <c r="A285" s="2" t="s">
        <v>855</v>
      </c>
      <c r="B285" s="21" t="s">
        <v>883</v>
      </c>
      <c r="D285" s="74" t="s">
        <v>882</v>
      </c>
      <c r="E285" s="74" t="s">
        <v>869</v>
      </c>
      <c r="F285" s="72" t="s">
        <v>868</v>
      </c>
      <c r="G285" s="72" t="s">
        <v>353</v>
      </c>
      <c r="H285" s="3" t="s">
        <v>222</v>
      </c>
      <c r="I285" s="3" t="s">
        <v>234</v>
      </c>
      <c r="J285" s="10" t="s">
        <v>122</v>
      </c>
      <c r="K285" s="11" t="s">
        <v>824</v>
      </c>
      <c r="L285" s="11" t="s">
        <v>824</v>
      </c>
      <c r="M285" s="11" t="s">
        <v>868</v>
      </c>
    </row>
    <row r="286" spans="1:13" ht="15.95" customHeight="1">
      <c r="A286" s="2" t="s">
        <v>855</v>
      </c>
      <c r="B286" s="21" t="s">
        <v>883</v>
      </c>
      <c r="D286" s="74" t="s">
        <v>884</v>
      </c>
      <c r="E286" s="74" t="s">
        <v>873</v>
      </c>
      <c r="F286" s="72" t="s">
        <v>872</v>
      </c>
      <c r="G286" s="72" t="s">
        <v>353</v>
      </c>
      <c r="H286" s="3" t="s">
        <v>222</v>
      </c>
      <c r="I286" s="3" t="s">
        <v>234</v>
      </c>
      <c r="J286" s="10" t="s">
        <v>122</v>
      </c>
      <c r="K286" s="11" t="s">
        <v>824</v>
      </c>
      <c r="L286" s="11" t="s">
        <v>824</v>
      </c>
      <c r="M286" s="11" t="s">
        <v>872</v>
      </c>
    </row>
    <row r="287" spans="1:13" ht="15.95" customHeight="1">
      <c r="A287" s="2" t="s">
        <v>855</v>
      </c>
      <c r="B287" s="21" t="s">
        <v>883</v>
      </c>
      <c r="D287" s="74" t="s">
        <v>882</v>
      </c>
      <c r="E287" s="74" t="s">
        <v>869</v>
      </c>
      <c r="F287" s="72" t="s">
        <v>868</v>
      </c>
      <c r="G287" s="72" t="s">
        <v>353</v>
      </c>
      <c r="H287" s="3" t="s">
        <v>222</v>
      </c>
      <c r="I287" s="3" t="s">
        <v>234</v>
      </c>
      <c r="J287" s="10" t="s">
        <v>122</v>
      </c>
      <c r="K287" s="11" t="s">
        <v>824</v>
      </c>
      <c r="L287" s="11" t="s">
        <v>824</v>
      </c>
      <c r="M287" s="11" t="s">
        <v>868</v>
      </c>
    </row>
    <row r="288" spans="1:13" ht="15.95" customHeight="1">
      <c r="A288" s="2" t="s">
        <v>855</v>
      </c>
      <c r="D288" s="74"/>
      <c r="E288" s="74"/>
      <c r="F288" s="72"/>
      <c r="G288" s="72"/>
      <c r="H288" s="3"/>
      <c r="I288" s="3"/>
      <c r="J288" s="10"/>
      <c r="K288" s="11"/>
      <c r="L288" s="11"/>
      <c r="M288" s="11"/>
    </row>
    <row r="289" spans="1:13" ht="15.95" customHeight="1">
      <c r="A289" s="2" t="s">
        <v>855</v>
      </c>
      <c r="D289" s="74" t="s">
        <v>881</v>
      </c>
      <c r="E289" s="74" t="s">
        <v>845</v>
      </c>
      <c r="F289" s="72" t="s">
        <v>845</v>
      </c>
      <c r="G289" s="72"/>
      <c r="H289" s="3"/>
      <c r="I289" s="3"/>
      <c r="J289" s="10"/>
      <c r="K289" s="11" t="s">
        <v>824</v>
      </c>
      <c r="L289" s="11" t="s">
        <v>824</v>
      </c>
      <c r="M289" s="11" t="s">
        <v>845</v>
      </c>
    </row>
    <row r="290" spans="1:13" ht="15.95" customHeight="1">
      <c r="A290" s="2" t="s">
        <v>855</v>
      </c>
      <c r="D290" s="74"/>
      <c r="E290" s="74"/>
      <c r="F290" s="72"/>
      <c r="G290" s="72"/>
      <c r="H290" s="3"/>
      <c r="I290" s="3"/>
      <c r="J290" s="10"/>
      <c r="K290" s="11"/>
      <c r="L290" s="11"/>
      <c r="M290" s="11"/>
    </row>
    <row r="291" spans="1:13" ht="15.95" customHeight="1">
      <c r="A291" s="2" t="s">
        <v>855</v>
      </c>
      <c r="D291" s="74" t="s">
        <v>885</v>
      </c>
      <c r="E291" s="74"/>
      <c r="F291" s="72"/>
      <c r="G291" s="72"/>
      <c r="H291" s="3"/>
      <c r="I291" s="3"/>
      <c r="J291" s="10"/>
      <c r="K291" s="11"/>
      <c r="L291" s="11"/>
      <c r="M291" s="11"/>
    </row>
    <row r="292" spans="1:13" ht="15.95" customHeight="1">
      <c r="A292" s="2" t="s">
        <v>855</v>
      </c>
      <c r="B292" s="21" t="s">
        <v>883</v>
      </c>
      <c r="D292" s="74" t="s">
        <v>882</v>
      </c>
      <c r="E292" s="74" t="s">
        <v>869</v>
      </c>
      <c r="F292" s="72" t="s">
        <v>868</v>
      </c>
      <c r="G292" s="72" t="s">
        <v>353</v>
      </c>
      <c r="H292" s="3" t="s">
        <v>222</v>
      </c>
      <c r="I292" s="3" t="s">
        <v>234</v>
      </c>
      <c r="J292" s="10" t="s">
        <v>122</v>
      </c>
      <c r="K292" s="11" t="s">
        <v>824</v>
      </c>
      <c r="L292" s="11" t="s">
        <v>824</v>
      </c>
      <c r="M292" s="11" t="s">
        <v>868</v>
      </c>
    </row>
    <row r="293" spans="1:13" ht="15.95" customHeight="1">
      <c r="A293" s="2" t="s">
        <v>855</v>
      </c>
      <c r="B293" s="21" t="s">
        <v>883</v>
      </c>
      <c r="D293" s="74" t="s">
        <v>884</v>
      </c>
      <c r="E293" s="74" t="s">
        <v>873</v>
      </c>
      <c r="F293" s="72" t="s">
        <v>872</v>
      </c>
      <c r="G293" s="72" t="s">
        <v>353</v>
      </c>
      <c r="H293" s="3" t="s">
        <v>222</v>
      </c>
      <c r="I293" s="3" t="s">
        <v>234</v>
      </c>
      <c r="J293" s="10" t="s">
        <v>122</v>
      </c>
      <c r="K293" s="11" t="s">
        <v>824</v>
      </c>
      <c r="L293" s="11" t="s">
        <v>824</v>
      </c>
      <c r="M293" s="11" t="s">
        <v>872</v>
      </c>
    </row>
    <row r="294" spans="1:13" ht="15.95" customHeight="1">
      <c r="A294" s="2" t="s">
        <v>855</v>
      </c>
      <c r="B294" s="21" t="s">
        <v>883</v>
      </c>
      <c r="D294" s="74" t="s">
        <v>882</v>
      </c>
      <c r="E294" s="74" t="s">
        <v>869</v>
      </c>
      <c r="F294" s="72" t="s">
        <v>868</v>
      </c>
      <c r="G294" s="72" t="s">
        <v>353</v>
      </c>
      <c r="H294" s="3" t="s">
        <v>222</v>
      </c>
      <c r="I294" s="3" t="s">
        <v>234</v>
      </c>
      <c r="J294" s="10" t="s">
        <v>122</v>
      </c>
      <c r="K294" s="11" t="s">
        <v>824</v>
      </c>
      <c r="L294" s="11" t="s">
        <v>824</v>
      </c>
      <c r="M294" s="11" t="s">
        <v>868</v>
      </c>
    </row>
    <row r="295" spans="1:13" ht="15.95" customHeight="1">
      <c r="A295" s="2" t="s">
        <v>855</v>
      </c>
      <c r="D295" s="74"/>
      <c r="E295" s="74"/>
      <c r="F295" s="72"/>
      <c r="G295" s="72"/>
      <c r="H295" s="3"/>
      <c r="I295" s="3"/>
      <c r="J295" s="10"/>
      <c r="K295" s="11"/>
      <c r="L295" s="11"/>
      <c r="M295" s="11"/>
    </row>
    <row r="296" spans="1:13" ht="15.95" customHeight="1">
      <c r="A296" s="2" t="s">
        <v>855</v>
      </c>
      <c r="D296" s="74" t="s">
        <v>881</v>
      </c>
      <c r="E296" s="74" t="s">
        <v>845</v>
      </c>
      <c r="F296" s="72" t="s">
        <v>845</v>
      </c>
      <c r="G296" s="72"/>
      <c r="H296" s="3"/>
      <c r="I296" s="3"/>
      <c r="J296" s="10"/>
      <c r="K296" s="11" t="s">
        <v>824</v>
      </c>
      <c r="L296" s="11" t="s">
        <v>824</v>
      </c>
      <c r="M296" s="11" t="s">
        <v>845</v>
      </c>
    </row>
    <row r="297" spans="1:13" ht="15.95" customHeight="1">
      <c r="A297" s="2" t="s">
        <v>855</v>
      </c>
      <c r="D297" s="74"/>
      <c r="E297" s="74"/>
      <c r="F297" s="72"/>
      <c r="G297" s="72"/>
      <c r="H297" s="3"/>
      <c r="I297" s="3"/>
      <c r="J297" s="10"/>
      <c r="K297" s="11"/>
      <c r="L297" s="11"/>
      <c r="M297" s="11"/>
    </row>
    <row r="298" spans="1:13" ht="15.95" customHeight="1">
      <c r="A298" s="2" t="s">
        <v>855</v>
      </c>
      <c r="D298" s="74" t="s">
        <v>880</v>
      </c>
      <c r="E298" s="74"/>
      <c r="F298" s="72"/>
      <c r="G298" s="72"/>
      <c r="H298" s="3"/>
      <c r="I298" s="3"/>
      <c r="J298" s="10"/>
      <c r="K298" s="11"/>
      <c r="L298" s="11"/>
      <c r="M298" s="11"/>
    </row>
    <row r="299" spans="1:13" ht="15.95" customHeight="1">
      <c r="A299" s="2" t="s">
        <v>855</v>
      </c>
      <c r="B299" s="21" t="s">
        <v>871</v>
      </c>
      <c r="D299" s="74" t="s">
        <v>870</v>
      </c>
      <c r="E299" s="74" t="s">
        <v>869</v>
      </c>
      <c r="F299" s="72" t="s">
        <v>868</v>
      </c>
      <c r="G299" s="72" t="s">
        <v>349</v>
      </c>
      <c r="H299" s="3" t="s">
        <v>222</v>
      </c>
      <c r="I299" s="3" t="s">
        <v>226</v>
      </c>
      <c r="J299" s="10" t="s">
        <v>122</v>
      </c>
      <c r="K299" s="11" t="s">
        <v>824</v>
      </c>
      <c r="L299" s="11" t="s">
        <v>824</v>
      </c>
      <c r="M299" s="11" t="s">
        <v>868</v>
      </c>
    </row>
    <row r="300" spans="1:13" ht="15.95" customHeight="1">
      <c r="A300" s="2" t="s">
        <v>855</v>
      </c>
      <c r="B300" s="21" t="s">
        <v>871</v>
      </c>
      <c r="D300" s="74" t="s">
        <v>874</v>
      </c>
      <c r="E300" s="74" t="s">
        <v>873</v>
      </c>
      <c r="F300" s="72" t="s">
        <v>872</v>
      </c>
      <c r="G300" s="72" t="s">
        <v>349</v>
      </c>
      <c r="H300" s="3" t="s">
        <v>222</v>
      </c>
      <c r="I300" s="3" t="s">
        <v>226</v>
      </c>
      <c r="J300" s="10" t="s">
        <v>122</v>
      </c>
      <c r="K300" s="11" t="s">
        <v>824</v>
      </c>
      <c r="L300" s="11" t="s">
        <v>824</v>
      </c>
      <c r="M300" s="11" t="s">
        <v>872</v>
      </c>
    </row>
    <row r="301" spans="1:13" ht="15.95" customHeight="1">
      <c r="A301" s="2" t="s">
        <v>855</v>
      </c>
      <c r="B301" s="21" t="s">
        <v>871</v>
      </c>
      <c r="D301" s="74" t="s">
        <v>870</v>
      </c>
      <c r="E301" s="74" t="s">
        <v>869</v>
      </c>
      <c r="F301" s="72" t="s">
        <v>868</v>
      </c>
      <c r="G301" s="72" t="s">
        <v>349</v>
      </c>
      <c r="H301" s="3" t="s">
        <v>222</v>
      </c>
      <c r="I301" s="3" t="s">
        <v>226</v>
      </c>
      <c r="J301" s="10" t="s">
        <v>122</v>
      </c>
      <c r="K301" s="11" t="s">
        <v>824</v>
      </c>
      <c r="L301" s="11" t="s">
        <v>824</v>
      </c>
      <c r="M301" s="11" t="s">
        <v>868</v>
      </c>
    </row>
    <row r="302" spans="1:13" ht="15.95" customHeight="1">
      <c r="A302" s="2" t="s">
        <v>855</v>
      </c>
      <c r="D302" s="74"/>
      <c r="E302" s="74"/>
      <c r="F302" s="72"/>
      <c r="G302" s="72"/>
      <c r="H302" s="3"/>
      <c r="I302" s="3"/>
      <c r="J302" s="10"/>
      <c r="K302" s="11"/>
      <c r="L302" s="11"/>
      <c r="M302" s="11"/>
    </row>
    <row r="303" spans="1:13" ht="15.95" customHeight="1">
      <c r="A303" s="2" t="s">
        <v>855</v>
      </c>
      <c r="B303" s="21" t="s">
        <v>271</v>
      </c>
      <c r="D303" s="74" t="s">
        <v>867</v>
      </c>
      <c r="E303" s="74" t="s">
        <v>822</v>
      </c>
      <c r="F303" s="72" t="s">
        <v>822</v>
      </c>
      <c r="G303" s="72" t="s">
        <v>364</v>
      </c>
      <c r="H303" s="3" t="s">
        <v>271</v>
      </c>
      <c r="I303" s="3" t="s">
        <v>272</v>
      </c>
      <c r="J303" s="10" t="s">
        <v>136</v>
      </c>
      <c r="K303" s="11" t="s">
        <v>824</v>
      </c>
      <c r="L303" s="11" t="s">
        <v>824</v>
      </c>
      <c r="M303" s="11" t="s">
        <v>822</v>
      </c>
    </row>
    <row r="304" spans="1:13" ht="15.95" customHeight="1">
      <c r="A304" s="2" t="s">
        <v>855</v>
      </c>
      <c r="D304" s="74"/>
      <c r="E304" s="74"/>
      <c r="F304" s="72"/>
      <c r="G304" s="72"/>
      <c r="H304" s="3"/>
      <c r="I304" s="3"/>
      <c r="J304" s="10"/>
      <c r="K304" s="11"/>
      <c r="L304" s="11"/>
      <c r="M304" s="11"/>
    </row>
    <row r="305" spans="1:13" ht="15.95" customHeight="1">
      <c r="A305" s="2" t="s">
        <v>855</v>
      </c>
      <c r="D305" s="74" t="s">
        <v>879</v>
      </c>
      <c r="E305" s="74"/>
      <c r="F305" s="72"/>
      <c r="G305" s="72"/>
      <c r="H305" s="3"/>
      <c r="I305" s="3"/>
      <c r="J305" s="10"/>
      <c r="K305" s="11"/>
      <c r="L305" s="11"/>
      <c r="M305" s="11"/>
    </row>
    <row r="306" spans="1:13" ht="15.95" customHeight="1">
      <c r="A306" s="2" t="s">
        <v>855</v>
      </c>
      <c r="B306" s="21" t="s">
        <v>871</v>
      </c>
      <c r="D306" s="74" t="s">
        <v>870</v>
      </c>
      <c r="E306" s="74" t="s">
        <v>869</v>
      </c>
      <c r="F306" s="72" t="s">
        <v>868</v>
      </c>
      <c r="G306" s="72" t="s">
        <v>349</v>
      </c>
      <c r="H306" s="3" t="s">
        <v>222</v>
      </c>
      <c r="I306" s="3" t="s">
        <v>226</v>
      </c>
      <c r="J306" s="10" t="s">
        <v>122</v>
      </c>
      <c r="K306" s="11" t="s">
        <v>824</v>
      </c>
      <c r="L306" s="11" t="s">
        <v>824</v>
      </c>
      <c r="M306" s="11" t="s">
        <v>868</v>
      </c>
    </row>
    <row r="307" spans="1:13" ht="15.95" customHeight="1">
      <c r="A307" s="2" t="s">
        <v>855</v>
      </c>
      <c r="B307" s="21" t="s">
        <v>871</v>
      </c>
      <c r="D307" s="74" t="s">
        <v>874</v>
      </c>
      <c r="E307" s="74" t="s">
        <v>873</v>
      </c>
      <c r="F307" s="72" t="s">
        <v>872</v>
      </c>
      <c r="G307" s="72" t="s">
        <v>349</v>
      </c>
      <c r="H307" s="3" t="s">
        <v>222</v>
      </c>
      <c r="I307" s="3" t="s">
        <v>226</v>
      </c>
      <c r="J307" s="10" t="s">
        <v>122</v>
      </c>
      <c r="K307" s="11" t="s">
        <v>824</v>
      </c>
      <c r="L307" s="11" t="s">
        <v>824</v>
      </c>
      <c r="M307" s="11" t="s">
        <v>872</v>
      </c>
    </row>
    <row r="308" spans="1:13" ht="15.95" customHeight="1">
      <c r="A308" s="2" t="s">
        <v>855</v>
      </c>
      <c r="B308" s="21" t="s">
        <v>871</v>
      </c>
      <c r="D308" s="74" t="s">
        <v>870</v>
      </c>
      <c r="E308" s="74" t="s">
        <v>869</v>
      </c>
      <c r="F308" s="72" t="s">
        <v>868</v>
      </c>
      <c r="G308" s="72" t="s">
        <v>349</v>
      </c>
      <c r="H308" s="3" t="s">
        <v>222</v>
      </c>
      <c r="I308" s="3" t="s">
        <v>226</v>
      </c>
      <c r="J308" s="10" t="s">
        <v>122</v>
      </c>
      <c r="K308" s="11" t="s">
        <v>824</v>
      </c>
      <c r="L308" s="11" t="s">
        <v>824</v>
      </c>
      <c r="M308" s="11" t="s">
        <v>868</v>
      </c>
    </row>
    <row r="309" spans="1:13" ht="15.95" customHeight="1">
      <c r="A309" s="2" t="s">
        <v>855</v>
      </c>
      <c r="D309" s="74"/>
      <c r="E309" s="74"/>
      <c r="F309" s="72"/>
      <c r="G309" s="72"/>
      <c r="H309" s="3"/>
      <c r="I309" s="3"/>
      <c r="J309" s="10"/>
      <c r="K309" s="11"/>
      <c r="L309" s="11"/>
      <c r="M309" s="11"/>
    </row>
    <row r="310" spans="1:13" ht="15.95" customHeight="1">
      <c r="A310" s="2" t="s">
        <v>855</v>
      </c>
      <c r="B310" s="21" t="s">
        <v>271</v>
      </c>
      <c r="D310" s="74" t="s">
        <v>867</v>
      </c>
      <c r="E310" s="74" t="s">
        <v>822</v>
      </c>
      <c r="F310" s="72" t="s">
        <v>822</v>
      </c>
      <c r="G310" s="72" t="s">
        <v>364</v>
      </c>
      <c r="H310" s="3" t="s">
        <v>271</v>
      </c>
      <c r="I310" s="3" t="s">
        <v>272</v>
      </c>
      <c r="J310" s="10" t="s">
        <v>136</v>
      </c>
      <c r="K310" s="11" t="s">
        <v>824</v>
      </c>
      <c r="L310" s="11" t="s">
        <v>824</v>
      </c>
      <c r="M310" s="11" t="s">
        <v>822</v>
      </c>
    </row>
    <row r="311" spans="1:13" ht="15.95" customHeight="1">
      <c r="A311" s="2" t="s">
        <v>855</v>
      </c>
      <c r="D311" s="74"/>
      <c r="E311" s="74"/>
      <c r="F311" s="72"/>
      <c r="G311" s="72"/>
      <c r="H311" s="3"/>
      <c r="I311" s="3"/>
      <c r="J311" s="10"/>
      <c r="K311" s="11"/>
      <c r="L311" s="11"/>
      <c r="M311" s="11"/>
    </row>
    <row r="312" spans="1:13" ht="15.95" customHeight="1">
      <c r="A312" s="2" t="s">
        <v>855</v>
      </c>
      <c r="D312" s="74" t="s">
        <v>878</v>
      </c>
      <c r="E312" s="74"/>
      <c r="F312" s="72"/>
      <c r="G312" s="72"/>
      <c r="H312" s="3"/>
      <c r="I312" s="3"/>
      <c r="J312" s="10"/>
      <c r="K312" s="11"/>
      <c r="L312" s="11"/>
      <c r="M312" s="11"/>
    </row>
    <row r="313" spans="1:13" ht="15.95" customHeight="1">
      <c r="A313" s="2" t="s">
        <v>855</v>
      </c>
      <c r="B313" s="21" t="s">
        <v>871</v>
      </c>
      <c r="D313" s="74" t="s">
        <v>870</v>
      </c>
      <c r="E313" s="74" t="s">
        <v>869</v>
      </c>
      <c r="F313" s="72" t="s">
        <v>868</v>
      </c>
      <c r="G313" s="72" t="s">
        <v>349</v>
      </c>
      <c r="H313" s="3" t="s">
        <v>222</v>
      </c>
      <c r="I313" s="3" t="s">
        <v>226</v>
      </c>
      <c r="J313" s="10" t="s">
        <v>122</v>
      </c>
      <c r="K313" s="11" t="s">
        <v>824</v>
      </c>
      <c r="L313" s="11" t="s">
        <v>824</v>
      </c>
      <c r="M313" s="11" t="s">
        <v>868</v>
      </c>
    </row>
    <row r="314" spans="1:13" ht="15.95" customHeight="1">
      <c r="A314" s="2" t="s">
        <v>855</v>
      </c>
      <c r="B314" s="21" t="s">
        <v>871</v>
      </c>
      <c r="D314" s="74" t="s">
        <v>874</v>
      </c>
      <c r="E314" s="74" t="s">
        <v>873</v>
      </c>
      <c r="F314" s="72" t="s">
        <v>872</v>
      </c>
      <c r="G314" s="72" t="s">
        <v>349</v>
      </c>
      <c r="H314" s="3" t="s">
        <v>222</v>
      </c>
      <c r="I314" s="3" t="s">
        <v>226</v>
      </c>
      <c r="J314" s="10" t="s">
        <v>122</v>
      </c>
      <c r="K314" s="11" t="s">
        <v>824</v>
      </c>
      <c r="L314" s="11" t="s">
        <v>824</v>
      </c>
      <c r="M314" s="11" t="s">
        <v>872</v>
      </c>
    </row>
    <row r="315" spans="1:13" ht="15.95" customHeight="1">
      <c r="A315" s="2" t="s">
        <v>855</v>
      </c>
      <c r="B315" s="21" t="s">
        <v>871</v>
      </c>
      <c r="D315" s="78" t="s">
        <v>870</v>
      </c>
      <c r="E315" s="78" t="s">
        <v>869</v>
      </c>
      <c r="F315" s="72" t="s">
        <v>868</v>
      </c>
      <c r="G315" s="72" t="s">
        <v>349</v>
      </c>
      <c r="H315" s="3" t="s">
        <v>222</v>
      </c>
      <c r="I315" s="3" t="s">
        <v>226</v>
      </c>
      <c r="J315" s="10" t="s">
        <v>122</v>
      </c>
      <c r="K315" s="11" t="s">
        <v>824</v>
      </c>
      <c r="L315" s="11" t="s">
        <v>824</v>
      </c>
      <c r="M315" s="11" t="s">
        <v>868</v>
      </c>
    </row>
    <row r="316" spans="1:13" ht="15.95" customHeight="1">
      <c r="D316" s="20"/>
      <c r="E316" s="20"/>
    </row>
    <row r="317" spans="1:13" ht="15.95" customHeight="1">
      <c r="D317" s="20"/>
      <c r="E317" s="20"/>
    </row>
    <row r="318" spans="1:13" ht="15.95" customHeight="1">
      <c r="B318" s="21" t="s">
        <v>836</v>
      </c>
      <c r="D318" s="207" t="s">
        <v>781</v>
      </c>
      <c r="E318" s="208"/>
      <c r="F318" s="208"/>
      <c r="G318" s="208"/>
      <c r="H318" s="208"/>
      <c r="I318" s="208"/>
      <c r="J318" s="208"/>
      <c r="K318" s="208"/>
      <c r="L318" s="208"/>
      <c r="M318" s="208"/>
    </row>
    <row r="319" spans="1:13" ht="15.95" customHeight="1">
      <c r="A319" s="65" t="s">
        <v>79</v>
      </c>
      <c r="B319" s="63" t="s">
        <v>835</v>
      </c>
      <c r="C319" s="63" t="s">
        <v>834</v>
      </c>
      <c r="D319" s="204" t="s">
        <v>833</v>
      </c>
      <c r="E319" s="204" t="s">
        <v>832</v>
      </c>
      <c r="F319" s="209" t="s">
        <v>831</v>
      </c>
      <c r="G319" s="209" t="s">
        <v>18</v>
      </c>
      <c r="H319" s="204" t="s">
        <v>830</v>
      </c>
      <c r="I319" s="204" t="s">
        <v>829</v>
      </c>
      <c r="J319" s="204" t="s">
        <v>20</v>
      </c>
      <c r="K319" s="204" t="s">
        <v>828</v>
      </c>
      <c r="L319" s="204" t="s">
        <v>100</v>
      </c>
      <c r="M319" s="204" t="s">
        <v>8</v>
      </c>
    </row>
    <row r="320" spans="1:13" ht="15.95" customHeight="1">
      <c r="A320" s="65"/>
      <c r="B320" s="63"/>
      <c r="C320" s="63"/>
      <c r="D320" s="206"/>
      <c r="E320" s="206"/>
      <c r="F320" s="210"/>
      <c r="G320" s="210"/>
      <c r="H320" s="206"/>
      <c r="I320" s="206"/>
      <c r="J320" s="206"/>
      <c r="K320" s="206"/>
      <c r="L320" s="206"/>
      <c r="M320" s="206"/>
    </row>
    <row r="321" spans="1:13" ht="15.95" customHeight="1">
      <c r="A321" s="2" t="s">
        <v>855</v>
      </c>
      <c r="D321" s="73"/>
      <c r="E321" s="73"/>
      <c r="F321" s="77"/>
      <c r="G321" s="77"/>
      <c r="H321" s="5"/>
      <c r="I321" s="5"/>
      <c r="J321" s="76"/>
      <c r="K321" s="75"/>
      <c r="L321" s="75"/>
      <c r="M321" s="75"/>
    </row>
    <row r="322" spans="1:13" ht="15.95" customHeight="1">
      <c r="A322" s="2" t="s">
        <v>855</v>
      </c>
      <c r="B322" s="21" t="s">
        <v>271</v>
      </c>
      <c r="D322" s="74" t="s">
        <v>867</v>
      </c>
      <c r="E322" s="74" t="s">
        <v>822</v>
      </c>
      <c r="F322" s="72" t="s">
        <v>822</v>
      </c>
      <c r="G322" s="72" t="s">
        <v>364</v>
      </c>
      <c r="H322" s="3" t="s">
        <v>271</v>
      </c>
      <c r="I322" s="3" t="s">
        <v>272</v>
      </c>
      <c r="J322" s="10" t="s">
        <v>136</v>
      </c>
      <c r="K322" s="11" t="s">
        <v>824</v>
      </c>
      <c r="L322" s="11" t="s">
        <v>824</v>
      </c>
      <c r="M322" s="11" t="s">
        <v>822</v>
      </c>
    </row>
    <row r="323" spans="1:13" ht="15.95" customHeight="1">
      <c r="A323" s="2" t="s">
        <v>855</v>
      </c>
      <c r="D323" s="74"/>
      <c r="E323" s="74"/>
      <c r="F323" s="72"/>
      <c r="G323" s="72"/>
      <c r="H323" s="3"/>
      <c r="I323" s="3"/>
      <c r="J323" s="10"/>
      <c r="K323" s="11"/>
      <c r="L323" s="11"/>
      <c r="M323" s="11"/>
    </row>
    <row r="324" spans="1:13" ht="15.95" customHeight="1">
      <c r="A324" s="2" t="s">
        <v>855</v>
      </c>
      <c r="D324" s="74" t="s">
        <v>877</v>
      </c>
      <c r="E324" s="74"/>
      <c r="F324" s="72"/>
      <c r="G324" s="72"/>
      <c r="H324" s="3"/>
      <c r="I324" s="3"/>
      <c r="J324" s="10"/>
      <c r="K324" s="11"/>
      <c r="L324" s="11"/>
      <c r="M324" s="11"/>
    </row>
    <row r="325" spans="1:13" ht="15.95" customHeight="1">
      <c r="A325" s="2" t="s">
        <v>855</v>
      </c>
      <c r="B325" s="21" t="s">
        <v>871</v>
      </c>
      <c r="D325" s="74" t="s">
        <v>870</v>
      </c>
      <c r="E325" s="74" t="s">
        <v>869</v>
      </c>
      <c r="F325" s="72" t="s">
        <v>868</v>
      </c>
      <c r="G325" s="72" t="s">
        <v>349</v>
      </c>
      <c r="H325" s="3" t="s">
        <v>222</v>
      </c>
      <c r="I325" s="3" t="s">
        <v>226</v>
      </c>
      <c r="J325" s="10" t="s">
        <v>122</v>
      </c>
      <c r="K325" s="11" t="s">
        <v>824</v>
      </c>
      <c r="L325" s="11" t="s">
        <v>824</v>
      </c>
      <c r="M325" s="11" t="s">
        <v>868</v>
      </c>
    </row>
    <row r="326" spans="1:13" ht="15.95" customHeight="1">
      <c r="A326" s="2" t="s">
        <v>855</v>
      </c>
      <c r="B326" s="21" t="s">
        <v>871</v>
      </c>
      <c r="D326" s="74" t="s">
        <v>874</v>
      </c>
      <c r="E326" s="74" t="s">
        <v>873</v>
      </c>
      <c r="F326" s="72" t="s">
        <v>872</v>
      </c>
      <c r="G326" s="72" t="s">
        <v>349</v>
      </c>
      <c r="H326" s="3" t="s">
        <v>222</v>
      </c>
      <c r="I326" s="3" t="s">
        <v>226</v>
      </c>
      <c r="J326" s="10" t="s">
        <v>122</v>
      </c>
      <c r="K326" s="11" t="s">
        <v>824</v>
      </c>
      <c r="L326" s="11" t="s">
        <v>824</v>
      </c>
      <c r="M326" s="11" t="s">
        <v>872</v>
      </c>
    </row>
    <row r="327" spans="1:13" ht="15.95" customHeight="1">
      <c r="A327" s="2" t="s">
        <v>855</v>
      </c>
      <c r="B327" s="21" t="s">
        <v>871</v>
      </c>
      <c r="D327" s="74" t="s">
        <v>870</v>
      </c>
      <c r="E327" s="74" t="s">
        <v>869</v>
      </c>
      <c r="F327" s="72" t="s">
        <v>868</v>
      </c>
      <c r="G327" s="72" t="s">
        <v>349</v>
      </c>
      <c r="H327" s="3" t="s">
        <v>222</v>
      </c>
      <c r="I327" s="3" t="s">
        <v>226</v>
      </c>
      <c r="J327" s="10" t="s">
        <v>122</v>
      </c>
      <c r="K327" s="11" t="s">
        <v>824</v>
      </c>
      <c r="L327" s="11" t="s">
        <v>824</v>
      </c>
      <c r="M327" s="11" t="s">
        <v>868</v>
      </c>
    </row>
    <row r="328" spans="1:13" ht="15.95" customHeight="1">
      <c r="A328" s="2" t="s">
        <v>855</v>
      </c>
      <c r="D328" s="74"/>
      <c r="E328" s="74"/>
      <c r="F328" s="72"/>
      <c r="G328" s="72"/>
      <c r="H328" s="3"/>
      <c r="I328" s="3"/>
      <c r="J328" s="10"/>
      <c r="K328" s="11"/>
      <c r="L328" s="11"/>
      <c r="M328" s="11"/>
    </row>
    <row r="329" spans="1:13" ht="15.95" customHeight="1">
      <c r="A329" s="2" t="s">
        <v>855</v>
      </c>
      <c r="B329" s="21" t="s">
        <v>271</v>
      </c>
      <c r="D329" s="74" t="s">
        <v>867</v>
      </c>
      <c r="E329" s="74" t="s">
        <v>822</v>
      </c>
      <c r="F329" s="72" t="s">
        <v>822</v>
      </c>
      <c r="G329" s="72" t="s">
        <v>364</v>
      </c>
      <c r="H329" s="3" t="s">
        <v>271</v>
      </c>
      <c r="I329" s="3" t="s">
        <v>272</v>
      </c>
      <c r="J329" s="10" t="s">
        <v>136</v>
      </c>
      <c r="K329" s="11" t="s">
        <v>824</v>
      </c>
      <c r="L329" s="11" t="s">
        <v>824</v>
      </c>
      <c r="M329" s="11" t="s">
        <v>822</v>
      </c>
    </row>
    <row r="330" spans="1:13" ht="15.95" customHeight="1">
      <c r="A330" s="2" t="s">
        <v>855</v>
      </c>
      <c r="D330" s="74"/>
      <c r="E330" s="74"/>
      <c r="F330" s="72"/>
      <c r="G330" s="72"/>
      <c r="H330" s="3"/>
      <c r="I330" s="3"/>
      <c r="J330" s="10"/>
      <c r="K330" s="11"/>
      <c r="L330" s="11"/>
      <c r="M330" s="11"/>
    </row>
    <row r="331" spans="1:13" ht="15.95" customHeight="1">
      <c r="A331" s="2" t="s">
        <v>855</v>
      </c>
      <c r="D331" s="74" t="s">
        <v>876</v>
      </c>
      <c r="E331" s="74"/>
      <c r="F331" s="72"/>
      <c r="G331" s="72"/>
      <c r="H331" s="3"/>
      <c r="I331" s="3"/>
      <c r="J331" s="10"/>
      <c r="K331" s="11"/>
      <c r="L331" s="11"/>
      <c r="M331" s="11"/>
    </row>
    <row r="332" spans="1:13" ht="15.95" customHeight="1">
      <c r="A332" s="2" t="s">
        <v>855</v>
      </c>
      <c r="B332" s="21" t="s">
        <v>871</v>
      </c>
      <c r="D332" s="74" t="s">
        <v>870</v>
      </c>
      <c r="E332" s="74" t="s">
        <v>869</v>
      </c>
      <c r="F332" s="72" t="s">
        <v>868</v>
      </c>
      <c r="G332" s="72" t="s">
        <v>349</v>
      </c>
      <c r="H332" s="3" t="s">
        <v>222</v>
      </c>
      <c r="I332" s="3" t="s">
        <v>226</v>
      </c>
      <c r="J332" s="10" t="s">
        <v>122</v>
      </c>
      <c r="K332" s="11" t="s">
        <v>824</v>
      </c>
      <c r="L332" s="11" t="s">
        <v>824</v>
      </c>
      <c r="M332" s="11" t="s">
        <v>868</v>
      </c>
    </row>
    <row r="333" spans="1:13" ht="15.95" customHeight="1">
      <c r="A333" s="2" t="s">
        <v>855</v>
      </c>
      <c r="B333" s="21" t="s">
        <v>871</v>
      </c>
      <c r="D333" s="74" t="s">
        <v>874</v>
      </c>
      <c r="E333" s="74" t="s">
        <v>873</v>
      </c>
      <c r="F333" s="72" t="s">
        <v>872</v>
      </c>
      <c r="G333" s="72" t="s">
        <v>349</v>
      </c>
      <c r="H333" s="3" t="s">
        <v>222</v>
      </c>
      <c r="I333" s="3" t="s">
        <v>226</v>
      </c>
      <c r="J333" s="10" t="s">
        <v>122</v>
      </c>
      <c r="K333" s="11" t="s">
        <v>824</v>
      </c>
      <c r="L333" s="11" t="s">
        <v>824</v>
      </c>
      <c r="M333" s="11" t="s">
        <v>872</v>
      </c>
    </row>
    <row r="334" spans="1:13" ht="15.95" customHeight="1">
      <c r="A334" s="2" t="s">
        <v>855</v>
      </c>
      <c r="B334" s="21" t="s">
        <v>871</v>
      </c>
      <c r="D334" s="74" t="s">
        <v>870</v>
      </c>
      <c r="E334" s="74" t="s">
        <v>869</v>
      </c>
      <c r="F334" s="72" t="s">
        <v>868</v>
      </c>
      <c r="G334" s="72" t="s">
        <v>349</v>
      </c>
      <c r="H334" s="3" t="s">
        <v>222</v>
      </c>
      <c r="I334" s="3" t="s">
        <v>226</v>
      </c>
      <c r="J334" s="10" t="s">
        <v>122</v>
      </c>
      <c r="K334" s="11" t="s">
        <v>824</v>
      </c>
      <c r="L334" s="11" t="s">
        <v>824</v>
      </c>
      <c r="M334" s="11" t="s">
        <v>868</v>
      </c>
    </row>
    <row r="335" spans="1:13" ht="15.95" customHeight="1">
      <c r="A335" s="2" t="s">
        <v>855</v>
      </c>
      <c r="D335" s="74"/>
      <c r="E335" s="74"/>
      <c r="F335" s="72"/>
      <c r="G335" s="72"/>
      <c r="H335" s="3"/>
      <c r="I335" s="3"/>
      <c r="J335" s="10"/>
      <c r="K335" s="11"/>
      <c r="L335" s="11"/>
      <c r="M335" s="11"/>
    </row>
    <row r="336" spans="1:13" ht="15.95" customHeight="1">
      <c r="A336" s="2" t="s">
        <v>855</v>
      </c>
      <c r="B336" s="21" t="s">
        <v>271</v>
      </c>
      <c r="D336" s="74" t="s">
        <v>867</v>
      </c>
      <c r="E336" s="74" t="s">
        <v>822</v>
      </c>
      <c r="F336" s="72" t="s">
        <v>822</v>
      </c>
      <c r="G336" s="72" t="s">
        <v>364</v>
      </c>
      <c r="H336" s="3" t="s">
        <v>271</v>
      </c>
      <c r="I336" s="3" t="s">
        <v>272</v>
      </c>
      <c r="J336" s="10" t="s">
        <v>136</v>
      </c>
      <c r="K336" s="11" t="s">
        <v>824</v>
      </c>
      <c r="L336" s="11" t="s">
        <v>824</v>
      </c>
      <c r="M336" s="11" t="s">
        <v>822</v>
      </c>
    </row>
    <row r="337" spans="1:13" ht="15.95" customHeight="1">
      <c r="A337" s="2" t="s">
        <v>855</v>
      </c>
      <c r="D337" s="74"/>
      <c r="E337" s="74"/>
      <c r="F337" s="72"/>
      <c r="G337" s="72"/>
      <c r="H337" s="3"/>
      <c r="I337" s="3"/>
      <c r="J337" s="10"/>
      <c r="K337" s="11"/>
      <c r="L337" s="11"/>
      <c r="M337" s="11"/>
    </row>
    <row r="338" spans="1:13" ht="15.95" customHeight="1">
      <c r="A338" s="2" t="s">
        <v>855</v>
      </c>
      <c r="D338" s="74" t="s">
        <v>875</v>
      </c>
      <c r="E338" s="74"/>
      <c r="F338" s="72"/>
      <c r="G338" s="72"/>
      <c r="H338" s="3"/>
      <c r="I338" s="3"/>
      <c r="J338" s="10"/>
      <c r="K338" s="11"/>
      <c r="L338" s="11"/>
      <c r="M338" s="11"/>
    </row>
    <row r="339" spans="1:13" ht="15.95" customHeight="1">
      <c r="A339" s="2" t="s">
        <v>855</v>
      </c>
      <c r="B339" s="21" t="s">
        <v>871</v>
      </c>
      <c r="D339" s="74" t="s">
        <v>870</v>
      </c>
      <c r="E339" s="74" t="s">
        <v>869</v>
      </c>
      <c r="F339" s="72" t="s">
        <v>868</v>
      </c>
      <c r="G339" s="72" t="s">
        <v>349</v>
      </c>
      <c r="H339" s="3" t="s">
        <v>222</v>
      </c>
      <c r="I339" s="3" t="s">
        <v>226</v>
      </c>
      <c r="J339" s="10" t="s">
        <v>122</v>
      </c>
      <c r="K339" s="11" t="s">
        <v>824</v>
      </c>
      <c r="L339" s="11" t="s">
        <v>824</v>
      </c>
      <c r="M339" s="11" t="s">
        <v>868</v>
      </c>
    </row>
    <row r="340" spans="1:13" ht="15.95" customHeight="1">
      <c r="A340" s="2" t="s">
        <v>855</v>
      </c>
      <c r="B340" s="21" t="s">
        <v>871</v>
      </c>
      <c r="D340" s="74" t="s">
        <v>874</v>
      </c>
      <c r="E340" s="74" t="s">
        <v>873</v>
      </c>
      <c r="F340" s="72" t="s">
        <v>872</v>
      </c>
      <c r="G340" s="72" t="s">
        <v>349</v>
      </c>
      <c r="H340" s="3" t="s">
        <v>222</v>
      </c>
      <c r="I340" s="3" t="s">
        <v>226</v>
      </c>
      <c r="J340" s="10" t="s">
        <v>122</v>
      </c>
      <c r="K340" s="11" t="s">
        <v>824</v>
      </c>
      <c r="L340" s="11" t="s">
        <v>824</v>
      </c>
      <c r="M340" s="11" t="s">
        <v>872</v>
      </c>
    </row>
    <row r="341" spans="1:13" ht="15.95" customHeight="1">
      <c r="A341" s="2" t="s">
        <v>855</v>
      </c>
      <c r="B341" s="21" t="s">
        <v>871</v>
      </c>
      <c r="D341" s="74" t="s">
        <v>870</v>
      </c>
      <c r="E341" s="74" t="s">
        <v>869</v>
      </c>
      <c r="F341" s="72" t="s">
        <v>868</v>
      </c>
      <c r="G341" s="72" t="s">
        <v>349</v>
      </c>
      <c r="H341" s="3" t="s">
        <v>222</v>
      </c>
      <c r="I341" s="3" t="s">
        <v>226</v>
      </c>
      <c r="J341" s="10" t="s">
        <v>122</v>
      </c>
      <c r="K341" s="11" t="s">
        <v>824</v>
      </c>
      <c r="L341" s="11" t="s">
        <v>824</v>
      </c>
      <c r="M341" s="11" t="s">
        <v>868</v>
      </c>
    </row>
    <row r="342" spans="1:13" ht="15.95" customHeight="1">
      <c r="A342" s="2" t="s">
        <v>855</v>
      </c>
      <c r="D342" s="74"/>
      <c r="E342" s="74"/>
      <c r="F342" s="72"/>
      <c r="G342" s="72"/>
      <c r="H342" s="3"/>
      <c r="I342" s="3"/>
      <c r="J342" s="10"/>
      <c r="K342" s="11"/>
      <c r="L342" s="11"/>
      <c r="M342" s="11"/>
    </row>
    <row r="343" spans="1:13" ht="15.95" customHeight="1">
      <c r="A343" s="2" t="s">
        <v>855</v>
      </c>
      <c r="B343" s="21" t="s">
        <v>271</v>
      </c>
      <c r="D343" s="74" t="s">
        <v>867</v>
      </c>
      <c r="E343" s="74" t="s">
        <v>822</v>
      </c>
      <c r="F343" s="72" t="s">
        <v>822</v>
      </c>
      <c r="G343" s="72" t="s">
        <v>364</v>
      </c>
      <c r="H343" s="3" t="s">
        <v>271</v>
      </c>
      <c r="I343" s="3" t="s">
        <v>272</v>
      </c>
      <c r="J343" s="10" t="s">
        <v>136</v>
      </c>
      <c r="K343" s="11" t="s">
        <v>824</v>
      </c>
      <c r="L343" s="11" t="s">
        <v>824</v>
      </c>
      <c r="M343" s="11" t="s">
        <v>822</v>
      </c>
    </row>
    <row r="344" spans="1:13" ht="15.95" customHeight="1">
      <c r="A344" s="2" t="s">
        <v>855</v>
      </c>
      <c r="D344" s="74"/>
      <c r="E344" s="74"/>
      <c r="F344" s="72"/>
      <c r="G344" s="72"/>
      <c r="H344" s="3"/>
      <c r="I344" s="3"/>
      <c r="J344" s="10"/>
      <c r="K344" s="11"/>
      <c r="L344" s="11"/>
      <c r="M344" s="11"/>
    </row>
    <row r="345" spans="1:13" ht="15.95" customHeight="1">
      <c r="A345" s="2" t="s">
        <v>855</v>
      </c>
      <c r="D345" s="74" t="s">
        <v>866</v>
      </c>
      <c r="E345" s="74"/>
      <c r="F345" s="72"/>
      <c r="G345" s="72"/>
      <c r="H345" s="3"/>
      <c r="I345" s="3"/>
      <c r="J345" s="10"/>
      <c r="K345" s="11"/>
      <c r="L345" s="11"/>
      <c r="M345" s="11"/>
    </row>
    <row r="346" spans="1:13" ht="15.95" customHeight="1">
      <c r="A346" s="2" t="s">
        <v>855</v>
      </c>
      <c r="B346" s="21" t="s">
        <v>857</v>
      </c>
      <c r="D346" s="74" t="s">
        <v>865</v>
      </c>
      <c r="E346" s="74" t="s">
        <v>864</v>
      </c>
      <c r="F346" s="72" t="s">
        <v>863</v>
      </c>
      <c r="G346" s="72" t="s">
        <v>342</v>
      </c>
      <c r="H346" s="3" t="s">
        <v>205</v>
      </c>
      <c r="I346" s="3" t="s">
        <v>206</v>
      </c>
      <c r="J346" s="10" t="s">
        <v>122</v>
      </c>
      <c r="K346" s="11" t="s">
        <v>820</v>
      </c>
      <c r="L346" s="11" t="s">
        <v>820</v>
      </c>
      <c r="M346" s="11" t="s">
        <v>862</v>
      </c>
    </row>
    <row r="347" spans="1:13" ht="15.95" customHeight="1">
      <c r="A347" s="2" t="s">
        <v>855</v>
      </c>
      <c r="B347" s="21" t="s">
        <v>861</v>
      </c>
      <c r="D347" s="74" t="s">
        <v>860</v>
      </c>
      <c r="E347" s="74" t="s">
        <v>859</v>
      </c>
      <c r="F347" s="72" t="s">
        <v>858</v>
      </c>
      <c r="G347" s="72" t="s">
        <v>315</v>
      </c>
      <c r="H347" s="3" t="s">
        <v>120</v>
      </c>
      <c r="I347" s="3" t="s">
        <v>121</v>
      </c>
      <c r="J347" s="10" t="s">
        <v>122</v>
      </c>
      <c r="K347" s="11" t="s">
        <v>824</v>
      </c>
      <c r="L347" s="11" t="s">
        <v>824</v>
      </c>
      <c r="M347" s="11" t="s">
        <v>858</v>
      </c>
    </row>
    <row r="348" spans="1:13" ht="15.95" customHeight="1">
      <c r="A348" s="2" t="s">
        <v>855</v>
      </c>
      <c r="B348" s="21" t="s">
        <v>857</v>
      </c>
      <c r="D348" s="73"/>
      <c r="E348" s="73"/>
      <c r="F348" s="72"/>
      <c r="G348" s="72" t="s">
        <v>342</v>
      </c>
      <c r="H348" s="3" t="s">
        <v>205</v>
      </c>
      <c r="I348" s="3" t="s">
        <v>206</v>
      </c>
      <c r="J348" s="10" t="s">
        <v>122</v>
      </c>
      <c r="K348" s="11" t="s">
        <v>820</v>
      </c>
      <c r="L348" s="11" t="s">
        <v>820</v>
      </c>
      <c r="M348" s="11" t="s">
        <v>856</v>
      </c>
    </row>
    <row r="349" spans="1:13" ht="15.95" customHeight="1">
      <c r="A349" s="2" t="s">
        <v>855</v>
      </c>
      <c r="D349" s="74"/>
      <c r="E349" s="74"/>
      <c r="F349" s="72"/>
      <c r="G349" s="72"/>
      <c r="H349" s="3"/>
      <c r="I349" s="3"/>
      <c r="J349" s="10"/>
      <c r="K349" s="11"/>
      <c r="L349" s="11"/>
      <c r="M349" s="11"/>
    </row>
    <row r="350" spans="1:13" ht="15.95" customHeight="1">
      <c r="A350" s="2" t="s">
        <v>855</v>
      </c>
      <c r="D350" s="73"/>
      <c r="E350" s="73"/>
      <c r="F350" s="72"/>
      <c r="G350" s="72"/>
      <c r="H350" s="3"/>
      <c r="I350" s="3"/>
      <c r="J350" s="10"/>
      <c r="K350" s="11"/>
      <c r="L350" s="11"/>
      <c r="M350" s="11"/>
    </row>
    <row r="351" spans="1:13" ht="15.95" customHeight="1">
      <c r="A351" s="2" t="s">
        <v>855</v>
      </c>
      <c r="D351" s="73"/>
      <c r="E351" s="73"/>
      <c r="F351" s="72"/>
      <c r="G351" s="72"/>
      <c r="H351" s="3"/>
      <c r="I351" s="3"/>
      <c r="J351" s="10"/>
      <c r="K351" s="11"/>
      <c r="L351" s="11"/>
      <c r="M351" s="11"/>
    </row>
    <row r="352" spans="1:13" ht="15.95" customHeight="1">
      <c r="A352" s="2" t="s">
        <v>855</v>
      </c>
      <c r="D352" s="73"/>
      <c r="E352" s="73"/>
      <c r="F352" s="72"/>
      <c r="G352" s="72"/>
      <c r="H352" s="3"/>
      <c r="I352" s="3"/>
      <c r="J352" s="10"/>
      <c r="K352" s="11"/>
      <c r="L352" s="11"/>
      <c r="M352" s="11"/>
    </row>
    <row r="353" spans="1:13" ht="15.95" customHeight="1">
      <c r="A353" s="2" t="s">
        <v>855</v>
      </c>
      <c r="D353" s="73"/>
      <c r="E353" s="73"/>
      <c r="F353" s="72"/>
      <c r="G353" s="72"/>
      <c r="H353" s="3"/>
      <c r="I353" s="3"/>
      <c r="J353" s="10"/>
      <c r="K353" s="11"/>
      <c r="L353" s="11"/>
      <c r="M353" s="11"/>
    </row>
    <row r="354" spans="1:13" ht="15.95" customHeight="1">
      <c r="A354" s="2" t="s">
        <v>855</v>
      </c>
      <c r="D354" s="73"/>
      <c r="E354" s="73"/>
      <c r="F354" s="72"/>
      <c r="G354" s="72"/>
      <c r="H354" s="3"/>
      <c r="I354" s="3"/>
      <c r="J354" s="10"/>
      <c r="K354" s="11"/>
      <c r="L354" s="11"/>
      <c r="M354" s="11"/>
    </row>
    <row r="355" spans="1:13" ht="15.95" customHeight="1">
      <c r="A355" s="2" t="s">
        <v>855</v>
      </c>
      <c r="D355" s="73"/>
      <c r="E355" s="73"/>
      <c r="F355" s="72"/>
      <c r="G355" s="72"/>
      <c r="H355" s="3"/>
      <c r="I355" s="3"/>
      <c r="J355" s="10"/>
      <c r="K355" s="11"/>
      <c r="L355" s="11"/>
      <c r="M355" s="11"/>
    </row>
    <row r="356" spans="1:13" ht="15.95" customHeight="1">
      <c r="A356" s="2" t="s">
        <v>855</v>
      </c>
      <c r="D356" s="73"/>
      <c r="E356" s="73"/>
      <c r="F356" s="72"/>
      <c r="G356" s="72"/>
      <c r="H356" s="3"/>
      <c r="I356" s="3"/>
      <c r="J356" s="10"/>
      <c r="K356" s="11"/>
      <c r="L356" s="11"/>
      <c r="M356" s="11"/>
    </row>
    <row r="357" spans="1:13" ht="15.95" customHeight="1">
      <c r="A357" s="2" t="s">
        <v>855</v>
      </c>
      <c r="D357" s="73"/>
      <c r="E357" s="73"/>
      <c r="F357" s="72"/>
      <c r="G357" s="72"/>
      <c r="H357" s="3"/>
      <c r="I357" s="3"/>
      <c r="J357" s="10"/>
      <c r="K357" s="11"/>
      <c r="L357" s="11"/>
      <c r="M357" s="11"/>
    </row>
    <row r="358" spans="1:13" ht="15.95" customHeight="1">
      <c r="A358" s="2" t="s">
        <v>855</v>
      </c>
      <c r="D358" s="73"/>
      <c r="E358" s="73"/>
      <c r="F358" s="72"/>
      <c r="G358" s="72"/>
      <c r="H358" s="3"/>
      <c r="I358" s="3"/>
      <c r="J358" s="10"/>
      <c r="K358" s="11"/>
      <c r="L358" s="11"/>
      <c r="M358" s="11"/>
    </row>
    <row r="359" spans="1:13" ht="15.95" customHeight="1">
      <c r="A359" s="2" t="s">
        <v>855</v>
      </c>
      <c r="D359" s="73"/>
      <c r="E359" s="73"/>
      <c r="F359" s="72"/>
      <c r="G359" s="72"/>
      <c r="H359" s="3"/>
      <c r="I359" s="3"/>
      <c r="J359" s="10"/>
      <c r="K359" s="11"/>
      <c r="L359" s="11"/>
      <c r="M359" s="11"/>
    </row>
    <row r="360" spans="1:13" ht="15.95" customHeight="1">
      <c r="A360" s="2" t="s">
        <v>855</v>
      </c>
      <c r="D360" s="5"/>
      <c r="E360" s="5"/>
      <c r="F360" s="72"/>
      <c r="G360" s="72"/>
      <c r="H360" s="3"/>
      <c r="I360" s="3"/>
      <c r="J360" s="10"/>
      <c r="K360" s="11"/>
      <c r="L360" s="11"/>
      <c r="M360" s="11"/>
    </row>
    <row r="361" spans="1:13" ht="15.95" customHeight="1">
      <c r="D361" s="20"/>
      <c r="E361" s="20"/>
    </row>
    <row r="362" spans="1:13" ht="15.95" customHeight="1">
      <c r="D362" s="20"/>
      <c r="E362" s="20"/>
    </row>
    <row r="363" spans="1:13" ht="15.95" customHeight="1">
      <c r="B363" s="21" t="s">
        <v>836</v>
      </c>
      <c r="D363" s="207" t="s">
        <v>783</v>
      </c>
      <c r="E363" s="208"/>
      <c r="F363" s="208"/>
      <c r="G363" s="208"/>
      <c r="H363" s="208"/>
      <c r="I363" s="208"/>
      <c r="J363" s="208"/>
      <c r="K363" s="208"/>
      <c r="L363" s="208"/>
      <c r="M363" s="208"/>
    </row>
    <row r="364" spans="1:13" ht="15.95" customHeight="1">
      <c r="A364" s="65" t="s">
        <v>79</v>
      </c>
      <c r="B364" s="63" t="s">
        <v>835</v>
      </c>
      <c r="C364" s="63" t="s">
        <v>834</v>
      </c>
      <c r="D364" s="204" t="s">
        <v>833</v>
      </c>
      <c r="E364" s="204" t="s">
        <v>832</v>
      </c>
      <c r="F364" s="209" t="s">
        <v>831</v>
      </c>
      <c r="G364" s="209" t="s">
        <v>18</v>
      </c>
      <c r="H364" s="204" t="s">
        <v>830</v>
      </c>
      <c r="I364" s="204" t="s">
        <v>829</v>
      </c>
      <c r="J364" s="204" t="s">
        <v>20</v>
      </c>
      <c r="K364" s="204" t="s">
        <v>828</v>
      </c>
      <c r="L364" s="204" t="s">
        <v>100</v>
      </c>
      <c r="M364" s="204" t="s">
        <v>8</v>
      </c>
    </row>
    <row r="365" spans="1:13" ht="15.95" customHeight="1">
      <c r="A365" s="65"/>
      <c r="B365" s="63"/>
      <c r="C365" s="63"/>
      <c r="D365" s="206"/>
      <c r="E365" s="206"/>
      <c r="F365" s="210"/>
      <c r="G365" s="210"/>
      <c r="H365" s="206"/>
      <c r="I365" s="206"/>
      <c r="J365" s="206"/>
      <c r="K365" s="206"/>
      <c r="L365" s="206"/>
      <c r="M365" s="206"/>
    </row>
    <row r="366" spans="1:13" ht="15.95" customHeight="1">
      <c r="A366" s="2" t="s">
        <v>819</v>
      </c>
      <c r="D366" s="73" t="s">
        <v>854</v>
      </c>
      <c r="E366" s="73"/>
      <c r="F366" s="77"/>
      <c r="G366" s="77"/>
      <c r="H366" s="5"/>
      <c r="I366" s="5"/>
      <c r="J366" s="76"/>
      <c r="K366" s="75"/>
      <c r="L366" s="75"/>
      <c r="M366" s="75"/>
    </row>
    <row r="367" spans="1:13" ht="15.95" customHeight="1">
      <c r="A367" s="2" t="s">
        <v>819</v>
      </c>
      <c r="D367" s="74" t="s">
        <v>853</v>
      </c>
      <c r="E367" s="74"/>
      <c r="F367" s="72"/>
      <c r="G367" s="72"/>
      <c r="H367" s="3"/>
      <c r="I367" s="3"/>
      <c r="J367" s="10"/>
      <c r="K367" s="11"/>
      <c r="L367" s="11"/>
      <c r="M367" s="11"/>
    </row>
    <row r="368" spans="1:13" ht="15.95" customHeight="1">
      <c r="A368" s="2" t="s">
        <v>819</v>
      </c>
      <c r="B368" s="21" t="s">
        <v>852</v>
      </c>
      <c r="D368" s="74" t="s">
        <v>851</v>
      </c>
      <c r="E368" s="74" t="s">
        <v>820</v>
      </c>
      <c r="F368" s="72" t="s">
        <v>820</v>
      </c>
      <c r="G368" s="72" t="s">
        <v>373</v>
      </c>
      <c r="H368" s="3" t="s">
        <v>289</v>
      </c>
      <c r="I368" s="3" t="s">
        <v>290</v>
      </c>
      <c r="J368" s="10" t="s">
        <v>136</v>
      </c>
      <c r="K368" s="11" t="s">
        <v>824</v>
      </c>
      <c r="L368" s="11" t="s">
        <v>824</v>
      </c>
      <c r="M368" s="11" t="s">
        <v>820</v>
      </c>
    </row>
    <row r="369" spans="1:13" ht="15.95" customHeight="1">
      <c r="A369" s="2" t="s">
        <v>819</v>
      </c>
      <c r="B369" s="21" t="s">
        <v>838</v>
      </c>
      <c r="D369" s="73"/>
      <c r="E369" s="73"/>
      <c r="F369" s="72"/>
      <c r="G369" s="72" t="s">
        <v>322</v>
      </c>
      <c r="H369" s="3" t="s">
        <v>145</v>
      </c>
      <c r="I369" s="3" t="s">
        <v>146</v>
      </c>
      <c r="J369" s="10" t="s">
        <v>136</v>
      </c>
      <c r="K369" s="11" t="s">
        <v>824</v>
      </c>
      <c r="L369" s="11" t="s">
        <v>824</v>
      </c>
      <c r="M369" s="11" t="s">
        <v>820</v>
      </c>
    </row>
    <row r="370" spans="1:13" ht="15.95" customHeight="1">
      <c r="A370" s="2" t="s">
        <v>819</v>
      </c>
      <c r="B370" s="21" t="s">
        <v>827</v>
      </c>
      <c r="D370" s="73"/>
      <c r="E370" s="73"/>
      <c r="F370" s="72"/>
      <c r="G370" s="72" t="s">
        <v>323</v>
      </c>
      <c r="H370" s="3" t="s">
        <v>150</v>
      </c>
      <c r="I370" s="3" t="s">
        <v>151</v>
      </c>
      <c r="J370" s="10" t="s">
        <v>136</v>
      </c>
      <c r="K370" s="11" t="s">
        <v>824</v>
      </c>
      <c r="L370" s="11" t="s">
        <v>824</v>
      </c>
      <c r="M370" s="11" t="s">
        <v>820</v>
      </c>
    </row>
    <row r="371" spans="1:13" ht="15.95" customHeight="1">
      <c r="A371" s="2" t="s">
        <v>819</v>
      </c>
      <c r="B371" s="21" t="s">
        <v>825</v>
      </c>
      <c r="D371" s="73"/>
      <c r="E371" s="73"/>
      <c r="F371" s="72"/>
      <c r="G371" s="72" t="s">
        <v>318</v>
      </c>
      <c r="H371" s="3" t="s">
        <v>130</v>
      </c>
      <c r="I371" s="3" t="s">
        <v>131</v>
      </c>
      <c r="J371" s="10" t="s">
        <v>122</v>
      </c>
      <c r="K371" s="11" t="s">
        <v>824</v>
      </c>
      <c r="L371" s="11" t="s">
        <v>824</v>
      </c>
      <c r="M371" s="11" t="s">
        <v>820</v>
      </c>
    </row>
    <row r="372" spans="1:13" ht="15.95" customHeight="1">
      <c r="A372" s="2" t="s">
        <v>819</v>
      </c>
      <c r="B372" s="21" t="s">
        <v>823</v>
      </c>
      <c r="D372" s="73"/>
      <c r="E372" s="73"/>
      <c r="F372" s="72"/>
      <c r="G372" s="72" t="s">
        <v>319</v>
      </c>
      <c r="H372" s="3" t="s">
        <v>130</v>
      </c>
      <c r="I372" s="3" t="s">
        <v>135</v>
      </c>
      <c r="J372" s="10" t="s">
        <v>136</v>
      </c>
      <c r="K372" s="11" t="s">
        <v>822</v>
      </c>
      <c r="L372" s="11" t="s">
        <v>822</v>
      </c>
      <c r="M372" s="11" t="s">
        <v>844</v>
      </c>
    </row>
    <row r="373" spans="1:13" ht="15.95" customHeight="1">
      <c r="A373" s="2" t="s">
        <v>819</v>
      </c>
      <c r="B373" s="21" t="s">
        <v>821</v>
      </c>
      <c r="D373" s="73"/>
      <c r="E373" s="73"/>
      <c r="F373" s="72"/>
      <c r="G373" s="72" t="s">
        <v>343</v>
      </c>
      <c r="H373" s="3" t="s">
        <v>205</v>
      </c>
      <c r="I373" s="3" t="s">
        <v>210</v>
      </c>
      <c r="J373" s="10" t="s">
        <v>122</v>
      </c>
      <c r="K373" s="11" t="s">
        <v>820</v>
      </c>
      <c r="L373" s="11" t="s">
        <v>820</v>
      </c>
      <c r="M373" s="11" t="s">
        <v>847</v>
      </c>
    </row>
    <row r="374" spans="1:13" ht="15.95" customHeight="1">
      <c r="A374" s="2" t="s">
        <v>819</v>
      </c>
      <c r="D374" s="74"/>
      <c r="E374" s="74"/>
      <c r="F374" s="72"/>
      <c r="G374" s="72"/>
      <c r="H374" s="3"/>
      <c r="I374" s="3"/>
      <c r="J374" s="10"/>
      <c r="K374" s="11"/>
      <c r="L374" s="11"/>
      <c r="M374" s="11"/>
    </row>
    <row r="375" spans="1:13" ht="15.95" customHeight="1">
      <c r="A375" s="2" t="s">
        <v>819</v>
      </c>
      <c r="D375" s="74" t="s">
        <v>850</v>
      </c>
      <c r="E375" s="74"/>
      <c r="F375" s="72"/>
      <c r="G375" s="72"/>
      <c r="H375" s="3"/>
      <c r="I375" s="3"/>
      <c r="J375" s="10"/>
      <c r="K375" s="11"/>
      <c r="L375" s="11"/>
      <c r="M375" s="11"/>
    </row>
    <row r="376" spans="1:13" ht="15.95" customHeight="1">
      <c r="A376" s="2" t="s">
        <v>819</v>
      </c>
      <c r="B376" s="21" t="s">
        <v>849</v>
      </c>
      <c r="D376" s="74" t="s">
        <v>848</v>
      </c>
      <c r="E376" s="74" t="s">
        <v>824</v>
      </c>
      <c r="F376" s="72" t="s">
        <v>824</v>
      </c>
      <c r="G376" s="72" t="s">
        <v>370</v>
      </c>
      <c r="H376" s="3" t="s">
        <v>282</v>
      </c>
      <c r="I376" s="3" t="s">
        <v>283</v>
      </c>
      <c r="J376" s="10" t="s">
        <v>136</v>
      </c>
      <c r="K376" s="11" t="s">
        <v>824</v>
      </c>
      <c r="L376" s="11" t="s">
        <v>824</v>
      </c>
      <c r="M376" s="11" t="s">
        <v>824</v>
      </c>
    </row>
    <row r="377" spans="1:13" ht="15.95" customHeight="1">
      <c r="A377" s="2" t="s">
        <v>819</v>
      </c>
      <c r="B377" s="21" t="s">
        <v>838</v>
      </c>
      <c r="D377" s="73"/>
      <c r="E377" s="73"/>
      <c r="F377" s="72"/>
      <c r="G377" s="72" t="s">
        <v>322</v>
      </c>
      <c r="H377" s="3" t="s">
        <v>145</v>
      </c>
      <c r="I377" s="3" t="s">
        <v>146</v>
      </c>
      <c r="J377" s="10" t="s">
        <v>136</v>
      </c>
      <c r="K377" s="11" t="s">
        <v>824</v>
      </c>
      <c r="L377" s="11" t="s">
        <v>824</v>
      </c>
      <c r="M377" s="11" t="s">
        <v>824</v>
      </c>
    </row>
    <row r="378" spans="1:13" ht="15.95" customHeight="1">
      <c r="A378" s="2" t="s">
        <v>819</v>
      </c>
      <c r="B378" s="21" t="s">
        <v>827</v>
      </c>
      <c r="D378" s="73"/>
      <c r="E378" s="73"/>
      <c r="F378" s="72"/>
      <c r="G378" s="72" t="s">
        <v>323</v>
      </c>
      <c r="H378" s="3" t="s">
        <v>150</v>
      </c>
      <c r="I378" s="3" t="s">
        <v>151</v>
      </c>
      <c r="J378" s="10" t="s">
        <v>136</v>
      </c>
      <c r="K378" s="11" t="s">
        <v>824</v>
      </c>
      <c r="L378" s="11" t="s">
        <v>824</v>
      </c>
      <c r="M378" s="11" t="s">
        <v>824</v>
      </c>
    </row>
    <row r="379" spans="1:13" ht="15.95" customHeight="1">
      <c r="A379" s="2" t="s">
        <v>819</v>
      </c>
      <c r="B379" s="21" t="s">
        <v>825</v>
      </c>
      <c r="D379" s="73"/>
      <c r="E379" s="73"/>
      <c r="F379" s="72"/>
      <c r="G379" s="72" t="s">
        <v>318</v>
      </c>
      <c r="H379" s="3" t="s">
        <v>130</v>
      </c>
      <c r="I379" s="3" t="s">
        <v>131</v>
      </c>
      <c r="J379" s="10" t="s">
        <v>122</v>
      </c>
      <c r="K379" s="11" t="s">
        <v>824</v>
      </c>
      <c r="L379" s="11" t="s">
        <v>824</v>
      </c>
      <c r="M379" s="11" t="s">
        <v>824</v>
      </c>
    </row>
    <row r="380" spans="1:13" ht="15.95" customHeight="1">
      <c r="A380" s="2" t="s">
        <v>819</v>
      </c>
      <c r="B380" s="21" t="s">
        <v>823</v>
      </c>
      <c r="D380" s="73"/>
      <c r="E380" s="73"/>
      <c r="F380" s="72"/>
      <c r="G380" s="72" t="s">
        <v>319</v>
      </c>
      <c r="H380" s="3" t="s">
        <v>130</v>
      </c>
      <c r="I380" s="3" t="s">
        <v>135</v>
      </c>
      <c r="J380" s="10" t="s">
        <v>136</v>
      </c>
      <c r="K380" s="11" t="s">
        <v>822</v>
      </c>
      <c r="L380" s="11" t="s">
        <v>822</v>
      </c>
      <c r="M380" s="11" t="s">
        <v>822</v>
      </c>
    </row>
    <row r="381" spans="1:13" ht="15.95" customHeight="1">
      <c r="A381" s="2" t="s">
        <v>819</v>
      </c>
      <c r="B381" s="21" t="s">
        <v>821</v>
      </c>
      <c r="D381" s="73"/>
      <c r="E381" s="73"/>
      <c r="F381" s="72"/>
      <c r="G381" s="72" t="s">
        <v>343</v>
      </c>
      <c r="H381" s="3" t="s">
        <v>205</v>
      </c>
      <c r="I381" s="3" t="s">
        <v>210</v>
      </c>
      <c r="J381" s="10" t="s">
        <v>122</v>
      </c>
      <c r="K381" s="11" t="s">
        <v>820</v>
      </c>
      <c r="L381" s="11" t="s">
        <v>820</v>
      </c>
      <c r="M381" s="11" t="s">
        <v>820</v>
      </c>
    </row>
    <row r="382" spans="1:13" ht="15.95" customHeight="1">
      <c r="A382" s="2" t="s">
        <v>819</v>
      </c>
      <c r="B382" s="21" t="s">
        <v>842</v>
      </c>
      <c r="D382" s="74" t="s">
        <v>841</v>
      </c>
      <c r="E382" s="74" t="s">
        <v>820</v>
      </c>
      <c r="F382" s="72" t="s">
        <v>820</v>
      </c>
      <c r="G382" s="72" t="s">
        <v>371</v>
      </c>
      <c r="H382" s="3" t="s">
        <v>285</v>
      </c>
      <c r="I382" s="3" t="s">
        <v>286</v>
      </c>
      <c r="J382" s="10" t="s">
        <v>136</v>
      </c>
      <c r="K382" s="11" t="s">
        <v>824</v>
      </c>
      <c r="L382" s="11" t="s">
        <v>824</v>
      </c>
      <c r="M382" s="11" t="s">
        <v>820</v>
      </c>
    </row>
    <row r="383" spans="1:13" ht="15.95" customHeight="1">
      <c r="A383" s="2" t="s">
        <v>819</v>
      </c>
      <c r="B383" s="21" t="s">
        <v>838</v>
      </c>
      <c r="D383" s="73"/>
      <c r="E383" s="73"/>
      <c r="F383" s="72"/>
      <c r="G383" s="72" t="s">
        <v>322</v>
      </c>
      <c r="H383" s="3" t="s">
        <v>145</v>
      </c>
      <c r="I383" s="3" t="s">
        <v>146</v>
      </c>
      <c r="J383" s="10" t="s">
        <v>136</v>
      </c>
      <c r="K383" s="11" t="s">
        <v>824</v>
      </c>
      <c r="L383" s="11" t="s">
        <v>824</v>
      </c>
      <c r="M383" s="11" t="s">
        <v>820</v>
      </c>
    </row>
    <row r="384" spans="1:13" ht="15.95" customHeight="1">
      <c r="A384" s="2" t="s">
        <v>819</v>
      </c>
      <c r="B384" s="21" t="s">
        <v>827</v>
      </c>
      <c r="D384" s="73"/>
      <c r="E384" s="73"/>
      <c r="F384" s="72"/>
      <c r="G384" s="72" t="s">
        <v>323</v>
      </c>
      <c r="H384" s="3" t="s">
        <v>150</v>
      </c>
      <c r="I384" s="3" t="s">
        <v>151</v>
      </c>
      <c r="J384" s="10" t="s">
        <v>136</v>
      </c>
      <c r="K384" s="11" t="s">
        <v>824</v>
      </c>
      <c r="L384" s="11" t="s">
        <v>824</v>
      </c>
      <c r="M384" s="11" t="s">
        <v>820</v>
      </c>
    </row>
    <row r="385" spans="1:13" ht="15.95" customHeight="1">
      <c r="A385" s="2" t="s">
        <v>819</v>
      </c>
      <c r="B385" s="21" t="s">
        <v>825</v>
      </c>
      <c r="D385" s="73"/>
      <c r="E385" s="73"/>
      <c r="F385" s="72"/>
      <c r="G385" s="72" t="s">
        <v>318</v>
      </c>
      <c r="H385" s="3" t="s">
        <v>130</v>
      </c>
      <c r="I385" s="3" t="s">
        <v>131</v>
      </c>
      <c r="J385" s="10" t="s">
        <v>122</v>
      </c>
      <c r="K385" s="11" t="s">
        <v>824</v>
      </c>
      <c r="L385" s="11" t="s">
        <v>824</v>
      </c>
      <c r="M385" s="11" t="s">
        <v>820</v>
      </c>
    </row>
    <row r="386" spans="1:13" ht="15.95" customHeight="1">
      <c r="A386" s="2" t="s">
        <v>819</v>
      </c>
      <c r="B386" s="21" t="s">
        <v>823</v>
      </c>
      <c r="D386" s="73"/>
      <c r="E386" s="73"/>
      <c r="F386" s="72"/>
      <c r="G386" s="72" t="s">
        <v>319</v>
      </c>
      <c r="H386" s="3" t="s">
        <v>130</v>
      </c>
      <c r="I386" s="3" t="s">
        <v>135</v>
      </c>
      <c r="J386" s="10" t="s">
        <v>136</v>
      </c>
      <c r="K386" s="11" t="s">
        <v>822</v>
      </c>
      <c r="L386" s="11" t="s">
        <v>822</v>
      </c>
      <c r="M386" s="11" t="s">
        <v>844</v>
      </c>
    </row>
    <row r="387" spans="1:13" ht="15.95" customHeight="1">
      <c r="A387" s="2" t="s">
        <v>819</v>
      </c>
      <c r="B387" s="21" t="s">
        <v>821</v>
      </c>
      <c r="D387" s="73"/>
      <c r="E387" s="73"/>
      <c r="F387" s="72"/>
      <c r="G387" s="72" t="s">
        <v>343</v>
      </c>
      <c r="H387" s="3" t="s">
        <v>205</v>
      </c>
      <c r="I387" s="3" t="s">
        <v>210</v>
      </c>
      <c r="J387" s="10" t="s">
        <v>122</v>
      </c>
      <c r="K387" s="11" t="s">
        <v>820</v>
      </c>
      <c r="L387" s="11" t="s">
        <v>820</v>
      </c>
      <c r="M387" s="11" t="s">
        <v>847</v>
      </c>
    </row>
    <row r="388" spans="1:13" ht="15.95" customHeight="1">
      <c r="A388" s="2" t="s">
        <v>819</v>
      </c>
      <c r="D388" s="74"/>
      <c r="E388" s="74"/>
      <c r="F388" s="72"/>
      <c r="G388" s="72"/>
      <c r="H388" s="3"/>
      <c r="I388" s="3"/>
      <c r="J388" s="10"/>
      <c r="K388" s="11"/>
      <c r="L388" s="11"/>
      <c r="M388" s="11"/>
    </row>
    <row r="389" spans="1:13" ht="15.95" customHeight="1">
      <c r="A389" s="2" t="s">
        <v>819</v>
      </c>
      <c r="D389" s="74" t="s">
        <v>846</v>
      </c>
      <c r="E389" s="74"/>
      <c r="F389" s="72"/>
      <c r="G389" s="72"/>
      <c r="H389" s="3"/>
      <c r="I389" s="3"/>
      <c r="J389" s="10"/>
      <c r="K389" s="11"/>
      <c r="L389" s="11"/>
      <c r="M389" s="11"/>
    </row>
    <row r="390" spans="1:13" ht="15.95" customHeight="1">
      <c r="A390" s="2" t="s">
        <v>819</v>
      </c>
      <c r="B390" s="21" t="s">
        <v>842</v>
      </c>
      <c r="D390" s="74" t="s">
        <v>841</v>
      </c>
      <c r="E390" s="74" t="s">
        <v>822</v>
      </c>
      <c r="F390" s="72" t="s">
        <v>822</v>
      </c>
      <c r="G390" s="72" t="s">
        <v>371</v>
      </c>
      <c r="H390" s="3" t="s">
        <v>285</v>
      </c>
      <c r="I390" s="3" t="s">
        <v>286</v>
      </c>
      <c r="J390" s="10" t="s">
        <v>136</v>
      </c>
      <c r="K390" s="11" t="s">
        <v>824</v>
      </c>
      <c r="L390" s="11" t="s">
        <v>824</v>
      </c>
      <c r="M390" s="11" t="s">
        <v>822</v>
      </c>
    </row>
    <row r="391" spans="1:13" ht="15.95" customHeight="1">
      <c r="A391" s="2" t="s">
        <v>819</v>
      </c>
      <c r="B391" s="21" t="s">
        <v>838</v>
      </c>
      <c r="D391" s="73"/>
      <c r="E391" s="73"/>
      <c r="F391" s="72"/>
      <c r="G391" s="72" t="s">
        <v>322</v>
      </c>
      <c r="H391" s="3" t="s">
        <v>145</v>
      </c>
      <c r="I391" s="3" t="s">
        <v>146</v>
      </c>
      <c r="J391" s="10" t="s">
        <v>136</v>
      </c>
      <c r="K391" s="11" t="s">
        <v>824</v>
      </c>
      <c r="L391" s="11" t="s">
        <v>824</v>
      </c>
      <c r="M391" s="11" t="s">
        <v>822</v>
      </c>
    </row>
    <row r="392" spans="1:13" ht="15.95" customHeight="1">
      <c r="A392" s="2" t="s">
        <v>819</v>
      </c>
      <c r="B392" s="21" t="s">
        <v>827</v>
      </c>
      <c r="D392" s="73"/>
      <c r="E392" s="73"/>
      <c r="F392" s="72"/>
      <c r="G392" s="72" t="s">
        <v>323</v>
      </c>
      <c r="H392" s="3" t="s">
        <v>150</v>
      </c>
      <c r="I392" s="3" t="s">
        <v>151</v>
      </c>
      <c r="J392" s="10" t="s">
        <v>136</v>
      </c>
      <c r="K392" s="11" t="s">
        <v>824</v>
      </c>
      <c r="L392" s="11" t="s">
        <v>824</v>
      </c>
      <c r="M392" s="11" t="s">
        <v>822</v>
      </c>
    </row>
    <row r="393" spans="1:13" ht="15.95" customHeight="1">
      <c r="A393" s="2" t="s">
        <v>819</v>
      </c>
      <c r="B393" s="21" t="s">
        <v>825</v>
      </c>
      <c r="D393" s="73"/>
      <c r="E393" s="73"/>
      <c r="F393" s="72"/>
      <c r="G393" s="72" t="s">
        <v>318</v>
      </c>
      <c r="H393" s="3" t="s">
        <v>130</v>
      </c>
      <c r="I393" s="3" t="s">
        <v>131</v>
      </c>
      <c r="J393" s="10" t="s">
        <v>122</v>
      </c>
      <c r="K393" s="11" t="s">
        <v>824</v>
      </c>
      <c r="L393" s="11" t="s">
        <v>824</v>
      </c>
      <c r="M393" s="11" t="s">
        <v>822</v>
      </c>
    </row>
    <row r="394" spans="1:13" ht="15.95" customHeight="1">
      <c r="A394" s="2" t="s">
        <v>819</v>
      </c>
      <c r="B394" s="21" t="s">
        <v>823</v>
      </c>
      <c r="D394" s="73"/>
      <c r="E394" s="73"/>
      <c r="F394" s="72"/>
      <c r="G394" s="72" t="s">
        <v>319</v>
      </c>
      <c r="H394" s="3" t="s">
        <v>130</v>
      </c>
      <c r="I394" s="3" t="s">
        <v>135</v>
      </c>
      <c r="J394" s="10" t="s">
        <v>136</v>
      </c>
      <c r="K394" s="11" t="s">
        <v>822</v>
      </c>
      <c r="L394" s="11" t="s">
        <v>822</v>
      </c>
      <c r="M394" s="11" t="s">
        <v>845</v>
      </c>
    </row>
    <row r="395" spans="1:13" ht="15.95" customHeight="1">
      <c r="A395" s="2" t="s">
        <v>819</v>
      </c>
      <c r="B395" s="21" t="s">
        <v>821</v>
      </c>
      <c r="D395" s="73"/>
      <c r="E395" s="73"/>
      <c r="F395" s="72"/>
      <c r="G395" s="72" t="s">
        <v>343</v>
      </c>
      <c r="H395" s="3" t="s">
        <v>205</v>
      </c>
      <c r="I395" s="3" t="s">
        <v>210</v>
      </c>
      <c r="J395" s="10" t="s">
        <v>122</v>
      </c>
      <c r="K395" s="11" t="s">
        <v>820</v>
      </c>
      <c r="L395" s="11" t="s">
        <v>820</v>
      </c>
      <c r="M395" s="11" t="s">
        <v>844</v>
      </c>
    </row>
    <row r="396" spans="1:13" ht="15.95" customHeight="1">
      <c r="A396" s="2" t="s">
        <v>819</v>
      </c>
      <c r="D396" s="74"/>
      <c r="E396" s="74"/>
      <c r="F396" s="72"/>
      <c r="G396" s="72"/>
      <c r="H396" s="3"/>
      <c r="I396" s="3"/>
      <c r="J396" s="10"/>
      <c r="K396" s="11"/>
      <c r="L396" s="11"/>
      <c r="M396" s="11"/>
    </row>
    <row r="397" spans="1:13" ht="15.95" customHeight="1">
      <c r="A397" s="2" t="s">
        <v>819</v>
      </c>
      <c r="D397" s="74" t="s">
        <v>843</v>
      </c>
      <c r="E397" s="74"/>
      <c r="F397" s="72"/>
      <c r="G397" s="72"/>
      <c r="H397" s="3"/>
      <c r="I397" s="3"/>
      <c r="J397" s="10"/>
      <c r="K397" s="11"/>
      <c r="L397" s="11"/>
      <c r="M397" s="11"/>
    </row>
    <row r="398" spans="1:13" ht="15.95" customHeight="1">
      <c r="A398" s="2" t="s">
        <v>819</v>
      </c>
      <c r="B398" s="21" t="s">
        <v>842</v>
      </c>
      <c r="D398" s="74" t="s">
        <v>841</v>
      </c>
      <c r="E398" s="74" t="s">
        <v>824</v>
      </c>
      <c r="F398" s="72" t="s">
        <v>824</v>
      </c>
      <c r="G398" s="72" t="s">
        <v>371</v>
      </c>
      <c r="H398" s="3" t="s">
        <v>285</v>
      </c>
      <c r="I398" s="3" t="s">
        <v>286</v>
      </c>
      <c r="J398" s="10" t="s">
        <v>136</v>
      </c>
      <c r="K398" s="11" t="s">
        <v>824</v>
      </c>
      <c r="L398" s="11" t="s">
        <v>824</v>
      </c>
      <c r="M398" s="11" t="s">
        <v>824</v>
      </c>
    </row>
    <row r="399" spans="1:13" ht="15.95" customHeight="1">
      <c r="A399" s="2" t="s">
        <v>819</v>
      </c>
      <c r="B399" s="21" t="s">
        <v>838</v>
      </c>
      <c r="D399" s="73"/>
      <c r="E399" s="73"/>
      <c r="F399" s="72"/>
      <c r="G399" s="72" t="s">
        <v>322</v>
      </c>
      <c r="H399" s="3" t="s">
        <v>145</v>
      </c>
      <c r="I399" s="3" t="s">
        <v>146</v>
      </c>
      <c r="J399" s="10" t="s">
        <v>136</v>
      </c>
      <c r="K399" s="11" t="s">
        <v>824</v>
      </c>
      <c r="L399" s="11" t="s">
        <v>824</v>
      </c>
      <c r="M399" s="11" t="s">
        <v>824</v>
      </c>
    </row>
    <row r="400" spans="1:13" ht="15.95" customHeight="1">
      <c r="A400" s="2" t="s">
        <v>819</v>
      </c>
      <c r="B400" s="21" t="s">
        <v>827</v>
      </c>
      <c r="D400" s="73"/>
      <c r="E400" s="73"/>
      <c r="F400" s="72"/>
      <c r="G400" s="72" t="s">
        <v>323</v>
      </c>
      <c r="H400" s="3" t="s">
        <v>150</v>
      </c>
      <c r="I400" s="3" t="s">
        <v>151</v>
      </c>
      <c r="J400" s="10" t="s">
        <v>136</v>
      </c>
      <c r="K400" s="11" t="s">
        <v>824</v>
      </c>
      <c r="L400" s="11" t="s">
        <v>824</v>
      </c>
      <c r="M400" s="11" t="s">
        <v>824</v>
      </c>
    </row>
    <row r="401" spans="1:13" ht="15.95" customHeight="1">
      <c r="A401" s="2" t="s">
        <v>819</v>
      </c>
      <c r="B401" s="21" t="s">
        <v>825</v>
      </c>
      <c r="D401" s="73"/>
      <c r="E401" s="73"/>
      <c r="F401" s="72"/>
      <c r="G401" s="72" t="s">
        <v>318</v>
      </c>
      <c r="H401" s="3" t="s">
        <v>130</v>
      </c>
      <c r="I401" s="3" t="s">
        <v>131</v>
      </c>
      <c r="J401" s="10" t="s">
        <v>122</v>
      </c>
      <c r="K401" s="11" t="s">
        <v>824</v>
      </c>
      <c r="L401" s="11" t="s">
        <v>824</v>
      </c>
      <c r="M401" s="11" t="s">
        <v>824</v>
      </c>
    </row>
    <row r="402" spans="1:13" ht="15.95" customHeight="1">
      <c r="A402" s="2" t="s">
        <v>819</v>
      </c>
      <c r="B402" s="21" t="s">
        <v>823</v>
      </c>
      <c r="D402" s="73"/>
      <c r="E402" s="73"/>
      <c r="F402" s="72"/>
      <c r="G402" s="72" t="s">
        <v>319</v>
      </c>
      <c r="H402" s="3" t="s">
        <v>130</v>
      </c>
      <c r="I402" s="3" t="s">
        <v>135</v>
      </c>
      <c r="J402" s="10" t="s">
        <v>136</v>
      </c>
      <c r="K402" s="11" t="s">
        <v>822</v>
      </c>
      <c r="L402" s="11" t="s">
        <v>822</v>
      </c>
      <c r="M402" s="11" t="s">
        <v>822</v>
      </c>
    </row>
    <row r="403" spans="1:13" ht="15.95" customHeight="1">
      <c r="A403" s="2" t="s">
        <v>819</v>
      </c>
      <c r="B403" s="21" t="s">
        <v>821</v>
      </c>
      <c r="D403" s="73"/>
      <c r="E403" s="73"/>
      <c r="F403" s="72"/>
      <c r="G403" s="72" t="s">
        <v>343</v>
      </c>
      <c r="H403" s="3" t="s">
        <v>205</v>
      </c>
      <c r="I403" s="3" t="s">
        <v>210</v>
      </c>
      <c r="J403" s="10" t="s">
        <v>122</v>
      </c>
      <c r="K403" s="11" t="s">
        <v>820</v>
      </c>
      <c r="L403" s="11" t="s">
        <v>820</v>
      </c>
      <c r="M403" s="11" t="s">
        <v>820</v>
      </c>
    </row>
    <row r="404" spans="1:13" ht="15.95" customHeight="1">
      <c r="A404" s="2" t="s">
        <v>819</v>
      </c>
      <c r="B404" s="21" t="s">
        <v>840</v>
      </c>
      <c r="D404" s="74" t="s">
        <v>839</v>
      </c>
      <c r="E404" s="74" t="s">
        <v>824</v>
      </c>
      <c r="F404" s="72" t="s">
        <v>824</v>
      </c>
      <c r="G404" s="72" t="s">
        <v>372</v>
      </c>
      <c r="H404" s="3" t="s">
        <v>287</v>
      </c>
      <c r="I404" s="3" t="s">
        <v>288</v>
      </c>
      <c r="J404" s="10" t="s">
        <v>136</v>
      </c>
      <c r="K404" s="11" t="s">
        <v>824</v>
      </c>
      <c r="L404" s="11" t="s">
        <v>824</v>
      </c>
      <c r="M404" s="11" t="s">
        <v>824</v>
      </c>
    </row>
    <row r="405" spans="1:13" ht="15.95" customHeight="1">
      <c r="A405" s="2" t="s">
        <v>819</v>
      </c>
      <c r="B405" s="21" t="s">
        <v>838</v>
      </c>
      <c r="C405" s="21" t="s">
        <v>837</v>
      </c>
      <c r="D405" s="5"/>
      <c r="E405" s="5"/>
      <c r="F405" s="72"/>
      <c r="G405" s="72" t="s">
        <v>322</v>
      </c>
      <c r="H405" s="3" t="s">
        <v>145</v>
      </c>
      <c r="I405" s="3" t="s">
        <v>146</v>
      </c>
      <c r="J405" s="10" t="s">
        <v>136</v>
      </c>
      <c r="K405" s="11" t="s">
        <v>824</v>
      </c>
      <c r="L405" s="11" t="s">
        <v>824</v>
      </c>
      <c r="M405" s="11" t="s">
        <v>824</v>
      </c>
    </row>
    <row r="406" spans="1:13" ht="15.95" customHeight="1">
      <c r="D406" s="20"/>
      <c r="E406" s="20"/>
    </row>
    <row r="407" spans="1:13" ht="15.95" customHeight="1">
      <c r="D407" s="20"/>
      <c r="E407" s="20"/>
    </row>
    <row r="408" spans="1:13" ht="15.95" customHeight="1">
      <c r="B408" s="21" t="s">
        <v>836</v>
      </c>
      <c r="D408" s="207" t="s">
        <v>783</v>
      </c>
      <c r="E408" s="208"/>
      <c r="F408" s="208"/>
      <c r="G408" s="208"/>
      <c r="H408" s="208"/>
      <c r="I408" s="208"/>
      <c r="J408" s="208"/>
      <c r="K408" s="208"/>
      <c r="L408" s="208"/>
      <c r="M408" s="208"/>
    </row>
    <row r="409" spans="1:13" ht="15.95" customHeight="1">
      <c r="A409" s="65" t="s">
        <v>79</v>
      </c>
      <c r="B409" s="63" t="s">
        <v>835</v>
      </c>
      <c r="C409" s="63" t="s">
        <v>834</v>
      </c>
      <c r="D409" s="204" t="s">
        <v>833</v>
      </c>
      <c r="E409" s="204" t="s">
        <v>832</v>
      </c>
      <c r="F409" s="209" t="s">
        <v>831</v>
      </c>
      <c r="G409" s="209" t="s">
        <v>18</v>
      </c>
      <c r="H409" s="204" t="s">
        <v>830</v>
      </c>
      <c r="I409" s="204" t="s">
        <v>829</v>
      </c>
      <c r="J409" s="204" t="s">
        <v>20</v>
      </c>
      <c r="K409" s="204" t="s">
        <v>828</v>
      </c>
      <c r="L409" s="204" t="s">
        <v>100</v>
      </c>
      <c r="M409" s="204" t="s">
        <v>8</v>
      </c>
    </row>
    <row r="410" spans="1:13" ht="15.95" customHeight="1">
      <c r="A410" s="65"/>
      <c r="B410" s="63"/>
      <c r="C410" s="63"/>
      <c r="D410" s="206"/>
      <c r="E410" s="206"/>
      <c r="F410" s="210"/>
      <c r="G410" s="210"/>
      <c r="H410" s="206"/>
      <c r="I410" s="206"/>
      <c r="J410" s="206"/>
      <c r="K410" s="206"/>
      <c r="L410" s="206"/>
      <c r="M410" s="206"/>
    </row>
    <row r="411" spans="1:13" ht="15.95" customHeight="1">
      <c r="A411" s="2" t="s">
        <v>819</v>
      </c>
      <c r="B411" s="21" t="s">
        <v>827</v>
      </c>
      <c r="C411" s="21" t="s">
        <v>826</v>
      </c>
      <c r="D411" s="73"/>
      <c r="E411" s="73"/>
      <c r="F411" s="77"/>
      <c r="G411" s="77" t="s">
        <v>323</v>
      </c>
      <c r="H411" s="5" t="s">
        <v>150</v>
      </c>
      <c r="I411" s="5" t="s">
        <v>151</v>
      </c>
      <c r="J411" s="76" t="s">
        <v>136</v>
      </c>
      <c r="K411" s="75" t="s">
        <v>824</v>
      </c>
      <c r="L411" s="75" t="s">
        <v>824</v>
      </c>
      <c r="M411" s="75" t="s">
        <v>824</v>
      </c>
    </row>
    <row r="412" spans="1:13" ht="15.95" customHeight="1">
      <c r="A412" s="2" t="s">
        <v>819</v>
      </c>
      <c r="B412" s="21" t="s">
        <v>825</v>
      </c>
      <c r="D412" s="73"/>
      <c r="E412" s="73"/>
      <c r="F412" s="72"/>
      <c r="G412" s="72" t="s">
        <v>318</v>
      </c>
      <c r="H412" s="3" t="s">
        <v>130</v>
      </c>
      <c r="I412" s="3" t="s">
        <v>131</v>
      </c>
      <c r="J412" s="10" t="s">
        <v>122</v>
      </c>
      <c r="K412" s="11" t="s">
        <v>824</v>
      </c>
      <c r="L412" s="11" t="s">
        <v>824</v>
      </c>
      <c r="M412" s="11" t="s">
        <v>824</v>
      </c>
    </row>
    <row r="413" spans="1:13" ht="15.95" customHeight="1">
      <c r="A413" s="2" t="s">
        <v>819</v>
      </c>
      <c r="B413" s="21" t="s">
        <v>823</v>
      </c>
      <c r="D413" s="73"/>
      <c r="E413" s="73"/>
      <c r="F413" s="72"/>
      <c r="G413" s="72" t="s">
        <v>319</v>
      </c>
      <c r="H413" s="3" t="s">
        <v>130</v>
      </c>
      <c r="I413" s="3" t="s">
        <v>135</v>
      </c>
      <c r="J413" s="10" t="s">
        <v>136</v>
      </c>
      <c r="K413" s="11" t="s">
        <v>822</v>
      </c>
      <c r="L413" s="11" t="s">
        <v>822</v>
      </c>
      <c r="M413" s="11" t="s">
        <v>822</v>
      </c>
    </row>
    <row r="414" spans="1:13" ht="15.95" customHeight="1">
      <c r="A414" s="2" t="s">
        <v>819</v>
      </c>
      <c r="B414" s="21" t="s">
        <v>821</v>
      </c>
      <c r="D414" s="73"/>
      <c r="E414" s="73"/>
      <c r="F414" s="72"/>
      <c r="G414" s="72" t="s">
        <v>343</v>
      </c>
      <c r="H414" s="3" t="s">
        <v>205</v>
      </c>
      <c r="I414" s="3" t="s">
        <v>210</v>
      </c>
      <c r="J414" s="10" t="s">
        <v>122</v>
      </c>
      <c r="K414" s="11" t="s">
        <v>820</v>
      </c>
      <c r="L414" s="11" t="s">
        <v>820</v>
      </c>
      <c r="M414" s="11" t="s">
        <v>820</v>
      </c>
    </row>
    <row r="415" spans="1:13" ht="15.95" customHeight="1">
      <c r="A415" s="2" t="s">
        <v>819</v>
      </c>
      <c r="D415" s="74"/>
      <c r="E415" s="74"/>
      <c r="F415" s="72"/>
      <c r="G415" s="72"/>
      <c r="H415" s="3"/>
      <c r="I415" s="3"/>
      <c r="J415" s="10"/>
      <c r="K415" s="11"/>
      <c r="L415" s="11"/>
      <c r="M415" s="11"/>
    </row>
    <row r="416" spans="1:13" ht="15.95" customHeight="1">
      <c r="A416" s="2" t="s">
        <v>819</v>
      </c>
      <c r="D416" s="73"/>
      <c r="E416" s="73"/>
      <c r="F416" s="72"/>
      <c r="G416" s="72"/>
      <c r="H416" s="3"/>
      <c r="I416" s="3"/>
      <c r="J416" s="10"/>
      <c r="K416" s="11"/>
      <c r="L416" s="11"/>
      <c r="M416" s="11"/>
    </row>
    <row r="417" spans="1:13" ht="15.95" customHeight="1">
      <c r="A417" s="2" t="s">
        <v>819</v>
      </c>
      <c r="D417" s="73"/>
      <c r="E417" s="73"/>
      <c r="F417" s="72"/>
      <c r="G417" s="72"/>
      <c r="H417" s="3"/>
      <c r="I417" s="3"/>
      <c r="J417" s="10"/>
      <c r="K417" s="11"/>
      <c r="L417" s="11"/>
      <c r="M417" s="11"/>
    </row>
    <row r="418" spans="1:13" ht="15.95" customHeight="1">
      <c r="A418" s="2" t="s">
        <v>819</v>
      </c>
      <c r="D418" s="73"/>
      <c r="E418" s="73"/>
      <c r="F418" s="72"/>
      <c r="G418" s="72"/>
      <c r="H418" s="3"/>
      <c r="I418" s="3"/>
      <c r="J418" s="10"/>
      <c r="K418" s="11"/>
      <c r="L418" s="11"/>
      <c r="M418" s="11"/>
    </row>
    <row r="419" spans="1:13" ht="15.95" customHeight="1">
      <c r="A419" s="2" t="s">
        <v>819</v>
      </c>
      <c r="D419" s="73"/>
      <c r="E419" s="73"/>
      <c r="F419" s="72"/>
      <c r="G419" s="72"/>
      <c r="H419" s="3"/>
      <c r="I419" s="3"/>
      <c r="J419" s="10"/>
      <c r="K419" s="11"/>
      <c r="L419" s="11"/>
      <c r="M419" s="11"/>
    </row>
    <row r="420" spans="1:13" ht="15.95" customHeight="1">
      <c r="A420" s="2" t="s">
        <v>819</v>
      </c>
      <c r="D420" s="73"/>
      <c r="E420" s="73"/>
      <c r="F420" s="72"/>
      <c r="G420" s="72"/>
      <c r="H420" s="3"/>
      <c r="I420" s="3"/>
      <c r="J420" s="10"/>
      <c r="K420" s="11"/>
      <c r="L420" s="11"/>
      <c r="M420" s="11"/>
    </row>
    <row r="421" spans="1:13" ht="15.95" customHeight="1">
      <c r="A421" s="2" t="s">
        <v>819</v>
      </c>
      <c r="D421" s="73"/>
      <c r="E421" s="73"/>
      <c r="F421" s="72"/>
      <c r="G421" s="72"/>
      <c r="H421" s="3"/>
      <c r="I421" s="3"/>
      <c r="J421" s="10"/>
      <c r="K421" s="11"/>
      <c r="L421" s="11"/>
      <c r="M421" s="11"/>
    </row>
    <row r="422" spans="1:13" ht="15.95" customHeight="1">
      <c r="A422" s="2" t="s">
        <v>819</v>
      </c>
      <c r="D422" s="73"/>
      <c r="E422" s="73"/>
      <c r="F422" s="72"/>
      <c r="G422" s="72"/>
      <c r="H422" s="3"/>
      <c r="I422" s="3"/>
      <c r="J422" s="10"/>
      <c r="K422" s="11"/>
      <c r="L422" s="11"/>
      <c r="M422" s="11"/>
    </row>
    <row r="423" spans="1:13" ht="15.95" customHeight="1">
      <c r="A423" s="2" t="s">
        <v>819</v>
      </c>
      <c r="D423" s="73"/>
      <c r="E423" s="73"/>
      <c r="F423" s="72"/>
      <c r="G423" s="72"/>
      <c r="H423" s="3"/>
      <c r="I423" s="3"/>
      <c r="J423" s="10"/>
      <c r="K423" s="11"/>
      <c r="L423" s="11"/>
      <c r="M423" s="11"/>
    </row>
    <row r="424" spans="1:13" ht="15.95" customHeight="1">
      <c r="A424" s="2" t="s">
        <v>819</v>
      </c>
      <c r="D424" s="73"/>
      <c r="E424" s="73"/>
      <c r="F424" s="72"/>
      <c r="G424" s="72"/>
      <c r="H424" s="3"/>
      <c r="I424" s="3"/>
      <c r="J424" s="10"/>
      <c r="K424" s="11"/>
      <c r="L424" s="11"/>
      <c r="M424" s="11"/>
    </row>
    <row r="425" spans="1:13" ht="15.95" customHeight="1">
      <c r="A425" s="2" t="s">
        <v>819</v>
      </c>
      <c r="D425" s="73"/>
      <c r="E425" s="73"/>
      <c r="F425" s="72"/>
      <c r="G425" s="72"/>
      <c r="H425" s="3"/>
      <c r="I425" s="3"/>
      <c r="J425" s="10"/>
      <c r="K425" s="11"/>
      <c r="L425" s="11"/>
      <c r="M425" s="11"/>
    </row>
    <row r="426" spans="1:13" ht="15.95" customHeight="1">
      <c r="A426" s="2" t="s">
        <v>819</v>
      </c>
      <c r="D426" s="73"/>
      <c r="E426" s="73"/>
      <c r="F426" s="72"/>
      <c r="G426" s="72"/>
      <c r="H426" s="3"/>
      <c r="I426" s="3"/>
      <c r="J426" s="10"/>
      <c r="K426" s="11"/>
      <c r="L426" s="11"/>
      <c r="M426" s="11"/>
    </row>
    <row r="427" spans="1:13" ht="15.95" customHeight="1">
      <c r="A427" s="2" t="s">
        <v>819</v>
      </c>
      <c r="D427" s="73"/>
      <c r="E427" s="73"/>
      <c r="F427" s="72"/>
      <c r="G427" s="72"/>
      <c r="H427" s="3"/>
      <c r="I427" s="3"/>
      <c r="J427" s="10"/>
      <c r="K427" s="11"/>
      <c r="L427" s="11"/>
      <c r="M427" s="11"/>
    </row>
    <row r="428" spans="1:13" ht="15.95" customHeight="1">
      <c r="A428" s="2" t="s">
        <v>819</v>
      </c>
      <c r="D428" s="73"/>
      <c r="E428" s="73"/>
      <c r="F428" s="72"/>
      <c r="G428" s="72"/>
      <c r="H428" s="3"/>
      <c r="I428" s="3"/>
      <c r="J428" s="10"/>
      <c r="K428" s="11"/>
      <c r="L428" s="11"/>
      <c r="M428" s="11"/>
    </row>
    <row r="429" spans="1:13" ht="15.95" customHeight="1">
      <c r="A429" s="2" t="s">
        <v>819</v>
      </c>
      <c r="D429" s="73"/>
      <c r="E429" s="73"/>
      <c r="F429" s="72"/>
      <c r="G429" s="72"/>
      <c r="H429" s="3"/>
      <c r="I429" s="3"/>
      <c r="J429" s="10"/>
      <c r="K429" s="11"/>
      <c r="L429" s="11"/>
      <c r="M429" s="11"/>
    </row>
    <row r="430" spans="1:13" ht="15.95" customHeight="1">
      <c r="A430" s="2" t="s">
        <v>819</v>
      </c>
      <c r="D430" s="73"/>
      <c r="E430" s="73"/>
      <c r="F430" s="72"/>
      <c r="G430" s="72"/>
      <c r="H430" s="3"/>
      <c r="I430" s="3"/>
      <c r="J430" s="10"/>
      <c r="K430" s="11"/>
      <c r="L430" s="11"/>
      <c r="M430" s="11"/>
    </row>
    <row r="431" spans="1:13" ht="15.95" customHeight="1">
      <c r="A431" s="2" t="s">
        <v>819</v>
      </c>
      <c r="D431" s="73"/>
      <c r="E431" s="73"/>
      <c r="F431" s="72"/>
      <c r="G431" s="72"/>
      <c r="H431" s="3"/>
      <c r="I431" s="3"/>
      <c r="J431" s="10"/>
      <c r="K431" s="11"/>
      <c r="L431" s="11"/>
      <c r="M431" s="11"/>
    </row>
    <row r="432" spans="1:13" ht="15.95" customHeight="1">
      <c r="A432" s="2" t="s">
        <v>819</v>
      </c>
      <c r="D432" s="73"/>
      <c r="E432" s="73"/>
      <c r="F432" s="72"/>
      <c r="G432" s="72"/>
      <c r="H432" s="3"/>
      <c r="I432" s="3"/>
      <c r="J432" s="10"/>
      <c r="K432" s="11"/>
      <c r="L432" s="11"/>
      <c r="M432" s="11"/>
    </row>
    <row r="433" spans="1:13" ht="15.95" customHeight="1">
      <c r="A433" s="2" t="s">
        <v>819</v>
      </c>
      <c r="D433" s="73"/>
      <c r="E433" s="73"/>
      <c r="F433" s="72"/>
      <c r="G433" s="72"/>
      <c r="H433" s="3"/>
      <c r="I433" s="3"/>
      <c r="J433" s="10"/>
      <c r="K433" s="11"/>
      <c r="L433" s="11"/>
      <c r="M433" s="11"/>
    </row>
    <row r="434" spans="1:13" ht="15.95" customHeight="1">
      <c r="A434" s="2" t="s">
        <v>819</v>
      </c>
      <c r="D434" s="73"/>
      <c r="E434" s="73"/>
      <c r="F434" s="72"/>
      <c r="G434" s="72"/>
      <c r="H434" s="3"/>
      <c r="I434" s="3"/>
      <c r="J434" s="10"/>
      <c r="K434" s="11"/>
      <c r="L434" s="11"/>
      <c r="M434" s="11"/>
    </row>
    <row r="435" spans="1:13" ht="15.95" customHeight="1">
      <c r="A435" s="2" t="s">
        <v>819</v>
      </c>
      <c r="D435" s="73"/>
      <c r="E435" s="73"/>
      <c r="F435" s="72"/>
      <c r="G435" s="72"/>
      <c r="H435" s="3"/>
      <c r="I435" s="3"/>
      <c r="J435" s="10"/>
      <c r="K435" s="11"/>
      <c r="L435" s="11"/>
      <c r="M435" s="11"/>
    </row>
    <row r="436" spans="1:13" ht="15.95" customHeight="1">
      <c r="A436" s="2" t="s">
        <v>819</v>
      </c>
      <c r="D436" s="73"/>
      <c r="E436" s="73"/>
      <c r="F436" s="72"/>
      <c r="G436" s="72"/>
      <c r="H436" s="3"/>
      <c r="I436" s="3"/>
      <c r="J436" s="10"/>
      <c r="K436" s="11"/>
      <c r="L436" s="11"/>
      <c r="M436" s="11"/>
    </row>
    <row r="437" spans="1:13" ht="15.95" customHeight="1">
      <c r="A437" s="2" t="s">
        <v>819</v>
      </c>
      <c r="D437" s="73"/>
      <c r="E437" s="73"/>
      <c r="F437" s="72"/>
      <c r="G437" s="72"/>
      <c r="H437" s="3"/>
      <c r="I437" s="3"/>
      <c r="J437" s="10"/>
      <c r="K437" s="11"/>
      <c r="L437" s="11"/>
      <c r="M437" s="11"/>
    </row>
    <row r="438" spans="1:13" ht="15.95" customHeight="1">
      <c r="A438" s="2" t="s">
        <v>819</v>
      </c>
      <c r="D438" s="73"/>
      <c r="E438" s="73"/>
      <c r="F438" s="72"/>
      <c r="G438" s="72"/>
      <c r="H438" s="3"/>
      <c r="I438" s="3"/>
      <c r="J438" s="10"/>
      <c r="K438" s="11"/>
      <c r="L438" s="11"/>
      <c r="M438" s="11"/>
    </row>
    <row r="439" spans="1:13" ht="15.95" customHeight="1">
      <c r="A439" s="2" t="s">
        <v>819</v>
      </c>
      <c r="D439" s="73"/>
      <c r="E439" s="73"/>
      <c r="F439" s="72"/>
      <c r="G439" s="72"/>
      <c r="H439" s="3"/>
      <c r="I439" s="3"/>
      <c r="J439" s="10"/>
      <c r="K439" s="11"/>
      <c r="L439" s="11"/>
      <c r="M439" s="11"/>
    </row>
    <row r="440" spans="1:13" ht="15.95" customHeight="1">
      <c r="A440" s="2" t="s">
        <v>819</v>
      </c>
      <c r="D440" s="73"/>
      <c r="E440" s="73"/>
      <c r="F440" s="72"/>
      <c r="G440" s="72"/>
      <c r="H440" s="3"/>
      <c r="I440" s="3"/>
      <c r="J440" s="10"/>
      <c r="K440" s="11"/>
      <c r="L440" s="11"/>
      <c r="M440" s="11"/>
    </row>
    <row r="441" spans="1:13" ht="15.95" customHeight="1">
      <c r="A441" s="2" t="s">
        <v>819</v>
      </c>
      <c r="D441" s="73"/>
      <c r="E441" s="73"/>
      <c r="F441" s="72"/>
      <c r="G441" s="72"/>
      <c r="H441" s="3"/>
      <c r="I441" s="3"/>
      <c r="J441" s="10"/>
      <c r="K441" s="11"/>
      <c r="L441" s="11"/>
      <c r="M441" s="11"/>
    </row>
    <row r="442" spans="1:13" ht="15.95" customHeight="1">
      <c r="A442" s="2" t="s">
        <v>819</v>
      </c>
      <c r="D442" s="73"/>
      <c r="E442" s="73"/>
      <c r="F442" s="72"/>
      <c r="G442" s="72"/>
      <c r="H442" s="3"/>
      <c r="I442" s="3"/>
      <c r="J442" s="10"/>
      <c r="K442" s="11"/>
      <c r="L442" s="11"/>
      <c r="M442" s="11"/>
    </row>
    <row r="443" spans="1:13" ht="15.95" customHeight="1">
      <c r="A443" s="2" t="s">
        <v>819</v>
      </c>
      <c r="D443" s="73"/>
      <c r="E443" s="73"/>
      <c r="F443" s="72"/>
      <c r="G443" s="72"/>
      <c r="H443" s="3"/>
      <c r="I443" s="3"/>
      <c r="J443" s="10"/>
      <c r="K443" s="11"/>
      <c r="L443" s="11"/>
      <c r="M443" s="11"/>
    </row>
    <row r="444" spans="1:13" ht="15.95" customHeight="1">
      <c r="A444" s="2" t="s">
        <v>819</v>
      </c>
      <c r="D444" s="73"/>
      <c r="E444" s="73"/>
      <c r="F444" s="72"/>
      <c r="G444" s="72"/>
      <c r="H444" s="3"/>
      <c r="I444" s="3"/>
      <c r="J444" s="10"/>
      <c r="K444" s="11"/>
      <c r="L444" s="11"/>
      <c r="M444" s="11"/>
    </row>
    <row r="445" spans="1:13" ht="15.95" customHeight="1">
      <c r="A445" s="2" t="s">
        <v>819</v>
      </c>
      <c r="D445" s="73"/>
      <c r="E445" s="73"/>
      <c r="F445" s="72"/>
      <c r="G445" s="72"/>
      <c r="H445" s="3"/>
      <c r="I445" s="3"/>
      <c r="J445" s="10"/>
      <c r="K445" s="11"/>
      <c r="L445" s="11"/>
      <c r="M445" s="11"/>
    </row>
    <row r="446" spans="1:13" ht="15.95" customHeight="1">
      <c r="A446" s="2" t="s">
        <v>819</v>
      </c>
      <c r="D446" s="73"/>
      <c r="E446" s="73"/>
      <c r="F446" s="72"/>
      <c r="G446" s="72"/>
      <c r="H446" s="3"/>
      <c r="I446" s="3"/>
      <c r="J446" s="10"/>
      <c r="K446" s="11"/>
      <c r="L446" s="11"/>
      <c r="M446" s="11"/>
    </row>
    <row r="447" spans="1:13" ht="15.95" customHeight="1">
      <c r="A447" s="2" t="s">
        <v>819</v>
      </c>
      <c r="D447" s="73"/>
      <c r="E447" s="73"/>
      <c r="F447" s="72"/>
      <c r="G447" s="72"/>
      <c r="H447" s="3"/>
      <c r="I447" s="3"/>
      <c r="J447" s="10"/>
      <c r="K447" s="11"/>
      <c r="L447" s="11"/>
      <c r="M447" s="11"/>
    </row>
    <row r="448" spans="1:13" ht="15.95" customHeight="1">
      <c r="A448" s="2" t="s">
        <v>819</v>
      </c>
      <c r="D448" s="73"/>
      <c r="E448" s="73"/>
      <c r="F448" s="72"/>
      <c r="G448" s="72"/>
      <c r="H448" s="3"/>
      <c r="I448" s="3"/>
      <c r="J448" s="10"/>
      <c r="K448" s="11"/>
      <c r="L448" s="11"/>
      <c r="M448" s="11"/>
    </row>
    <row r="449" spans="1:13" ht="15.95" customHeight="1">
      <c r="A449" s="2" t="s">
        <v>819</v>
      </c>
      <c r="D449" s="73"/>
      <c r="E449" s="73"/>
      <c r="F449" s="72"/>
      <c r="G449" s="72"/>
      <c r="H449" s="3"/>
      <c r="I449" s="3"/>
      <c r="J449" s="10"/>
      <c r="K449" s="11"/>
      <c r="L449" s="11"/>
      <c r="M449" s="11"/>
    </row>
    <row r="450" spans="1:13" ht="15.95" customHeight="1">
      <c r="A450" s="2" t="s">
        <v>819</v>
      </c>
      <c r="D450" s="5"/>
      <c r="E450" s="5"/>
      <c r="F450" s="72"/>
      <c r="G450" s="72"/>
      <c r="H450" s="3"/>
      <c r="I450" s="3"/>
      <c r="J450" s="10"/>
      <c r="K450" s="11"/>
      <c r="L450" s="11"/>
      <c r="M450" s="11"/>
    </row>
  </sheetData>
  <mergeCells count="110"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  <mergeCell ref="I49:I50"/>
    <mergeCell ref="J49:J50"/>
    <mergeCell ref="K49:K50"/>
    <mergeCell ref="L49:L50"/>
    <mergeCell ref="M49:M50"/>
    <mergeCell ref="D49:D50"/>
    <mergeCell ref="E49:E50"/>
    <mergeCell ref="F49:F50"/>
    <mergeCell ref="G49:G50"/>
    <mergeCell ref="H49:H50"/>
    <mergeCell ref="I94:I95"/>
    <mergeCell ref="J94:J95"/>
    <mergeCell ref="K94:K95"/>
    <mergeCell ref="L94:L95"/>
    <mergeCell ref="M94:M95"/>
    <mergeCell ref="D94:D95"/>
    <mergeCell ref="E94:E95"/>
    <mergeCell ref="F94:F95"/>
    <mergeCell ref="G94:G95"/>
    <mergeCell ref="H94:H95"/>
    <mergeCell ref="I139:I140"/>
    <mergeCell ref="J139:J140"/>
    <mergeCell ref="K139:K140"/>
    <mergeCell ref="L139:L140"/>
    <mergeCell ref="M139:M140"/>
    <mergeCell ref="D139:D140"/>
    <mergeCell ref="E139:E140"/>
    <mergeCell ref="F139:F140"/>
    <mergeCell ref="G139:G140"/>
    <mergeCell ref="H139:H140"/>
    <mergeCell ref="I184:I185"/>
    <mergeCell ref="J184:J185"/>
    <mergeCell ref="K184:K185"/>
    <mergeCell ref="L184:L185"/>
    <mergeCell ref="M184:M185"/>
    <mergeCell ref="D184:D185"/>
    <mergeCell ref="E184:E185"/>
    <mergeCell ref="F184:F185"/>
    <mergeCell ref="G184:G185"/>
    <mergeCell ref="H184:H185"/>
    <mergeCell ref="I229:I230"/>
    <mergeCell ref="J229:J230"/>
    <mergeCell ref="K229:K230"/>
    <mergeCell ref="L229:L230"/>
    <mergeCell ref="M229:M230"/>
    <mergeCell ref="D229:D230"/>
    <mergeCell ref="E229:E230"/>
    <mergeCell ref="F229:F230"/>
    <mergeCell ref="G229:G230"/>
    <mergeCell ref="H229:H230"/>
    <mergeCell ref="I274:I275"/>
    <mergeCell ref="J274:J275"/>
    <mergeCell ref="K274:K275"/>
    <mergeCell ref="L274:L275"/>
    <mergeCell ref="M274:M275"/>
    <mergeCell ref="D274:D275"/>
    <mergeCell ref="E274:E275"/>
    <mergeCell ref="F274:F275"/>
    <mergeCell ref="G274:G275"/>
    <mergeCell ref="H274:H275"/>
    <mergeCell ref="M364:M365"/>
    <mergeCell ref="D364:D365"/>
    <mergeCell ref="E364:E365"/>
    <mergeCell ref="F364:F365"/>
    <mergeCell ref="G364:G365"/>
    <mergeCell ref="H364:H365"/>
    <mergeCell ref="I319:I320"/>
    <mergeCell ref="J319:J320"/>
    <mergeCell ref="K319:K320"/>
    <mergeCell ref="L319:L320"/>
    <mergeCell ref="M319:M320"/>
    <mergeCell ref="D319:D320"/>
    <mergeCell ref="E319:E320"/>
    <mergeCell ref="F319:F320"/>
    <mergeCell ref="G319:G320"/>
    <mergeCell ref="H319:H320"/>
    <mergeCell ref="L409:L410"/>
    <mergeCell ref="M409:M410"/>
    <mergeCell ref="D228:M228"/>
    <mergeCell ref="D273:M273"/>
    <mergeCell ref="D318:M318"/>
    <mergeCell ref="D363:M363"/>
    <mergeCell ref="D408:M408"/>
    <mergeCell ref="D3:M3"/>
    <mergeCell ref="D48:M48"/>
    <mergeCell ref="D93:M93"/>
    <mergeCell ref="D138:M138"/>
    <mergeCell ref="D183:M183"/>
    <mergeCell ref="D409:D410"/>
    <mergeCell ref="E409:E410"/>
    <mergeCell ref="F409:F410"/>
    <mergeCell ref="G409:G410"/>
    <mergeCell ref="H409:H410"/>
    <mergeCell ref="I364:I365"/>
    <mergeCell ref="I409:I410"/>
    <mergeCell ref="J409:J410"/>
    <mergeCell ref="K409:K410"/>
    <mergeCell ref="J364:J365"/>
    <mergeCell ref="K364:K365"/>
    <mergeCell ref="L364:L365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0" orientation="landscape" r:id="rId1"/>
  <headerFooter alignWithMargins="0">
    <oddHeader>&amp;C&amp;28세 부 산 출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13</vt:i4>
      </vt:variant>
    </vt:vector>
  </HeadingPairs>
  <TitlesOfParts>
    <vt:vector size="24" baseType="lpstr">
      <vt:lpstr>원가계산서</vt:lpstr>
      <vt:lpstr>총괄표</vt:lpstr>
      <vt:lpstr>내역서</vt:lpstr>
      <vt:lpstr>일대목차</vt:lpstr>
      <vt:lpstr>일위대가</vt:lpstr>
      <vt:lpstr>일위노임</vt:lpstr>
      <vt:lpstr>단가조사</vt:lpstr>
      <vt:lpstr>산출집계</vt:lpstr>
      <vt:lpstr>목록별산출서</vt:lpstr>
      <vt:lpstr>합산자재</vt:lpstr>
      <vt:lpstr>옵션</vt:lpstr>
      <vt:lpstr>내역서!Print_Area</vt:lpstr>
      <vt:lpstr>산출집계!Print_Area</vt:lpstr>
      <vt:lpstr>원가계산서!Print_Area</vt:lpstr>
      <vt:lpstr>일위노임!Print_Area</vt:lpstr>
      <vt:lpstr>일위대가!Print_Area</vt:lpstr>
      <vt:lpstr>총괄표!Print_Area</vt:lpstr>
      <vt:lpstr>내역서!Print_Titles</vt:lpstr>
      <vt:lpstr>단가조사!Print_Titles</vt:lpstr>
      <vt:lpstr>일대목차!Print_Titles</vt:lpstr>
      <vt:lpstr>일위노임!Print_Titles</vt:lpstr>
      <vt:lpstr>일위대가!Print_Titles</vt:lpstr>
      <vt:lpstr>총괄표!Print_Titles</vt:lpstr>
      <vt:lpstr>합산자재!Print_Titles</vt:lpstr>
    </vt:vector>
  </TitlesOfParts>
  <Company>이지테크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이지테크</dc:creator>
  <cp:lastModifiedBy>USER</cp:lastModifiedBy>
  <cp:lastPrinted>2018-09-14T00:26:13Z</cp:lastPrinted>
  <dcterms:created xsi:type="dcterms:W3CDTF">2002-09-09T02:35:17Z</dcterms:created>
  <dcterms:modified xsi:type="dcterms:W3CDTF">2018-09-27T00:37:20Z</dcterms:modified>
</cp:coreProperties>
</file>